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O:\DPACG\ce-pa\Publicaciones\Aegpef2019\Aegpef XLS\"/>
    </mc:Choice>
  </mc:AlternateContent>
  <workbookProtection lockStructure="1"/>
  <bookViews>
    <workbookView xWindow="0" yWindow="0" windowWidth="22380" windowHeight="11745"/>
  </bookViews>
  <sheets>
    <sheet name="Índice" sheetId="4" r:id="rId1"/>
    <sheet name="17.1" sheetId="13" r:id="rId2"/>
    <sheet name="17.2" sheetId="14" r:id="rId3"/>
    <sheet name="17.3" sheetId="3" r:id="rId4"/>
    <sheet name="17.4" sheetId="9" r:id="rId5"/>
    <sheet name="17.5" sheetId="10" r:id="rId6"/>
    <sheet name="17.6" sheetId="5" r:id="rId7"/>
    <sheet name="17.7" sheetId="6" r:id="rId8"/>
    <sheet name="17.8" sheetId="11" r:id="rId9"/>
    <sheet name="17.9" sheetId="12" r:id="rId10"/>
    <sheet name="17.10" sheetId="15" r:id="rId11"/>
    <sheet name="17.11" sheetId="7" r:id="rId12"/>
    <sheet name="17.12" sheetId="8" r:id="rId13"/>
  </sheets>
  <definedNames>
    <definedName name="_Fill" localSheetId="1" hidden="1">#REF!</definedName>
    <definedName name="_Fill" localSheetId="11" hidden="1">#REF!</definedName>
    <definedName name="_Fill" localSheetId="12" hidden="1">#REF!</definedName>
    <definedName name="_Fill" localSheetId="2" hidden="1">#REF!</definedName>
    <definedName name="_Fill" localSheetId="3" hidden="1">#REF!</definedName>
    <definedName name="_Fill" localSheetId="4" hidden="1">#REF!</definedName>
    <definedName name="_Fill" localSheetId="5" hidden="1">#REF!</definedName>
    <definedName name="_Fill" localSheetId="8" hidden="1">#REF!</definedName>
    <definedName name="_Fill" localSheetId="9" hidden="1">#REF!</definedName>
    <definedName name="_Fill" localSheetId="0" hidden="1">#REF!</definedName>
    <definedName name="_Fill" hidden="1">#REF!</definedName>
    <definedName name="_xlnm._FilterDatabase" localSheetId="8" hidden="1">'17.8'!$A$15:$M$661</definedName>
    <definedName name="_Order1" hidden="1">255</definedName>
    <definedName name="_Order2" hidden="1">0</definedName>
    <definedName name="_Regression_Int" hidden="1">1</definedName>
    <definedName name="a" localSheetId="1" hidden="1">#REF!</definedName>
    <definedName name="a" localSheetId="10" hidden="1">#REF!</definedName>
    <definedName name="a" localSheetId="11" hidden="1">#REF!</definedName>
    <definedName name="a" localSheetId="12" hidden="1">#REF!</definedName>
    <definedName name="a" localSheetId="2" hidden="1">#REF!</definedName>
    <definedName name="a" localSheetId="3" hidden="1">#REF!</definedName>
    <definedName name="a" localSheetId="4" hidden="1">#REF!</definedName>
    <definedName name="a" localSheetId="5" hidden="1">#REF!</definedName>
    <definedName name="a" localSheetId="6" hidden="1">#REF!</definedName>
    <definedName name="a" localSheetId="8" hidden="1">#REF!</definedName>
    <definedName name="a" localSheetId="9" hidden="1">#REF!</definedName>
    <definedName name="a" localSheetId="0" hidden="1">#REF!</definedName>
    <definedName name="a" hidden="1">#REF!</definedName>
    <definedName name="_xlnm.Print_Area" localSheetId="1">'17.1'!$A$1:$D$524</definedName>
    <definedName name="_xlnm.Print_Area" localSheetId="10">'17.10'!$A$1:$H$49</definedName>
    <definedName name="_xlnm.Print_Area" localSheetId="11">'17.11'!$A$1:$Z$48</definedName>
    <definedName name="_xlnm.Print_Area" localSheetId="12">'17.12'!$A$1:$X$48</definedName>
    <definedName name="_xlnm.Print_Area" localSheetId="2">'17.2'!$A$266:$Z$455</definedName>
    <definedName name="_xlnm.Print_Area" localSheetId="3">'17.3'!$A$1:$W$427</definedName>
    <definedName name="_xlnm.Print_Area" localSheetId="4">'17.4'!$A$1:$M$772</definedName>
    <definedName name="_xlnm.Print_Area" localSheetId="5">'17.5'!$A$1:$M$750</definedName>
    <definedName name="_xlnm.Print_Area" localSheetId="6">'17.6'!$A$1:$K$811</definedName>
    <definedName name="_xlnm.Print_Area" localSheetId="7">'17.7'!$A$1:$K$778</definedName>
    <definedName name="_xlnm.Print_Area" localSheetId="8">'17.8'!$A$1:$M$774</definedName>
    <definedName name="_xlnm.Print_Area" localSheetId="9">'17.9'!$A$1:$L$751</definedName>
    <definedName name="_xlnm.Print_Area" localSheetId="0">Índice!$A$1:$B$39</definedName>
    <definedName name="asaaa" localSheetId="10" hidden="1">#REF!</definedName>
    <definedName name="asaaa" localSheetId="0" hidden="1">#REF!</definedName>
    <definedName name="asaaa" hidden="1">#REF!</definedName>
    <definedName name="b" localSheetId="10" hidden="1">#REF!</definedName>
    <definedName name="b" localSheetId="12" hidden="1">#REF!</definedName>
    <definedName name="b" localSheetId="3" hidden="1">#REF!</definedName>
    <definedName name="b" localSheetId="4" hidden="1">#REF!</definedName>
    <definedName name="b" localSheetId="5" hidden="1">#REF!</definedName>
    <definedName name="b" localSheetId="8" hidden="1">#REF!</definedName>
    <definedName name="b" localSheetId="9" hidden="1">#REF!</definedName>
    <definedName name="b" localSheetId="0" hidden="1">#REF!</definedName>
    <definedName name="b" hidden="1">#REF!</definedName>
    <definedName name="cero" hidden="1">#REF!</definedName>
    <definedName name="consari" localSheetId="10" hidden="1">#REF!</definedName>
    <definedName name="consari" localSheetId="12" hidden="1">#REF!</definedName>
    <definedName name="consari" localSheetId="3" hidden="1">#REF!</definedName>
    <definedName name="consari" localSheetId="4" hidden="1">#REF!</definedName>
    <definedName name="consari" localSheetId="5" hidden="1">#REF!</definedName>
    <definedName name="consari" localSheetId="8" hidden="1">#REF!</definedName>
    <definedName name="consari" localSheetId="9" hidden="1">#REF!</definedName>
    <definedName name="consari" localSheetId="0" hidden="1">#REF!</definedName>
    <definedName name="consari" hidden="1">#REF!</definedName>
    <definedName name="delll" localSheetId="1" hidden="1">#REF!</definedName>
    <definedName name="delll" localSheetId="10" hidden="1">#REF!</definedName>
    <definedName name="delll" localSheetId="11" hidden="1">#REF!</definedName>
    <definedName name="delll" localSheetId="12" hidden="1">#REF!</definedName>
    <definedName name="delll" localSheetId="2" hidden="1">#REF!</definedName>
    <definedName name="delll" localSheetId="3" hidden="1">#REF!</definedName>
    <definedName name="delll" localSheetId="4" hidden="1">#REF!</definedName>
    <definedName name="delll" localSheetId="5" hidden="1">#REF!</definedName>
    <definedName name="delll" localSheetId="6" hidden="1">#REF!</definedName>
    <definedName name="delll" localSheetId="8" hidden="1">#REF!</definedName>
    <definedName name="delll" localSheetId="9" hidden="1">#REF!</definedName>
    <definedName name="delll" localSheetId="0" hidden="1">#REF!</definedName>
    <definedName name="delll" hidden="1">#REF!</definedName>
    <definedName name="fhjkg" hidden="1">#REF!</definedName>
    <definedName name="Fill" localSheetId="1" hidden="1">#REF!</definedName>
    <definedName name="Fill" localSheetId="10" hidden="1">#REF!</definedName>
    <definedName name="Fill" localSheetId="11" hidden="1">#REF!</definedName>
    <definedName name="Fill" localSheetId="12" hidden="1">#REF!</definedName>
    <definedName name="Fill" localSheetId="2" hidden="1">#REF!</definedName>
    <definedName name="Fill" localSheetId="3" hidden="1">#REF!</definedName>
    <definedName name="Fill" localSheetId="4" hidden="1">#REF!</definedName>
    <definedName name="Fill" localSheetId="5" hidden="1">#REF!</definedName>
    <definedName name="Fill" localSheetId="6" hidden="1">#REF!</definedName>
    <definedName name="Fill" localSheetId="8" hidden="1">#REF!</definedName>
    <definedName name="Fill" localSheetId="9" hidden="1">#REF!</definedName>
    <definedName name="Fill" localSheetId="0" hidden="1">#REF!</definedName>
    <definedName name="Fill" hidden="1">#REF!</definedName>
    <definedName name="full" hidden="1">#REF!</definedName>
    <definedName name="sdsd" hidden="1">#REF!</definedName>
    <definedName name="SQWQ" hidden="1">#REF!</definedName>
    <definedName name="_xlnm.Print_Titles" localSheetId="1">'17.1'!$1:$7</definedName>
    <definedName name="_xlnm.Print_Titles" localSheetId="11">'17.11'!$A:$A</definedName>
    <definedName name="_xlnm.Print_Titles" localSheetId="2">'17.2'!$1:$8</definedName>
    <definedName name="_xlnm.Print_Titles" localSheetId="3">'17.3'!$1:$13</definedName>
    <definedName name="_xlnm.Print_Titles" localSheetId="4">'17.4'!$1:$13</definedName>
    <definedName name="_xlnm.Print_Titles" localSheetId="5">'17.5'!$1:$13</definedName>
    <definedName name="_xlnm.Print_Titles" localSheetId="6">'17.6'!$1:$11</definedName>
    <definedName name="_xlnm.Print_Titles" localSheetId="7">'17.7'!$1:$10</definedName>
    <definedName name="_xlnm.Print_Titles" localSheetId="8">'17.8'!$1:$14</definedName>
    <definedName name="_xlnm.Print_Titles" localSheetId="9">'17.9'!$1:$14</definedName>
    <definedName name="tra10.22y10.23" localSheetId="10" hidden="1">#REF!</definedName>
    <definedName name="tra10.22y10.23" localSheetId="0" hidden="1">#REF!</definedName>
    <definedName name="tra10.22y10.23" hidden="1">#REF!</definedName>
    <definedName name="tribu" localSheetId="3" hidden="1">#REF!</definedName>
    <definedName name="tribu" localSheetId="4" hidden="1">#REF!</definedName>
    <definedName name="tribu" localSheetId="5" hidden="1">#REF!</definedName>
    <definedName name="tribu" localSheetId="8" hidden="1">#REF!</definedName>
    <definedName name="tribu" localSheetId="9" hidden="1">#REF!</definedName>
    <definedName name="tribu" localSheetId="0" hidden="1">#REF!</definedName>
    <definedName name="tribu" hidden="1">#REF!</definedName>
    <definedName name="w" hidden="1">#REF!</definedName>
    <definedName name="x" localSheetId="10" hidden="1">#REF!</definedName>
    <definedName name="x" localSheetId="12" hidden="1">#REF!</definedName>
    <definedName name="x" localSheetId="3" hidden="1">#REF!</definedName>
    <definedName name="x" localSheetId="4" hidden="1">#REF!</definedName>
    <definedName name="x" localSheetId="5" hidden="1">#REF!</definedName>
    <definedName name="x" localSheetId="8" hidden="1">#REF!</definedName>
    <definedName name="x" localSheetId="9" hidden="1">#REF!</definedName>
    <definedName name="x" localSheetId="0" hidden="1">#REF!</definedName>
    <definedName name="x" hidden="1">#REF!</definedName>
    <definedName name="XXX" hidden="1">#REF!</definedName>
    <definedName name="XXXX" hidden="1">#REF!</definedName>
    <definedName name="xxxxxx" hidden="1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" i="15" l="1"/>
  <c r="C10" i="15"/>
  <c r="D10" i="15"/>
  <c r="E10" i="15"/>
  <c r="F10" i="15"/>
  <c r="G10" i="15"/>
  <c r="H10" i="15"/>
  <c r="B449" i="14"/>
  <c r="B448" i="14"/>
  <c r="B447" i="14"/>
  <c r="B446" i="14"/>
  <c r="B445" i="14"/>
  <c r="B444" i="14"/>
  <c r="B443" i="14"/>
  <c r="B442" i="14"/>
  <c r="B441" i="14"/>
  <c r="B440" i="14"/>
  <c r="B439" i="14"/>
  <c r="B438" i="14"/>
  <c r="B437" i="14"/>
  <c r="B436" i="14"/>
  <c r="B435" i="14"/>
  <c r="B434" i="14"/>
  <c r="B433" i="14"/>
  <c r="B432" i="14"/>
  <c r="B431" i="14"/>
  <c r="B430" i="14"/>
  <c r="B429" i="14"/>
  <c r="B428" i="14"/>
  <c r="B427" i="14"/>
  <c r="B426" i="14"/>
  <c r="B425" i="14"/>
  <c r="B424" i="14"/>
  <c r="B423" i="14"/>
  <c r="B422" i="14"/>
  <c r="B421" i="14"/>
  <c r="B420" i="14"/>
  <c r="B419" i="14"/>
  <c r="B418" i="14"/>
  <c r="B415" i="14"/>
  <c r="B417" i="14"/>
  <c r="Y415" i="14"/>
  <c r="X415" i="14"/>
  <c r="W415" i="14"/>
  <c r="V415" i="14"/>
  <c r="U415" i="14"/>
  <c r="T415" i="14"/>
  <c r="S415" i="14"/>
  <c r="Q415" i="14"/>
  <c r="P415" i="14"/>
  <c r="O415" i="14"/>
  <c r="N415" i="14"/>
  <c r="M415" i="14"/>
  <c r="L415" i="14"/>
  <c r="K415" i="14"/>
  <c r="I415" i="14"/>
  <c r="H415" i="14"/>
  <c r="G415" i="14"/>
  <c r="F415" i="14"/>
  <c r="E415" i="14"/>
  <c r="D415" i="14"/>
  <c r="C415" i="14"/>
  <c r="B412" i="14"/>
  <c r="B411" i="14"/>
  <c r="B410" i="14"/>
  <c r="B409" i="14"/>
  <c r="B408" i="14"/>
  <c r="B407" i="14"/>
  <c r="B406" i="14"/>
  <c r="B405" i="14"/>
  <c r="B404" i="14"/>
  <c r="B403" i="14"/>
  <c r="B402" i="14"/>
  <c r="B401" i="14"/>
  <c r="B400" i="14"/>
  <c r="B399" i="14"/>
  <c r="B398" i="14"/>
  <c r="B397" i="14"/>
  <c r="B396" i="14"/>
  <c r="B395" i="14"/>
  <c r="B394" i="14"/>
  <c r="B393" i="14"/>
  <c r="B392" i="14"/>
  <c r="B391" i="14"/>
  <c r="B390" i="14"/>
  <c r="B389" i="14"/>
  <c r="B388" i="14"/>
  <c r="B387" i="14"/>
  <c r="B386" i="14"/>
  <c r="B385" i="14"/>
  <c r="B384" i="14"/>
  <c r="B383" i="14"/>
  <c r="B382" i="14"/>
  <c r="B381" i="14"/>
  <c r="B380" i="14"/>
  <c r="B378" i="14"/>
  <c r="Y378" i="14"/>
  <c r="X378" i="14"/>
  <c r="W378" i="14"/>
  <c r="V378" i="14"/>
  <c r="U378" i="14"/>
  <c r="T378" i="14"/>
  <c r="S378" i="14"/>
  <c r="Q378" i="14"/>
  <c r="P378" i="14"/>
  <c r="O378" i="14"/>
  <c r="N378" i="14"/>
  <c r="M378" i="14"/>
  <c r="L378" i="14"/>
  <c r="K378" i="14"/>
  <c r="I378" i="14"/>
  <c r="H378" i="14"/>
  <c r="G378" i="14"/>
  <c r="F378" i="14"/>
  <c r="E378" i="14"/>
  <c r="D378" i="14"/>
  <c r="C378" i="14"/>
  <c r="B375" i="14"/>
  <c r="B374" i="14"/>
  <c r="B373" i="14"/>
  <c r="B372" i="14"/>
  <c r="B371" i="14"/>
  <c r="B370" i="14"/>
  <c r="B369" i="14"/>
  <c r="B368" i="14"/>
  <c r="B367" i="14"/>
  <c r="B366" i="14"/>
  <c r="B365" i="14"/>
  <c r="B364" i="14"/>
  <c r="B363" i="14"/>
  <c r="B362" i="14"/>
  <c r="B361" i="14"/>
  <c r="B360" i="14"/>
  <c r="B359" i="14"/>
  <c r="B358" i="14"/>
  <c r="B357" i="14"/>
  <c r="B356" i="14"/>
  <c r="B355" i="14"/>
  <c r="B354" i="14"/>
  <c r="B353" i="14"/>
  <c r="B352" i="14"/>
  <c r="B351" i="14"/>
  <c r="B350" i="14"/>
  <c r="B349" i="14"/>
  <c r="B348" i="14"/>
  <c r="B347" i="14"/>
  <c r="B346" i="14"/>
  <c r="B341" i="14"/>
  <c r="B345" i="14"/>
  <c r="B344" i="14"/>
  <c r="B343" i="14"/>
  <c r="Y341" i="14"/>
  <c r="X341" i="14"/>
  <c r="W341" i="14"/>
  <c r="V341" i="14"/>
  <c r="U341" i="14"/>
  <c r="T341" i="14"/>
  <c r="S341" i="14"/>
  <c r="Q341" i="14"/>
  <c r="P341" i="14"/>
  <c r="O341" i="14"/>
  <c r="N341" i="14"/>
  <c r="M341" i="14"/>
  <c r="L341" i="14"/>
  <c r="K341" i="14"/>
  <c r="I341" i="14"/>
  <c r="H341" i="14"/>
  <c r="G341" i="14"/>
  <c r="F341" i="14"/>
  <c r="E341" i="14"/>
  <c r="D341" i="14"/>
  <c r="C341" i="14"/>
  <c r="B338" i="14"/>
  <c r="B337" i="14"/>
  <c r="B336" i="14"/>
  <c r="B335" i="14"/>
  <c r="B334" i="14"/>
  <c r="B333" i="14"/>
  <c r="B332" i="14"/>
  <c r="B331" i="14"/>
  <c r="B330" i="14"/>
  <c r="B329" i="14"/>
  <c r="B328" i="14"/>
  <c r="B327" i="14"/>
  <c r="B326" i="14"/>
  <c r="B325" i="14"/>
  <c r="B324" i="14"/>
  <c r="B323" i="14"/>
  <c r="B322" i="14"/>
  <c r="B321" i="14"/>
  <c r="B320" i="14"/>
  <c r="B319" i="14"/>
  <c r="B318" i="14"/>
  <c r="B317" i="14"/>
  <c r="B316" i="14"/>
  <c r="B315" i="14"/>
  <c r="B314" i="14"/>
  <c r="B313" i="14"/>
  <c r="B312" i="14"/>
  <c r="B311" i="14"/>
  <c r="B310" i="14"/>
  <c r="B309" i="14"/>
  <c r="B308" i="14"/>
  <c r="B307" i="14"/>
  <c r="B306" i="14"/>
  <c r="Y304" i="14"/>
  <c r="X304" i="14"/>
  <c r="W304" i="14"/>
  <c r="V304" i="14"/>
  <c r="U304" i="14"/>
  <c r="T304" i="14"/>
  <c r="S304" i="14"/>
  <c r="Q304" i="14"/>
  <c r="P304" i="14"/>
  <c r="O304" i="14"/>
  <c r="N304" i="14"/>
  <c r="M304" i="14"/>
  <c r="L304" i="14"/>
  <c r="K304" i="14"/>
  <c r="I304" i="14"/>
  <c r="H304" i="14"/>
  <c r="G304" i="14"/>
  <c r="F304" i="14"/>
  <c r="E304" i="14"/>
  <c r="D304" i="14"/>
  <c r="C304" i="14"/>
  <c r="B304" i="14"/>
  <c r="B301" i="14"/>
  <c r="B300" i="14"/>
  <c r="B299" i="14"/>
  <c r="B298" i="14"/>
  <c r="B297" i="14"/>
  <c r="B296" i="14"/>
  <c r="B295" i="14"/>
  <c r="B294" i="14"/>
  <c r="B293" i="14"/>
  <c r="B292" i="14"/>
  <c r="B291" i="14"/>
  <c r="B290" i="14"/>
  <c r="B289" i="14"/>
  <c r="B288" i="14"/>
  <c r="B287" i="14"/>
  <c r="B286" i="14"/>
  <c r="B285" i="14"/>
  <c r="B284" i="14"/>
  <c r="B283" i="14"/>
  <c r="B282" i="14"/>
  <c r="B281" i="14"/>
  <c r="B280" i="14"/>
  <c r="B279" i="14"/>
  <c r="B278" i="14"/>
  <c r="B277" i="14"/>
  <c r="B276" i="14"/>
  <c r="B275" i="14"/>
  <c r="B274" i="14"/>
  <c r="B273" i="14"/>
  <c r="B272" i="14"/>
  <c r="B271" i="14"/>
  <c r="B270" i="14"/>
  <c r="B267" i="14"/>
  <c r="B269" i="14"/>
  <c r="Y267" i="14"/>
  <c r="X267" i="14"/>
  <c r="W267" i="14"/>
  <c r="V267" i="14"/>
  <c r="U267" i="14"/>
  <c r="T267" i="14"/>
  <c r="S267" i="14"/>
  <c r="Q267" i="14"/>
  <c r="P267" i="14"/>
  <c r="O267" i="14"/>
  <c r="N267" i="14"/>
  <c r="M267" i="14"/>
  <c r="L267" i="14"/>
  <c r="K267" i="14"/>
  <c r="I267" i="14"/>
  <c r="H267" i="14"/>
  <c r="G267" i="14"/>
  <c r="F267" i="14"/>
  <c r="E267" i="14"/>
  <c r="D267" i="14"/>
  <c r="C267" i="14"/>
  <c r="B264" i="14"/>
  <c r="B263" i="14"/>
  <c r="B262" i="14"/>
  <c r="B261" i="14"/>
  <c r="B260" i="14"/>
  <c r="B259" i="14"/>
  <c r="B258" i="14"/>
  <c r="B257" i="14"/>
  <c r="B256" i="14"/>
  <c r="B255" i="14"/>
  <c r="B254" i="14"/>
  <c r="B253" i="14"/>
  <c r="B252" i="14"/>
  <c r="B251" i="14"/>
  <c r="B250" i="14"/>
  <c r="B249" i="14"/>
  <c r="B248" i="14"/>
  <c r="B247" i="14"/>
  <c r="B246" i="14"/>
  <c r="B245" i="14"/>
  <c r="B244" i="14"/>
  <c r="B243" i="14"/>
  <c r="B242" i="14"/>
  <c r="B241" i="14"/>
  <c r="B240" i="14"/>
  <c r="B239" i="14"/>
  <c r="B238" i="14"/>
  <c r="B237" i="14"/>
  <c r="B236" i="14"/>
  <c r="B235" i="14"/>
  <c r="B234" i="14"/>
  <c r="B233" i="14"/>
  <c r="B232" i="14"/>
  <c r="B230" i="14"/>
  <c r="Y230" i="14"/>
  <c r="X230" i="14"/>
  <c r="W230" i="14"/>
  <c r="V230" i="14"/>
  <c r="U230" i="14"/>
  <c r="T230" i="14"/>
  <c r="S230" i="14"/>
  <c r="Q230" i="14"/>
  <c r="P230" i="14"/>
  <c r="O230" i="14"/>
  <c r="N230" i="14"/>
  <c r="M230" i="14"/>
  <c r="L230" i="14"/>
  <c r="K230" i="14"/>
  <c r="I230" i="14"/>
  <c r="H230" i="14"/>
  <c r="G230" i="14"/>
  <c r="F230" i="14"/>
  <c r="E230" i="14"/>
  <c r="D230" i="14"/>
  <c r="C230" i="14"/>
  <c r="B227" i="14"/>
  <c r="B226" i="14"/>
  <c r="B225" i="14"/>
  <c r="B224" i="14"/>
  <c r="B223" i="14"/>
  <c r="B222" i="14"/>
  <c r="B221" i="14"/>
  <c r="B220" i="14"/>
  <c r="B219" i="14"/>
  <c r="B218" i="14"/>
  <c r="B217" i="14"/>
  <c r="B216" i="14"/>
  <c r="B215" i="14"/>
  <c r="B214" i="14"/>
  <c r="B213" i="14"/>
  <c r="B212" i="14"/>
  <c r="B211" i="14"/>
  <c r="B21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3" i="14"/>
  <c r="B197" i="14"/>
  <c r="B196" i="14"/>
  <c r="B195" i="14"/>
  <c r="Y193" i="14"/>
  <c r="X193" i="14"/>
  <c r="W193" i="14"/>
  <c r="V193" i="14"/>
  <c r="U193" i="14"/>
  <c r="T193" i="14"/>
  <c r="S193" i="14"/>
  <c r="Q193" i="14"/>
  <c r="P193" i="14"/>
  <c r="O193" i="14"/>
  <c r="N193" i="14"/>
  <c r="M193" i="14"/>
  <c r="L193" i="14"/>
  <c r="K193" i="14"/>
  <c r="I193" i="14"/>
  <c r="H193" i="14"/>
  <c r="G193" i="14"/>
  <c r="F193" i="14"/>
  <c r="E193" i="14"/>
  <c r="D193" i="14"/>
  <c r="C193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B178" i="14"/>
  <c r="B177" i="14"/>
  <c r="B176" i="14"/>
  <c r="B17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Y156" i="14"/>
  <c r="X156" i="14"/>
  <c r="W156" i="14"/>
  <c r="V156" i="14"/>
  <c r="U156" i="14"/>
  <c r="T156" i="14"/>
  <c r="S156" i="14"/>
  <c r="Q156" i="14"/>
  <c r="P156" i="14"/>
  <c r="O156" i="14"/>
  <c r="N156" i="14"/>
  <c r="M156" i="14"/>
  <c r="L156" i="14"/>
  <c r="K156" i="14"/>
  <c r="I156" i="14"/>
  <c r="H156" i="14"/>
  <c r="G156" i="14"/>
  <c r="F156" i="14"/>
  <c r="E156" i="14"/>
  <c r="D156" i="14"/>
  <c r="C156" i="14"/>
  <c r="B156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19" i="14"/>
  <c r="B121" i="14"/>
  <c r="Y119" i="14"/>
  <c r="X119" i="14"/>
  <c r="W119" i="14"/>
  <c r="V119" i="14"/>
  <c r="U119" i="14"/>
  <c r="T119" i="14"/>
  <c r="S119" i="14"/>
  <c r="Q119" i="14"/>
  <c r="P119" i="14"/>
  <c r="O119" i="14"/>
  <c r="N119" i="14"/>
  <c r="M119" i="14"/>
  <c r="L119" i="14"/>
  <c r="K119" i="14"/>
  <c r="I119" i="14"/>
  <c r="H119" i="14"/>
  <c r="G119" i="14"/>
  <c r="F119" i="14"/>
  <c r="E119" i="14"/>
  <c r="D119" i="14"/>
  <c r="C119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2" i="14"/>
  <c r="Y82" i="14"/>
  <c r="X82" i="14"/>
  <c r="W82" i="14"/>
  <c r="V82" i="14"/>
  <c r="U82" i="14"/>
  <c r="T82" i="14"/>
  <c r="S82" i="14"/>
  <c r="Q82" i="14"/>
  <c r="P82" i="14"/>
  <c r="O82" i="14"/>
  <c r="N82" i="14"/>
  <c r="M82" i="14"/>
  <c r="L82" i="14"/>
  <c r="K82" i="14"/>
  <c r="I82" i="14"/>
  <c r="H82" i="14"/>
  <c r="G82" i="14"/>
  <c r="F82" i="14"/>
  <c r="E82" i="14"/>
  <c r="D82" i="14"/>
  <c r="C82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Y46" i="14"/>
  <c r="X46" i="14"/>
  <c r="W46" i="14"/>
  <c r="V46" i="14"/>
  <c r="U46" i="14"/>
  <c r="T46" i="14"/>
  <c r="S46" i="14"/>
  <c r="Q46" i="14"/>
  <c r="P46" i="14"/>
  <c r="O46" i="14"/>
  <c r="N46" i="14"/>
  <c r="M46" i="14"/>
  <c r="L46" i="14"/>
  <c r="K46" i="14"/>
  <c r="I46" i="14"/>
  <c r="H46" i="14"/>
  <c r="G46" i="14"/>
  <c r="F46" i="14"/>
  <c r="E46" i="14"/>
  <c r="D46" i="14"/>
  <c r="C46" i="14"/>
  <c r="B46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0" i="14"/>
  <c r="Y10" i="14"/>
  <c r="X10" i="14"/>
  <c r="W10" i="14"/>
  <c r="V10" i="14"/>
  <c r="U10" i="14"/>
  <c r="T10" i="14"/>
  <c r="S10" i="14"/>
  <c r="Q10" i="14"/>
  <c r="P10" i="14"/>
  <c r="O10" i="14"/>
  <c r="N10" i="14"/>
  <c r="M10" i="14"/>
  <c r="L10" i="14"/>
  <c r="K10" i="14"/>
  <c r="I10" i="14"/>
  <c r="H10" i="14"/>
  <c r="G10" i="14"/>
  <c r="F10" i="14"/>
  <c r="E10" i="14"/>
  <c r="D10" i="14"/>
  <c r="C10" i="14"/>
  <c r="B520" i="13"/>
  <c r="B519" i="13"/>
  <c r="B518" i="13"/>
  <c r="B517" i="13"/>
  <c r="B516" i="13"/>
  <c r="B515" i="13"/>
  <c r="B514" i="13"/>
  <c r="B513" i="13"/>
  <c r="B512" i="13"/>
  <c r="B511" i="13"/>
  <c r="B510" i="13"/>
  <c r="B509" i="13"/>
  <c r="B508" i="13"/>
  <c r="B507" i="13"/>
  <c r="B506" i="13"/>
  <c r="B505" i="13"/>
  <c r="B504" i="13"/>
  <c r="B503" i="13"/>
  <c r="B502" i="13"/>
  <c r="B501" i="13"/>
  <c r="B500" i="13"/>
  <c r="B499" i="13"/>
  <c r="B498" i="13"/>
  <c r="B497" i="13"/>
  <c r="B496" i="13"/>
  <c r="B495" i="13"/>
  <c r="B494" i="13"/>
  <c r="B493" i="13"/>
  <c r="B492" i="13"/>
  <c r="B491" i="13"/>
  <c r="B490" i="13"/>
  <c r="B489" i="13"/>
  <c r="B488" i="13"/>
  <c r="D486" i="13"/>
  <c r="C486" i="13"/>
  <c r="B483" i="13"/>
  <c r="B482" i="13"/>
  <c r="B481" i="13"/>
  <c r="B480" i="13"/>
  <c r="B479" i="13"/>
  <c r="B478" i="13"/>
  <c r="B477" i="13"/>
  <c r="B476" i="13"/>
  <c r="B475" i="13"/>
  <c r="B474" i="13"/>
  <c r="B473" i="13"/>
  <c r="B472" i="13"/>
  <c r="B471" i="13"/>
  <c r="B470" i="13"/>
  <c r="B469" i="13"/>
  <c r="B468" i="13"/>
  <c r="B467" i="13"/>
  <c r="B466" i="13"/>
  <c r="B465" i="13"/>
  <c r="B464" i="13"/>
  <c r="B463" i="13"/>
  <c r="B462" i="13"/>
  <c r="B461" i="13"/>
  <c r="B460" i="13"/>
  <c r="B459" i="13"/>
  <c r="B458" i="13"/>
  <c r="B457" i="13"/>
  <c r="B456" i="13"/>
  <c r="B455" i="13"/>
  <c r="B454" i="13"/>
  <c r="B453" i="13"/>
  <c r="B452" i="13"/>
  <c r="B451" i="13"/>
  <c r="B449" i="13"/>
  <c r="D449" i="13"/>
  <c r="C449" i="13"/>
  <c r="B446" i="13"/>
  <c r="B445" i="13"/>
  <c r="B444" i="13"/>
  <c r="B443" i="13"/>
  <c r="B442" i="13"/>
  <c r="B441" i="13"/>
  <c r="B440" i="13"/>
  <c r="B439" i="13"/>
  <c r="B438" i="13"/>
  <c r="B437" i="13"/>
  <c r="B436" i="13"/>
  <c r="B435" i="13"/>
  <c r="B434" i="13"/>
  <c r="B433" i="13"/>
  <c r="B432" i="13"/>
  <c r="B431" i="13"/>
  <c r="B430" i="13"/>
  <c r="B429" i="13"/>
  <c r="B428" i="13"/>
  <c r="B427" i="13"/>
  <c r="B426" i="13"/>
  <c r="B425" i="13"/>
  <c r="B424" i="13"/>
  <c r="B423" i="13"/>
  <c r="B422" i="13"/>
  <c r="B421" i="13"/>
  <c r="B420" i="13"/>
  <c r="B419" i="13"/>
  <c r="B418" i="13"/>
  <c r="B417" i="13"/>
  <c r="B416" i="13"/>
  <c r="B415" i="13"/>
  <c r="B414" i="13"/>
  <c r="B412" i="13"/>
  <c r="D412" i="13"/>
  <c r="C412" i="13"/>
  <c r="B409" i="13"/>
  <c r="B408" i="13"/>
  <c r="B407" i="13"/>
  <c r="B406" i="13"/>
  <c r="B405" i="13"/>
  <c r="B404" i="13"/>
  <c r="B403" i="13"/>
  <c r="B402" i="13"/>
  <c r="B401" i="13"/>
  <c r="B400" i="13"/>
  <c r="B399" i="13"/>
  <c r="B398" i="13"/>
  <c r="B397" i="13"/>
  <c r="B396" i="13"/>
  <c r="B395" i="13"/>
  <c r="B394" i="13"/>
  <c r="B393" i="13"/>
  <c r="B392" i="13"/>
  <c r="B391" i="13"/>
  <c r="B390" i="13"/>
  <c r="B389" i="13"/>
  <c r="B388" i="13"/>
  <c r="B387" i="13"/>
  <c r="B386" i="13"/>
  <c r="B385" i="13"/>
  <c r="B384" i="13"/>
  <c r="B383" i="13"/>
  <c r="B382" i="13"/>
  <c r="B381" i="13"/>
  <c r="B380" i="13"/>
  <c r="B379" i="13"/>
  <c r="B378" i="13"/>
  <c r="B377" i="13"/>
  <c r="B375" i="13"/>
  <c r="D375" i="13"/>
  <c r="C375" i="13"/>
  <c r="B372" i="13"/>
  <c r="B371" i="13"/>
  <c r="B370" i="13"/>
  <c r="B369" i="13"/>
  <c r="B368" i="13"/>
  <c r="B367" i="13"/>
  <c r="B366" i="13"/>
  <c r="B365" i="13"/>
  <c r="B364" i="13"/>
  <c r="B363" i="13"/>
  <c r="B362" i="13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41" i="13"/>
  <c r="B340" i="13"/>
  <c r="B338" i="13"/>
  <c r="D338" i="13"/>
  <c r="C338" i="13"/>
  <c r="B335" i="13"/>
  <c r="B334" i="13"/>
  <c r="B333" i="13"/>
  <c r="B332" i="13"/>
  <c r="B331" i="13"/>
  <c r="B330" i="13"/>
  <c r="B329" i="13"/>
  <c r="B328" i="13"/>
  <c r="B327" i="13"/>
  <c r="B326" i="13"/>
  <c r="B325" i="13"/>
  <c r="B324" i="13"/>
  <c r="B323" i="13"/>
  <c r="B322" i="13"/>
  <c r="B321" i="13"/>
  <c r="B320" i="13"/>
  <c r="B319" i="13"/>
  <c r="B318" i="13"/>
  <c r="B317" i="13"/>
  <c r="B316" i="13"/>
  <c r="B315" i="13"/>
  <c r="B314" i="13"/>
  <c r="B313" i="13"/>
  <c r="B312" i="13"/>
  <c r="B311" i="13"/>
  <c r="B310" i="13"/>
  <c r="B309" i="13"/>
  <c r="B308" i="13"/>
  <c r="B307" i="13"/>
  <c r="B306" i="13"/>
  <c r="B305" i="13"/>
  <c r="B304" i="13"/>
  <c r="B303" i="13"/>
  <c r="B301" i="13"/>
  <c r="D301" i="13"/>
  <c r="C301" i="13"/>
  <c r="B298" i="13"/>
  <c r="B297" i="13"/>
  <c r="B296" i="13"/>
  <c r="B295" i="13"/>
  <c r="B294" i="13"/>
  <c r="B293" i="13"/>
  <c r="B292" i="13"/>
  <c r="B291" i="13"/>
  <c r="B290" i="13"/>
  <c r="B289" i="13"/>
  <c r="B288" i="13"/>
  <c r="B287" i="13"/>
  <c r="B286" i="13"/>
  <c r="B285" i="13"/>
  <c r="B284" i="13"/>
  <c r="B283" i="13"/>
  <c r="B282" i="13"/>
  <c r="B281" i="13"/>
  <c r="B280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7" i="13"/>
  <c r="B266" i="13"/>
  <c r="B264" i="13"/>
  <c r="D264" i="13"/>
  <c r="C264" i="13"/>
  <c r="B261" i="13"/>
  <c r="B260" i="13"/>
  <c r="B259" i="13"/>
  <c r="B258" i="13"/>
  <c r="B257" i="13"/>
  <c r="B256" i="13"/>
  <c r="B255" i="13"/>
  <c r="B254" i="13"/>
  <c r="B253" i="13"/>
  <c r="B252" i="13"/>
  <c r="B251" i="13"/>
  <c r="B250" i="13"/>
  <c r="B249" i="13"/>
  <c r="B248" i="13"/>
  <c r="B247" i="13"/>
  <c r="B246" i="13"/>
  <c r="B245" i="13"/>
  <c r="B244" i="13"/>
  <c r="B243" i="13"/>
  <c r="B242" i="13"/>
  <c r="B241" i="13"/>
  <c r="B240" i="13"/>
  <c r="B239" i="13"/>
  <c r="B238" i="13"/>
  <c r="B237" i="13"/>
  <c r="B236" i="13"/>
  <c r="B235" i="13"/>
  <c r="B234" i="13"/>
  <c r="B233" i="13"/>
  <c r="B232" i="13"/>
  <c r="B231" i="13"/>
  <c r="B230" i="13"/>
  <c r="B229" i="13"/>
  <c r="B227" i="13"/>
  <c r="D227" i="13"/>
  <c r="C227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0" i="13"/>
  <c r="D190" i="13"/>
  <c r="C190" i="13"/>
  <c r="B187" i="13"/>
  <c r="B186" i="13"/>
  <c r="B185" i="13"/>
  <c r="B184" i="13"/>
  <c r="B183" i="13"/>
  <c r="B182" i="13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3" i="13"/>
  <c r="D153" i="13"/>
  <c r="C153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17" i="13"/>
  <c r="B121" i="13"/>
  <c r="B120" i="13"/>
  <c r="B119" i="13"/>
  <c r="D117" i="13"/>
  <c r="C117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1" i="13"/>
  <c r="B84" i="13"/>
  <c r="B83" i="13"/>
  <c r="D81" i="13"/>
  <c r="C81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D45" i="13"/>
  <c r="C45" i="13"/>
  <c r="B45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9" i="13"/>
  <c r="D9" i="13"/>
  <c r="C9" i="13"/>
  <c r="B486" i="13"/>
  <c r="B748" i="12"/>
  <c r="B747" i="12"/>
  <c r="B746" i="12"/>
  <c r="B745" i="12"/>
  <c r="B744" i="12"/>
  <c r="B743" i="12"/>
  <c r="B742" i="12"/>
  <c r="B741" i="12"/>
  <c r="B740" i="12"/>
  <c r="B739" i="12"/>
  <c r="B738" i="12"/>
  <c r="B737" i="12"/>
  <c r="B736" i="12"/>
  <c r="B735" i="12"/>
  <c r="B734" i="12"/>
  <c r="B733" i="12"/>
  <c r="B732" i="12"/>
  <c r="B731" i="12"/>
  <c r="B730" i="12"/>
  <c r="B729" i="12"/>
  <c r="B728" i="12"/>
  <c r="B727" i="12"/>
  <c r="B726" i="12"/>
  <c r="B725" i="12"/>
  <c r="B724" i="12"/>
  <c r="B723" i="12"/>
  <c r="B722" i="12"/>
  <c r="B721" i="12"/>
  <c r="B720" i="12"/>
  <c r="B719" i="12"/>
  <c r="B718" i="12"/>
  <c r="L716" i="12"/>
  <c r="K716" i="12"/>
  <c r="J716" i="12"/>
  <c r="I716" i="12"/>
  <c r="H716" i="12"/>
  <c r="G716" i="12"/>
  <c r="F716" i="12"/>
  <c r="E716" i="12"/>
  <c r="D716" i="12"/>
  <c r="C716" i="12"/>
  <c r="B713" i="12"/>
  <c r="B712" i="12"/>
  <c r="B711" i="12"/>
  <c r="B710" i="12"/>
  <c r="B709" i="12"/>
  <c r="B708" i="12"/>
  <c r="B707" i="12"/>
  <c r="B706" i="12"/>
  <c r="B705" i="12"/>
  <c r="B704" i="12"/>
  <c r="B703" i="12"/>
  <c r="B702" i="12"/>
  <c r="B701" i="12"/>
  <c r="B700" i="12"/>
  <c r="B699" i="12"/>
  <c r="B698" i="12"/>
  <c r="B697" i="12"/>
  <c r="B696" i="12"/>
  <c r="B695" i="12"/>
  <c r="B694" i="12"/>
  <c r="B693" i="12"/>
  <c r="B692" i="12"/>
  <c r="B691" i="12"/>
  <c r="B690" i="12"/>
  <c r="B689" i="12"/>
  <c r="B688" i="12"/>
  <c r="B687" i="12"/>
  <c r="B686" i="12"/>
  <c r="B685" i="12"/>
  <c r="B684" i="12"/>
  <c r="B683" i="12"/>
  <c r="L681" i="12"/>
  <c r="K681" i="12"/>
  <c r="J681" i="12"/>
  <c r="I681" i="12"/>
  <c r="H681" i="12"/>
  <c r="G681" i="12"/>
  <c r="F681" i="12"/>
  <c r="E681" i="12"/>
  <c r="D681" i="12"/>
  <c r="C681" i="12"/>
  <c r="B681" i="12"/>
  <c r="B608" i="12"/>
  <c r="B607" i="12"/>
  <c r="B606" i="12"/>
  <c r="B605" i="12"/>
  <c r="B604" i="12"/>
  <c r="B603" i="12"/>
  <c r="B602" i="12"/>
  <c r="B601" i="12"/>
  <c r="B600" i="12"/>
  <c r="B599" i="12"/>
  <c r="B598" i="12"/>
  <c r="B597" i="12"/>
  <c r="B596" i="12"/>
  <c r="B595" i="12"/>
  <c r="B594" i="12"/>
  <c r="B593" i="12"/>
  <c r="B592" i="12"/>
  <c r="B591" i="12"/>
  <c r="B590" i="12"/>
  <c r="B589" i="12"/>
  <c r="B588" i="12"/>
  <c r="B587" i="12"/>
  <c r="B586" i="12"/>
  <c r="B585" i="12"/>
  <c r="B584" i="12"/>
  <c r="B583" i="12"/>
  <c r="B582" i="12"/>
  <c r="B581" i="12"/>
  <c r="B576" i="12"/>
  <c r="B580" i="12"/>
  <c r="B579" i="12"/>
  <c r="B578" i="12"/>
  <c r="L576" i="12"/>
  <c r="K576" i="12"/>
  <c r="J576" i="12"/>
  <c r="I576" i="12"/>
  <c r="H576" i="12"/>
  <c r="G576" i="12"/>
  <c r="F576" i="12"/>
  <c r="E576" i="12"/>
  <c r="D576" i="12"/>
  <c r="C576" i="12"/>
  <c r="B573" i="12"/>
  <c r="B572" i="12"/>
  <c r="B571" i="12"/>
  <c r="B570" i="12"/>
  <c r="B569" i="12"/>
  <c r="B568" i="12"/>
  <c r="B567" i="12"/>
  <c r="B566" i="12"/>
  <c r="B565" i="12"/>
  <c r="B564" i="12"/>
  <c r="B563" i="12"/>
  <c r="B562" i="12"/>
  <c r="B561" i="12"/>
  <c r="B560" i="12"/>
  <c r="B559" i="12"/>
  <c r="B558" i="12"/>
  <c r="B557" i="12"/>
  <c r="B556" i="12"/>
  <c r="B555" i="12"/>
  <c r="B554" i="12"/>
  <c r="B553" i="12"/>
  <c r="B552" i="12"/>
  <c r="B551" i="12"/>
  <c r="B550" i="12"/>
  <c r="B549" i="12"/>
  <c r="B548" i="12"/>
  <c r="B547" i="12"/>
  <c r="B546" i="12"/>
  <c r="B545" i="12"/>
  <c r="B544" i="12"/>
  <c r="B543" i="12"/>
  <c r="L541" i="12"/>
  <c r="K541" i="12"/>
  <c r="J541" i="12"/>
  <c r="I541" i="12"/>
  <c r="H541" i="12"/>
  <c r="G541" i="12"/>
  <c r="F541" i="12"/>
  <c r="E541" i="12"/>
  <c r="D541" i="12"/>
  <c r="C541" i="12"/>
  <c r="B541" i="12"/>
  <c r="B538" i="12"/>
  <c r="B537" i="12"/>
  <c r="B536" i="12"/>
  <c r="B535" i="12"/>
  <c r="B534" i="12"/>
  <c r="B533" i="12"/>
  <c r="B532" i="12"/>
  <c r="B531" i="12"/>
  <c r="B530" i="12"/>
  <c r="B529" i="12"/>
  <c r="B528" i="12"/>
  <c r="B527" i="12"/>
  <c r="B526" i="12"/>
  <c r="B525" i="12"/>
  <c r="B524" i="12"/>
  <c r="B523" i="12"/>
  <c r="B522" i="12"/>
  <c r="B521" i="12"/>
  <c r="B520" i="12"/>
  <c r="B519" i="12"/>
  <c r="B518" i="12"/>
  <c r="B517" i="12"/>
  <c r="B516" i="12"/>
  <c r="B515" i="12"/>
  <c r="B514" i="12"/>
  <c r="B513" i="12"/>
  <c r="B512" i="12"/>
  <c r="B511" i="12"/>
  <c r="B506" i="12"/>
  <c r="B510" i="12"/>
  <c r="B509" i="12"/>
  <c r="B508" i="12"/>
  <c r="L506" i="12"/>
  <c r="K506" i="12"/>
  <c r="J506" i="12"/>
  <c r="I506" i="12"/>
  <c r="H506" i="12"/>
  <c r="G506" i="12"/>
  <c r="F506" i="12"/>
  <c r="E506" i="12"/>
  <c r="D506" i="12"/>
  <c r="C506" i="12"/>
  <c r="B503" i="12"/>
  <c r="B502" i="12"/>
  <c r="B501" i="12"/>
  <c r="B500" i="12"/>
  <c r="B499" i="12"/>
  <c r="B498" i="12"/>
  <c r="B497" i="12"/>
  <c r="B496" i="12"/>
  <c r="B495" i="12"/>
  <c r="B494" i="12"/>
  <c r="B493" i="12"/>
  <c r="B492" i="12"/>
  <c r="B491" i="12"/>
  <c r="B490" i="12"/>
  <c r="B489" i="12"/>
  <c r="B488" i="12"/>
  <c r="B487" i="12"/>
  <c r="B486" i="12"/>
  <c r="B485" i="12"/>
  <c r="B484" i="12"/>
  <c r="B483" i="12"/>
  <c r="B482" i="12"/>
  <c r="B481" i="12"/>
  <c r="B480" i="12"/>
  <c r="B479" i="12"/>
  <c r="B478" i="12"/>
  <c r="B477" i="12"/>
  <c r="B476" i="12"/>
  <c r="B475" i="12"/>
  <c r="B474" i="12"/>
  <c r="B473" i="12"/>
  <c r="L471" i="12"/>
  <c r="K471" i="12"/>
  <c r="J471" i="12"/>
  <c r="I471" i="12"/>
  <c r="H471" i="12"/>
  <c r="G471" i="12"/>
  <c r="F471" i="12"/>
  <c r="E471" i="12"/>
  <c r="D471" i="12"/>
  <c r="C471" i="12"/>
  <c r="B471" i="12"/>
  <c r="B468" i="12"/>
  <c r="B467" i="12"/>
  <c r="B466" i="12"/>
  <c r="B465" i="12"/>
  <c r="B464" i="12"/>
  <c r="B463" i="12"/>
  <c r="B462" i="12"/>
  <c r="B461" i="12"/>
  <c r="B460" i="12"/>
  <c r="B459" i="12"/>
  <c r="B458" i="12"/>
  <c r="B457" i="12"/>
  <c r="B456" i="12"/>
  <c r="B455" i="12"/>
  <c r="B454" i="12"/>
  <c r="B453" i="12"/>
  <c r="B452" i="12"/>
  <c r="B451" i="12"/>
  <c r="B450" i="12"/>
  <c r="B449" i="12"/>
  <c r="B448" i="12"/>
  <c r="B447" i="12"/>
  <c r="B446" i="12"/>
  <c r="B445" i="12"/>
  <c r="B444" i="12"/>
  <c r="B443" i="12"/>
  <c r="B442" i="12"/>
  <c r="B441" i="12"/>
  <c r="B436" i="12"/>
  <c r="B440" i="12"/>
  <c r="B439" i="12"/>
  <c r="B438" i="12"/>
  <c r="L436" i="12"/>
  <c r="K436" i="12"/>
  <c r="J436" i="12"/>
  <c r="I436" i="12"/>
  <c r="H436" i="12"/>
  <c r="G436" i="12"/>
  <c r="F436" i="12"/>
  <c r="E436" i="12"/>
  <c r="D436" i="12"/>
  <c r="C436" i="12"/>
  <c r="B433" i="12"/>
  <c r="B432" i="12"/>
  <c r="B431" i="12"/>
  <c r="B430" i="12"/>
  <c r="B429" i="12"/>
  <c r="B428" i="12"/>
  <c r="B427" i="12"/>
  <c r="B426" i="12"/>
  <c r="B425" i="12"/>
  <c r="B424" i="12"/>
  <c r="B423" i="12"/>
  <c r="B422" i="12"/>
  <c r="B421" i="12"/>
  <c r="B420" i="12"/>
  <c r="B419" i="12"/>
  <c r="B418" i="12"/>
  <c r="B417" i="12"/>
  <c r="B416" i="12"/>
  <c r="B415" i="12"/>
  <c r="B414" i="12"/>
  <c r="B413" i="12"/>
  <c r="B412" i="12"/>
  <c r="B411" i="12"/>
  <c r="B410" i="12"/>
  <c r="B409" i="12"/>
  <c r="B408" i="12"/>
  <c r="B407" i="12"/>
  <c r="B406" i="12"/>
  <c r="B405" i="12"/>
  <c r="B404" i="12"/>
  <c r="B403" i="12"/>
  <c r="L401" i="12"/>
  <c r="K401" i="12"/>
  <c r="J401" i="12"/>
  <c r="I401" i="12"/>
  <c r="H401" i="12"/>
  <c r="G401" i="12"/>
  <c r="F401" i="12"/>
  <c r="E401" i="12"/>
  <c r="D401" i="12"/>
  <c r="C401" i="12"/>
  <c r="B401" i="12"/>
  <c r="B398" i="12"/>
  <c r="B397" i="12"/>
  <c r="B396" i="12"/>
  <c r="B395" i="12"/>
  <c r="B394" i="12"/>
  <c r="B393" i="12"/>
  <c r="B392" i="12"/>
  <c r="B391" i="12"/>
  <c r="B390" i="12"/>
  <c r="B389" i="12"/>
  <c r="B388" i="12"/>
  <c r="B387" i="12"/>
  <c r="B386" i="12"/>
  <c r="B385" i="12"/>
  <c r="B384" i="12"/>
  <c r="B383" i="12"/>
  <c r="B382" i="12"/>
  <c r="B381" i="12"/>
  <c r="B380" i="12"/>
  <c r="B379" i="12"/>
  <c r="B378" i="12"/>
  <c r="B377" i="12"/>
  <c r="B376" i="12"/>
  <c r="B375" i="12"/>
  <c r="B374" i="12"/>
  <c r="B373" i="12"/>
  <c r="B372" i="12"/>
  <c r="B371" i="12"/>
  <c r="B366" i="12"/>
  <c r="B370" i="12"/>
  <c r="B369" i="12"/>
  <c r="B368" i="12"/>
  <c r="L366" i="12"/>
  <c r="K366" i="12"/>
  <c r="J366" i="12"/>
  <c r="I366" i="12"/>
  <c r="H366" i="12"/>
  <c r="G366" i="12"/>
  <c r="F366" i="12"/>
  <c r="E366" i="12"/>
  <c r="D366" i="12"/>
  <c r="C366" i="12"/>
  <c r="B363" i="12"/>
  <c r="B362" i="12"/>
  <c r="B361" i="12"/>
  <c r="B360" i="12"/>
  <c r="B359" i="12"/>
  <c r="B358" i="12"/>
  <c r="B357" i="12"/>
  <c r="B356" i="12"/>
  <c r="B355" i="12"/>
  <c r="B354" i="12"/>
  <c r="B353" i="12"/>
  <c r="B352" i="12"/>
  <c r="B351" i="12"/>
  <c r="B350" i="12"/>
  <c r="B349" i="12"/>
  <c r="B348" i="12"/>
  <c r="B347" i="12"/>
  <c r="B346" i="12"/>
  <c r="B345" i="12"/>
  <c r="B344" i="12"/>
  <c r="B343" i="12"/>
  <c r="B342" i="12"/>
  <c r="B341" i="12"/>
  <c r="B340" i="12"/>
  <c r="B339" i="12"/>
  <c r="B338" i="12"/>
  <c r="B337" i="12"/>
  <c r="B336" i="12"/>
  <c r="B335" i="12"/>
  <c r="B334" i="12"/>
  <c r="B333" i="12"/>
  <c r="L331" i="12"/>
  <c r="K331" i="12"/>
  <c r="J331" i="12"/>
  <c r="I331" i="12"/>
  <c r="H331" i="12"/>
  <c r="G331" i="12"/>
  <c r="F331" i="12"/>
  <c r="E331" i="12"/>
  <c r="D331" i="12"/>
  <c r="C331" i="12"/>
  <c r="B331" i="12"/>
  <c r="B328" i="12"/>
  <c r="B327" i="12"/>
  <c r="B326" i="12"/>
  <c r="B325" i="12"/>
  <c r="B324" i="12"/>
  <c r="B323" i="12"/>
  <c r="B322" i="12"/>
  <c r="B321" i="12"/>
  <c r="B320" i="12"/>
  <c r="B319" i="12"/>
  <c r="B318" i="12"/>
  <c r="B317" i="12"/>
  <c r="B316" i="12"/>
  <c r="B315" i="12"/>
  <c r="B314" i="12"/>
  <c r="B313" i="12"/>
  <c r="B312" i="12"/>
  <c r="B311" i="12"/>
  <c r="B310" i="12"/>
  <c r="B309" i="12"/>
  <c r="B308" i="12"/>
  <c r="B307" i="12"/>
  <c r="B306" i="12"/>
  <c r="B305" i="12"/>
  <c r="B304" i="12"/>
  <c r="B303" i="12"/>
  <c r="B302" i="12"/>
  <c r="B301" i="12"/>
  <c r="B296" i="12"/>
  <c r="B300" i="12"/>
  <c r="B299" i="12"/>
  <c r="B298" i="12"/>
  <c r="L296" i="12"/>
  <c r="K296" i="12"/>
  <c r="J296" i="12"/>
  <c r="I296" i="12"/>
  <c r="H296" i="12"/>
  <c r="G296" i="12"/>
  <c r="F296" i="12"/>
  <c r="E296" i="12"/>
  <c r="D296" i="12"/>
  <c r="C296" i="12"/>
  <c r="B293" i="12"/>
  <c r="B292" i="12"/>
  <c r="B291" i="12"/>
  <c r="B290" i="12"/>
  <c r="B289" i="12"/>
  <c r="B288" i="12"/>
  <c r="B287" i="12"/>
  <c r="B286" i="12"/>
  <c r="B285" i="12"/>
  <c r="B284" i="12"/>
  <c r="B283" i="12"/>
  <c r="B282" i="12"/>
  <c r="B281" i="12"/>
  <c r="B280" i="12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3" i="12"/>
  <c r="L261" i="12"/>
  <c r="K261" i="12"/>
  <c r="J261" i="12"/>
  <c r="I261" i="12"/>
  <c r="H261" i="12"/>
  <c r="G261" i="12"/>
  <c r="F261" i="12"/>
  <c r="E261" i="12"/>
  <c r="D261" i="12"/>
  <c r="C261" i="12"/>
  <c r="B261" i="12"/>
  <c r="B258" i="12"/>
  <c r="B257" i="12"/>
  <c r="B256" i="12"/>
  <c r="B255" i="12"/>
  <c r="B254" i="12"/>
  <c r="B253" i="12"/>
  <c r="B252" i="12"/>
  <c r="B251" i="12"/>
  <c r="B250" i="12"/>
  <c r="B249" i="12"/>
  <c r="B248" i="12"/>
  <c r="B247" i="12"/>
  <c r="B246" i="12"/>
  <c r="B245" i="12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26" i="12"/>
  <c r="B230" i="12"/>
  <c r="B229" i="12"/>
  <c r="B228" i="12"/>
  <c r="L226" i="12"/>
  <c r="K226" i="12"/>
  <c r="J226" i="12"/>
  <c r="I226" i="12"/>
  <c r="H226" i="12"/>
  <c r="G226" i="12"/>
  <c r="F226" i="12"/>
  <c r="E226" i="12"/>
  <c r="D226" i="12"/>
  <c r="C226" i="12"/>
  <c r="B223" i="12"/>
  <c r="B222" i="12"/>
  <c r="B221" i="12"/>
  <c r="B220" i="12"/>
  <c r="B219" i="12"/>
  <c r="B218" i="12"/>
  <c r="B217" i="12"/>
  <c r="B216" i="12"/>
  <c r="B215" i="12"/>
  <c r="B214" i="12"/>
  <c r="B213" i="12"/>
  <c r="B212" i="12"/>
  <c r="B211" i="12"/>
  <c r="B21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L191" i="12"/>
  <c r="K191" i="12"/>
  <c r="J191" i="12"/>
  <c r="I191" i="12"/>
  <c r="H191" i="12"/>
  <c r="G191" i="12"/>
  <c r="F191" i="12"/>
  <c r="E191" i="12"/>
  <c r="D191" i="12"/>
  <c r="C191" i="12"/>
  <c r="B191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56" i="12"/>
  <c r="B160" i="12"/>
  <c r="B159" i="12"/>
  <c r="B158" i="12"/>
  <c r="L156" i="12"/>
  <c r="K156" i="12"/>
  <c r="J156" i="12"/>
  <c r="I156" i="12"/>
  <c r="H156" i="12"/>
  <c r="G156" i="12"/>
  <c r="F156" i="12"/>
  <c r="E156" i="12"/>
  <c r="D156" i="12"/>
  <c r="C156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L121" i="12"/>
  <c r="K121" i="12"/>
  <c r="J121" i="12"/>
  <c r="I121" i="12"/>
  <c r="H121" i="12"/>
  <c r="G121" i="12"/>
  <c r="F121" i="12"/>
  <c r="E121" i="12"/>
  <c r="D121" i="12"/>
  <c r="C121" i="12"/>
  <c r="B121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86" i="12"/>
  <c r="B90" i="12"/>
  <c r="B89" i="12"/>
  <c r="B88" i="12"/>
  <c r="L86" i="12"/>
  <c r="K86" i="12"/>
  <c r="J86" i="12"/>
  <c r="I86" i="12"/>
  <c r="H86" i="12"/>
  <c r="G86" i="12"/>
  <c r="F86" i="12"/>
  <c r="E86" i="12"/>
  <c r="D86" i="12"/>
  <c r="C86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L51" i="12"/>
  <c r="K51" i="12"/>
  <c r="J51" i="12"/>
  <c r="I51" i="12"/>
  <c r="H51" i="12"/>
  <c r="G51" i="12"/>
  <c r="F51" i="12"/>
  <c r="E51" i="12"/>
  <c r="D51" i="12"/>
  <c r="C51" i="12"/>
  <c r="B51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16" i="12"/>
  <c r="B20" i="12"/>
  <c r="B19" i="12"/>
  <c r="B18" i="12"/>
  <c r="L16" i="12"/>
  <c r="K16" i="12"/>
  <c r="J16" i="12"/>
  <c r="I16" i="12"/>
  <c r="H16" i="12"/>
  <c r="G16" i="12"/>
  <c r="F16" i="12"/>
  <c r="E16" i="12"/>
  <c r="D16" i="12"/>
  <c r="C16" i="12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M736" i="11"/>
  <c r="L736" i="11"/>
  <c r="K736" i="11"/>
  <c r="J736" i="11"/>
  <c r="I736" i="11"/>
  <c r="H736" i="11"/>
  <c r="G736" i="11"/>
  <c r="F736" i="11"/>
  <c r="E736" i="11"/>
  <c r="D736" i="11"/>
  <c r="C736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M700" i="11"/>
  <c r="L700" i="11"/>
  <c r="K700" i="11"/>
  <c r="J700" i="11"/>
  <c r="I700" i="11"/>
  <c r="H700" i="11"/>
  <c r="G700" i="11"/>
  <c r="F700" i="11"/>
  <c r="E700" i="11"/>
  <c r="D700" i="11"/>
  <c r="C700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4" i="11"/>
  <c r="B667" i="11"/>
  <c r="B666" i="11"/>
  <c r="M664" i="11"/>
  <c r="L664" i="11"/>
  <c r="K664" i="11"/>
  <c r="J664" i="11"/>
  <c r="I664" i="11"/>
  <c r="H664" i="11"/>
  <c r="G664" i="11"/>
  <c r="F664" i="11"/>
  <c r="E664" i="11"/>
  <c r="D664" i="11"/>
  <c r="C664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M628" i="11"/>
  <c r="L628" i="11"/>
  <c r="K628" i="11"/>
  <c r="J628" i="11"/>
  <c r="I628" i="11"/>
  <c r="H628" i="11"/>
  <c r="G628" i="11"/>
  <c r="F628" i="11"/>
  <c r="E628" i="11"/>
  <c r="D628" i="11"/>
  <c r="C628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M592" i="11"/>
  <c r="L592" i="11"/>
  <c r="K592" i="11"/>
  <c r="J592" i="11"/>
  <c r="I592" i="11"/>
  <c r="H592" i="11"/>
  <c r="G592" i="11"/>
  <c r="F592" i="11"/>
  <c r="E592" i="11"/>
  <c r="D592" i="11"/>
  <c r="C592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M556" i="11"/>
  <c r="L556" i="11"/>
  <c r="K556" i="11"/>
  <c r="J556" i="11"/>
  <c r="I556" i="11"/>
  <c r="H556" i="11"/>
  <c r="G556" i="11"/>
  <c r="F556" i="11"/>
  <c r="E556" i="11"/>
  <c r="D556" i="11"/>
  <c r="C556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0" i="11"/>
  <c r="B523" i="11"/>
  <c r="B522" i="11"/>
  <c r="M520" i="11"/>
  <c r="L520" i="11"/>
  <c r="K520" i="11"/>
  <c r="J520" i="11"/>
  <c r="I520" i="11"/>
  <c r="H520" i="11"/>
  <c r="G520" i="11"/>
  <c r="F520" i="11"/>
  <c r="E520" i="11"/>
  <c r="D520" i="11"/>
  <c r="C520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M484" i="11"/>
  <c r="L484" i="11"/>
  <c r="K484" i="11"/>
  <c r="J484" i="11"/>
  <c r="I484" i="11"/>
  <c r="H484" i="11"/>
  <c r="G484" i="11"/>
  <c r="F484" i="11"/>
  <c r="E484" i="11"/>
  <c r="D484" i="11"/>
  <c r="C484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M448" i="11"/>
  <c r="L448" i="11"/>
  <c r="K448" i="11"/>
  <c r="J448" i="11"/>
  <c r="I448" i="11"/>
  <c r="H448" i="11"/>
  <c r="G448" i="11"/>
  <c r="F448" i="11"/>
  <c r="E448" i="11"/>
  <c r="D448" i="11"/>
  <c r="C448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M412" i="11"/>
  <c r="L412" i="11"/>
  <c r="K412" i="11"/>
  <c r="J412" i="11"/>
  <c r="I412" i="11"/>
  <c r="H412" i="11"/>
  <c r="G412" i="11"/>
  <c r="F412" i="11"/>
  <c r="E412" i="11"/>
  <c r="D412" i="11"/>
  <c r="C412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6" i="11"/>
  <c r="B379" i="11"/>
  <c r="B378" i="11"/>
  <c r="M376" i="11"/>
  <c r="L376" i="11"/>
  <c r="K376" i="11"/>
  <c r="J376" i="11"/>
  <c r="I376" i="11"/>
  <c r="H376" i="11"/>
  <c r="G376" i="11"/>
  <c r="F376" i="11"/>
  <c r="E376" i="11"/>
  <c r="D376" i="11"/>
  <c r="C376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M340" i="11"/>
  <c r="L340" i="11"/>
  <c r="K340" i="11"/>
  <c r="J340" i="11"/>
  <c r="I340" i="11"/>
  <c r="H340" i="11"/>
  <c r="G340" i="11"/>
  <c r="F340" i="11"/>
  <c r="E340" i="11"/>
  <c r="D340" i="11"/>
  <c r="C340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M304" i="11"/>
  <c r="L304" i="11"/>
  <c r="K304" i="11"/>
  <c r="J304" i="11"/>
  <c r="I304" i="11"/>
  <c r="H304" i="11"/>
  <c r="G304" i="11"/>
  <c r="F304" i="11"/>
  <c r="E304" i="11"/>
  <c r="D304" i="11"/>
  <c r="C304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M268" i="11"/>
  <c r="L268" i="11"/>
  <c r="K268" i="11"/>
  <c r="J268" i="11"/>
  <c r="I268" i="11"/>
  <c r="H268" i="11"/>
  <c r="G268" i="11"/>
  <c r="F268" i="11"/>
  <c r="E268" i="11"/>
  <c r="D268" i="11"/>
  <c r="C268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2" i="11"/>
  <c r="B235" i="11"/>
  <c r="B234" i="11"/>
  <c r="M232" i="11"/>
  <c r="L232" i="11"/>
  <c r="K232" i="11"/>
  <c r="J232" i="11"/>
  <c r="I232" i="11"/>
  <c r="H232" i="11"/>
  <c r="G232" i="11"/>
  <c r="F232" i="11"/>
  <c r="E232" i="11"/>
  <c r="D232" i="11"/>
  <c r="C232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M196" i="11"/>
  <c r="L196" i="11"/>
  <c r="K196" i="11"/>
  <c r="J196" i="11"/>
  <c r="I196" i="11"/>
  <c r="H196" i="11"/>
  <c r="G196" i="11"/>
  <c r="F196" i="11"/>
  <c r="E196" i="11"/>
  <c r="D196" i="11"/>
  <c r="C196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M160" i="11"/>
  <c r="L160" i="11"/>
  <c r="K160" i="11"/>
  <c r="J160" i="11"/>
  <c r="I160" i="11"/>
  <c r="H160" i="11"/>
  <c r="G160" i="11"/>
  <c r="F160" i="11"/>
  <c r="E160" i="11"/>
  <c r="D160" i="11"/>
  <c r="C160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M124" i="11"/>
  <c r="L124" i="11"/>
  <c r="K124" i="11"/>
  <c r="J124" i="11"/>
  <c r="I124" i="11"/>
  <c r="H124" i="11"/>
  <c r="G124" i="11"/>
  <c r="F124" i="11"/>
  <c r="E124" i="11"/>
  <c r="D124" i="11"/>
  <c r="C124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88" i="11"/>
  <c r="B91" i="11"/>
  <c r="B90" i="11"/>
  <c r="M88" i="11"/>
  <c r="L88" i="11"/>
  <c r="K88" i="11"/>
  <c r="J88" i="11"/>
  <c r="I88" i="11"/>
  <c r="H88" i="11"/>
  <c r="G88" i="11"/>
  <c r="F88" i="11"/>
  <c r="E88" i="11"/>
  <c r="D88" i="11"/>
  <c r="C88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M52" i="11"/>
  <c r="L52" i="11"/>
  <c r="K52" i="11"/>
  <c r="J52" i="11"/>
  <c r="I52" i="11"/>
  <c r="H52" i="11"/>
  <c r="G52" i="11"/>
  <c r="F52" i="11"/>
  <c r="E52" i="11"/>
  <c r="D52" i="11"/>
  <c r="C52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M16" i="11"/>
  <c r="L16" i="11"/>
  <c r="K16" i="11"/>
  <c r="J16" i="11"/>
  <c r="I16" i="11"/>
  <c r="H16" i="11"/>
  <c r="G16" i="11"/>
  <c r="F16" i="11"/>
  <c r="E16" i="11"/>
  <c r="D16" i="11"/>
  <c r="C16" i="11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5" i="10"/>
  <c r="B717" i="10"/>
  <c r="M715" i="10"/>
  <c r="L715" i="10"/>
  <c r="K715" i="10"/>
  <c r="J715" i="10"/>
  <c r="I715" i="10"/>
  <c r="H715" i="10"/>
  <c r="G715" i="10"/>
  <c r="F715" i="10"/>
  <c r="E715" i="10"/>
  <c r="D715" i="10"/>
  <c r="C715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M680" i="10"/>
  <c r="L680" i="10"/>
  <c r="K680" i="10"/>
  <c r="J680" i="10"/>
  <c r="I680" i="10"/>
  <c r="H680" i="10"/>
  <c r="G680" i="10"/>
  <c r="F680" i="10"/>
  <c r="E680" i="10"/>
  <c r="D680" i="10"/>
  <c r="C680" i="10"/>
  <c r="B647" i="10"/>
  <c r="B645" i="10"/>
  <c r="B612" i="10"/>
  <c r="B610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5" i="10"/>
  <c r="B579" i="10"/>
  <c r="B578" i="10"/>
  <c r="B577" i="10"/>
  <c r="M575" i="10"/>
  <c r="L575" i="10"/>
  <c r="K575" i="10"/>
  <c r="J575" i="10"/>
  <c r="I575" i="10"/>
  <c r="H575" i="10"/>
  <c r="G575" i="10"/>
  <c r="F575" i="10"/>
  <c r="E575" i="10"/>
  <c r="D575" i="10"/>
  <c r="C575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0" i="10"/>
  <c r="B543" i="10"/>
  <c r="B542" i="10"/>
  <c r="M540" i="10"/>
  <c r="L540" i="10"/>
  <c r="K540" i="10"/>
  <c r="J540" i="10"/>
  <c r="I540" i="10"/>
  <c r="H540" i="10"/>
  <c r="G540" i="10"/>
  <c r="F540" i="10"/>
  <c r="E540" i="10"/>
  <c r="D540" i="10"/>
  <c r="C540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5" i="10"/>
  <c r="B507" i="10"/>
  <c r="M505" i="10"/>
  <c r="L505" i="10"/>
  <c r="K505" i="10"/>
  <c r="J505" i="10"/>
  <c r="I505" i="10"/>
  <c r="H505" i="10"/>
  <c r="G505" i="10"/>
  <c r="F505" i="10"/>
  <c r="E505" i="10"/>
  <c r="D505" i="10"/>
  <c r="C505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M470" i="10"/>
  <c r="L470" i="10"/>
  <c r="K470" i="10"/>
  <c r="J470" i="10"/>
  <c r="I470" i="10"/>
  <c r="H470" i="10"/>
  <c r="G470" i="10"/>
  <c r="F470" i="10"/>
  <c r="E470" i="10"/>
  <c r="D470" i="10"/>
  <c r="C470" i="10"/>
  <c r="B470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5" i="10"/>
  <c r="B439" i="10"/>
  <c r="B438" i="10"/>
  <c r="B437" i="10"/>
  <c r="M435" i="10"/>
  <c r="L435" i="10"/>
  <c r="K435" i="10"/>
  <c r="J435" i="10"/>
  <c r="I435" i="10"/>
  <c r="H435" i="10"/>
  <c r="G435" i="10"/>
  <c r="F435" i="10"/>
  <c r="E435" i="10"/>
  <c r="D435" i="10"/>
  <c r="C435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0" i="10"/>
  <c r="B403" i="10"/>
  <c r="B402" i="10"/>
  <c r="M400" i="10"/>
  <c r="L400" i="10"/>
  <c r="K400" i="10"/>
  <c r="J400" i="10"/>
  <c r="I400" i="10"/>
  <c r="H400" i="10"/>
  <c r="G400" i="10"/>
  <c r="F400" i="10"/>
  <c r="E400" i="10"/>
  <c r="D400" i="10"/>
  <c r="C400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5" i="10"/>
  <c r="B367" i="10"/>
  <c r="M365" i="10"/>
  <c r="L365" i="10"/>
  <c r="K365" i="10"/>
  <c r="J365" i="10"/>
  <c r="I365" i="10"/>
  <c r="H365" i="10"/>
  <c r="G365" i="10"/>
  <c r="F365" i="10"/>
  <c r="E365" i="10"/>
  <c r="D365" i="10"/>
  <c r="C365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M330" i="10"/>
  <c r="L330" i="10"/>
  <c r="K330" i="10"/>
  <c r="J330" i="10"/>
  <c r="I330" i="10"/>
  <c r="H330" i="10"/>
  <c r="G330" i="10"/>
  <c r="F330" i="10"/>
  <c r="E330" i="10"/>
  <c r="D330" i="10"/>
  <c r="C330" i="10"/>
  <c r="B330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5" i="10"/>
  <c r="B299" i="10"/>
  <c r="B298" i="10"/>
  <c r="B297" i="10"/>
  <c r="M295" i="10"/>
  <c r="L295" i="10"/>
  <c r="K295" i="10"/>
  <c r="J295" i="10"/>
  <c r="I295" i="10"/>
  <c r="H295" i="10"/>
  <c r="G295" i="10"/>
  <c r="F295" i="10"/>
  <c r="E295" i="10"/>
  <c r="D295" i="10"/>
  <c r="C295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0" i="10"/>
  <c r="B263" i="10"/>
  <c r="B262" i="10"/>
  <c r="M260" i="10"/>
  <c r="L260" i="10"/>
  <c r="K260" i="10"/>
  <c r="J260" i="10"/>
  <c r="I260" i="10"/>
  <c r="H260" i="10"/>
  <c r="G260" i="10"/>
  <c r="F260" i="10"/>
  <c r="E260" i="10"/>
  <c r="D260" i="10"/>
  <c r="C260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5" i="10"/>
  <c r="B227" i="10"/>
  <c r="M225" i="10"/>
  <c r="L225" i="10"/>
  <c r="K225" i="10"/>
  <c r="J225" i="10"/>
  <c r="I225" i="10"/>
  <c r="H225" i="10"/>
  <c r="G225" i="10"/>
  <c r="F225" i="10"/>
  <c r="E225" i="10"/>
  <c r="D225" i="10"/>
  <c r="C225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M190" i="10"/>
  <c r="L190" i="10"/>
  <c r="K190" i="10"/>
  <c r="J190" i="10"/>
  <c r="I190" i="10"/>
  <c r="H190" i="10"/>
  <c r="G190" i="10"/>
  <c r="F190" i="10"/>
  <c r="E190" i="10"/>
  <c r="D190" i="10"/>
  <c r="C190" i="10"/>
  <c r="B190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5" i="10"/>
  <c r="B159" i="10"/>
  <c r="B158" i="10"/>
  <c r="B157" i="10"/>
  <c r="M155" i="10"/>
  <c r="L155" i="10"/>
  <c r="K155" i="10"/>
  <c r="J155" i="10"/>
  <c r="I155" i="10"/>
  <c r="H155" i="10"/>
  <c r="G155" i="10"/>
  <c r="F155" i="10"/>
  <c r="E155" i="10"/>
  <c r="D155" i="10"/>
  <c r="C155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0" i="10"/>
  <c r="B123" i="10"/>
  <c r="B122" i="10"/>
  <c r="M120" i="10"/>
  <c r="L120" i="10"/>
  <c r="K120" i="10"/>
  <c r="J120" i="10"/>
  <c r="I120" i="10"/>
  <c r="H120" i="10"/>
  <c r="G120" i="10"/>
  <c r="F120" i="10"/>
  <c r="E120" i="10"/>
  <c r="D120" i="10"/>
  <c r="C120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5" i="10"/>
  <c r="B87" i="10"/>
  <c r="M85" i="10"/>
  <c r="L85" i="10"/>
  <c r="K85" i="10"/>
  <c r="J85" i="10"/>
  <c r="I85" i="10"/>
  <c r="H85" i="10"/>
  <c r="G85" i="10"/>
  <c r="F85" i="10"/>
  <c r="E85" i="10"/>
  <c r="D85" i="10"/>
  <c r="C85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M15" i="10"/>
  <c r="L15" i="10"/>
  <c r="K15" i="10"/>
  <c r="J15" i="10"/>
  <c r="I15" i="10"/>
  <c r="H15" i="10"/>
  <c r="G15" i="10"/>
  <c r="F15" i="10"/>
  <c r="E15" i="10"/>
  <c r="D15" i="10"/>
  <c r="C15" i="10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5" i="9"/>
  <c r="B739" i="9"/>
  <c r="B738" i="9"/>
  <c r="B737" i="9"/>
  <c r="M735" i="9"/>
  <c r="L735" i="9"/>
  <c r="K735" i="9"/>
  <c r="J735" i="9"/>
  <c r="I735" i="9"/>
  <c r="H735" i="9"/>
  <c r="G735" i="9"/>
  <c r="F735" i="9"/>
  <c r="E735" i="9"/>
  <c r="D735" i="9"/>
  <c r="C735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M699" i="9"/>
  <c r="L699" i="9"/>
  <c r="K699" i="9"/>
  <c r="J699" i="9"/>
  <c r="I699" i="9"/>
  <c r="H699" i="9"/>
  <c r="G699" i="9"/>
  <c r="F699" i="9"/>
  <c r="E699" i="9"/>
  <c r="D699" i="9"/>
  <c r="C699" i="9"/>
  <c r="B699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3" i="9"/>
  <c r="M663" i="9"/>
  <c r="L663" i="9"/>
  <c r="K663" i="9"/>
  <c r="J663" i="9"/>
  <c r="I663" i="9"/>
  <c r="H663" i="9"/>
  <c r="G663" i="9"/>
  <c r="F663" i="9"/>
  <c r="E663" i="9"/>
  <c r="D663" i="9"/>
  <c r="C663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7" i="9"/>
  <c r="B629" i="9"/>
  <c r="M627" i="9"/>
  <c r="L627" i="9"/>
  <c r="K627" i="9"/>
  <c r="J627" i="9"/>
  <c r="I627" i="9"/>
  <c r="H627" i="9"/>
  <c r="G627" i="9"/>
  <c r="F627" i="9"/>
  <c r="E627" i="9"/>
  <c r="D627" i="9"/>
  <c r="C627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1" i="9"/>
  <c r="B593" i="9"/>
  <c r="M591" i="9"/>
  <c r="L591" i="9"/>
  <c r="K591" i="9"/>
  <c r="J591" i="9"/>
  <c r="I591" i="9"/>
  <c r="H591" i="9"/>
  <c r="G591" i="9"/>
  <c r="F591" i="9"/>
  <c r="E591" i="9"/>
  <c r="D591" i="9"/>
  <c r="C591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5" i="9"/>
  <c r="B557" i="9"/>
  <c r="M555" i="9"/>
  <c r="L555" i="9"/>
  <c r="K555" i="9"/>
  <c r="J555" i="9"/>
  <c r="I555" i="9"/>
  <c r="H555" i="9"/>
  <c r="G555" i="9"/>
  <c r="F555" i="9"/>
  <c r="E555" i="9"/>
  <c r="D555" i="9"/>
  <c r="C555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19" i="9"/>
  <c r="B521" i="9"/>
  <c r="M519" i="9"/>
  <c r="L519" i="9"/>
  <c r="K519" i="9"/>
  <c r="J519" i="9"/>
  <c r="I519" i="9"/>
  <c r="H519" i="9"/>
  <c r="G519" i="9"/>
  <c r="F519" i="9"/>
  <c r="E519" i="9"/>
  <c r="D519" i="9"/>
  <c r="C519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3" i="9"/>
  <c r="B485" i="9"/>
  <c r="M483" i="9"/>
  <c r="L483" i="9"/>
  <c r="K483" i="9"/>
  <c r="J483" i="9"/>
  <c r="I483" i="9"/>
  <c r="H483" i="9"/>
  <c r="G483" i="9"/>
  <c r="F483" i="9"/>
  <c r="E483" i="9"/>
  <c r="D483" i="9"/>
  <c r="C483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7" i="9"/>
  <c r="B449" i="9"/>
  <c r="M447" i="9"/>
  <c r="L447" i="9"/>
  <c r="K447" i="9"/>
  <c r="J447" i="9"/>
  <c r="I447" i="9"/>
  <c r="H447" i="9"/>
  <c r="G447" i="9"/>
  <c r="F447" i="9"/>
  <c r="E447" i="9"/>
  <c r="D447" i="9"/>
  <c r="C447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1" i="9"/>
  <c r="B413" i="9"/>
  <c r="M411" i="9"/>
  <c r="L411" i="9"/>
  <c r="K411" i="9"/>
  <c r="J411" i="9"/>
  <c r="I411" i="9"/>
  <c r="H411" i="9"/>
  <c r="G411" i="9"/>
  <c r="F411" i="9"/>
  <c r="E411" i="9"/>
  <c r="D411" i="9"/>
  <c r="C411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5" i="9"/>
  <c r="B377" i="9"/>
  <c r="M375" i="9"/>
  <c r="L375" i="9"/>
  <c r="K375" i="9"/>
  <c r="J375" i="9"/>
  <c r="I375" i="9"/>
  <c r="H375" i="9"/>
  <c r="G375" i="9"/>
  <c r="F375" i="9"/>
  <c r="E375" i="9"/>
  <c r="D375" i="9"/>
  <c r="C375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39" i="9"/>
  <c r="B341" i="9"/>
  <c r="M339" i="9"/>
  <c r="L339" i="9"/>
  <c r="K339" i="9"/>
  <c r="J339" i="9"/>
  <c r="I339" i="9"/>
  <c r="H339" i="9"/>
  <c r="G339" i="9"/>
  <c r="F339" i="9"/>
  <c r="E339" i="9"/>
  <c r="D339" i="9"/>
  <c r="C339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3" i="9"/>
  <c r="B305" i="9"/>
  <c r="M303" i="9"/>
  <c r="L303" i="9"/>
  <c r="K303" i="9"/>
  <c r="J303" i="9"/>
  <c r="I303" i="9"/>
  <c r="H303" i="9"/>
  <c r="G303" i="9"/>
  <c r="F303" i="9"/>
  <c r="E303" i="9"/>
  <c r="D303" i="9"/>
  <c r="C303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7" i="9"/>
  <c r="B269" i="9"/>
  <c r="M267" i="9"/>
  <c r="L267" i="9"/>
  <c r="K267" i="9"/>
  <c r="J267" i="9"/>
  <c r="I267" i="9"/>
  <c r="H267" i="9"/>
  <c r="G267" i="9"/>
  <c r="F267" i="9"/>
  <c r="E267" i="9"/>
  <c r="D267" i="9"/>
  <c r="C267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1" i="9"/>
  <c r="B233" i="9"/>
  <c r="M231" i="9"/>
  <c r="L231" i="9"/>
  <c r="K231" i="9"/>
  <c r="J231" i="9"/>
  <c r="I231" i="9"/>
  <c r="H231" i="9"/>
  <c r="G231" i="9"/>
  <c r="F231" i="9"/>
  <c r="E231" i="9"/>
  <c r="D231" i="9"/>
  <c r="C231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5" i="9"/>
  <c r="B197" i="9"/>
  <c r="M195" i="9"/>
  <c r="L195" i="9"/>
  <c r="K195" i="9"/>
  <c r="J195" i="9"/>
  <c r="I195" i="9"/>
  <c r="H195" i="9"/>
  <c r="G195" i="9"/>
  <c r="F195" i="9"/>
  <c r="E195" i="9"/>
  <c r="D195" i="9"/>
  <c r="C195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59" i="9"/>
  <c r="B161" i="9"/>
  <c r="M159" i="9"/>
  <c r="L159" i="9"/>
  <c r="K159" i="9"/>
  <c r="J159" i="9"/>
  <c r="I159" i="9"/>
  <c r="H159" i="9"/>
  <c r="G159" i="9"/>
  <c r="F159" i="9"/>
  <c r="E159" i="9"/>
  <c r="D159" i="9"/>
  <c r="C159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3" i="9"/>
  <c r="B125" i="9"/>
  <c r="M123" i="9"/>
  <c r="L123" i="9"/>
  <c r="K123" i="9"/>
  <c r="J123" i="9"/>
  <c r="I123" i="9"/>
  <c r="H123" i="9"/>
  <c r="G123" i="9"/>
  <c r="F123" i="9"/>
  <c r="E123" i="9"/>
  <c r="D123" i="9"/>
  <c r="C123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7" i="9"/>
  <c r="B89" i="9"/>
  <c r="M87" i="9"/>
  <c r="L87" i="9"/>
  <c r="K87" i="9"/>
  <c r="J87" i="9"/>
  <c r="I87" i="9"/>
  <c r="H87" i="9"/>
  <c r="G87" i="9"/>
  <c r="F87" i="9"/>
  <c r="E87" i="9"/>
  <c r="D87" i="9"/>
  <c r="C87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1" i="9"/>
  <c r="B53" i="9"/>
  <c r="M51" i="9"/>
  <c r="L51" i="9"/>
  <c r="K51" i="9"/>
  <c r="J51" i="9"/>
  <c r="I51" i="9"/>
  <c r="H51" i="9"/>
  <c r="G51" i="9"/>
  <c r="F51" i="9"/>
  <c r="E51" i="9"/>
  <c r="D51" i="9"/>
  <c r="C51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5" i="9"/>
  <c r="B17" i="9"/>
  <c r="M15" i="9"/>
  <c r="L15" i="9"/>
  <c r="K15" i="9"/>
  <c r="J15" i="9"/>
  <c r="I15" i="9"/>
  <c r="H15" i="9"/>
  <c r="G15" i="9"/>
  <c r="F15" i="9"/>
  <c r="E15" i="9"/>
  <c r="D15" i="9"/>
  <c r="C15" i="9"/>
  <c r="B52" i="11"/>
  <c r="B196" i="11"/>
  <c r="B340" i="11"/>
  <c r="B484" i="11"/>
  <c r="B628" i="11"/>
  <c r="B16" i="11"/>
  <c r="B160" i="11"/>
  <c r="B304" i="11"/>
  <c r="B448" i="11"/>
  <c r="B592" i="11"/>
  <c r="B736" i="11"/>
  <c r="B124" i="11"/>
  <c r="B268" i="11"/>
  <c r="B412" i="11"/>
  <c r="B556" i="11"/>
  <c r="B700" i="11"/>
  <c r="B716" i="12"/>
  <c r="B15" i="10"/>
  <c r="B680" i="10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3" i="6"/>
  <c r="B735" i="6"/>
  <c r="J733" i="6"/>
  <c r="I733" i="6"/>
  <c r="H733" i="6"/>
  <c r="G733" i="6"/>
  <c r="F733" i="6"/>
  <c r="E733" i="6"/>
  <c r="D733" i="6"/>
  <c r="C733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J696" i="6"/>
  <c r="I696" i="6"/>
  <c r="H696" i="6"/>
  <c r="G696" i="6"/>
  <c r="F696" i="6"/>
  <c r="E696" i="6"/>
  <c r="D696" i="6"/>
  <c r="C696" i="6"/>
  <c r="B696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J660" i="6"/>
  <c r="I660" i="6"/>
  <c r="H660" i="6"/>
  <c r="G660" i="6"/>
  <c r="F660" i="6"/>
  <c r="E660" i="6"/>
  <c r="D660" i="6"/>
  <c r="C660" i="6"/>
  <c r="B660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J624" i="6"/>
  <c r="I624" i="6"/>
  <c r="H624" i="6"/>
  <c r="G624" i="6"/>
  <c r="F624" i="6"/>
  <c r="E624" i="6"/>
  <c r="D624" i="6"/>
  <c r="C624" i="6"/>
  <c r="B624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J588" i="6"/>
  <c r="I588" i="6"/>
  <c r="H588" i="6"/>
  <c r="G588" i="6"/>
  <c r="F588" i="6"/>
  <c r="E588" i="6"/>
  <c r="D588" i="6"/>
  <c r="C588" i="6"/>
  <c r="B588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J552" i="6"/>
  <c r="I552" i="6"/>
  <c r="H552" i="6"/>
  <c r="G552" i="6"/>
  <c r="F552" i="6"/>
  <c r="E552" i="6"/>
  <c r="D552" i="6"/>
  <c r="C552" i="6"/>
  <c r="B552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J516" i="6"/>
  <c r="I516" i="6"/>
  <c r="H516" i="6"/>
  <c r="G516" i="6"/>
  <c r="F516" i="6"/>
  <c r="E516" i="6"/>
  <c r="D516" i="6"/>
  <c r="C516" i="6"/>
  <c r="B516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J480" i="6"/>
  <c r="I480" i="6"/>
  <c r="H480" i="6"/>
  <c r="G480" i="6"/>
  <c r="F480" i="6"/>
  <c r="E480" i="6"/>
  <c r="D480" i="6"/>
  <c r="C480" i="6"/>
  <c r="B480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J444" i="6"/>
  <c r="I444" i="6"/>
  <c r="H444" i="6"/>
  <c r="G444" i="6"/>
  <c r="F444" i="6"/>
  <c r="E444" i="6"/>
  <c r="D444" i="6"/>
  <c r="C444" i="6"/>
  <c r="B444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J408" i="6"/>
  <c r="I408" i="6"/>
  <c r="H408" i="6"/>
  <c r="G408" i="6"/>
  <c r="F408" i="6"/>
  <c r="E408" i="6"/>
  <c r="D408" i="6"/>
  <c r="C408" i="6"/>
  <c r="B408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J372" i="6"/>
  <c r="I372" i="6"/>
  <c r="H372" i="6"/>
  <c r="G372" i="6"/>
  <c r="F372" i="6"/>
  <c r="E372" i="6"/>
  <c r="D372" i="6"/>
  <c r="C372" i="6"/>
  <c r="B372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J336" i="6"/>
  <c r="I336" i="6"/>
  <c r="H336" i="6"/>
  <c r="G336" i="6"/>
  <c r="F336" i="6"/>
  <c r="E336" i="6"/>
  <c r="D336" i="6"/>
  <c r="C336" i="6"/>
  <c r="B336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J300" i="6"/>
  <c r="I300" i="6"/>
  <c r="H300" i="6"/>
  <c r="G300" i="6"/>
  <c r="F300" i="6"/>
  <c r="E300" i="6"/>
  <c r="D300" i="6"/>
  <c r="C300" i="6"/>
  <c r="B300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J264" i="6"/>
  <c r="I264" i="6"/>
  <c r="H264" i="6"/>
  <c r="G264" i="6"/>
  <c r="F264" i="6"/>
  <c r="E264" i="6"/>
  <c r="D264" i="6"/>
  <c r="C264" i="6"/>
  <c r="B264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J228" i="6"/>
  <c r="I228" i="6"/>
  <c r="H228" i="6"/>
  <c r="G228" i="6"/>
  <c r="F228" i="6"/>
  <c r="E228" i="6"/>
  <c r="D228" i="6"/>
  <c r="C228" i="6"/>
  <c r="B228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J192" i="6"/>
  <c r="I192" i="6"/>
  <c r="H192" i="6"/>
  <c r="G192" i="6"/>
  <c r="F192" i="6"/>
  <c r="E192" i="6"/>
  <c r="D192" i="6"/>
  <c r="C192" i="6"/>
  <c r="B192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J156" i="6"/>
  <c r="I156" i="6"/>
  <c r="H156" i="6"/>
  <c r="G156" i="6"/>
  <c r="F156" i="6"/>
  <c r="E156" i="6"/>
  <c r="D156" i="6"/>
  <c r="C156" i="6"/>
  <c r="B156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J120" i="6"/>
  <c r="I120" i="6"/>
  <c r="H120" i="6"/>
  <c r="G120" i="6"/>
  <c r="F120" i="6"/>
  <c r="E120" i="6"/>
  <c r="D120" i="6"/>
  <c r="C120" i="6"/>
  <c r="B120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J84" i="6"/>
  <c r="I84" i="6"/>
  <c r="H84" i="6"/>
  <c r="G84" i="6"/>
  <c r="F84" i="6"/>
  <c r="E84" i="6"/>
  <c r="D84" i="6"/>
  <c r="C84" i="6"/>
  <c r="B84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I48" i="6"/>
  <c r="H48" i="6"/>
  <c r="G48" i="6"/>
  <c r="F48" i="6"/>
  <c r="E48" i="6"/>
  <c r="D48" i="6"/>
  <c r="C48" i="6"/>
  <c r="B48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G12" i="6"/>
  <c r="F12" i="6"/>
  <c r="E12" i="6"/>
  <c r="D12" i="6"/>
  <c r="C12" i="6"/>
  <c r="B12" i="6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K770" i="5"/>
  <c r="J770" i="5"/>
  <c r="I770" i="5"/>
  <c r="H770" i="5"/>
  <c r="G770" i="5"/>
  <c r="F770" i="5"/>
  <c r="E770" i="5"/>
  <c r="D770" i="5"/>
  <c r="C770" i="5"/>
  <c r="B770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K734" i="5"/>
  <c r="J734" i="5"/>
  <c r="I734" i="5"/>
  <c r="H734" i="5"/>
  <c r="G734" i="5"/>
  <c r="F734" i="5"/>
  <c r="E734" i="5"/>
  <c r="D734" i="5"/>
  <c r="C734" i="5"/>
  <c r="B734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K698" i="5"/>
  <c r="J698" i="5"/>
  <c r="I698" i="5"/>
  <c r="H698" i="5"/>
  <c r="G698" i="5"/>
  <c r="F698" i="5"/>
  <c r="E698" i="5"/>
  <c r="D698" i="5"/>
  <c r="C698" i="5"/>
  <c r="B698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K662" i="5"/>
  <c r="J662" i="5"/>
  <c r="I662" i="5"/>
  <c r="H662" i="5"/>
  <c r="G662" i="5"/>
  <c r="F662" i="5"/>
  <c r="E662" i="5"/>
  <c r="D662" i="5"/>
  <c r="C662" i="5"/>
  <c r="B662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K626" i="5"/>
  <c r="J626" i="5"/>
  <c r="I626" i="5"/>
  <c r="H626" i="5"/>
  <c r="G626" i="5"/>
  <c r="F626" i="5"/>
  <c r="E626" i="5"/>
  <c r="D626" i="5"/>
  <c r="C626" i="5"/>
  <c r="B626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K590" i="5"/>
  <c r="J590" i="5"/>
  <c r="I590" i="5"/>
  <c r="H590" i="5"/>
  <c r="G590" i="5"/>
  <c r="F590" i="5"/>
  <c r="E590" i="5"/>
  <c r="D590" i="5"/>
  <c r="C590" i="5"/>
  <c r="B590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K554" i="5"/>
  <c r="J554" i="5"/>
  <c r="I554" i="5"/>
  <c r="H554" i="5"/>
  <c r="G554" i="5"/>
  <c r="F554" i="5"/>
  <c r="E554" i="5"/>
  <c r="D554" i="5"/>
  <c r="C554" i="5"/>
  <c r="B554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K518" i="5"/>
  <c r="J518" i="5"/>
  <c r="I518" i="5"/>
  <c r="H518" i="5"/>
  <c r="G518" i="5"/>
  <c r="F518" i="5"/>
  <c r="E518" i="5"/>
  <c r="D518" i="5"/>
  <c r="C518" i="5"/>
  <c r="B518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K482" i="5"/>
  <c r="J482" i="5"/>
  <c r="I482" i="5"/>
  <c r="H482" i="5"/>
  <c r="G482" i="5"/>
  <c r="F482" i="5"/>
  <c r="E482" i="5"/>
  <c r="D482" i="5"/>
  <c r="C482" i="5"/>
  <c r="B482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K446" i="5"/>
  <c r="J446" i="5"/>
  <c r="I446" i="5"/>
  <c r="H446" i="5"/>
  <c r="G446" i="5"/>
  <c r="F446" i="5"/>
  <c r="E446" i="5"/>
  <c r="D446" i="5"/>
  <c r="C446" i="5"/>
  <c r="B446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0" i="5"/>
  <c r="K410" i="5"/>
  <c r="J410" i="5"/>
  <c r="I410" i="5"/>
  <c r="H410" i="5"/>
  <c r="G410" i="5"/>
  <c r="F410" i="5"/>
  <c r="E410" i="5"/>
  <c r="D410" i="5"/>
  <c r="C410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4" i="5"/>
  <c r="B376" i="5"/>
  <c r="J374" i="5"/>
  <c r="I374" i="5"/>
  <c r="H374" i="5"/>
  <c r="G374" i="5"/>
  <c r="F374" i="5"/>
  <c r="E374" i="5"/>
  <c r="D374" i="5"/>
  <c r="C374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J337" i="5"/>
  <c r="I337" i="5"/>
  <c r="H337" i="5"/>
  <c r="G337" i="5"/>
  <c r="F337" i="5"/>
  <c r="E337" i="5"/>
  <c r="D337" i="5"/>
  <c r="C337" i="5"/>
  <c r="B337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J301" i="5"/>
  <c r="I301" i="5"/>
  <c r="H301" i="5"/>
  <c r="G301" i="5"/>
  <c r="F301" i="5"/>
  <c r="E301" i="5"/>
  <c r="D301" i="5"/>
  <c r="C301" i="5"/>
  <c r="B301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J265" i="5"/>
  <c r="I265" i="5"/>
  <c r="H265" i="5"/>
  <c r="G265" i="5"/>
  <c r="F265" i="5"/>
  <c r="E265" i="5"/>
  <c r="D265" i="5"/>
  <c r="C265" i="5"/>
  <c r="B265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J229" i="5"/>
  <c r="I229" i="5"/>
  <c r="H229" i="5"/>
  <c r="G229" i="5"/>
  <c r="F229" i="5"/>
  <c r="E229" i="5"/>
  <c r="D229" i="5"/>
  <c r="C229" i="5"/>
  <c r="B229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J193" i="5"/>
  <c r="I193" i="5"/>
  <c r="H193" i="5"/>
  <c r="G193" i="5"/>
  <c r="F193" i="5"/>
  <c r="E193" i="5"/>
  <c r="D193" i="5"/>
  <c r="C193" i="5"/>
  <c r="B193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J157" i="5"/>
  <c r="I157" i="5"/>
  <c r="H157" i="5"/>
  <c r="G157" i="5"/>
  <c r="F157" i="5"/>
  <c r="E157" i="5"/>
  <c r="D157" i="5"/>
  <c r="C157" i="5"/>
  <c r="B157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J121" i="5"/>
  <c r="I121" i="5"/>
  <c r="H121" i="5"/>
  <c r="G121" i="5"/>
  <c r="F121" i="5"/>
  <c r="E121" i="5"/>
  <c r="D121" i="5"/>
  <c r="C121" i="5"/>
  <c r="B121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5" i="5"/>
  <c r="B87" i="5"/>
  <c r="J85" i="5"/>
  <c r="I85" i="5"/>
  <c r="H85" i="5"/>
  <c r="G85" i="5"/>
  <c r="F85" i="5"/>
  <c r="E85" i="5"/>
  <c r="D85" i="5"/>
  <c r="C85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49" i="5"/>
  <c r="B52" i="5"/>
  <c r="B51" i="5"/>
  <c r="J49" i="5"/>
  <c r="I49" i="5"/>
  <c r="H49" i="5"/>
  <c r="G49" i="5"/>
  <c r="F49" i="5"/>
  <c r="E49" i="5"/>
  <c r="D49" i="5"/>
  <c r="C49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J13" i="5"/>
  <c r="I13" i="5"/>
  <c r="H13" i="5"/>
  <c r="G13" i="5"/>
  <c r="F13" i="5"/>
  <c r="E13" i="5"/>
  <c r="D13" i="5"/>
  <c r="C13" i="5"/>
  <c r="B13" i="5"/>
  <c r="S391" i="3"/>
  <c r="S390" i="3"/>
  <c r="S389" i="3"/>
  <c r="S388" i="3"/>
  <c r="S387" i="3"/>
  <c r="S386" i="3"/>
  <c r="S382" i="3"/>
  <c r="S381" i="3"/>
  <c r="D378" i="3"/>
  <c r="S372" i="3"/>
  <c r="D372" i="3"/>
  <c r="S371" i="3"/>
  <c r="D371" i="3"/>
  <c r="S370" i="3"/>
  <c r="D370" i="3"/>
  <c r="S369" i="3"/>
  <c r="D369" i="3"/>
  <c r="S368" i="3"/>
  <c r="D368" i="3"/>
  <c r="S367" i="3"/>
  <c r="D367" i="3"/>
  <c r="S366" i="3"/>
  <c r="D366" i="3"/>
  <c r="S365" i="3"/>
  <c r="D365" i="3"/>
  <c r="S364" i="3"/>
  <c r="D364" i="3"/>
  <c r="S363" i="3"/>
  <c r="D363" i="3"/>
  <c r="S362" i="3"/>
  <c r="D362" i="3"/>
  <c r="S361" i="3"/>
  <c r="D361" i="3"/>
  <c r="S360" i="3"/>
  <c r="D360" i="3"/>
  <c r="S359" i="3"/>
  <c r="D359" i="3"/>
  <c r="S358" i="3"/>
  <c r="D358" i="3"/>
  <c r="S357" i="3"/>
  <c r="D357" i="3"/>
  <c r="S356" i="3"/>
  <c r="D356" i="3"/>
  <c r="S355" i="3"/>
  <c r="D355" i="3"/>
  <c r="S354" i="3"/>
  <c r="D354" i="3"/>
  <c r="S353" i="3"/>
  <c r="D353" i="3"/>
  <c r="S352" i="3"/>
  <c r="D352" i="3"/>
  <c r="S351" i="3"/>
  <c r="D351" i="3"/>
  <c r="S350" i="3"/>
  <c r="D350" i="3"/>
  <c r="S349" i="3"/>
  <c r="D349" i="3"/>
  <c r="S348" i="3"/>
  <c r="D348" i="3"/>
  <c r="S347" i="3"/>
  <c r="D347" i="3"/>
  <c r="S346" i="3"/>
  <c r="D346" i="3"/>
  <c r="S345" i="3"/>
  <c r="D345" i="3"/>
  <c r="S344" i="3"/>
  <c r="D344" i="3"/>
  <c r="S343" i="3"/>
  <c r="D343" i="3"/>
  <c r="S342" i="3"/>
  <c r="D342" i="3"/>
  <c r="S341" i="3"/>
  <c r="D341" i="3"/>
  <c r="W339" i="3"/>
  <c r="V339" i="3"/>
  <c r="U339" i="3"/>
  <c r="T339" i="3"/>
  <c r="Q339" i="3"/>
  <c r="P339" i="3"/>
  <c r="O339" i="3"/>
  <c r="N339" i="3"/>
  <c r="M339" i="3"/>
  <c r="I339" i="3"/>
  <c r="H339" i="3"/>
  <c r="G339" i="3"/>
  <c r="F339" i="3"/>
  <c r="E339" i="3"/>
  <c r="B369" i="3"/>
  <c r="B372" i="3"/>
  <c r="B353" i="3"/>
  <c r="B361" i="3"/>
  <c r="B365" i="3"/>
  <c r="B368" i="3"/>
  <c r="B370" i="3"/>
  <c r="D339" i="3"/>
  <c r="B342" i="3"/>
  <c r="B348" i="3"/>
  <c r="B356" i="3"/>
  <c r="B352" i="3"/>
  <c r="B354" i="3"/>
  <c r="B345" i="3"/>
  <c r="B349" i="3"/>
  <c r="B358" i="3"/>
  <c r="B364" i="3"/>
  <c r="B344" i="3"/>
  <c r="B346" i="3"/>
  <c r="B360" i="3"/>
  <c r="B362" i="3"/>
  <c r="B341" i="3"/>
  <c r="B350" i="3"/>
  <c r="B357" i="3"/>
  <c r="B366" i="3"/>
  <c r="S339" i="3"/>
  <c r="B359" i="3"/>
  <c r="B367" i="3"/>
  <c r="B343" i="3"/>
  <c r="B351" i="3"/>
  <c r="B347" i="3"/>
  <c r="B355" i="3"/>
  <c r="B363" i="3"/>
  <c r="B371" i="3"/>
  <c r="S408" i="3"/>
  <c r="D408" i="3"/>
  <c r="S407" i="3"/>
  <c r="D407" i="3"/>
  <c r="S406" i="3"/>
  <c r="D406" i="3"/>
  <c r="S405" i="3"/>
  <c r="D405" i="3"/>
  <c r="S404" i="3"/>
  <c r="D404" i="3"/>
  <c r="S403" i="3"/>
  <c r="D403" i="3"/>
  <c r="S402" i="3"/>
  <c r="D402" i="3"/>
  <c r="S401" i="3"/>
  <c r="D401" i="3"/>
  <c r="S400" i="3"/>
  <c r="D400" i="3"/>
  <c r="S399" i="3"/>
  <c r="D399" i="3"/>
  <c r="S398" i="3"/>
  <c r="D398" i="3"/>
  <c r="S397" i="3"/>
  <c r="D397" i="3"/>
  <c r="S396" i="3"/>
  <c r="D396" i="3"/>
  <c r="S395" i="3"/>
  <c r="D395" i="3"/>
  <c r="S394" i="3"/>
  <c r="D394" i="3"/>
  <c r="S393" i="3"/>
  <c r="D393" i="3"/>
  <c r="S392" i="3"/>
  <c r="D392" i="3"/>
  <c r="D391" i="3"/>
  <c r="D390" i="3"/>
  <c r="D389" i="3"/>
  <c r="D388" i="3"/>
  <c r="D387" i="3"/>
  <c r="D386" i="3"/>
  <c r="S385" i="3"/>
  <c r="D385" i="3"/>
  <c r="S384" i="3"/>
  <c r="D384" i="3"/>
  <c r="S383" i="3"/>
  <c r="D383" i="3"/>
  <c r="D382" i="3"/>
  <c r="D381" i="3"/>
  <c r="S380" i="3"/>
  <c r="D380" i="3"/>
  <c r="S379" i="3"/>
  <c r="D379" i="3"/>
  <c r="S378" i="3"/>
  <c r="B378" i="3"/>
  <c r="S377" i="3"/>
  <c r="D377" i="3"/>
  <c r="W375" i="3"/>
  <c r="V375" i="3"/>
  <c r="U375" i="3"/>
  <c r="T375" i="3"/>
  <c r="Q375" i="3"/>
  <c r="P375" i="3"/>
  <c r="O375" i="3"/>
  <c r="N375" i="3"/>
  <c r="M375" i="3"/>
  <c r="I375" i="3"/>
  <c r="H375" i="3"/>
  <c r="G375" i="3"/>
  <c r="F375" i="3"/>
  <c r="E375" i="3"/>
  <c r="S336" i="3"/>
  <c r="D336" i="3"/>
  <c r="S335" i="3"/>
  <c r="D335" i="3"/>
  <c r="S334" i="3"/>
  <c r="D334" i="3"/>
  <c r="S333" i="3"/>
  <c r="D333" i="3"/>
  <c r="S332" i="3"/>
  <c r="D332" i="3"/>
  <c r="S331" i="3"/>
  <c r="D331" i="3"/>
  <c r="S330" i="3"/>
  <c r="D330" i="3"/>
  <c r="S329" i="3"/>
  <c r="D329" i="3"/>
  <c r="S328" i="3"/>
  <c r="D328" i="3"/>
  <c r="S327" i="3"/>
  <c r="D327" i="3"/>
  <c r="S326" i="3"/>
  <c r="D326" i="3"/>
  <c r="S325" i="3"/>
  <c r="D325" i="3"/>
  <c r="S324" i="3"/>
  <c r="D324" i="3"/>
  <c r="S323" i="3"/>
  <c r="D323" i="3"/>
  <c r="S322" i="3"/>
  <c r="D322" i="3"/>
  <c r="S321" i="3"/>
  <c r="D321" i="3"/>
  <c r="S320" i="3"/>
  <c r="D320" i="3"/>
  <c r="S319" i="3"/>
  <c r="D319" i="3"/>
  <c r="S318" i="3"/>
  <c r="D318" i="3"/>
  <c r="S317" i="3"/>
  <c r="D317" i="3"/>
  <c r="S316" i="3"/>
  <c r="D316" i="3"/>
  <c r="S315" i="3"/>
  <c r="D315" i="3"/>
  <c r="S314" i="3"/>
  <c r="D314" i="3"/>
  <c r="S313" i="3"/>
  <c r="D313" i="3"/>
  <c r="S312" i="3"/>
  <c r="D312" i="3"/>
  <c r="S311" i="3"/>
  <c r="D311" i="3"/>
  <c r="S310" i="3"/>
  <c r="D310" i="3"/>
  <c r="S309" i="3"/>
  <c r="D309" i="3"/>
  <c r="S308" i="3"/>
  <c r="D308" i="3"/>
  <c r="S307" i="3"/>
  <c r="D307" i="3"/>
  <c r="S306" i="3"/>
  <c r="D306" i="3"/>
  <c r="S305" i="3"/>
  <c r="D305" i="3"/>
  <c r="W303" i="3"/>
  <c r="V303" i="3"/>
  <c r="U303" i="3"/>
  <c r="T303" i="3"/>
  <c r="Q303" i="3"/>
  <c r="P303" i="3"/>
  <c r="O303" i="3"/>
  <c r="N303" i="3"/>
  <c r="M303" i="3"/>
  <c r="I303" i="3"/>
  <c r="H303" i="3"/>
  <c r="G303" i="3"/>
  <c r="F303" i="3"/>
  <c r="E303" i="3"/>
  <c r="S300" i="3"/>
  <c r="D300" i="3"/>
  <c r="S299" i="3"/>
  <c r="D299" i="3"/>
  <c r="S298" i="3"/>
  <c r="D298" i="3"/>
  <c r="S297" i="3"/>
  <c r="D297" i="3"/>
  <c r="S296" i="3"/>
  <c r="D296" i="3"/>
  <c r="S295" i="3"/>
  <c r="D295" i="3"/>
  <c r="S294" i="3"/>
  <c r="D294" i="3"/>
  <c r="S293" i="3"/>
  <c r="D293" i="3"/>
  <c r="S292" i="3"/>
  <c r="D292" i="3"/>
  <c r="S291" i="3"/>
  <c r="D291" i="3"/>
  <c r="S290" i="3"/>
  <c r="D290" i="3"/>
  <c r="S289" i="3"/>
  <c r="D289" i="3"/>
  <c r="S288" i="3"/>
  <c r="D288" i="3"/>
  <c r="S287" i="3"/>
  <c r="D287" i="3"/>
  <c r="S286" i="3"/>
  <c r="D286" i="3"/>
  <c r="S285" i="3"/>
  <c r="D285" i="3"/>
  <c r="S284" i="3"/>
  <c r="D284" i="3"/>
  <c r="S283" i="3"/>
  <c r="D283" i="3"/>
  <c r="S282" i="3"/>
  <c r="D282" i="3"/>
  <c r="S281" i="3"/>
  <c r="D281" i="3"/>
  <c r="S280" i="3"/>
  <c r="D280" i="3"/>
  <c r="S279" i="3"/>
  <c r="D279" i="3"/>
  <c r="S278" i="3"/>
  <c r="D278" i="3"/>
  <c r="S277" i="3"/>
  <c r="D277" i="3"/>
  <c r="S276" i="3"/>
  <c r="D276" i="3"/>
  <c r="S275" i="3"/>
  <c r="D275" i="3"/>
  <c r="S274" i="3"/>
  <c r="D274" i="3"/>
  <c r="S273" i="3"/>
  <c r="D273" i="3"/>
  <c r="S272" i="3"/>
  <c r="D272" i="3"/>
  <c r="S271" i="3"/>
  <c r="D271" i="3"/>
  <c r="S270" i="3"/>
  <c r="D270" i="3"/>
  <c r="S269" i="3"/>
  <c r="D269" i="3"/>
  <c r="W267" i="3"/>
  <c r="V267" i="3"/>
  <c r="U267" i="3"/>
  <c r="T267" i="3"/>
  <c r="Q267" i="3"/>
  <c r="P267" i="3"/>
  <c r="O267" i="3"/>
  <c r="N267" i="3"/>
  <c r="M267" i="3"/>
  <c r="I267" i="3"/>
  <c r="H267" i="3"/>
  <c r="G267" i="3"/>
  <c r="F267" i="3"/>
  <c r="E267" i="3"/>
  <c r="S264" i="3"/>
  <c r="D264" i="3"/>
  <c r="S263" i="3"/>
  <c r="D263" i="3"/>
  <c r="S262" i="3"/>
  <c r="D262" i="3"/>
  <c r="S261" i="3"/>
  <c r="D261" i="3"/>
  <c r="S260" i="3"/>
  <c r="D260" i="3"/>
  <c r="S259" i="3"/>
  <c r="D259" i="3"/>
  <c r="S258" i="3"/>
  <c r="D258" i="3"/>
  <c r="S257" i="3"/>
  <c r="D257" i="3"/>
  <c r="S256" i="3"/>
  <c r="D256" i="3"/>
  <c r="S255" i="3"/>
  <c r="D255" i="3"/>
  <c r="S254" i="3"/>
  <c r="D254" i="3"/>
  <c r="S253" i="3"/>
  <c r="D253" i="3"/>
  <c r="S252" i="3"/>
  <c r="D252" i="3"/>
  <c r="S251" i="3"/>
  <c r="D251" i="3"/>
  <c r="S250" i="3"/>
  <c r="D250" i="3"/>
  <c r="S249" i="3"/>
  <c r="D249" i="3"/>
  <c r="S248" i="3"/>
  <c r="D248" i="3"/>
  <c r="S247" i="3"/>
  <c r="D247" i="3"/>
  <c r="S246" i="3"/>
  <c r="D246" i="3"/>
  <c r="S245" i="3"/>
  <c r="D245" i="3"/>
  <c r="S244" i="3"/>
  <c r="D244" i="3"/>
  <c r="S243" i="3"/>
  <c r="D243" i="3"/>
  <c r="S242" i="3"/>
  <c r="D242" i="3"/>
  <c r="S241" i="3"/>
  <c r="D241" i="3"/>
  <c r="S240" i="3"/>
  <c r="D240" i="3"/>
  <c r="S239" i="3"/>
  <c r="D239" i="3"/>
  <c r="S238" i="3"/>
  <c r="D238" i="3"/>
  <c r="S237" i="3"/>
  <c r="D237" i="3"/>
  <c r="S236" i="3"/>
  <c r="D236" i="3"/>
  <c r="S235" i="3"/>
  <c r="D235" i="3"/>
  <c r="S234" i="3"/>
  <c r="D234" i="3"/>
  <c r="S233" i="3"/>
  <c r="D233" i="3"/>
  <c r="W231" i="3"/>
  <c r="V231" i="3"/>
  <c r="U231" i="3"/>
  <c r="T231" i="3"/>
  <c r="Q231" i="3"/>
  <c r="O231" i="3"/>
  <c r="N231" i="3"/>
  <c r="M231" i="3"/>
  <c r="I231" i="3"/>
  <c r="H231" i="3"/>
  <c r="G231" i="3"/>
  <c r="F231" i="3"/>
  <c r="E231" i="3"/>
  <c r="S228" i="3"/>
  <c r="D228" i="3"/>
  <c r="S227" i="3"/>
  <c r="D227" i="3"/>
  <c r="S226" i="3"/>
  <c r="D226" i="3"/>
  <c r="S225" i="3"/>
  <c r="D225" i="3"/>
  <c r="S224" i="3"/>
  <c r="D224" i="3"/>
  <c r="S223" i="3"/>
  <c r="D223" i="3"/>
  <c r="S222" i="3"/>
  <c r="D222" i="3"/>
  <c r="S221" i="3"/>
  <c r="D221" i="3"/>
  <c r="S220" i="3"/>
  <c r="D220" i="3"/>
  <c r="S219" i="3"/>
  <c r="D219" i="3"/>
  <c r="S218" i="3"/>
  <c r="D218" i="3"/>
  <c r="S217" i="3"/>
  <c r="D217" i="3"/>
  <c r="S216" i="3"/>
  <c r="D216" i="3"/>
  <c r="S215" i="3"/>
  <c r="D215" i="3"/>
  <c r="S214" i="3"/>
  <c r="D214" i="3"/>
  <c r="S213" i="3"/>
  <c r="D213" i="3"/>
  <c r="S212" i="3"/>
  <c r="D212" i="3"/>
  <c r="S211" i="3"/>
  <c r="D211" i="3"/>
  <c r="S210" i="3"/>
  <c r="D210" i="3"/>
  <c r="S209" i="3"/>
  <c r="D209" i="3"/>
  <c r="S208" i="3"/>
  <c r="D208" i="3"/>
  <c r="S207" i="3"/>
  <c r="D207" i="3"/>
  <c r="S206" i="3"/>
  <c r="D206" i="3"/>
  <c r="S205" i="3"/>
  <c r="D205" i="3"/>
  <c r="S204" i="3"/>
  <c r="D204" i="3"/>
  <c r="S203" i="3"/>
  <c r="D203" i="3"/>
  <c r="S202" i="3"/>
  <c r="D202" i="3"/>
  <c r="S201" i="3"/>
  <c r="D201" i="3"/>
  <c r="S200" i="3"/>
  <c r="D200" i="3"/>
  <c r="S199" i="3"/>
  <c r="D199" i="3"/>
  <c r="S198" i="3"/>
  <c r="D198" i="3"/>
  <c r="S197" i="3"/>
  <c r="D197" i="3"/>
  <c r="W195" i="3"/>
  <c r="V195" i="3"/>
  <c r="U195" i="3"/>
  <c r="T195" i="3"/>
  <c r="Q195" i="3"/>
  <c r="O195" i="3"/>
  <c r="N195" i="3"/>
  <c r="M195" i="3"/>
  <c r="L195" i="3"/>
  <c r="K195" i="3"/>
  <c r="I195" i="3"/>
  <c r="H195" i="3"/>
  <c r="G195" i="3"/>
  <c r="F195" i="3"/>
  <c r="E195" i="3"/>
  <c r="S192" i="3"/>
  <c r="D192" i="3"/>
  <c r="S191" i="3"/>
  <c r="D191" i="3"/>
  <c r="S190" i="3"/>
  <c r="D190" i="3"/>
  <c r="S189" i="3"/>
  <c r="D189" i="3"/>
  <c r="S188" i="3"/>
  <c r="D188" i="3"/>
  <c r="S187" i="3"/>
  <c r="D187" i="3"/>
  <c r="S186" i="3"/>
  <c r="D186" i="3"/>
  <c r="S185" i="3"/>
  <c r="D185" i="3"/>
  <c r="S184" i="3"/>
  <c r="D184" i="3"/>
  <c r="S183" i="3"/>
  <c r="D183" i="3"/>
  <c r="S182" i="3"/>
  <c r="D182" i="3"/>
  <c r="S181" i="3"/>
  <c r="D181" i="3"/>
  <c r="S180" i="3"/>
  <c r="D180" i="3"/>
  <c r="S179" i="3"/>
  <c r="D179" i="3"/>
  <c r="S178" i="3"/>
  <c r="D178" i="3"/>
  <c r="S177" i="3"/>
  <c r="D177" i="3"/>
  <c r="S176" i="3"/>
  <c r="D176" i="3"/>
  <c r="S175" i="3"/>
  <c r="D175" i="3"/>
  <c r="S174" i="3"/>
  <c r="D174" i="3"/>
  <c r="S173" i="3"/>
  <c r="D173" i="3"/>
  <c r="S172" i="3"/>
  <c r="D172" i="3"/>
  <c r="S171" i="3"/>
  <c r="D171" i="3"/>
  <c r="S170" i="3"/>
  <c r="D170" i="3"/>
  <c r="S169" i="3"/>
  <c r="D169" i="3"/>
  <c r="S168" i="3"/>
  <c r="D168" i="3"/>
  <c r="S167" i="3"/>
  <c r="D167" i="3"/>
  <c r="S166" i="3"/>
  <c r="D166" i="3"/>
  <c r="S165" i="3"/>
  <c r="D165" i="3"/>
  <c r="S164" i="3"/>
  <c r="D164" i="3"/>
  <c r="S163" i="3"/>
  <c r="D163" i="3"/>
  <c r="S162" i="3"/>
  <c r="D162" i="3"/>
  <c r="S161" i="3"/>
  <c r="D161" i="3"/>
  <c r="W159" i="3"/>
  <c r="V159" i="3"/>
  <c r="U159" i="3"/>
  <c r="T159" i="3"/>
  <c r="Q159" i="3"/>
  <c r="O159" i="3"/>
  <c r="N159" i="3"/>
  <c r="M159" i="3"/>
  <c r="L159" i="3"/>
  <c r="K159" i="3"/>
  <c r="I159" i="3"/>
  <c r="H159" i="3"/>
  <c r="G159" i="3"/>
  <c r="F159" i="3"/>
  <c r="E159" i="3"/>
  <c r="S156" i="3"/>
  <c r="D156" i="3"/>
  <c r="S155" i="3"/>
  <c r="D155" i="3"/>
  <c r="S154" i="3"/>
  <c r="D154" i="3"/>
  <c r="S153" i="3"/>
  <c r="D153" i="3"/>
  <c r="S152" i="3"/>
  <c r="D152" i="3"/>
  <c r="S151" i="3"/>
  <c r="D151" i="3"/>
  <c r="S150" i="3"/>
  <c r="D150" i="3"/>
  <c r="S149" i="3"/>
  <c r="D149" i="3"/>
  <c r="S148" i="3"/>
  <c r="D148" i="3"/>
  <c r="S147" i="3"/>
  <c r="D147" i="3"/>
  <c r="S146" i="3"/>
  <c r="D146" i="3"/>
  <c r="S145" i="3"/>
  <c r="D145" i="3"/>
  <c r="S144" i="3"/>
  <c r="D144" i="3"/>
  <c r="S143" i="3"/>
  <c r="D143" i="3"/>
  <c r="S142" i="3"/>
  <c r="D142" i="3"/>
  <c r="S141" i="3"/>
  <c r="D141" i="3"/>
  <c r="S140" i="3"/>
  <c r="D140" i="3"/>
  <c r="S139" i="3"/>
  <c r="D139" i="3"/>
  <c r="S138" i="3"/>
  <c r="D138" i="3"/>
  <c r="S137" i="3"/>
  <c r="D137" i="3"/>
  <c r="S136" i="3"/>
  <c r="D136" i="3"/>
  <c r="S135" i="3"/>
  <c r="D135" i="3"/>
  <c r="S134" i="3"/>
  <c r="D134" i="3"/>
  <c r="S133" i="3"/>
  <c r="D133" i="3"/>
  <c r="S132" i="3"/>
  <c r="D132" i="3"/>
  <c r="S131" i="3"/>
  <c r="D131" i="3"/>
  <c r="S130" i="3"/>
  <c r="D130" i="3"/>
  <c r="S129" i="3"/>
  <c r="D129" i="3"/>
  <c r="S128" i="3"/>
  <c r="D128" i="3"/>
  <c r="S127" i="3"/>
  <c r="D127" i="3"/>
  <c r="S126" i="3"/>
  <c r="D126" i="3"/>
  <c r="S125" i="3"/>
  <c r="D125" i="3"/>
  <c r="W123" i="3"/>
  <c r="V123" i="3"/>
  <c r="U123" i="3"/>
  <c r="T123" i="3"/>
  <c r="Q123" i="3"/>
  <c r="O123" i="3"/>
  <c r="N123" i="3"/>
  <c r="M123" i="3"/>
  <c r="L123" i="3"/>
  <c r="K123" i="3"/>
  <c r="J123" i="3"/>
  <c r="I123" i="3"/>
  <c r="H123" i="3"/>
  <c r="G123" i="3"/>
  <c r="F123" i="3"/>
  <c r="E123" i="3"/>
  <c r="S120" i="3"/>
  <c r="D120" i="3"/>
  <c r="S119" i="3"/>
  <c r="D119" i="3"/>
  <c r="S118" i="3"/>
  <c r="D118" i="3"/>
  <c r="S117" i="3"/>
  <c r="D117" i="3"/>
  <c r="S116" i="3"/>
  <c r="D116" i="3"/>
  <c r="S115" i="3"/>
  <c r="D115" i="3"/>
  <c r="S114" i="3"/>
  <c r="D114" i="3"/>
  <c r="S113" i="3"/>
  <c r="D113" i="3"/>
  <c r="S112" i="3"/>
  <c r="D112" i="3"/>
  <c r="S111" i="3"/>
  <c r="D111" i="3"/>
  <c r="S110" i="3"/>
  <c r="D110" i="3"/>
  <c r="S109" i="3"/>
  <c r="D109" i="3"/>
  <c r="S108" i="3"/>
  <c r="D108" i="3"/>
  <c r="S107" i="3"/>
  <c r="D107" i="3"/>
  <c r="S106" i="3"/>
  <c r="D106" i="3"/>
  <c r="S105" i="3"/>
  <c r="D105" i="3"/>
  <c r="S104" i="3"/>
  <c r="D104" i="3"/>
  <c r="S103" i="3"/>
  <c r="D103" i="3"/>
  <c r="S102" i="3"/>
  <c r="D102" i="3"/>
  <c r="S101" i="3"/>
  <c r="D101" i="3"/>
  <c r="S100" i="3"/>
  <c r="D100" i="3"/>
  <c r="S99" i="3"/>
  <c r="D99" i="3"/>
  <c r="S98" i="3"/>
  <c r="D98" i="3"/>
  <c r="S97" i="3"/>
  <c r="D97" i="3"/>
  <c r="S96" i="3"/>
  <c r="D96" i="3"/>
  <c r="S95" i="3"/>
  <c r="D95" i="3"/>
  <c r="S94" i="3"/>
  <c r="D94" i="3"/>
  <c r="S93" i="3"/>
  <c r="D93" i="3"/>
  <c r="S92" i="3"/>
  <c r="D92" i="3"/>
  <c r="S91" i="3"/>
  <c r="D91" i="3"/>
  <c r="S90" i="3"/>
  <c r="D90" i="3"/>
  <c r="S89" i="3"/>
  <c r="D89" i="3"/>
  <c r="W87" i="3"/>
  <c r="V87" i="3"/>
  <c r="U87" i="3"/>
  <c r="T87" i="3"/>
  <c r="Q87" i="3"/>
  <c r="O87" i="3"/>
  <c r="N87" i="3"/>
  <c r="M87" i="3"/>
  <c r="L87" i="3"/>
  <c r="K87" i="3"/>
  <c r="J87" i="3"/>
  <c r="I87" i="3"/>
  <c r="H87" i="3"/>
  <c r="G87" i="3"/>
  <c r="F87" i="3"/>
  <c r="E87" i="3"/>
  <c r="S84" i="3"/>
  <c r="D84" i="3"/>
  <c r="S83" i="3"/>
  <c r="D83" i="3"/>
  <c r="S82" i="3"/>
  <c r="D82" i="3"/>
  <c r="S81" i="3"/>
  <c r="D81" i="3"/>
  <c r="S80" i="3"/>
  <c r="D80" i="3"/>
  <c r="S79" i="3"/>
  <c r="D79" i="3"/>
  <c r="S78" i="3"/>
  <c r="D78" i="3"/>
  <c r="S77" i="3"/>
  <c r="D77" i="3"/>
  <c r="S76" i="3"/>
  <c r="D76" i="3"/>
  <c r="S75" i="3"/>
  <c r="D75" i="3"/>
  <c r="S74" i="3"/>
  <c r="D74" i="3"/>
  <c r="S73" i="3"/>
  <c r="D73" i="3"/>
  <c r="S72" i="3"/>
  <c r="D72" i="3"/>
  <c r="S71" i="3"/>
  <c r="D71" i="3"/>
  <c r="S70" i="3"/>
  <c r="D70" i="3"/>
  <c r="S69" i="3"/>
  <c r="D69" i="3"/>
  <c r="S68" i="3"/>
  <c r="D68" i="3"/>
  <c r="S67" i="3"/>
  <c r="D67" i="3"/>
  <c r="S66" i="3"/>
  <c r="D66" i="3"/>
  <c r="S65" i="3"/>
  <c r="D65" i="3"/>
  <c r="S64" i="3"/>
  <c r="D64" i="3"/>
  <c r="S63" i="3"/>
  <c r="D63" i="3"/>
  <c r="S62" i="3"/>
  <c r="D62" i="3"/>
  <c r="S61" i="3"/>
  <c r="D61" i="3"/>
  <c r="S60" i="3"/>
  <c r="D60" i="3"/>
  <c r="S59" i="3"/>
  <c r="D59" i="3"/>
  <c r="S58" i="3"/>
  <c r="D58" i="3"/>
  <c r="S57" i="3"/>
  <c r="D57" i="3"/>
  <c r="S56" i="3"/>
  <c r="D56" i="3"/>
  <c r="S55" i="3"/>
  <c r="D55" i="3"/>
  <c r="S54" i="3"/>
  <c r="D54" i="3"/>
  <c r="S53" i="3"/>
  <c r="D53" i="3"/>
  <c r="W51" i="3"/>
  <c r="V51" i="3"/>
  <c r="U51" i="3"/>
  <c r="T51" i="3"/>
  <c r="Q51" i="3"/>
  <c r="O51" i="3"/>
  <c r="N51" i="3"/>
  <c r="M51" i="3"/>
  <c r="L51" i="3"/>
  <c r="K51" i="3"/>
  <c r="J51" i="3"/>
  <c r="I51" i="3"/>
  <c r="H51" i="3"/>
  <c r="G51" i="3"/>
  <c r="F51" i="3"/>
  <c r="E51" i="3"/>
  <c r="S48" i="3"/>
  <c r="D48" i="3"/>
  <c r="S47" i="3"/>
  <c r="D47" i="3"/>
  <c r="S46" i="3"/>
  <c r="D46" i="3"/>
  <c r="S45" i="3"/>
  <c r="D45" i="3"/>
  <c r="S44" i="3"/>
  <c r="D44" i="3"/>
  <c r="S43" i="3"/>
  <c r="D43" i="3"/>
  <c r="S42" i="3"/>
  <c r="D42" i="3"/>
  <c r="S41" i="3"/>
  <c r="D41" i="3"/>
  <c r="S40" i="3"/>
  <c r="D40" i="3"/>
  <c r="S39" i="3"/>
  <c r="D39" i="3"/>
  <c r="S38" i="3"/>
  <c r="D38" i="3"/>
  <c r="S37" i="3"/>
  <c r="D37" i="3"/>
  <c r="S36" i="3"/>
  <c r="D36" i="3"/>
  <c r="S35" i="3"/>
  <c r="D35" i="3"/>
  <c r="S34" i="3"/>
  <c r="D34" i="3"/>
  <c r="S33" i="3"/>
  <c r="D33" i="3"/>
  <c r="S32" i="3"/>
  <c r="D32" i="3"/>
  <c r="S31" i="3"/>
  <c r="D31" i="3"/>
  <c r="S30" i="3"/>
  <c r="D30" i="3"/>
  <c r="S29" i="3"/>
  <c r="D29" i="3"/>
  <c r="S28" i="3"/>
  <c r="D28" i="3"/>
  <c r="S27" i="3"/>
  <c r="D27" i="3"/>
  <c r="S26" i="3"/>
  <c r="D26" i="3"/>
  <c r="S25" i="3"/>
  <c r="D25" i="3"/>
  <c r="S24" i="3"/>
  <c r="D24" i="3"/>
  <c r="S23" i="3"/>
  <c r="D23" i="3"/>
  <c r="S22" i="3"/>
  <c r="D22" i="3"/>
  <c r="S21" i="3"/>
  <c r="D21" i="3"/>
  <c r="S20" i="3"/>
  <c r="D20" i="3"/>
  <c r="S19" i="3"/>
  <c r="D19" i="3"/>
  <c r="S18" i="3"/>
  <c r="D18" i="3"/>
  <c r="S17" i="3"/>
  <c r="D17" i="3"/>
  <c r="W15" i="3"/>
  <c r="V15" i="3"/>
  <c r="U15" i="3"/>
  <c r="T15" i="3"/>
  <c r="Q15" i="3"/>
  <c r="O15" i="3"/>
  <c r="N15" i="3"/>
  <c r="M15" i="3"/>
  <c r="L15" i="3"/>
  <c r="K15" i="3"/>
  <c r="J15" i="3"/>
  <c r="I15" i="3"/>
  <c r="H15" i="3"/>
  <c r="G15" i="3"/>
  <c r="F15" i="3"/>
  <c r="E15" i="3"/>
  <c r="B181" i="3"/>
  <c r="B189" i="3"/>
  <c r="B235" i="3"/>
  <c r="B255" i="3"/>
  <c r="B263" i="3"/>
  <c r="B280" i="3"/>
  <c r="B43" i="3"/>
  <c r="B45" i="3"/>
  <c r="B53" i="3"/>
  <c r="B139" i="3"/>
  <c r="B147" i="3"/>
  <c r="B155" i="3"/>
  <c r="B214" i="3"/>
  <c r="D375" i="3"/>
  <c r="B120" i="3"/>
  <c r="B203" i="3"/>
  <c r="B207" i="3"/>
  <c r="B227" i="3"/>
  <c r="B284" i="3"/>
  <c r="B296" i="3"/>
  <c r="B300" i="3"/>
  <c r="B20" i="3"/>
  <c r="B24" i="3"/>
  <c r="B38" i="3"/>
  <c r="B116" i="3"/>
  <c r="B164" i="3"/>
  <c r="B166" i="3"/>
  <c r="B168" i="3"/>
  <c r="B170" i="3"/>
  <c r="B172" i="3"/>
  <c r="B176" i="3"/>
  <c r="B178" i="3"/>
  <c r="B306" i="3"/>
  <c r="B308" i="3"/>
  <c r="B310" i="3"/>
  <c r="B312" i="3"/>
  <c r="B320" i="3"/>
  <c r="B180" i="3"/>
  <c r="B212" i="3"/>
  <c r="B339" i="3"/>
  <c r="B211" i="3"/>
  <c r="B279" i="3"/>
  <c r="B127" i="3"/>
  <c r="B135" i="3"/>
  <c r="B161" i="3"/>
  <c r="B199" i="3"/>
  <c r="B216" i="3"/>
  <c r="B222" i="3"/>
  <c r="B224" i="3"/>
  <c r="B313" i="3"/>
  <c r="B317" i="3"/>
  <c r="B319" i="3"/>
  <c r="B333" i="3"/>
  <c r="B382" i="3"/>
  <c r="B394" i="3"/>
  <c r="B398" i="3"/>
  <c r="B400" i="3"/>
  <c r="B402" i="3"/>
  <c r="B404" i="3"/>
  <c r="B406" i="3"/>
  <c r="B44" i="3"/>
  <c r="B179" i="3"/>
  <c r="B22" i="3"/>
  <c r="B47" i="3"/>
  <c r="B92" i="3"/>
  <c r="B94" i="3"/>
  <c r="B100" i="3"/>
  <c r="B102" i="3"/>
  <c r="B239" i="3"/>
  <c r="B292" i="3"/>
  <c r="B305" i="3"/>
  <c r="B309" i="3"/>
  <c r="B318" i="3"/>
  <c r="B42" i="3"/>
  <c r="B173" i="3"/>
  <c r="B177" i="3"/>
  <c r="B210" i="3"/>
  <c r="B26" i="3"/>
  <c r="B34" i="3"/>
  <c r="B36" i="3"/>
  <c r="B61" i="3"/>
  <c r="B73" i="3"/>
  <c r="B75" i="3"/>
  <c r="B93" i="3"/>
  <c r="B95" i="3"/>
  <c r="B97" i="3"/>
  <c r="B99" i="3"/>
  <c r="B105" i="3"/>
  <c r="B107" i="3"/>
  <c r="B113" i="3"/>
  <c r="B115" i="3"/>
  <c r="B146" i="3"/>
  <c r="B150" i="3"/>
  <c r="B152" i="3"/>
  <c r="B198" i="3"/>
  <c r="B234" i="3"/>
  <c r="B260" i="3"/>
  <c r="B262" i="3"/>
  <c r="B264" i="3"/>
  <c r="B271" i="3"/>
  <c r="B275" i="3"/>
  <c r="B277" i="3"/>
  <c r="B322" i="3"/>
  <c r="B326" i="3"/>
  <c r="B336" i="3"/>
  <c r="B377" i="3"/>
  <c r="B381" i="3"/>
  <c r="B383" i="3"/>
  <c r="B385" i="3"/>
  <c r="B387" i="3"/>
  <c r="B389" i="3"/>
  <c r="B391" i="3"/>
  <c r="B393" i="3"/>
  <c r="B395" i="3"/>
  <c r="B397" i="3"/>
  <c r="B399" i="3"/>
  <c r="B401" i="3"/>
  <c r="B407" i="3"/>
  <c r="B154" i="3"/>
  <c r="B272" i="3"/>
  <c r="B278" i="3"/>
  <c r="B17" i="3"/>
  <c r="B40" i="3"/>
  <c r="B65" i="3"/>
  <c r="B67" i="3"/>
  <c r="B143" i="3"/>
  <c r="B145" i="3"/>
  <c r="B328" i="3"/>
  <c r="B276" i="3"/>
  <c r="B56" i="3"/>
  <c r="B62" i="3"/>
  <c r="B64" i="3"/>
  <c r="B70" i="3"/>
  <c r="B72" i="3"/>
  <c r="B76" i="3"/>
  <c r="B78" i="3"/>
  <c r="B80" i="3"/>
  <c r="B82" i="3"/>
  <c r="B84" i="3"/>
  <c r="B108" i="3"/>
  <c r="B112" i="3"/>
  <c r="B144" i="3"/>
  <c r="B169" i="3"/>
  <c r="B219" i="3"/>
  <c r="B223" i="3"/>
  <c r="B225" i="3"/>
  <c r="B251" i="3"/>
  <c r="B325" i="3"/>
  <c r="B327" i="3"/>
  <c r="B329" i="3"/>
  <c r="B386" i="3"/>
  <c r="B390" i="3"/>
  <c r="B403" i="3"/>
  <c r="B405" i="3"/>
  <c r="B380" i="3"/>
  <c r="B384" i="3"/>
  <c r="B388" i="3"/>
  <c r="B392" i="3"/>
  <c r="B408" i="3"/>
  <c r="B77" i="3"/>
  <c r="B110" i="3"/>
  <c r="B151" i="3"/>
  <c r="B153" i="3"/>
  <c r="B28" i="3"/>
  <c r="B131" i="3"/>
  <c r="B133" i="3"/>
  <c r="B185" i="3"/>
  <c r="B187" i="3"/>
  <c r="B218" i="3"/>
  <c r="B243" i="3"/>
  <c r="B288" i="3"/>
  <c r="B324" i="3"/>
  <c r="B18" i="3"/>
  <c r="B23" i="3"/>
  <c r="B25" i="3"/>
  <c r="B29" i="3"/>
  <c r="B31" i="3"/>
  <c r="B33" i="3"/>
  <c r="B46" i="3"/>
  <c r="B57" i="3"/>
  <c r="B59" i="3"/>
  <c r="B69" i="3"/>
  <c r="B96" i="3"/>
  <c r="B104" i="3"/>
  <c r="B128" i="3"/>
  <c r="B130" i="3"/>
  <c r="B132" i="3"/>
  <c r="B134" i="3"/>
  <c r="B136" i="3"/>
  <c r="B138" i="3"/>
  <c r="B165" i="3"/>
  <c r="B167" i="3"/>
  <c r="B186" i="3"/>
  <c r="B188" i="3"/>
  <c r="B190" i="3"/>
  <c r="B192" i="3"/>
  <c r="B202" i="3"/>
  <c r="B206" i="3"/>
  <c r="B208" i="3"/>
  <c r="B215" i="3"/>
  <c r="B217" i="3"/>
  <c r="B226" i="3"/>
  <c r="B228" i="3"/>
  <c r="B240" i="3"/>
  <c r="B242" i="3"/>
  <c r="B244" i="3"/>
  <c r="B246" i="3"/>
  <c r="B248" i="3"/>
  <c r="B250" i="3"/>
  <c r="B259" i="3"/>
  <c r="B261" i="3"/>
  <c r="B289" i="3"/>
  <c r="B291" i="3"/>
  <c r="B293" i="3"/>
  <c r="B295" i="3"/>
  <c r="B330" i="3"/>
  <c r="B332" i="3"/>
  <c r="B137" i="3"/>
  <c r="B71" i="3"/>
  <c r="B114" i="3"/>
  <c r="B141" i="3"/>
  <c r="B191" i="3"/>
  <c r="B294" i="3"/>
  <c r="B27" i="3"/>
  <c r="D123" i="3"/>
  <c r="B201" i="3"/>
  <c r="B30" i="3"/>
  <c r="B39" i="3"/>
  <c r="B41" i="3"/>
  <c r="B66" i="3"/>
  <c r="B68" i="3"/>
  <c r="B81" i="3"/>
  <c r="B91" i="3"/>
  <c r="B98" i="3"/>
  <c r="B109" i="3"/>
  <c r="B111" i="3"/>
  <c r="B118" i="3"/>
  <c r="B142" i="3"/>
  <c r="B171" i="3"/>
  <c r="B184" i="3"/>
  <c r="B204" i="3"/>
  <c r="B209" i="3"/>
  <c r="B220" i="3"/>
  <c r="B247" i="3"/>
  <c r="B249" i="3"/>
  <c r="B256" i="3"/>
  <c r="B258" i="3"/>
  <c r="B285" i="3"/>
  <c r="B287" i="3"/>
  <c r="B321" i="3"/>
  <c r="B149" i="3"/>
  <c r="B163" i="3"/>
  <c r="B175" i="3"/>
  <c r="B183" i="3"/>
  <c r="B237" i="3"/>
  <c r="B298" i="3"/>
  <c r="B315" i="3"/>
  <c r="S15" i="3"/>
  <c r="B19" i="3"/>
  <c r="B21" i="3"/>
  <c r="B35" i="3"/>
  <c r="B37" i="3"/>
  <c r="B58" i="3"/>
  <c r="B60" i="3"/>
  <c r="B63" i="3"/>
  <c r="B74" i="3"/>
  <c r="B101" i="3"/>
  <c r="B103" i="3"/>
  <c r="B106" i="3"/>
  <c r="B117" i="3"/>
  <c r="B119" i="3"/>
  <c r="B126" i="3"/>
  <c r="B129" i="3"/>
  <c r="B140" i="3"/>
  <c r="B148" i="3"/>
  <c r="B156" i="3"/>
  <c r="B174" i="3"/>
  <c r="B182" i="3"/>
  <c r="B205" i="3"/>
  <c r="B213" i="3"/>
  <c r="B238" i="3"/>
  <c r="B241" i="3"/>
  <c r="B245" i="3"/>
  <c r="B252" i="3"/>
  <c r="B254" i="3"/>
  <c r="B257" i="3"/>
  <c r="B273" i="3"/>
  <c r="B281" i="3"/>
  <c r="B283" i="3"/>
  <c r="B290" i="3"/>
  <c r="B297" i="3"/>
  <c r="B299" i="3"/>
  <c r="B314" i="3"/>
  <c r="B316" i="3"/>
  <c r="B334" i="3"/>
  <c r="B54" i="3"/>
  <c r="D51" i="3"/>
  <c r="B236" i="3"/>
  <c r="D231" i="3"/>
  <c r="D15" i="3"/>
  <c r="B197" i="3"/>
  <c r="S195" i="3"/>
  <c r="B233" i="3"/>
  <c r="S231" i="3"/>
  <c r="D303" i="3"/>
  <c r="B379" i="3"/>
  <c r="B55" i="3"/>
  <c r="B79" i="3"/>
  <c r="B125" i="3"/>
  <c r="S123" i="3"/>
  <c r="S159" i="3"/>
  <c r="B253" i="3"/>
  <c r="B270" i="3"/>
  <c r="S267" i="3"/>
  <c r="B274" i="3"/>
  <c r="B282" i="3"/>
  <c r="S303" i="3"/>
  <c r="B307" i="3"/>
  <c r="B311" i="3"/>
  <c r="B323" i="3"/>
  <c r="B331" i="3"/>
  <c r="B89" i="3"/>
  <c r="D87" i="3"/>
  <c r="B32" i="3"/>
  <c r="B48" i="3"/>
  <c r="S51" i="3"/>
  <c r="B83" i="3"/>
  <c r="B90" i="3"/>
  <c r="S87" i="3"/>
  <c r="B162" i="3"/>
  <c r="D159" i="3"/>
  <c r="B200" i="3"/>
  <c r="D195" i="3"/>
  <c r="B221" i="3"/>
  <c r="B269" i="3"/>
  <c r="D267" i="3"/>
  <c r="B286" i="3"/>
  <c r="B335" i="3"/>
  <c r="S375" i="3"/>
  <c r="B396" i="3"/>
  <c r="B375" i="3"/>
  <c r="B51" i="3"/>
  <c r="B159" i="3"/>
  <c r="B87" i="3"/>
  <c r="B123" i="3"/>
  <c r="B15" i="3"/>
  <c r="B303" i="3"/>
  <c r="B231" i="3"/>
  <c r="B267" i="3"/>
  <c r="B195" i="3"/>
</calcChain>
</file>

<file path=xl/sharedStrings.xml><?xml version="1.0" encoding="utf-8"?>
<sst xmlns="http://schemas.openxmlformats.org/spreadsheetml/2006/main" count="8912" uniqueCount="270">
  <si>
    <t>Total</t>
  </si>
  <si>
    <t>Estados Unidos Mexicanos</t>
  </si>
  <si>
    <t>Aguascalientes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</si>
  <si>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</si>
  <si>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</si>
  <si>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</si>
  <si>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</si>
  <si>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</si>
  <si>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</si>
  <si>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</si>
  <si>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</si>
  <si>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</si>
  <si>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</si>
  <si>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</si>
  <si>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</si>
  <si>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</si>
  <si>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</si>
  <si>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</si>
  <si>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</si>
  <si>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</si>
  <si>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</si>
  <si>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</si>
  <si>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</si>
  <si>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</si>
  <si>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</si>
  <si>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</si>
  <si>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</si>
  <si>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</si>
  <si>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</si>
  <si>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</si>
  <si>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</si>
  <si>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</si>
  <si>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</si>
  <si>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</si>
  <si>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>Cuadro 17.3</t>
  </si>
  <si>
    <t>Millones de pesos</t>
  </si>
  <si>
    <t xml:space="preserve"> </t>
  </si>
  <si>
    <t>Entidad
federativa</t>
  </si>
  <si>
    <t>Impuesto
sobre la
renta</t>
  </si>
  <si>
    <t>Impuesto
al valor
agregado</t>
  </si>
  <si>
    <t>Impuesto
especial
sobre pro-
ducción y
servicios a/</t>
  </si>
  <si>
    <t>Impuesto
al co-
mercio
exterior</t>
  </si>
  <si>
    <t>Impuesto
sobre
automó-
viles
nuevos</t>
  </si>
  <si>
    <t>Impuesto
sobre
tenencia
o uso de
vehículos b/</t>
  </si>
  <si>
    <t>Impuesto
empresarial
tasa
única c/</t>
  </si>
  <si>
    <t>Impuesto
sobre de-
pósitos en
efectivo d/</t>
  </si>
  <si>
    <t>Otros e/</t>
  </si>
  <si>
    <t>Impuestos
de servicios
expresamente
declarados
de interés público</t>
  </si>
  <si>
    <t>Impuestos
a los rendimientos
petroleros e/</t>
  </si>
  <si>
    <t>Contribuciones
no comprendidas
en las fracciones
precedentes
causadas en ejercicios
fiscales anteriores
pendientes de liquidación
o de pago</t>
  </si>
  <si>
    <t>Accesorios</t>
  </si>
  <si>
    <t>Derechos</t>
  </si>
  <si>
    <t>Produc-
tos</t>
  </si>
  <si>
    <t>Aprove-
chamien-
tos</t>
  </si>
  <si>
    <t>Otros f/</t>
  </si>
  <si>
    <t>2008 P/</t>
  </si>
  <si>
    <t>NA</t>
  </si>
  <si>
    <t>2009 P/</t>
  </si>
  <si>
    <t>2010 P/</t>
  </si>
  <si>
    <t>2011 P/</t>
  </si>
  <si>
    <t>2012 P/</t>
  </si>
  <si>
    <t>2013 P/</t>
  </si>
  <si>
    <t>2014 P/</t>
  </si>
  <si>
    <t>2015 P/</t>
  </si>
  <si>
    <t>2016 P/</t>
  </si>
  <si>
    <t>2017 P/</t>
  </si>
  <si>
    <t xml:space="preserve">    Las cifras con signo negativo se deben a los acreditamientos realizados por PEMEX de acuerdo a la Ley del Impuesto especial sobre producción y servicios.</t>
  </si>
  <si>
    <t>c/ La ley del Impuesto empresarial tasa única fue abrogada a partir de 2014.</t>
  </si>
  <si>
    <t>e/ Incluye Impuestos de servicios expresamente declarados de interés público; Impuestos a los rendimientos petroleros; Contribuciones no comprendidas en las fracciones</t>
  </si>
  <si>
    <t>f/ Incluye Contribuciones de mejoras y Contribuciones no comprendidas en las fracciones precedentes causadas en ejercicios fiscales anteriores pendientes de liquidación</t>
  </si>
  <si>
    <t>Fuente: SAT. Administración General de Planeación. Administración Central de Planeación, Análisis e Información.</t>
  </si>
  <si>
    <t>2018 P/</t>
  </si>
  <si>
    <t>Serie anual de 2008 a 2018</t>
  </si>
  <si>
    <t xml:space="preserve">Nota: La recaudación en la entidad se integra de acuerdo al domicilio fiscal y excluye todas las deducciones a que tienen derecho los contribuyentes. Incluye la información de </t>
  </si>
  <si>
    <t>a/ En este impuesto se encuentran incluidos los pagos que se realizan por hidrocarburos, particularmente PEMEX, el cual tiene su domicilio fiscal en la Ciudad de México.</t>
  </si>
  <si>
    <t xml:space="preserve">          los cuentadantes de la Federación. Las cifras con signo negativo se deben a que hubo importes mayores de devoluciones y/o compensaciones y/o acreditamientos a</t>
  </si>
  <si>
    <t xml:space="preserve">         que tiene derecho el contribuyente. Hasta 2014 la información se refiere a Recaudación bruta.</t>
  </si>
  <si>
    <t xml:space="preserve">b/ La Ley del Impuesto sobre Tenencia o Uso de vehículos fue abrogada a partir de 2012 en virtud de que dicho impuesto, a pesar de ser federal, es administrado por las </t>
  </si>
  <si>
    <t xml:space="preserve">    entidades federativas y el total de su recaudación les pertenece.</t>
  </si>
  <si>
    <t xml:space="preserve">    los acreditamientos, devoluciones y compensaciones de este impuesto se registran en cada una de las entidades federativas atendiendo al domicilio fiscal del contribuyente,</t>
  </si>
  <si>
    <t xml:space="preserve">    tir de 2014.</t>
  </si>
  <si>
    <t xml:space="preserve">    precedentes causadas en ejercicios fiscales anteriores pendientes de liquidación o de pago, y Accesorios.</t>
  </si>
  <si>
    <t xml:space="preserve">   o de pago, y Transferencias, asignaciones, subsidios y otras ayudas.</t>
  </si>
  <si>
    <t>Recaudación fiscal neta de ingresos federales por entidad federativa</t>
  </si>
  <si>
    <t>Ingresos</t>
  </si>
  <si>
    <t>Contribuciones</t>
  </si>
  <si>
    <t xml:space="preserve">d/ La recaudación de este impuesto se obtiene a través de las instituciones financieras, las cuales en su mayoría tienen su domicilio fiscal en la Ciudad de México. Por otra parte, </t>
  </si>
  <si>
    <t xml:space="preserve">    lo que genera importes negativos para las entidades federativas, con excepción de la Ciudad de México. La Ley de Impuesto a los depósitos en efectivo fue abrogada a par-</t>
  </si>
  <si>
    <t>17. Finanzas públicas</t>
  </si>
  <si>
    <t>17.3</t>
  </si>
  <si>
    <t xml:space="preserve">Recaudación fiscal neta de ingresos federales por entidad federativa
Serie anual de 2008 a 2018
Millones de pesos
</t>
  </si>
  <si>
    <t>Participaciones federales pagadas a entidades federativas y municipios por entidad federativa</t>
  </si>
  <si>
    <t>Cuadro 17.6</t>
  </si>
  <si>
    <t>Serie anual de 1997 a 2018</t>
  </si>
  <si>
    <t>Fondo gene-
ral de parti-
cipaciones a/</t>
  </si>
  <si>
    <t>Fondo de
fomento
municipal</t>
  </si>
  <si>
    <t>Tenencia</t>
  </si>
  <si>
    <t xml:space="preserve">Comercio exterior (Recaudación Federal
</t>
  </si>
  <si>
    <t>Derecho adi-
cional sobre
extracción
de petróleo</t>
  </si>
  <si>
    <t>Incentivos
económi-
cos b/</t>
  </si>
  <si>
    <t>Impuesto es-
pecial sobre
producción
y servicios c/</t>
  </si>
  <si>
    <t>Impuesto
sobre au-
tomóviles
nuevos d/</t>
  </si>
  <si>
    <t>1997</t>
  </si>
  <si>
    <t>ND</t>
  </si>
  <si>
    <t xml:space="preserve">Aguascalientes </t>
  </si>
  <si>
    <t xml:space="preserve">Baja California Sur </t>
  </si>
  <si>
    <t>Quintana  Roo</t>
  </si>
  <si>
    <t>Recursos pendientes de distribuir</t>
  </si>
  <si>
    <t>a/ Incluye reserva de contingencia.</t>
  </si>
  <si>
    <t>b/ Incluye fiscalización conjunta, vigilancia marítima terrestre y retribución por la importación de vehículos usados (2006).</t>
  </si>
  <si>
    <t>c/ Hasta 2000 se refería a tabaco, cervezas y bebidas alcohólicas; hasta 2005 se denominaba fondo de impuestos especiales.</t>
  </si>
  <si>
    <t>d/ Incluye fondo de compensación del ISAN.</t>
  </si>
  <si>
    <t>e/ Incluye fondo de fiscalización; fondo de extracción de hidrocarburos; IEPS sobre gasolinas artículo 2A, Fracción II; fondo de compensación de Repecos e Intermedios; y fondo ISR.</t>
  </si>
  <si>
    <r>
      <t xml:space="preserve">Fuente: SHCP. </t>
    </r>
    <r>
      <rPr>
        <i/>
        <sz val="6"/>
        <rFont val="Arial"/>
        <family val="2"/>
      </rPr>
      <t xml:space="preserve">Estadísticas Oportunas de Finanzas Públicas y Deuda Pública. </t>
    </r>
    <r>
      <rPr>
        <sz val="6"/>
        <rFont val="Arial"/>
        <family val="2"/>
      </rPr>
      <t>En: https://www.gob.mx/hacienda (25 de julio de 2019).</t>
    </r>
  </si>
  <si>
    <t>&amp;</t>
  </si>
  <si>
    <t>Aportaciones federales para entidades federativas y municipios por entidad federativa</t>
  </si>
  <si>
    <t>Cuadro 17.7</t>
  </si>
  <si>
    <t>según fondo</t>
  </si>
  <si>
    <t>Serie anual de 1998 a 2018</t>
  </si>
  <si>
    <t>Entidad 
federativa</t>
  </si>
  <si>
    <t>FONE a/</t>
  </si>
  <si>
    <t>FASSA b/</t>
  </si>
  <si>
    <t>FAIS c/</t>
  </si>
  <si>
    <t>FAM d/</t>
  </si>
  <si>
    <t>FAFM e/</t>
  </si>
  <si>
    <t>FASP f/</t>
  </si>
  <si>
    <t>FAETA g/</t>
  </si>
  <si>
    <t>FAFEF h/</t>
  </si>
  <si>
    <t>No distribuido geográficamente</t>
  </si>
  <si>
    <t>a/ Fondo de Aportaciones para la Nómina Educativa y Gasto Operativo; hasta 2014 denominado Fondo de Aportaciones para la Educación Básica, Normal, Tecnológica y de Adultos.</t>
  </si>
  <si>
    <t>b/ Fondo de Aportaciones para los Servicios de Salud.</t>
  </si>
  <si>
    <t>c/ Fondo de Aportaciones para la Infraestructura Social.</t>
  </si>
  <si>
    <t>d/ Fondo de Aportaciones Múltiples.</t>
  </si>
  <si>
    <t>e/ Fondo de Aportaciones para el Fortalecimiento de los Municipios y del Ciudad de México.</t>
  </si>
  <si>
    <t>f/  Fondo de Aportaciones para la Seguridad Pública de los Estados y del Ciudad de México.</t>
  </si>
  <si>
    <t>g/ Fondo de Aportaciones para la Educación Tecnológica y de Adultos.</t>
  </si>
  <si>
    <t>h/ Fondo de Aportaciones para el Fortalecimiento de las Entidades Federativas.</t>
  </si>
  <si>
    <t>17.6</t>
  </si>
  <si>
    <t>17.7</t>
  </si>
  <si>
    <t xml:space="preserve">Participaciones federales pagadas a entidades federativas y municipios por entidad federativa
Serie anual de 1997 a 2018
Millones de pesos
</t>
  </si>
  <si>
    <t xml:space="preserve">Aportaciones federales para entidades federativas y municipios por entidad federativa según fondo
Serie anual de 1998 a 2018
Millones de pesos
</t>
  </si>
  <si>
    <t>Gasto programable del sector público federal por ámbito geográfico</t>
  </si>
  <si>
    <t>Cuadro 17.11</t>
  </si>
  <si>
    <t>Serie anual de 1995 a 2018</t>
  </si>
  <si>
    <t>Ámbito geográfico</t>
  </si>
  <si>
    <t>En el extranjero</t>
  </si>
  <si>
    <t>Nota: Se excluyen los subsidios y transferencias al ISSSTE así como los subsidios y transferencias a las entidades bajo control presupuestario directo.</t>
  </si>
  <si>
    <r>
      <t>Fuente: SHCP citado en: PR.</t>
    </r>
    <r>
      <rPr>
        <i/>
        <sz val="6"/>
        <rFont val="Arial"/>
        <family val="2"/>
      </rPr>
      <t xml:space="preserve"> Informe de Gobierno. Anexo. </t>
    </r>
    <r>
      <rPr>
        <sz val="6"/>
        <rFont val="Arial"/>
        <family val="2"/>
      </rPr>
      <t xml:space="preserve">(varios años). </t>
    </r>
  </si>
  <si>
    <t>Gasto federal autorizado para el Fondo de Desastres Naturales por entidad federativa</t>
  </si>
  <si>
    <t>Cuadro 17.12</t>
  </si>
  <si>
    <t>Serie anual de 1996 a 2018</t>
  </si>
  <si>
    <t>Entidad federativa</t>
  </si>
  <si>
    <t>No distribuido geográficamente a/</t>
  </si>
  <si>
    <t>a/ Comprende el gasto asignado en: Fondo revolvente, estrategia de gestión integral de riesgo, equipo especializado, recurso no ejercido, seguro de riesgo, fondo de reconstrucción de Tabasco, fondo de reconstrucción de Chiapas, reserva financiera</t>
  </si>
  <si>
    <t xml:space="preserve">    (Artículo 37 LFPRH), autorizaciones por el Comité Técnico del Fideicomiso FONDEN, dependencias y entidades federativas, Ramo 23 provisiones salariales y económicas, y otros.</t>
  </si>
  <si>
    <r>
      <t xml:space="preserve">Fuente: SHCP citado en: PR. </t>
    </r>
    <r>
      <rPr>
        <i/>
        <sz val="6"/>
        <rFont val="Arial"/>
        <family val="2"/>
      </rPr>
      <t xml:space="preserve">Informe de Gobierno. Anexo. </t>
    </r>
    <r>
      <rPr>
        <sz val="6"/>
        <rFont val="Arial"/>
        <family val="2"/>
      </rPr>
      <t xml:space="preserve">(varios año). </t>
    </r>
  </si>
  <si>
    <t>17.11</t>
  </si>
  <si>
    <t>17.12</t>
  </si>
  <si>
    <t xml:space="preserve">Gasto programable del sector público federal por ámbito geográfico
Serie anual de 1995 a 2018
Millones de pesos
</t>
  </si>
  <si>
    <t xml:space="preserve">Gasto federal autorizado para el Fondo de Desastres Naturales por entidad federativa
Serie anual de 1996 a 2018
Millones de pesos
</t>
  </si>
  <si>
    <t>Ingresos brutos estatales por entidad federativa según rubro</t>
  </si>
  <si>
    <t>Cuadro 17.4</t>
  </si>
  <si>
    <t>Impues-
tos</t>
  </si>
  <si>
    <t>Cuotas</t>
  </si>
  <si>
    <t>Contri-
bucio-
nes de
mejo-
ras</t>
  </si>
  <si>
    <t>Dere-
chos</t>
  </si>
  <si>
    <t>Pro-
duc-
tos</t>
  </si>
  <si>
    <t>Apro-
vecha-
mien-
tos</t>
  </si>
  <si>
    <t>Partici-
pacio-
nes fe-
derales</t>
  </si>
  <si>
    <t>Aporta-
ciones 
fede-
rales</t>
  </si>
  <si>
    <t>Financia-
miento</t>
  </si>
  <si>
    <t>Dispo-
nibili-
dad
inicial</t>
  </si>
  <si>
    <t>Otros
ingre-
sos</t>
  </si>
  <si>
    <t>y aporta-</t>
  </si>
  <si>
    <t>ciones</t>
  </si>
  <si>
    <t>de segu-</t>
  </si>
  <si>
    <t>ridad</t>
  </si>
  <si>
    <t>social</t>
  </si>
  <si>
    <t>Ciudad de México a/</t>
  </si>
  <si>
    <t>a/ Se refiere al Sector Central del Gobierno de la Ciudad de México.</t>
  </si>
  <si>
    <r>
      <t xml:space="preserve">Fuente: INEGI. </t>
    </r>
    <r>
      <rPr>
        <i/>
        <sz val="6"/>
        <rFont val="Arial"/>
        <family val="2"/>
      </rPr>
      <t>Finanzas Públicas Estatales y Municipales de México. Consulta interactiva de datos.</t>
    </r>
    <r>
      <rPr>
        <sz val="6"/>
        <rFont val="Arial"/>
        <family val="2"/>
      </rPr>
      <t xml:space="preserve"> En: www.inegi.org.mx (16 de octubre de 2019).</t>
    </r>
  </si>
  <si>
    <t>Ingresos brutos municipales por entidad federativa según rubro</t>
  </si>
  <si>
    <t>Cuadro 17.5</t>
  </si>
  <si>
    <t>Partici-
pacio-
nes fe-
derales
y esta-
tales</t>
  </si>
  <si>
    <t>Aporta-
ciones
federa-
les y es-
tatales</t>
  </si>
  <si>
    <t>Egresos brutos estatales por entidad federativa según objeto del gasto</t>
  </si>
  <si>
    <t>Cuadro 17.8</t>
  </si>
  <si>
    <t>Servi-
cios 
perso-
nales</t>
  </si>
  <si>
    <t>Materia-
les y su-
minis-
tros</t>
  </si>
  <si>
    <t>Servi-
cios
gene-
rales</t>
  </si>
  <si>
    <t xml:space="preserve">Transfe-
rencias
asigna-
ciones,
subsidios
y otras
ayudas
</t>
  </si>
  <si>
    <t>Bienes
muebles,
inmuebles
e intangibles</t>
  </si>
  <si>
    <t>Inver-
sión
publi-
ca</t>
  </si>
  <si>
    <t>Inver-
sión
finan-
ciera
y otras
previ-
siones</t>
  </si>
  <si>
    <t>Recursos
asignados
a munici-
pios a/</t>
  </si>
  <si>
    <t>Deuda
públi-
ca</t>
  </si>
  <si>
    <t>Dispo-
nibili-
dad
final</t>
  </si>
  <si>
    <t>Otros
egre-
sos</t>
  </si>
  <si>
    <t>Ciudad de México b/</t>
  </si>
  <si>
    <t>a/  Para la Ciudad de México el capítulo se denomina: Recursos asignados a las delegaciones políticas y sector paraestatal.</t>
  </si>
  <si>
    <t xml:space="preserve">b/ Se refiere al sector central del gobierno de la Ciudad de México. </t>
  </si>
  <si>
    <t>Egresos brutos municipales por entidad federativa según objeto del gasto</t>
  </si>
  <si>
    <t>Cuadro 17.9</t>
  </si>
  <si>
    <t>17.4</t>
  </si>
  <si>
    <t>17.5</t>
  </si>
  <si>
    <t>17.8</t>
  </si>
  <si>
    <t>17.9</t>
  </si>
  <si>
    <t xml:space="preserve">Ingresos brutos estatales por entidad federativa según rubro
Serie anual de 1998 a 2018
Millones de pesos
</t>
  </si>
  <si>
    <t xml:space="preserve">Ingresos brutos municipales por entidad federativa según rubro
Serie anual de 1998 a 2018
Millones de pesos
</t>
  </si>
  <si>
    <t xml:space="preserve">Egresos brutos estatales por entidad federativa según objeto del gasto
Serie anual de 1998 a 2018
Millones de pesos
</t>
  </si>
  <si>
    <t xml:space="preserve">Egresos brutos municipales por entidad federativa según objeto del gasto
Serie anual de 1998 a 2018
Millones de pesos
</t>
  </si>
  <si>
    <t>17.1</t>
  </si>
  <si>
    <t>17.2</t>
  </si>
  <si>
    <t>Contribuyentes activos por entidad federativa según tipo</t>
  </si>
  <si>
    <t>Cuadro 17.1</t>
  </si>
  <si>
    <t>Serie anual de 2005 a 2018</t>
  </si>
  <si>
    <t>Físicas</t>
  </si>
  <si>
    <t>Morales</t>
  </si>
  <si>
    <t>No especificado</t>
  </si>
  <si>
    <t>Nota: La información incluye a los contribuyentes asalariados. Se contabilizaron contribuyentes activos sin considerar el estatus de localización. Cifras al 31 de diciembre de cada año.</t>
  </si>
  <si>
    <t>Fuente: SAT. Administración General de Servicios al Contribuyente.</t>
  </si>
  <si>
    <t>Contribuyentes activos por entidad federativa</t>
  </si>
  <si>
    <t>Cuadro 17.2</t>
  </si>
  <si>
    <t>según sector de actividad económica</t>
  </si>
  <si>
    <t>1a. parte</t>
  </si>
  <si>
    <t>2a. parte</t>
  </si>
  <si>
    <t>3a. parte y última</t>
  </si>
  <si>
    <t>Serie anual de 2007 a 2018</t>
  </si>
  <si>
    <t>Agricultura,
ganadería,
aprovechamiento
forestal,
pesca y caza</t>
  </si>
  <si>
    <t>Minería a/</t>
  </si>
  <si>
    <t>Electricidad,
agua y suministro
de gas por ductos
al consumidor final</t>
  </si>
  <si>
    <t>Construcción</t>
  </si>
  <si>
    <t>Industrias
manufactureras</t>
  </si>
  <si>
    <t>Comercio al
por mayor</t>
  </si>
  <si>
    <t>Comercio al
por menor</t>
  </si>
  <si>
    <t>Transportes,
correos
y almacenamiento</t>
  </si>
  <si>
    <t>Información
en medios
masivos</t>
  </si>
  <si>
    <t>Servicios
financieros
y de seguros</t>
  </si>
  <si>
    <t>Servicios
inmobiliarios
y de alquiler
de bienes
muebles
e intangibles</t>
  </si>
  <si>
    <t>Servicios
profesionales,
científicos
y técnicos</t>
  </si>
  <si>
    <t>Dirección
de corporativos
y empresas</t>
  </si>
  <si>
    <t>Servicios
de apoyo
a los negocios
y manejo
de desechos,
y servicios
de remediación</t>
  </si>
  <si>
    <t xml:space="preserve">Servicios
 educativos
</t>
  </si>
  <si>
    <t>Servicios de salud
y de asistencia
social</t>
  </si>
  <si>
    <t>Servicios de
esparcimiento
culturales y deportivos, y otros servicios recreativos</t>
  </si>
  <si>
    <t>Servicios de
alojamiento
temporal y de
preparación de
alimentos y
bebidas</t>
  </si>
  <si>
    <t>Otros servicios
excepto,
actividades del 
gobierno</t>
  </si>
  <si>
    <t>Actividades del
gobierno y de
organismos internacionales y extraterritoriales</t>
  </si>
  <si>
    <t xml:space="preserve">Actividad
pendiente
de
aclaración
</t>
  </si>
  <si>
    <t>Distrito Federal</t>
  </si>
  <si>
    <t>Nota: La clasificación de la actividad corresponde al SCIAN. La información incluye a los contribuyentes asalariados. Se contabilizaron contribuyentes activos sin considerar el estatus</t>
  </si>
  <si>
    <t xml:space="preserve">          de localización. Cifras al 31 de diciembre de cada año.</t>
  </si>
  <si>
    <t>a/ Para 2015 incluye contribuyentes en la actividad de minería de piedra de cal.</t>
  </si>
  <si>
    <t xml:space="preserve">Fuente: SAT. Administración General de Servicios al Contribuyente. </t>
  </si>
  <si>
    <t xml:space="preserve">Contribuyentes activos por entidad federativa según tipo
Serie anual de 2005 a 2018
</t>
  </si>
  <si>
    <t xml:space="preserve">Contribuyentes activos por entidad federativa según sector de actividad económica
Serie anual de 2007 a 2018
</t>
  </si>
  <si>
    <t xml:space="preserve">          </t>
  </si>
  <si>
    <r>
      <t xml:space="preserve">Fuente: SHCP. </t>
    </r>
    <r>
      <rPr>
        <i/>
        <sz val="6"/>
        <rFont val="Arial"/>
        <family val="2"/>
      </rPr>
      <t xml:space="preserve">Estadísticas Oportunas de Finanzas Públicas y Deuda Pública. </t>
    </r>
    <r>
      <rPr>
        <sz val="6"/>
        <rFont val="Arial"/>
        <family val="2"/>
      </rPr>
      <t>En: https://www.gob.mx/hacienda (24 de mayo de 2018).</t>
    </r>
  </si>
  <si>
    <t xml:space="preserve">a/ Saldo al 30 de septiembre. </t>
  </si>
  <si>
    <t xml:space="preserve">          por los gobiernos de los estados. Saldos al 31 de diciembre de cada año. Se excluye la deuda del Ciudad de México.</t>
  </si>
  <si>
    <t xml:space="preserve">          de 2005 cambia la metodología de las estadísticas de la deuda pública ya que incluye la deuda bancaria y bursátil no registrada y reportada a la SHCP </t>
  </si>
  <si>
    <t xml:space="preserve">Nota: Estas cifras, por los procedimientos de elaboración, están sujetas a cambios posteriores, en particular, las más recientes. A partir del primer trimestre  </t>
  </si>
  <si>
    <t xml:space="preserve">Querétaro </t>
  </si>
  <si>
    <t>2016 P/ a/</t>
  </si>
  <si>
    <t>Años seleccionados de 2000 a 2016</t>
  </si>
  <si>
    <t>por entidad federativa</t>
  </si>
  <si>
    <t>Cuadro 17.10</t>
  </si>
  <si>
    <t xml:space="preserve">Obligaciones financieras de entidades federativas y municipios </t>
  </si>
  <si>
    <t>17.10</t>
  </si>
  <si>
    <t xml:space="preserve">Obligaciones financieras de entidades federativas y municipios por entidad federativa
Años seleccionados de 2000 a 2016
Millones de pesos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</si>
</sst>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_-;\-* #,##0.00_-;_-* &quot;-&quot;??_-;_-@_-"/>
    <numFmt numFmtId="164" formatCode="#\ ###\ ##0"/>
    <numFmt numFmtId="165" formatCode="#,##0.0"/>
    <numFmt numFmtId="166" formatCode="###\ ###\ ##0"/>
    <numFmt numFmtId="167" formatCode="###\ ###\ ##0.0"/>
    <numFmt numFmtId="168" formatCode="##\ ##0"/>
    <numFmt numFmtId="169" formatCode="#\ ##0.0"/>
    <numFmt numFmtId="170" formatCode="_-* #,##0_-;\-* #,##0_-;_-* &quot;-&quot;??_-;_-@_-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Swiss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3"/>
      <color indexed="12"/>
      <name val="Arial"/>
      <family val="2"/>
    </font>
    <font>
      <u/>
      <sz val="8"/>
      <name val="Arial"/>
      <family val="2"/>
    </font>
    <font>
      <sz val="6"/>
      <name val="Arial"/>
      <family val="2"/>
    </font>
    <font>
      <b/>
      <sz val="6.5"/>
      <name val="Arial"/>
      <family val="2"/>
    </font>
    <font>
      <sz val="6.5"/>
      <name val="Arial"/>
      <family val="2"/>
    </font>
    <font>
      <b/>
      <sz val="6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sz val="8"/>
      <color indexed="10"/>
      <name val="Arial"/>
      <family val="2"/>
    </font>
    <font>
      <sz val="8"/>
      <color rgb="FFFF0000"/>
      <name val="Arial"/>
      <family val="2"/>
    </font>
    <font>
      <b/>
      <sz val="6.5"/>
      <color indexed="10"/>
      <name val="Arial"/>
      <family val="2"/>
    </font>
    <font>
      <b/>
      <sz val="6"/>
      <color indexed="10"/>
      <name val="Arial"/>
      <family val="2"/>
    </font>
    <font>
      <sz val="6"/>
      <color indexed="10"/>
      <name val="Arial"/>
      <family val="2"/>
    </font>
    <font>
      <sz val="6.5"/>
      <color indexed="10"/>
      <name val="Arial"/>
      <family val="2"/>
    </font>
    <font>
      <sz val="7"/>
      <name val="Arial"/>
      <family val="2"/>
    </font>
    <font>
      <b/>
      <sz val="7"/>
      <name val="Arial"/>
      <family val="2"/>
    </font>
    <font>
      <u/>
      <sz val="10"/>
      <color indexed="12"/>
      <name val="Times New Roman"/>
      <family val="1"/>
    </font>
    <font>
      <u/>
      <sz val="7"/>
      <name val="Arial"/>
      <family val="2"/>
    </font>
    <font>
      <sz val="7"/>
      <color rgb="FFFF0000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sz val="12"/>
      <name val="Arial"/>
      <family val="2"/>
    </font>
    <font>
      <i/>
      <sz val="6"/>
      <name val="Arial"/>
      <family val="2"/>
    </font>
    <font>
      <u/>
      <sz val="10"/>
      <color indexed="12"/>
      <name val="Arial"/>
      <family val="2"/>
    </font>
    <font>
      <u/>
      <sz val="6.5"/>
      <name val="Arial"/>
      <family val="2"/>
    </font>
    <font>
      <sz val="9"/>
      <color theme="1"/>
      <name val="Arial Narrow"/>
      <family val="2"/>
    </font>
    <font>
      <sz val="9"/>
      <name val="Arial"/>
      <family val="2"/>
    </font>
    <font>
      <sz val="10"/>
      <color theme="1"/>
      <name val="Arial Narrow"/>
      <family val="2"/>
    </font>
    <font>
      <b/>
      <sz val="8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9">
    <xf numFmtId="0" fontId="0" fillId="0" borderId="0"/>
    <xf numFmtId="0" fontId="2" fillId="0" borderId="0"/>
    <xf numFmtId="0" fontId="4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4" fillId="0" borderId="0"/>
    <xf numFmtId="0" fontId="2" fillId="0" borderId="0"/>
    <xf numFmtId="0" fontId="4" fillId="0" borderId="0"/>
    <xf numFmtId="0" fontId="4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</cellStyleXfs>
  <cellXfs count="568">
    <xf numFmtId="0" fontId="0" fillId="0" borderId="0" xfId="0"/>
    <xf numFmtId="0" fontId="7" fillId="0" borderId="0" xfId="3" applyFont="1" applyAlignment="1" applyProtection="1">
      <alignment horizontal="right"/>
    </xf>
    <xf numFmtId="0" fontId="3" fillId="0" borderId="0" xfId="5" applyFont="1" applyBorder="1" applyAlignment="1" applyProtection="1"/>
    <xf numFmtId="0" fontId="12" fillId="0" borderId="0" xfId="5" applyFont="1" applyBorder="1" applyAlignment="1" applyProtection="1">
      <alignment vertical="top"/>
    </xf>
    <xf numFmtId="0" fontId="12" fillId="0" borderId="0" xfId="5" applyFont="1" applyAlignment="1" applyProtection="1">
      <alignment vertical="top"/>
    </xf>
    <xf numFmtId="0" fontId="12" fillId="0" borderId="0" xfId="5" applyFont="1" applyAlignment="1" applyProtection="1">
      <alignment horizontal="right" vertical="top"/>
    </xf>
    <xf numFmtId="0" fontId="5" fillId="0" borderId="0" xfId="5" applyFont="1" applyAlignment="1" applyProtection="1">
      <alignment horizontal="right" vertical="top"/>
    </xf>
    <xf numFmtId="0" fontId="13" fillId="0" borderId="0" xfId="5" applyFont="1" applyBorder="1" applyAlignment="1" applyProtection="1">
      <alignment vertical="top"/>
    </xf>
    <xf numFmtId="0" fontId="13" fillId="0" borderId="0" xfId="5" applyFont="1" applyBorder="1" applyAlignment="1" applyProtection="1">
      <alignment horizontal="right" vertical="top"/>
    </xf>
    <xf numFmtId="0" fontId="14" fillId="0" borderId="0" xfId="5" applyFont="1" applyBorder="1" applyAlignment="1" applyProtection="1">
      <alignment horizontal="right" vertical="top"/>
    </xf>
    <xf numFmtId="0" fontId="3" fillId="0" borderId="0" xfId="5" applyFont="1" applyBorder="1" applyAlignment="1" applyProtection="1">
      <alignment horizontal="left" vertical="center"/>
    </xf>
    <xf numFmtId="0" fontId="12" fillId="0" borderId="0" xfId="5" applyFont="1" applyBorder="1" applyAlignment="1" applyProtection="1">
      <alignment horizontal="left" vertical="top"/>
    </xf>
    <xf numFmtId="0" fontId="12" fillId="0" borderId="0" xfId="5" applyFont="1" applyAlignment="1" applyProtection="1">
      <alignment horizontal="left" vertical="top"/>
    </xf>
    <xf numFmtId="0" fontId="4" fillId="0" borderId="0" xfId="5" applyFont="1" applyAlignment="1" applyProtection="1">
      <alignment vertical="center"/>
    </xf>
    <xf numFmtId="0" fontId="5" fillId="0" borderId="0" xfId="5" applyFont="1" applyAlignment="1" applyProtection="1">
      <alignment vertical="top"/>
    </xf>
    <xf numFmtId="0" fontId="5" fillId="0" borderId="0" xfId="5" applyFont="1" applyBorder="1" applyAlignment="1" applyProtection="1">
      <alignment horizontal="right" vertical="top"/>
    </xf>
    <xf numFmtId="0" fontId="15" fillId="0" borderId="0" xfId="5" applyFont="1" applyAlignment="1" applyProtection="1">
      <alignment horizontal="left" vertical="top"/>
    </xf>
    <xf numFmtId="0" fontId="9" fillId="0" borderId="1" xfId="5" applyFont="1" applyBorder="1" applyProtection="1"/>
    <xf numFmtId="0" fontId="9" fillId="0" borderId="1" xfId="5" applyFont="1" applyBorder="1" applyAlignment="1" applyProtection="1">
      <alignment horizontal="right"/>
    </xf>
    <xf numFmtId="0" fontId="10" fillId="0" borderId="1" xfId="5" applyFont="1" applyBorder="1" applyAlignment="1" applyProtection="1">
      <alignment horizontal="right"/>
    </xf>
    <xf numFmtId="0" fontId="16" fillId="0" borderId="0" xfId="5" applyFont="1" applyBorder="1" applyProtection="1"/>
    <xf numFmtId="0" fontId="9" fillId="0" borderId="0" xfId="5" applyFont="1" applyBorder="1" applyProtection="1"/>
    <xf numFmtId="0" fontId="9" fillId="0" borderId="0" xfId="5" applyFont="1" applyBorder="1" applyAlignment="1" applyProtection="1">
      <alignment horizontal="right"/>
    </xf>
    <xf numFmtId="0" fontId="10" fillId="0" borderId="0" xfId="5" applyFont="1" applyBorder="1" applyAlignment="1" applyProtection="1">
      <alignment horizontal="right"/>
    </xf>
    <xf numFmtId="164" fontId="8" fillId="0" borderId="0" xfId="5" applyNumberFormat="1" applyFont="1" applyBorder="1" applyAlignment="1" applyProtection="1">
      <alignment horizontal="right" vertical="center"/>
    </xf>
    <xf numFmtId="0" fontId="11" fillId="0" borderId="0" xfId="5" applyFont="1" applyBorder="1" applyAlignment="1" applyProtection="1">
      <alignment vertical="center"/>
    </xf>
    <xf numFmtId="0" fontId="8" fillId="0" borderId="1" xfId="5" applyFont="1" applyBorder="1" applyAlignment="1" applyProtection="1">
      <alignment horizontal="centerContinuous" vertical="center"/>
    </xf>
    <xf numFmtId="0" fontId="11" fillId="0" borderId="1" xfId="5" applyFont="1" applyBorder="1" applyAlignment="1" applyProtection="1">
      <alignment horizontal="centerContinuous" vertical="center"/>
    </xf>
    <xf numFmtId="0" fontId="17" fillId="0" borderId="0" xfId="5" applyFont="1" applyBorder="1" applyAlignment="1" applyProtection="1">
      <alignment vertical="center"/>
    </xf>
    <xf numFmtId="0" fontId="8" fillId="0" borderId="0" xfId="5" applyFont="1" applyBorder="1" applyAlignment="1" applyProtection="1">
      <alignment horizontal="centerContinuous" vertical="center"/>
    </xf>
    <xf numFmtId="0" fontId="8" fillId="0" borderId="0" xfId="5" applyNumberFormat="1" applyFont="1" applyBorder="1" applyAlignment="1" applyProtection="1">
      <alignment horizontal="right" vertical="center"/>
    </xf>
    <xf numFmtId="0" fontId="8" fillId="0" borderId="0" xfId="5" applyFont="1" applyAlignment="1" applyProtection="1">
      <alignment vertical="center"/>
    </xf>
    <xf numFmtId="0" fontId="18" fillId="0" borderId="0" xfId="5" applyFont="1" applyBorder="1" applyAlignment="1" applyProtection="1">
      <alignment vertical="center"/>
    </xf>
    <xf numFmtId="0" fontId="8" fillId="0" borderId="0" xfId="5" applyFont="1" applyAlignment="1" applyProtection="1">
      <alignment horizontal="right" vertical="center"/>
    </xf>
    <xf numFmtId="0" fontId="8" fillId="0" borderId="0" xfId="5" applyFont="1" applyBorder="1" applyAlignment="1" applyProtection="1">
      <alignment horizontal="center" vertical="center"/>
    </xf>
    <xf numFmtId="0" fontId="8" fillId="0" borderId="0" xfId="5" applyFont="1" applyBorder="1" applyAlignment="1" applyProtection="1">
      <alignment horizontal="center" vertical="center" wrapText="1"/>
    </xf>
    <xf numFmtId="164" fontId="4" fillId="0" borderId="1" xfId="5" applyNumberFormat="1" applyFont="1" applyBorder="1" applyProtection="1"/>
    <xf numFmtId="0" fontId="4" fillId="0" borderId="1" xfId="5" applyFont="1" applyBorder="1" applyProtection="1"/>
    <xf numFmtId="0" fontId="4" fillId="0" borderId="1" xfId="5" applyFont="1" applyBorder="1" applyAlignment="1" applyProtection="1">
      <alignment horizontal="right"/>
    </xf>
    <xf numFmtId="0" fontId="4" fillId="0" borderId="1" xfId="5" applyNumberFormat="1" applyFont="1" applyBorder="1" applyAlignment="1" applyProtection="1">
      <alignment horizontal="right"/>
    </xf>
    <xf numFmtId="0" fontId="19" fillId="0" borderId="0" xfId="5" applyFont="1" applyBorder="1" applyProtection="1"/>
    <xf numFmtId="0" fontId="4" fillId="0" borderId="2" xfId="5" applyFont="1" applyBorder="1" applyProtection="1"/>
    <xf numFmtId="0" fontId="4" fillId="0" borderId="2" xfId="5" applyFont="1" applyBorder="1" applyAlignment="1" applyProtection="1">
      <alignment horizontal="right"/>
    </xf>
    <xf numFmtId="0" fontId="4" fillId="0" borderId="2" xfId="5" applyNumberFormat="1" applyFont="1" applyBorder="1" applyAlignment="1" applyProtection="1">
      <alignment horizontal="right"/>
    </xf>
    <xf numFmtId="0" fontId="9" fillId="0" borderId="0" xfId="5" applyNumberFormat="1" applyFont="1" applyAlignment="1" applyProtection="1">
      <alignment horizontal="left" vertical="center"/>
    </xf>
    <xf numFmtId="165" fontId="9" fillId="0" borderId="0" xfId="5" applyNumberFormat="1" applyFont="1" applyAlignment="1" applyProtection="1">
      <alignment horizontal="left" vertical="center"/>
    </xf>
    <xf numFmtId="164" fontId="19" fillId="0" borderId="0" xfId="5" applyNumberFormat="1" applyFont="1" applyBorder="1" applyAlignment="1" applyProtection="1">
      <alignment vertical="center"/>
    </xf>
    <xf numFmtId="0" fontId="9" fillId="0" borderId="0" xfId="5" applyFont="1" applyAlignment="1" applyProtection="1">
      <alignment vertical="center"/>
    </xf>
    <xf numFmtId="165" fontId="9" fillId="0" borderId="0" xfId="5" applyNumberFormat="1" applyFont="1" applyAlignment="1" applyProtection="1">
      <alignment horizontal="right" vertical="center"/>
    </xf>
    <xf numFmtId="165" fontId="9" fillId="0" borderId="0" xfId="5" applyNumberFormat="1" applyFont="1" applyAlignment="1" applyProtection="1">
      <alignment vertical="center"/>
    </xf>
    <xf numFmtId="0" fontId="16" fillId="0" borderId="0" xfId="5" applyFont="1" applyBorder="1" applyAlignment="1" applyProtection="1">
      <alignment vertical="center"/>
    </xf>
    <xf numFmtId="165" fontId="16" fillId="0" borderId="0" xfId="5" applyNumberFormat="1" applyFont="1" applyBorder="1" applyAlignment="1" applyProtection="1">
      <alignment vertical="center"/>
    </xf>
    <xf numFmtId="164" fontId="10" fillId="0" borderId="0" xfId="5" applyNumberFormat="1" applyFont="1" applyAlignment="1" applyProtection="1">
      <alignment vertical="center"/>
    </xf>
    <xf numFmtId="165" fontId="10" fillId="0" borderId="0" xfId="5" applyNumberFormat="1" applyFont="1" applyAlignment="1" applyProtection="1">
      <alignment horizontal="right"/>
    </xf>
    <xf numFmtId="165" fontId="10" fillId="0" borderId="0" xfId="5" applyNumberFormat="1" applyFont="1" applyAlignment="1" applyProtection="1">
      <alignment vertical="center"/>
    </xf>
    <xf numFmtId="164" fontId="10" fillId="3" borderId="0" xfId="5" applyNumberFormat="1" applyFont="1" applyFill="1" applyAlignment="1" applyProtection="1">
      <alignment vertical="center"/>
    </xf>
    <xf numFmtId="165" fontId="10" fillId="3" borderId="0" xfId="5" applyNumberFormat="1" applyFont="1" applyFill="1" applyAlignment="1" applyProtection="1">
      <alignment horizontal="right"/>
    </xf>
    <xf numFmtId="165" fontId="10" fillId="3" borderId="0" xfId="5" applyNumberFormat="1" applyFont="1" applyFill="1" applyAlignment="1" applyProtection="1">
      <alignment vertical="center"/>
    </xf>
    <xf numFmtId="164" fontId="10" fillId="0" borderId="0" xfId="5" applyNumberFormat="1" applyFont="1" applyBorder="1" applyAlignment="1" applyProtection="1">
      <alignment vertical="center"/>
    </xf>
    <xf numFmtId="165" fontId="10" fillId="0" borderId="0" xfId="5" applyNumberFormat="1" applyFont="1" applyAlignment="1" applyProtection="1">
      <alignment horizontal="right" vertical="center"/>
    </xf>
    <xf numFmtId="0" fontId="10" fillId="2" borderId="0" xfId="7" applyFont="1" applyFill="1" applyBorder="1" applyAlignment="1" applyProtection="1">
      <alignment vertical="center"/>
    </xf>
    <xf numFmtId="0" fontId="4" fillId="0" borderId="0" xfId="5" applyFont="1" applyAlignment="1" applyProtection="1">
      <alignment horizontal="right"/>
    </xf>
    <xf numFmtId="0" fontId="10" fillId="0" borderId="0" xfId="5" applyFont="1" applyAlignment="1" applyProtection="1">
      <alignment horizontal="right"/>
    </xf>
    <xf numFmtId="164" fontId="8" fillId="0" borderId="0" xfId="5" applyNumberFormat="1" applyFont="1" applyAlignment="1" applyProtection="1">
      <alignment vertical="center"/>
    </xf>
    <xf numFmtId="0" fontId="10" fillId="0" borderId="0" xfId="5" applyFont="1" applyBorder="1" applyProtection="1"/>
    <xf numFmtId="0" fontId="19" fillId="0" borderId="0" xfId="5" applyFont="1" applyBorder="1" applyAlignment="1" applyProtection="1">
      <alignment horizontal="right"/>
    </xf>
    <xf numFmtId="49" fontId="20" fillId="2" borderId="0" xfId="2" applyNumberFormat="1" applyFont="1" applyFill="1" applyAlignment="1" applyProtection="1">
      <alignment horizontal="left" vertical="top"/>
    </xf>
    <xf numFmtId="0" fontId="20" fillId="2" borderId="0" xfId="2" applyFont="1" applyFill="1" applyAlignment="1" applyProtection="1">
      <alignment horizontal="left" vertical="top"/>
    </xf>
    <xf numFmtId="0" fontId="20" fillId="2" borderId="0" xfId="2" applyFont="1" applyFill="1" applyProtection="1"/>
    <xf numFmtId="49" fontId="3" fillId="2" borderId="0" xfId="2" applyNumberFormat="1" applyFont="1" applyFill="1" applyAlignment="1" applyProtection="1">
      <alignment horizontal="left" vertical="top"/>
    </xf>
    <xf numFmtId="49" fontId="21" fillId="2" borderId="0" xfId="2" applyNumberFormat="1" applyFont="1" applyFill="1" applyAlignment="1" applyProtection="1">
      <alignment horizontal="left" vertical="top"/>
    </xf>
    <xf numFmtId="49" fontId="23" fillId="2" borderId="0" xfId="9" applyNumberFormat="1" applyFont="1" applyFill="1" applyAlignment="1" applyProtection="1">
      <alignment horizontal="left" vertical="top"/>
    </xf>
    <xf numFmtId="0" fontId="20" fillId="2" borderId="0" xfId="9" applyFont="1" applyFill="1" applyAlignment="1" applyProtection="1">
      <alignment horizontal="left" vertical="top" wrapText="1"/>
    </xf>
    <xf numFmtId="0" fontId="24" fillId="2" borderId="0" xfId="2" applyFont="1" applyFill="1" applyAlignment="1" applyProtection="1">
      <alignment wrapText="1"/>
    </xf>
    <xf numFmtId="0" fontId="20" fillId="2" borderId="0" xfId="2" applyFont="1" applyFill="1" applyAlignment="1" applyProtection="1">
      <alignment wrapText="1"/>
    </xf>
    <xf numFmtId="49" fontId="23" fillId="2" borderId="0" xfId="3" applyNumberFormat="1" applyFont="1" applyFill="1" applyAlignment="1" applyProtection="1">
      <alignment horizontal="left" vertical="top"/>
    </xf>
    <xf numFmtId="0" fontId="20" fillId="2" borderId="0" xfId="3" applyFont="1" applyFill="1" applyAlignment="1" applyProtection="1">
      <alignment horizontal="left" vertical="top" wrapText="1"/>
    </xf>
    <xf numFmtId="166" fontId="3" fillId="0" borderId="0" xfId="10" applyNumberFormat="1" applyFont="1" applyAlignment="1" applyProtection="1"/>
    <xf numFmtId="166" fontId="12" fillId="0" borderId="0" xfId="10" applyNumberFormat="1" applyFont="1" applyAlignment="1" applyProtection="1">
      <alignment horizontal="right" vertical="top"/>
    </xf>
    <xf numFmtId="0" fontId="12" fillId="0" borderId="0" xfId="10" applyFont="1" applyAlignment="1" applyProtection="1">
      <alignment vertical="top"/>
    </xf>
    <xf numFmtId="0" fontId="12" fillId="0" borderId="0" xfId="10" applyFont="1" applyAlignment="1" applyProtection="1">
      <alignment horizontal="left" vertical="top"/>
    </xf>
    <xf numFmtId="0" fontId="5" fillId="0" borderId="0" xfId="10" applyFont="1" applyAlignment="1" applyProtection="1">
      <alignment vertical="top"/>
    </xf>
    <xf numFmtId="0" fontId="7" fillId="0" borderId="0" xfId="3" applyFont="1" applyAlignment="1" applyProtection="1">
      <alignment horizontal="right" vertical="top"/>
    </xf>
    <xf numFmtId="0" fontId="3" fillId="0" borderId="0" xfId="10" applyFont="1" applyBorder="1" applyAlignment="1" applyProtection="1">
      <alignment horizontal="left" vertical="center"/>
    </xf>
    <xf numFmtId="0" fontId="5" fillId="0" borderId="0" xfId="10" applyFont="1" applyAlignment="1" applyProtection="1">
      <alignment horizontal="right" vertical="top"/>
    </xf>
    <xf numFmtId="0" fontId="4" fillId="0" borderId="0" xfId="10" applyFont="1" applyAlignment="1" applyProtection="1">
      <alignment horizontal="left" vertical="center"/>
    </xf>
    <xf numFmtId="0" fontId="12" fillId="0" borderId="0" xfId="10" applyFont="1" applyAlignment="1" applyProtection="1">
      <alignment vertical="top"/>
      <protection hidden="1"/>
    </xf>
    <xf numFmtId="0" fontId="25" fillId="0" borderId="1" xfId="10" applyFont="1" applyBorder="1" applyAlignment="1" applyProtection="1">
      <alignment horizontal="left"/>
    </xf>
    <xf numFmtId="166" fontId="25" fillId="0" borderId="1" xfId="10" applyNumberFormat="1" applyFont="1" applyBorder="1" applyAlignment="1" applyProtection="1">
      <alignment horizontal="right"/>
    </xf>
    <xf numFmtId="0" fontId="25" fillId="0" borderId="1" xfId="10" applyFont="1" applyBorder="1" applyProtection="1"/>
    <xf numFmtId="0" fontId="26" fillId="0" borderId="1" xfId="10" applyFont="1" applyBorder="1" applyProtection="1">
      <protection hidden="1"/>
    </xf>
    <xf numFmtId="0" fontId="4" fillId="0" borderId="0" xfId="10" applyFont="1" applyProtection="1"/>
    <xf numFmtId="0" fontId="27" fillId="0" borderId="0" xfId="10" applyFont="1" applyBorder="1" applyAlignment="1" applyProtection="1">
      <alignment horizontal="left"/>
    </xf>
    <xf numFmtId="166" fontId="27" fillId="0" borderId="0" xfId="10" applyNumberFormat="1" applyFont="1" applyBorder="1" applyAlignment="1" applyProtection="1">
      <alignment horizontal="right"/>
    </xf>
    <xf numFmtId="0" fontId="27" fillId="0" borderId="0" xfId="10" applyFont="1" applyBorder="1" applyProtection="1"/>
    <xf numFmtId="0" fontId="4" fillId="0" borderId="0" xfId="10" applyFont="1" applyBorder="1" applyProtection="1">
      <protection hidden="1"/>
    </xf>
    <xf numFmtId="166" fontId="8" fillId="0" borderId="0" xfId="10" applyNumberFormat="1" applyFont="1" applyAlignment="1" applyProtection="1">
      <alignment horizontal="right"/>
    </xf>
    <xf numFmtId="0" fontId="8" fillId="0" borderId="0" xfId="10" applyFont="1" applyProtection="1"/>
    <xf numFmtId="0" fontId="8" fillId="0" borderId="0" xfId="10" applyFont="1" applyAlignment="1" applyProtection="1">
      <alignment horizontal="right"/>
    </xf>
    <xf numFmtId="166" fontId="8" fillId="0" borderId="0" xfId="10" applyNumberFormat="1" applyFont="1" applyBorder="1" applyAlignment="1" applyProtection="1">
      <alignment horizontal="right"/>
    </xf>
    <xf numFmtId="0" fontId="4" fillId="0" borderId="1" xfId="10" applyFont="1" applyBorder="1" applyProtection="1"/>
    <xf numFmtId="166" fontId="4" fillId="0" borderId="1" xfId="10" applyNumberFormat="1" applyFont="1" applyBorder="1" applyAlignment="1" applyProtection="1">
      <alignment horizontal="right"/>
    </xf>
    <xf numFmtId="0" fontId="4" fillId="0" borderId="1" xfId="10" applyFont="1" applyBorder="1" applyAlignment="1" applyProtection="1">
      <alignment horizontal="right"/>
    </xf>
    <xf numFmtId="0" fontId="4" fillId="0" borderId="1" xfId="10" applyFont="1" applyBorder="1" applyAlignment="1" applyProtection="1">
      <alignment horizontal="right"/>
      <protection hidden="1"/>
    </xf>
    <xf numFmtId="166" fontId="4" fillId="0" borderId="0" xfId="10" applyNumberFormat="1" applyFont="1" applyAlignment="1" applyProtection="1">
      <alignment horizontal="right"/>
    </xf>
    <xf numFmtId="0" fontId="4" fillId="0" borderId="0" xfId="10" applyFont="1" applyProtection="1">
      <protection hidden="1"/>
    </xf>
    <xf numFmtId="166" fontId="4" fillId="0" borderId="0" xfId="10" applyNumberFormat="1" applyFont="1" applyProtection="1"/>
    <xf numFmtId="167" fontId="4" fillId="0" borderId="0" xfId="10" applyNumberFormat="1" applyFont="1" applyProtection="1"/>
    <xf numFmtId="0" fontId="9" fillId="0" borderId="0" xfId="10" quotePrefix="1" applyFont="1" applyFill="1" applyAlignment="1" applyProtection="1">
      <alignment horizontal="left" vertical="center"/>
    </xf>
    <xf numFmtId="3" fontId="9" fillId="0" borderId="0" xfId="10" applyNumberFormat="1" applyFont="1" applyFill="1" applyAlignment="1" applyProtection="1">
      <alignment horizontal="right" vertical="center"/>
    </xf>
    <xf numFmtId="3" fontId="9" fillId="0" borderId="0" xfId="10" applyNumberFormat="1" applyFont="1" applyFill="1" applyAlignment="1" applyProtection="1">
      <alignment vertical="center"/>
    </xf>
    <xf numFmtId="3" fontId="9" fillId="0" borderId="0" xfId="10" applyNumberFormat="1" applyFont="1" applyFill="1" applyAlignment="1" applyProtection="1">
      <alignment vertical="center"/>
      <protection hidden="1"/>
    </xf>
    <xf numFmtId="3" fontId="9" fillId="0" borderId="0" xfId="10" applyNumberFormat="1" applyFont="1" applyAlignment="1" applyProtection="1">
      <alignment horizontal="right" vertical="center"/>
    </xf>
    <xf numFmtId="0" fontId="10" fillId="0" borderId="0" xfId="10" applyFont="1" applyAlignment="1" applyProtection="1">
      <alignment vertical="center"/>
    </xf>
    <xf numFmtId="0" fontId="9" fillId="0" borderId="0" xfId="10" applyFont="1" applyFill="1" applyAlignment="1" applyProtection="1">
      <alignment horizontal="left" vertical="center"/>
    </xf>
    <xf numFmtId="165" fontId="9" fillId="0" borderId="0" xfId="10" applyNumberFormat="1" applyFont="1" applyFill="1" applyAlignment="1" applyProtection="1">
      <alignment horizontal="right" vertical="center"/>
    </xf>
    <xf numFmtId="0" fontId="9" fillId="0" borderId="0" xfId="10" applyFont="1" applyAlignment="1" applyProtection="1">
      <alignment horizontal="right" vertical="center"/>
    </xf>
    <xf numFmtId="0" fontId="10" fillId="0" borderId="0" xfId="10" applyFont="1" applyFill="1" applyAlignment="1" applyProtection="1">
      <alignment horizontal="left" vertical="center"/>
    </xf>
    <xf numFmtId="165" fontId="10" fillId="0" borderId="0" xfId="10" applyNumberFormat="1" applyFont="1" applyFill="1" applyAlignment="1" applyProtection="1">
      <alignment horizontal="right" vertical="center"/>
    </xf>
    <xf numFmtId="0" fontId="10" fillId="0" borderId="0" xfId="10" applyFont="1" applyAlignment="1" applyProtection="1">
      <alignment horizontal="right" vertical="center"/>
    </xf>
    <xf numFmtId="0" fontId="10" fillId="3" borderId="0" xfId="10" applyFont="1" applyFill="1" applyAlignment="1" applyProtection="1">
      <alignment horizontal="left" vertical="center"/>
    </xf>
    <xf numFmtId="165" fontId="10" fillId="3" borderId="0" xfId="10" applyNumberFormat="1" applyFont="1" applyFill="1" applyAlignment="1" applyProtection="1">
      <alignment horizontal="right" vertical="center"/>
    </xf>
    <xf numFmtId="165" fontId="9" fillId="0" borderId="0" xfId="10" applyNumberFormat="1" applyFont="1" applyFill="1" applyAlignment="1" applyProtection="1">
      <alignment vertical="center"/>
    </xf>
    <xf numFmtId="165" fontId="9" fillId="0" borderId="0" xfId="10" applyNumberFormat="1" applyFont="1" applyFill="1" applyAlignment="1" applyProtection="1">
      <alignment vertical="center"/>
      <protection hidden="1"/>
    </xf>
    <xf numFmtId="165" fontId="10" fillId="0" borderId="0" xfId="10" applyNumberFormat="1" applyFont="1" applyFill="1" applyAlignment="1" applyProtection="1">
      <alignment vertical="center"/>
    </xf>
    <xf numFmtId="165" fontId="10" fillId="0" borderId="0" xfId="10" applyNumberFormat="1" applyFont="1" applyFill="1" applyAlignment="1" applyProtection="1">
      <alignment vertical="center"/>
      <protection hidden="1"/>
    </xf>
    <xf numFmtId="166" fontId="10" fillId="0" borderId="0" xfId="10" applyNumberFormat="1" applyFont="1" applyAlignment="1" applyProtection="1">
      <alignment vertical="center"/>
    </xf>
    <xf numFmtId="166" fontId="10" fillId="0" borderId="0" xfId="10" applyNumberFormat="1" applyFont="1" applyAlignment="1" applyProtection="1">
      <alignment vertical="center"/>
      <protection hidden="1"/>
    </xf>
    <xf numFmtId="3" fontId="10" fillId="0" borderId="0" xfId="10" applyNumberFormat="1" applyFont="1" applyAlignment="1" applyProtection="1">
      <alignment vertical="center"/>
    </xf>
    <xf numFmtId="165" fontId="10" fillId="3" borderId="0" xfId="10" applyNumberFormat="1" applyFont="1" applyFill="1" applyAlignment="1" applyProtection="1">
      <alignment vertical="center"/>
    </xf>
    <xf numFmtId="165" fontId="10" fillId="3" borderId="0" xfId="10" applyNumberFormat="1" applyFont="1" applyFill="1" applyAlignment="1" applyProtection="1">
      <alignment vertical="center"/>
      <protection hidden="1"/>
    </xf>
    <xf numFmtId="165" fontId="10" fillId="0" borderId="0" xfId="10" applyNumberFormat="1" applyFont="1" applyFill="1" applyAlignment="1" applyProtection="1">
      <alignment horizontal="right" vertical="center"/>
      <protection hidden="1"/>
    </xf>
    <xf numFmtId="166" fontId="10" fillId="0" borderId="0" xfId="10" applyNumberFormat="1" applyFont="1" applyAlignment="1" applyProtection="1">
      <alignment horizontal="right" vertical="center"/>
    </xf>
    <xf numFmtId="0" fontId="10" fillId="0" borderId="0" xfId="10" applyFont="1" applyFill="1" applyAlignment="1" applyProtection="1">
      <alignment vertical="center"/>
    </xf>
    <xf numFmtId="167" fontId="10" fillId="0" borderId="0" xfId="10" applyNumberFormat="1" applyFont="1" applyAlignment="1" applyProtection="1">
      <alignment vertical="center"/>
    </xf>
    <xf numFmtId="3" fontId="10" fillId="0" borderId="0" xfId="10" applyNumberFormat="1" applyFont="1" applyAlignment="1" applyProtection="1">
      <alignment horizontal="right" vertical="center"/>
    </xf>
    <xf numFmtId="0" fontId="10" fillId="0" borderId="0" xfId="10" applyFont="1" applyFill="1" applyAlignment="1" applyProtection="1">
      <alignment horizontal="left"/>
    </xf>
    <xf numFmtId="0" fontId="10" fillId="3" borderId="0" xfId="10" applyFont="1" applyFill="1" applyAlignment="1" applyProtection="1">
      <alignment horizontal="left"/>
    </xf>
    <xf numFmtId="165" fontId="4" fillId="0" borderId="0" xfId="10" applyNumberFormat="1" applyFont="1" applyProtection="1"/>
    <xf numFmtId="0" fontId="4" fillId="0" borderId="0" xfId="10" applyProtection="1"/>
    <xf numFmtId="0" fontId="9" fillId="0" borderId="0" xfId="10" applyFont="1" applyAlignment="1" applyProtection="1">
      <alignment horizontal="left" vertical="center"/>
    </xf>
    <xf numFmtId="165" fontId="9" fillId="0" borderId="0" xfId="10" applyNumberFormat="1" applyFont="1" applyAlignment="1" applyProtection="1">
      <alignment vertical="center"/>
    </xf>
    <xf numFmtId="165" fontId="9" fillId="0" borderId="0" xfId="10" applyNumberFormat="1" applyFont="1" applyAlignment="1" applyProtection="1">
      <alignment horizontal="right" vertical="center"/>
    </xf>
    <xf numFmtId="167" fontId="10" fillId="0" borderId="0" xfId="10" applyNumberFormat="1" applyFont="1" applyFill="1" applyAlignment="1" applyProtection="1">
      <alignment vertical="center"/>
    </xf>
    <xf numFmtId="0" fontId="10" fillId="0" borderId="0" xfId="10" applyFont="1" applyAlignment="1" applyProtection="1">
      <alignment horizontal="left"/>
    </xf>
    <xf numFmtId="165" fontId="10" fillId="0" borderId="0" xfId="10" applyNumberFormat="1" applyFont="1" applyAlignment="1" applyProtection="1">
      <alignment horizontal="right" vertical="center"/>
    </xf>
    <xf numFmtId="0" fontId="10" fillId="0" borderId="0" xfId="10" applyFont="1" applyFill="1" applyAlignment="1" applyProtection="1">
      <alignment horizontal="right"/>
    </xf>
    <xf numFmtId="4" fontId="10" fillId="0" borderId="0" xfId="10" applyNumberFormat="1" applyFont="1" applyAlignment="1" applyProtection="1">
      <alignment vertical="center"/>
    </xf>
    <xf numFmtId="0" fontId="10" fillId="0" borderId="0" xfId="10" applyNumberFormat="1" applyFont="1" applyAlignment="1" applyProtection="1">
      <alignment vertical="center"/>
    </xf>
    <xf numFmtId="3" fontId="10" fillId="0" borderId="0" xfId="10" applyNumberFormat="1" applyFont="1" applyFill="1" applyAlignment="1" applyProtection="1">
      <alignment horizontal="right" vertical="center"/>
    </xf>
    <xf numFmtId="3" fontId="10" fillId="0" borderId="0" xfId="10" applyNumberFormat="1" applyFont="1" applyFill="1" applyAlignment="1" applyProtection="1">
      <alignment vertical="center"/>
    </xf>
    <xf numFmtId="4" fontId="10" fillId="0" borderId="0" xfId="10" applyNumberFormat="1" applyFont="1" applyFill="1" applyAlignment="1" applyProtection="1">
      <alignment vertical="center"/>
    </xf>
    <xf numFmtId="0" fontId="10" fillId="0" borderId="0" xfId="10" applyNumberFormat="1" applyFont="1" applyFill="1" applyAlignment="1" applyProtection="1">
      <alignment vertical="center"/>
    </xf>
    <xf numFmtId="166" fontId="4" fillId="0" borderId="1" xfId="10" applyNumberFormat="1" applyFont="1" applyBorder="1" applyProtection="1"/>
    <xf numFmtId="0" fontId="4" fillId="0" borderId="1" xfId="10" applyFont="1" applyBorder="1" applyProtection="1">
      <protection hidden="1"/>
    </xf>
    <xf numFmtId="0" fontId="4" fillId="0" borderId="0" xfId="10" applyFont="1" applyBorder="1" applyProtection="1"/>
    <xf numFmtId="166" fontId="4" fillId="0" borderId="0" xfId="10" applyNumberFormat="1" applyFont="1" applyBorder="1" applyAlignment="1" applyProtection="1">
      <alignment horizontal="right"/>
    </xf>
    <xf numFmtId="166" fontId="4" fillId="0" borderId="0" xfId="10" applyNumberFormat="1" applyFont="1" applyBorder="1" applyProtection="1"/>
    <xf numFmtId="0" fontId="8" fillId="0" borderId="0" xfId="10" applyNumberFormat="1" applyFont="1" applyAlignment="1" applyProtection="1"/>
    <xf numFmtId="166" fontId="8" fillId="0" borderId="0" xfId="10" applyNumberFormat="1" applyFont="1" applyBorder="1" applyAlignment="1" applyProtection="1">
      <alignment horizontal="right" vertical="center"/>
    </xf>
    <xf numFmtId="0" fontId="8" fillId="0" borderId="0" xfId="10" applyFont="1" applyAlignment="1" applyProtection="1">
      <alignment vertical="center"/>
      <protection hidden="1"/>
    </xf>
    <xf numFmtId="0" fontId="8" fillId="0" borderId="0" xfId="10" applyFont="1" applyAlignment="1" applyProtection="1">
      <alignment vertical="center"/>
    </xf>
    <xf numFmtId="3" fontId="8" fillId="0" borderId="0" xfId="10" applyNumberFormat="1" applyFont="1" applyAlignment="1" applyProtection="1">
      <alignment vertical="center"/>
    </xf>
    <xf numFmtId="3" fontId="8" fillId="0" borderId="0" xfId="10" applyNumberFormat="1" applyFont="1" applyAlignment="1" applyProtection="1">
      <alignment horizontal="right" vertical="center"/>
    </xf>
    <xf numFmtId="0" fontId="3" fillId="0" borderId="0" xfId="10" applyFont="1" applyAlignment="1" applyProtection="1"/>
    <xf numFmtId="3" fontId="10" fillId="0" borderId="0" xfId="10" applyNumberFormat="1" applyFont="1" applyAlignment="1" applyProtection="1">
      <alignment horizontal="right" vertical="top"/>
    </xf>
    <xf numFmtId="0" fontId="3" fillId="0" borderId="0" xfId="10" applyFont="1" applyBorder="1" applyAlignment="1" applyProtection="1">
      <alignment horizontal="left" vertical="top"/>
    </xf>
    <xf numFmtId="0" fontId="12" fillId="0" borderId="0" xfId="10" applyNumberFormat="1" applyFont="1" applyAlignment="1" applyProtection="1">
      <alignment horizontal="left" vertical="top"/>
    </xf>
    <xf numFmtId="0" fontId="4" fillId="0" borderId="0" xfId="10" applyFont="1" applyBorder="1" applyAlignment="1" applyProtection="1">
      <alignment vertical="top"/>
    </xf>
    <xf numFmtId="0" fontId="5" fillId="0" borderId="0" xfId="10" applyNumberFormat="1" applyFont="1" applyFill="1" applyAlignment="1" applyProtection="1">
      <alignment horizontal="left" vertical="top"/>
    </xf>
    <xf numFmtId="0" fontId="5" fillId="0" borderId="0" xfId="10" applyFont="1" applyAlignment="1" applyProtection="1">
      <alignment horizontal="left" vertical="top"/>
    </xf>
    <xf numFmtId="0" fontId="27" fillId="0" borderId="1" xfId="10" applyFont="1" applyBorder="1" applyAlignment="1" applyProtection="1">
      <alignment vertical="center"/>
    </xf>
    <xf numFmtId="0" fontId="4" fillId="0" borderId="1" xfId="10" applyFont="1" applyBorder="1" applyAlignment="1" applyProtection="1">
      <alignment vertical="center"/>
    </xf>
    <xf numFmtId="0" fontId="4" fillId="0" borderId="0" xfId="10" applyFont="1" applyAlignment="1" applyProtection="1">
      <alignment vertical="center"/>
    </xf>
    <xf numFmtId="0" fontId="4" fillId="0" borderId="0" xfId="10" applyFont="1" applyBorder="1" applyAlignment="1" applyProtection="1">
      <alignment vertical="center"/>
    </xf>
    <xf numFmtId="0" fontId="8" fillId="0" borderId="0" xfId="10" applyFont="1" applyBorder="1" applyAlignment="1" applyProtection="1">
      <alignment horizontal="right"/>
    </xf>
    <xf numFmtId="0" fontId="8" fillId="0" borderId="0" xfId="10" applyNumberFormat="1" applyFont="1" applyFill="1" applyAlignment="1" applyProtection="1">
      <alignment horizontal="right"/>
    </xf>
    <xf numFmtId="0" fontId="8" fillId="0" borderId="0" xfId="10" applyNumberFormat="1" applyFont="1" applyAlignment="1" applyProtection="1">
      <alignment horizontal="right"/>
    </xf>
    <xf numFmtId="0" fontId="8" fillId="0" borderId="0" xfId="10" applyNumberFormat="1" applyFont="1" applyBorder="1" applyAlignment="1" applyProtection="1">
      <alignment horizontal="right"/>
    </xf>
    <xf numFmtId="0" fontId="8" fillId="0" borderId="0" xfId="10" applyFont="1" applyBorder="1" applyAlignment="1" applyProtection="1">
      <alignment horizontal="right" vertical="center"/>
    </xf>
    <xf numFmtId="0" fontId="8" fillId="0" borderId="0" xfId="10" applyFont="1" applyAlignment="1" applyProtection="1">
      <alignment horizontal="right" vertical="center"/>
    </xf>
    <xf numFmtId="0" fontId="4" fillId="0" borderId="1" xfId="10" applyFont="1" applyBorder="1" applyAlignment="1" applyProtection="1">
      <alignment horizontal="right" vertical="center"/>
    </xf>
    <xf numFmtId="0" fontId="4" fillId="0" borderId="0" xfId="10" applyFont="1" applyAlignment="1" applyProtection="1">
      <alignment horizontal="right" vertical="center"/>
    </xf>
    <xf numFmtId="165" fontId="9" fillId="0" borderId="0" xfId="10" applyNumberFormat="1" applyFont="1" applyFill="1" applyBorder="1" applyAlignment="1" applyProtection="1">
      <alignment horizontal="right" vertical="center"/>
    </xf>
    <xf numFmtId="0" fontId="10" fillId="0" borderId="0" xfId="10" applyFont="1" applyAlignment="1" applyProtection="1">
      <alignment horizontal="left" vertical="center"/>
    </xf>
    <xf numFmtId="165" fontId="10" fillId="0" borderId="0" xfId="10" applyNumberFormat="1" applyFont="1" applyBorder="1" applyAlignment="1" applyProtection="1">
      <alignment vertical="center"/>
    </xf>
    <xf numFmtId="165" fontId="10" fillId="0" borderId="0" xfId="10" applyNumberFormat="1" applyFont="1" applyBorder="1" applyAlignment="1" applyProtection="1">
      <alignment horizontal="right" vertical="center"/>
    </xf>
    <xf numFmtId="165" fontId="10" fillId="3" borderId="0" xfId="10" applyNumberFormat="1" applyFont="1" applyFill="1" applyBorder="1" applyAlignment="1" applyProtection="1">
      <alignment vertical="center"/>
    </xf>
    <xf numFmtId="165" fontId="10" fillId="3" borderId="0" xfId="10" applyNumberFormat="1" applyFont="1" applyFill="1" applyBorder="1" applyAlignment="1" applyProtection="1">
      <alignment horizontal="right" vertical="center"/>
    </xf>
    <xf numFmtId="165" fontId="10" fillId="0" borderId="0" xfId="10" quotePrefix="1" applyNumberFormat="1" applyFont="1" applyBorder="1" applyAlignment="1" applyProtection="1">
      <alignment horizontal="right" vertical="center"/>
    </xf>
    <xf numFmtId="165" fontId="10" fillId="0" borderId="0" xfId="10" applyNumberFormat="1" applyFont="1" applyFill="1" applyBorder="1" applyAlignment="1" applyProtection="1">
      <alignment vertical="center"/>
    </xf>
    <xf numFmtId="0" fontId="9" fillId="0" borderId="0" xfId="10" applyNumberFormat="1" applyFont="1" applyAlignment="1" applyProtection="1">
      <alignment horizontal="left" vertical="center"/>
    </xf>
    <xf numFmtId="165" fontId="9" fillId="0" borderId="0" xfId="10" applyNumberFormat="1" applyFont="1" applyBorder="1" applyAlignment="1" applyProtection="1">
      <alignment vertical="center"/>
    </xf>
    <xf numFmtId="165" fontId="10" fillId="0" borderId="0" xfId="10" applyNumberFormat="1" applyFont="1" applyAlignment="1" applyProtection="1">
      <alignment horizontal="right"/>
    </xf>
    <xf numFmtId="165" fontId="10" fillId="0" borderId="1" xfId="10" applyNumberFormat="1" applyFont="1" applyBorder="1" applyAlignment="1" applyProtection="1">
      <alignment vertical="center"/>
    </xf>
    <xf numFmtId="0" fontId="8" fillId="0" borderId="0" xfId="10" applyNumberFormat="1" applyFont="1" applyAlignment="1" applyProtection="1">
      <alignment vertical="center"/>
    </xf>
    <xf numFmtId="166" fontId="10" fillId="0" borderId="0" xfId="10" applyNumberFormat="1" applyFont="1" applyAlignment="1" applyProtection="1">
      <alignment horizontal="right" vertical="top"/>
    </xf>
    <xf numFmtId="0" fontId="10" fillId="0" borderId="0" xfId="10" applyNumberFormat="1" applyFont="1" applyAlignment="1" applyProtection="1">
      <alignment horizontal="right" vertical="top"/>
    </xf>
    <xf numFmtId="166" fontId="3" fillId="0" borderId="0" xfId="11" applyNumberFormat="1" applyFont="1" applyBorder="1" applyAlignment="1" applyProtection="1"/>
    <xf numFmtId="0" fontId="5" fillId="0" borderId="0" xfId="11" applyFont="1" applyBorder="1" applyAlignment="1" applyProtection="1">
      <alignment vertical="top"/>
    </xf>
    <xf numFmtId="0" fontId="5" fillId="0" borderId="0" xfId="11" applyFont="1" applyAlignment="1" applyProtection="1">
      <alignment vertical="top"/>
    </xf>
    <xf numFmtId="0" fontId="10" fillId="0" borderId="0" xfId="11" applyFont="1" applyBorder="1" applyAlignment="1" applyProtection="1">
      <alignment horizontal="right" vertical="top"/>
    </xf>
    <xf numFmtId="166" fontId="3" fillId="0" borderId="0" xfId="12" applyNumberFormat="1" applyFont="1" applyBorder="1" applyAlignment="1" applyProtection="1"/>
    <xf numFmtId="0" fontId="3" fillId="0" borderId="0" xfId="11" applyFont="1" applyBorder="1" applyAlignment="1" applyProtection="1">
      <alignment horizontal="left" vertical="center"/>
    </xf>
    <xf numFmtId="0" fontId="5" fillId="0" borderId="0" xfId="11" applyFont="1" applyAlignment="1" applyProtection="1">
      <alignment horizontal="right" vertical="top"/>
    </xf>
    <xf numFmtId="0" fontId="3" fillId="0" borderId="0" xfId="12" applyFont="1" applyBorder="1" applyAlignment="1" applyProtection="1"/>
    <xf numFmtId="0" fontId="4" fillId="0" borderId="0" xfId="11" applyFont="1" applyBorder="1" applyAlignment="1" applyProtection="1">
      <alignment vertical="center"/>
    </xf>
    <xf numFmtId="0" fontId="4" fillId="0" borderId="0" xfId="12" applyFont="1" applyBorder="1" applyAlignment="1" applyProtection="1"/>
    <xf numFmtId="0" fontId="4" fillId="0" borderId="1" xfId="11" applyFont="1" applyBorder="1" applyAlignment="1" applyProtection="1">
      <alignment vertical="center"/>
    </xf>
    <xf numFmtId="0" fontId="4" fillId="0" borderId="0" xfId="11" applyFont="1" applyAlignment="1" applyProtection="1">
      <alignment vertical="center"/>
    </xf>
    <xf numFmtId="0" fontId="4" fillId="0" borderId="2" xfId="11" applyFont="1" applyBorder="1" applyAlignment="1" applyProtection="1">
      <alignment vertical="center"/>
    </xf>
    <xf numFmtId="0" fontId="8" fillId="0" borderId="0" xfId="11" applyNumberFormat="1" applyFont="1" applyBorder="1" applyAlignment="1" applyProtection="1">
      <alignment vertical="center"/>
    </xf>
    <xf numFmtId="0" fontId="8" fillId="0" borderId="0" xfId="11" applyFont="1" applyAlignment="1" applyProtection="1">
      <alignment horizontal="right"/>
    </xf>
    <xf numFmtId="0" fontId="8" fillId="0" borderId="0" xfId="11" applyFont="1" applyProtection="1"/>
    <xf numFmtId="0" fontId="8" fillId="0" borderId="0" xfId="11" applyFont="1" applyAlignment="1" applyProtection="1">
      <alignment horizontal="right" vertical="center"/>
    </xf>
    <xf numFmtId="0" fontId="8" fillId="0" borderId="0" xfId="12" applyFont="1" applyAlignment="1" applyProtection="1">
      <alignment horizontal="right" vertical="center"/>
    </xf>
    <xf numFmtId="0" fontId="8" fillId="0" borderId="0" xfId="11" applyFont="1" applyAlignment="1" applyProtection="1">
      <alignment vertical="center"/>
    </xf>
    <xf numFmtId="0" fontId="4" fillId="0" borderId="1" xfId="11" applyFont="1" applyBorder="1" applyProtection="1"/>
    <xf numFmtId="0" fontId="4" fillId="0" borderId="1" xfId="12" applyFont="1" applyBorder="1" applyAlignment="1" applyProtection="1">
      <alignment vertical="center"/>
    </xf>
    <xf numFmtId="168" fontId="3" fillId="0" borderId="0" xfId="11" applyNumberFormat="1" applyFont="1" applyAlignment="1" applyProtection="1">
      <alignment horizontal="right"/>
    </xf>
    <xf numFmtId="0" fontId="4" fillId="0" borderId="0" xfId="12" applyFont="1" applyAlignment="1" applyProtection="1">
      <alignment vertical="center"/>
    </xf>
    <xf numFmtId="0" fontId="9" fillId="0" borderId="0" xfId="11" applyFont="1" applyBorder="1" applyAlignment="1" applyProtection="1">
      <alignment vertical="center"/>
    </xf>
    <xf numFmtId="169" fontId="9" fillId="0" borderId="0" xfId="11" applyNumberFormat="1" applyFont="1" applyFill="1" applyBorder="1" applyAlignment="1" applyProtection="1">
      <alignment horizontal="right" vertical="center"/>
    </xf>
    <xf numFmtId="165" fontId="9" fillId="0" borderId="0" xfId="11" applyNumberFormat="1" applyFont="1" applyFill="1" applyBorder="1" applyAlignment="1" applyProtection="1">
      <alignment horizontal="right" vertical="center"/>
    </xf>
    <xf numFmtId="165" fontId="9" fillId="0" borderId="0" xfId="12" applyNumberFormat="1" applyFont="1" applyFill="1" applyBorder="1" applyAlignment="1" applyProtection="1">
      <alignment horizontal="right" vertical="center"/>
    </xf>
    <xf numFmtId="0" fontId="9" fillId="0" borderId="0" xfId="11" applyFont="1" applyAlignment="1" applyProtection="1">
      <alignment vertical="center"/>
    </xf>
    <xf numFmtId="168" fontId="9" fillId="0" borderId="0" xfId="11" applyNumberFormat="1" applyFont="1" applyAlignment="1" applyProtection="1">
      <alignment horizontal="right" vertical="center"/>
    </xf>
    <xf numFmtId="0" fontId="10" fillId="0" borderId="0" xfId="11" applyFont="1" applyBorder="1" applyAlignment="1" applyProtection="1">
      <alignment vertical="center"/>
    </xf>
    <xf numFmtId="169" fontId="10" fillId="0" borderId="0" xfId="11" applyNumberFormat="1" applyFont="1" applyFill="1" applyBorder="1" applyAlignment="1" applyProtection="1">
      <alignment horizontal="right" vertical="center"/>
    </xf>
    <xf numFmtId="165" fontId="10" fillId="0" borderId="0" xfId="11" applyNumberFormat="1" applyFont="1" applyFill="1" applyBorder="1" applyAlignment="1" applyProtection="1">
      <alignment horizontal="right" vertical="center"/>
    </xf>
    <xf numFmtId="165" fontId="10" fillId="0" borderId="0" xfId="12" applyNumberFormat="1" applyFont="1" applyFill="1" applyBorder="1" applyAlignment="1" applyProtection="1">
      <alignment horizontal="right" vertical="center"/>
    </xf>
    <xf numFmtId="0" fontId="10" fillId="0" borderId="0" xfId="11" applyFont="1" applyAlignment="1" applyProtection="1">
      <alignment vertical="center"/>
    </xf>
    <xf numFmtId="0" fontId="10" fillId="3" borderId="0" xfId="11" applyFont="1" applyFill="1" applyBorder="1" applyAlignment="1" applyProtection="1">
      <alignment vertical="center"/>
    </xf>
    <xf numFmtId="169" fontId="10" fillId="3" borderId="0" xfId="11" applyNumberFormat="1" applyFont="1" applyFill="1" applyBorder="1" applyAlignment="1" applyProtection="1">
      <alignment horizontal="right" vertical="center"/>
    </xf>
    <xf numFmtId="165" fontId="10" fillId="3" borderId="0" xfId="11" applyNumberFormat="1" applyFont="1" applyFill="1" applyBorder="1" applyAlignment="1" applyProtection="1">
      <alignment horizontal="right" vertical="center"/>
    </xf>
    <xf numFmtId="165" fontId="10" fillId="3" borderId="0" xfId="12" applyNumberFormat="1" applyFont="1" applyFill="1" applyBorder="1" applyAlignment="1" applyProtection="1">
      <alignment horizontal="right" vertical="center"/>
    </xf>
    <xf numFmtId="0" fontId="10" fillId="0" borderId="0" xfId="11" applyNumberFormat="1" applyFont="1" applyBorder="1" applyAlignment="1" applyProtection="1">
      <alignment vertical="center"/>
    </xf>
    <xf numFmtId="169" fontId="8" fillId="0" borderId="1" xfId="11" applyNumberFormat="1" applyFont="1" applyFill="1" applyBorder="1" applyAlignment="1" applyProtection="1">
      <alignment horizontal="right" vertical="center"/>
    </xf>
    <xf numFmtId="0" fontId="8" fillId="0" borderId="0" xfId="12" applyNumberFormat="1" applyFont="1" applyBorder="1" applyAlignment="1" applyProtection="1">
      <alignment vertical="center"/>
    </xf>
    <xf numFmtId="0" fontId="8" fillId="0" borderId="0" xfId="12" applyNumberFormat="1" applyFont="1" applyBorder="1" applyAlignment="1" applyProtection="1"/>
    <xf numFmtId="3" fontId="8" fillId="0" borderId="0" xfId="11" applyNumberFormat="1" applyFont="1" applyBorder="1" applyAlignment="1" applyProtection="1">
      <alignment vertical="center"/>
    </xf>
    <xf numFmtId="3" fontId="8" fillId="0" borderId="0" xfId="11" applyNumberFormat="1" applyFont="1" applyBorder="1" applyAlignment="1" applyProtection="1"/>
    <xf numFmtId="0" fontId="3" fillId="0" borderId="0" xfId="13" applyNumberFormat="1" applyFont="1" applyBorder="1" applyAlignment="1" applyProtection="1"/>
    <xf numFmtId="0" fontId="5" fillId="0" borderId="0" xfId="13" applyFont="1" applyAlignment="1" applyProtection="1">
      <alignment vertical="top"/>
    </xf>
    <xf numFmtId="0" fontId="5" fillId="0" borderId="0" xfId="13" applyFont="1" applyBorder="1" applyAlignment="1" applyProtection="1">
      <alignment vertical="top"/>
    </xf>
    <xf numFmtId="0" fontId="10" fillId="0" borderId="0" xfId="13" applyFont="1" applyBorder="1" applyAlignment="1" applyProtection="1">
      <alignment horizontal="right" vertical="top"/>
    </xf>
    <xf numFmtId="0" fontId="30" fillId="0" borderId="0" xfId="14" applyFont="1" applyBorder="1" applyAlignment="1" applyProtection="1">
      <alignment horizontal="right" vertical="top"/>
    </xf>
    <xf numFmtId="0" fontId="7" fillId="0" borderId="0" xfId="14" applyFont="1" applyBorder="1" applyAlignment="1" applyProtection="1">
      <alignment horizontal="right" vertical="top"/>
    </xf>
    <xf numFmtId="0" fontId="3" fillId="0" borderId="0" xfId="13" applyFont="1" applyAlignment="1" applyProtection="1">
      <alignment horizontal="left"/>
    </xf>
    <xf numFmtId="0" fontId="5" fillId="0" borderId="0" xfId="13" applyFont="1" applyAlignment="1" applyProtection="1">
      <alignment horizontal="right" vertical="top"/>
    </xf>
    <xf numFmtId="0" fontId="4" fillId="0" borderId="0" xfId="13" applyFont="1" applyBorder="1" applyAlignment="1" applyProtection="1">
      <alignment vertical="center"/>
    </xf>
    <xf numFmtId="165" fontId="5" fillId="0" borderId="0" xfId="13" applyNumberFormat="1" applyFont="1" applyAlignment="1" applyProtection="1">
      <alignment vertical="top"/>
    </xf>
    <xf numFmtId="0" fontId="4" fillId="0" borderId="1" xfId="13" applyFont="1" applyBorder="1" applyAlignment="1" applyProtection="1">
      <alignment vertical="center"/>
    </xf>
    <xf numFmtId="0" fontId="4" fillId="0" borderId="0" xfId="13" applyFont="1" applyAlignment="1" applyProtection="1">
      <alignment vertical="center"/>
    </xf>
    <xf numFmtId="0" fontId="8" fillId="0" borderId="0" xfId="13" applyNumberFormat="1" applyFont="1" applyBorder="1" applyAlignment="1" applyProtection="1">
      <alignment vertical="center"/>
    </xf>
    <xf numFmtId="0" fontId="8" fillId="0" borderId="0" xfId="13" applyFont="1" applyProtection="1"/>
    <xf numFmtId="0" fontId="8" fillId="0" borderId="0" xfId="13" applyFont="1" applyAlignment="1" applyProtection="1">
      <alignment horizontal="right"/>
    </xf>
    <xf numFmtId="0" fontId="8" fillId="0" borderId="0" xfId="13" applyFont="1" applyAlignment="1" applyProtection="1">
      <alignment horizontal="right" vertical="center"/>
    </xf>
    <xf numFmtId="0" fontId="8" fillId="0" borderId="0" xfId="13" applyNumberFormat="1" applyFont="1" applyAlignment="1" applyProtection="1">
      <alignment horizontal="right" vertical="center"/>
    </xf>
    <xf numFmtId="0" fontId="8" fillId="0" borderId="0" xfId="13" applyFont="1" applyAlignment="1" applyProtection="1">
      <alignment vertical="center"/>
    </xf>
    <xf numFmtId="0" fontId="4" fillId="0" borderId="1" xfId="13" applyFont="1" applyBorder="1" applyProtection="1"/>
    <xf numFmtId="168" fontId="3" fillId="0" borderId="0" xfId="13" applyNumberFormat="1" applyFont="1" applyAlignment="1" applyProtection="1">
      <alignment horizontal="right"/>
    </xf>
    <xf numFmtId="0" fontId="9" fillId="0" borderId="0" xfId="13" applyFont="1" applyBorder="1" applyAlignment="1" applyProtection="1">
      <alignment vertical="center"/>
    </xf>
    <xf numFmtId="165" fontId="9" fillId="0" borderId="0" xfId="13" applyNumberFormat="1" applyFont="1" applyFill="1" applyAlignment="1" applyProtection="1">
      <alignment horizontal="right" vertical="center"/>
    </xf>
    <xf numFmtId="0" fontId="9" fillId="0" borderId="0" xfId="13" applyFont="1" applyAlignment="1" applyProtection="1">
      <alignment vertical="center"/>
    </xf>
    <xf numFmtId="165" fontId="9" fillId="0" borderId="0" xfId="13" applyNumberFormat="1" applyFont="1" applyAlignment="1" applyProtection="1">
      <alignment horizontal="right" vertical="center"/>
    </xf>
    <xf numFmtId="165" fontId="9" fillId="0" borderId="0" xfId="13" applyNumberFormat="1" applyFont="1" applyFill="1" applyBorder="1" applyAlignment="1" applyProtection="1">
      <alignment horizontal="right" vertical="center"/>
    </xf>
    <xf numFmtId="0" fontId="10" fillId="0" borderId="0" xfId="13" applyFont="1" applyBorder="1" applyAlignment="1" applyProtection="1">
      <alignment vertical="center"/>
    </xf>
    <xf numFmtId="165" fontId="10" fillId="0" borderId="0" xfId="13" applyNumberFormat="1" applyFont="1" applyBorder="1" applyAlignment="1" applyProtection="1">
      <alignment vertical="center"/>
    </xf>
    <xf numFmtId="165" fontId="10" fillId="0" borderId="0" xfId="13" applyNumberFormat="1" applyFont="1" applyFill="1" applyBorder="1" applyAlignment="1" applyProtection="1">
      <alignment horizontal="right" vertical="center"/>
    </xf>
    <xf numFmtId="0" fontId="10" fillId="0" borderId="0" xfId="13" applyFont="1" applyAlignment="1" applyProtection="1">
      <alignment vertical="center"/>
    </xf>
    <xf numFmtId="0" fontId="10" fillId="3" borderId="0" xfId="13" applyFont="1" applyFill="1" applyBorder="1" applyAlignment="1" applyProtection="1">
      <alignment vertical="center"/>
    </xf>
    <xf numFmtId="165" fontId="10" fillId="3" borderId="0" xfId="13" applyNumberFormat="1" applyFont="1" applyFill="1" applyBorder="1" applyAlignment="1" applyProtection="1">
      <alignment vertical="center"/>
    </xf>
    <xf numFmtId="165" fontId="10" fillId="3" borderId="0" xfId="13" applyNumberFormat="1" applyFont="1" applyFill="1" applyBorder="1" applyAlignment="1" applyProtection="1">
      <alignment horizontal="right" vertical="center"/>
    </xf>
    <xf numFmtId="165" fontId="10" fillId="4" borderId="0" xfId="13" applyNumberFormat="1" applyFont="1" applyFill="1" applyBorder="1" applyAlignment="1" applyProtection="1">
      <alignment horizontal="right" vertical="center"/>
    </xf>
    <xf numFmtId="0" fontId="10" fillId="0" borderId="0" xfId="13" applyNumberFormat="1" applyFont="1" applyAlignment="1" applyProtection="1">
      <alignment vertical="center"/>
    </xf>
    <xf numFmtId="165" fontId="10" fillId="0" borderId="0" xfId="13" applyNumberFormat="1" applyFont="1" applyFill="1" applyAlignment="1" applyProtection="1">
      <alignment vertical="center"/>
    </xf>
    <xf numFmtId="0" fontId="10" fillId="0" borderId="0" xfId="13" applyFont="1" applyFill="1" applyAlignment="1" applyProtection="1">
      <alignment vertical="center"/>
    </xf>
    <xf numFmtId="169" fontId="8" fillId="0" borderId="1" xfId="13" applyNumberFormat="1" applyFont="1" applyFill="1" applyBorder="1" applyAlignment="1" applyProtection="1">
      <alignment horizontal="right" vertical="center"/>
    </xf>
    <xf numFmtId="3" fontId="8" fillId="0" borderId="0" xfId="13" applyNumberFormat="1" applyFont="1" applyBorder="1" applyAlignment="1" applyProtection="1">
      <alignment vertical="center"/>
    </xf>
    <xf numFmtId="0" fontId="3" fillId="0" borderId="0" xfId="10" applyNumberFormat="1" applyFont="1" applyAlignment="1" applyProtection="1"/>
    <xf numFmtId="3" fontId="12" fillId="0" borderId="0" xfId="7" applyNumberFormat="1" applyFont="1" applyAlignment="1" applyProtection="1">
      <alignment vertical="top"/>
    </xf>
    <xf numFmtId="3" fontId="5" fillId="0" borderId="0" xfId="7" applyNumberFormat="1" applyFont="1" applyAlignment="1" applyProtection="1">
      <alignment vertical="top"/>
    </xf>
    <xf numFmtId="3" fontId="5" fillId="0" borderId="0" xfId="7" applyNumberFormat="1" applyFont="1" applyFill="1" applyAlignment="1" applyProtection="1">
      <alignment vertical="top"/>
    </xf>
    <xf numFmtId="0" fontId="3" fillId="0" borderId="0" xfId="7" applyFont="1" applyAlignment="1" applyProtection="1">
      <alignment horizontal="left" vertical="center"/>
    </xf>
    <xf numFmtId="3" fontId="5" fillId="0" borderId="0" xfId="7" applyNumberFormat="1" applyFont="1" applyAlignment="1" applyProtection="1">
      <alignment horizontal="right" vertical="top"/>
    </xf>
    <xf numFmtId="0" fontId="4" fillId="0" borderId="0" xfId="7" applyFont="1" applyAlignment="1" applyProtection="1">
      <alignment horizontal="left" vertical="center"/>
    </xf>
    <xf numFmtId="0" fontId="31" fillId="0" borderId="0" xfId="15" applyFont="1" applyBorder="1" applyAlignment="1" applyProtection="1">
      <alignment horizontal="right" vertical="top" wrapText="1"/>
    </xf>
    <xf numFmtId="3" fontId="32" fillId="0" borderId="1" xfId="7" applyNumberFormat="1" applyFont="1" applyBorder="1" applyAlignment="1" applyProtection="1">
      <alignment vertical="center"/>
    </xf>
    <xf numFmtId="3" fontId="4" fillId="0" borderId="1" xfId="7" applyNumberFormat="1" applyFont="1" applyBorder="1" applyAlignment="1" applyProtection="1">
      <alignment horizontal="right" vertical="center"/>
    </xf>
    <xf numFmtId="3" fontId="4" fillId="0" borderId="0" xfId="7" applyNumberFormat="1" applyFont="1" applyAlignment="1" applyProtection="1">
      <alignment vertical="center"/>
    </xf>
    <xf numFmtId="3" fontId="4" fillId="0" borderId="0" xfId="7" applyNumberFormat="1" applyFont="1" applyFill="1" applyAlignment="1" applyProtection="1">
      <alignment vertical="center"/>
    </xf>
    <xf numFmtId="3" fontId="32" fillId="0" borderId="0" xfId="7" applyNumberFormat="1" applyFont="1" applyBorder="1" applyAlignment="1" applyProtection="1">
      <alignment vertical="center"/>
    </xf>
    <xf numFmtId="3" fontId="4" fillId="0" borderId="0" xfId="7" applyNumberFormat="1" applyFont="1" applyAlignment="1" applyProtection="1">
      <alignment horizontal="right" vertical="center"/>
    </xf>
    <xf numFmtId="3" fontId="8" fillId="0" borderId="0" xfId="7" applyNumberFormat="1" applyFont="1" applyAlignment="1" applyProtection="1">
      <alignment horizontal="right" vertical="center"/>
    </xf>
    <xf numFmtId="3" fontId="8" fillId="0" borderId="0" xfId="7" applyNumberFormat="1" applyFont="1" applyAlignment="1" applyProtection="1">
      <alignment vertical="center"/>
    </xf>
    <xf numFmtId="3" fontId="8" fillId="0" borderId="0" xfId="7" applyNumberFormat="1" applyFont="1" applyFill="1" applyAlignment="1" applyProtection="1">
      <alignment vertical="center"/>
    </xf>
    <xf numFmtId="3" fontId="8" fillId="0" borderId="0" xfId="7" applyNumberFormat="1" applyFont="1" applyBorder="1" applyAlignment="1" applyProtection="1">
      <alignment horizontal="right" vertical="center"/>
    </xf>
    <xf numFmtId="3" fontId="4" fillId="0" borderId="1" xfId="7" applyNumberFormat="1" applyFont="1" applyBorder="1" applyAlignment="1" applyProtection="1">
      <alignment vertical="center"/>
    </xf>
    <xf numFmtId="3" fontId="4" fillId="0" borderId="1" xfId="7" applyNumberFormat="1" applyFont="1" applyBorder="1" applyAlignment="1" applyProtection="1">
      <alignment horizontal="centerContinuous" vertical="center"/>
    </xf>
    <xf numFmtId="3" fontId="4" fillId="0" borderId="0" xfId="7" applyNumberFormat="1" applyFont="1" applyBorder="1" applyAlignment="1" applyProtection="1">
      <alignment vertical="center"/>
    </xf>
    <xf numFmtId="3" fontId="4" fillId="0" borderId="0" xfId="7" applyNumberFormat="1" applyFont="1" applyBorder="1" applyAlignment="1" applyProtection="1">
      <alignment horizontal="centerContinuous" vertical="center"/>
    </xf>
    <xf numFmtId="1" fontId="9" fillId="0" borderId="0" xfId="7" applyNumberFormat="1" applyFont="1" applyAlignment="1" applyProtection="1">
      <alignment horizontal="left" vertical="center"/>
    </xf>
    <xf numFmtId="3" fontId="10" fillId="0" borderId="0" xfId="16" quotePrefix="1" applyNumberFormat="1" applyFont="1" applyAlignment="1" applyProtection="1">
      <alignment horizontal="right" vertical="center"/>
    </xf>
    <xf numFmtId="3" fontId="10" fillId="0" borderId="0" xfId="7" applyNumberFormat="1" applyFont="1" applyAlignment="1" applyProtection="1">
      <alignment vertical="center"/>
    </xf>
    <xf numFmtId="3" fontId="10" fillId="0" borderId="0" xfId="7" applyNumberFormat="1" applyFont="1" applyFill="1" applyAlignment="1" applyProtection="1">
      <alignment vertical="center"/>
    </xf>
    <xf numFmtId="3" fontId="9" fillId="0" borderId="0" xfId="7" applyNumberFormat="1" applyFont="1" applyAlignment="1" applyProtection="1">
      <alignment horizontal="left" vertical="center"/>
    </xf>
    <xf numFmtId="3" fontId="9" fillId="0" borderId="0" xfId="7" applyNumberFormat="1" applyFont="1" applyAlignment="1" applyProtection="1">
      <alignment vertical="center"/>
    </xf>
    <xf numFmtId="3" fontId="9" fillId="0" borderId="0" xfId="7" applyNumberFormat="1" applyFont="1" applyFill="1" applyAlignment="1" applyProtection="1">
      <alignment vertical="center"/>
    </xf>
    <xf numFmtId="3" fontId="9" fillId="0" borderId="0" xfId="7" applyNumberFormat="1" applyFont="1" applyBorder="1" applyAlignment="1" applyProtection="1">
      <alignment vertical="center"/>
    </xf>
    <xf numFmtId="3" fontId="9" fillId="0" borderId="0" xfId="7" applyNumberFormat="1" applyFont="1" applyFill="1" applyBorder="1" applyAlignment="1" applyProtection="1">
      <alignment vertical="center"/>
    </xf>
    <xf numFmtId="3" fontId="10" fillId="0" borderId="0" xfId="7" applyNumberFormat="1" applyFont="1" applyAlignment="1" applyProtection="1"/>
    <xf numFmtId="3" fontId="10" fillId="0" borderId="0" xfId="16" quotePrefix="1" applyNumberFormat="1" applyFont="1" applyFill="1" applyAlignment="1" applyProtection="1">
      <alignment horizontal="right" vertical="center"/>
    </xf>
    <xf numFmtId="3" fontId="10" fillId="0" borderId="0" xfId="16" applyNumberFormat="1" applyFont="1" applyAlignment="1" applyProtection="1">
      <alignment horizontal="right" vertical="center"/>
    </xf>
    <xf numFmtId="3" fontId="10" fillId="0" borderId="0" xfId="7" applyNumberFormat="1" applyFont="1" applyProtection="1"/>
    <xf numFmtId="3" fontId="10" fillId="0" borderId="0" xfId="7" applyNumberFormat="1" applyFont="1" applyFill="1" applyAlignment="1" applyProtection="1">
      <alignment horizontal="right" vertical="center"/>
    </xf>
    <xf numFmtId="3" fontId="10" fillId="0" borderId="0" xfId="7" applyNumberFormat="1" applyFont="1" applyAlignment="1" applyProtection="1">
      <alignment horizontal="right" vertical="center"/>
    </xf>
    <xf numFmtId="3" fontId="10" fillId="3" borderId="0" xfId="7" applyNumberFormat="1" applyFont="1" applyFill="1" applyAlignment="1" applyProtection="1"/>
    <xf numFmtId="3" fontId="10" fillId="3" borderId="0" xfId="7" applyNumberFormat="1" applyFont="1" applyFill="1" applyAlignment="1" applyProtection="1">
      <alignment horizontal="right" vertical="center"/>
    </xf>
    <xf numFmtId="3" fontId="10" fillId="0" borderId="0" xfId="7" applyNumberFormat="1" applyFont="1" applyFill="1" applyAlignment="1" applyProtection="1"/>
    <xf numFmtId="3" fontId="10" fillId="0" borderId="0" xfId="7" applyNumberFormat="1" applyFont="1" applyFill="1" applyBorder="1" applyAlignment="1" applyProtection="1"/>
    <xf numFmtId="0" fontId="10" fillId="0" borderId="0" xfId="7" applyFont="1" applyAlignment="1" applyProtection="1">
      <alignment vertical="center"/>
    </xf>
    <xf numFmtId="3" fontId="10" fillId="0" borderId="0" xfId="7" applyNumberFormat="1" applyFont="1" applyBorder="1" applyAlignment="1" applyProtection="1">
      <alignment horizontal="right" vertical="center"/>
    </xf>
    <xf numFmtId="3" fontId="10" fillId="3" borderId="0" xfId="7" applyNumberFormat="1" applyFont="1" applyFill="1" applyAlignment="1" applyProtection="1">
      <alignment vertical="center"/>
    </xf>
    <xf numFmtId="3" fontId="10" fillId="3" borderId="0" xfId="7" applyNumberFormat="1" applyFont="1" applyFill="1" applyBorder="1" applyAlignment="1" applyProtection="1">
      <alignment horizontal="right" vertical="center"/>
    </xf>
    <xf numFmtId="3" fontId="10" fillId="0" borderId="0" xfId="7" applyNumberFormat="1" applyFont="1" applyFill="1" applyBorder="1" applyAlignment="1" applyProtection="1">
      <alignment horizontal="right" vertical="center"/>
    </xf>
    <xf numFmtId="3" fontId="10" fillId="3" borderId="0" xfId="7" applyNumberFormat="1" applyFont="1" applyFill="1" applyBorder="1" applyAlignment="1" applyProtection="1"/>
    <xf numFmtId="3" fontId="10" fillId="0" borderId="0" xfId="7" applyNumberFormat="1" applyFont="1" applyFill="1" applyProtection="1"/>
    <xf numFmtId="3" fontId="10" fillId="3" borderId="0" xfId="7" applyNumberFormat="1" applyFont="1" applyFill="1" applyProtection="1"/>
    <xf numFmtId="3" fontId="10" fillId="0" borderId="0" xfId="7" applyNumberFormat="1" applyFont="1" applyAlignment="1" applyProtection="1">
      <alignment horizontal="right"/>
    </xf>
    <xf numFmtId="3" fontId="10" fillId="3" borderId="0" xfId="7" applyNumberFormat="1" applyFont="1" applyFill="1" applyAlignment="1" applyProtection="1">
      <alignment horizontal="right"/>
    </xf>
    <xf numFmtId="3" fontId="10" fillId="0" borderId="0" xfId="7" applyNumberFormat="1" applyFont="1" applyFill="1" applyAlignment="1" applyProtection="1">
      <alignment horizontal="right"/>
    </xf>
    <xf numFmtId="3" fontId="33" fillId="0" borderId="3" xfId="15" applyNumberFormat="1" applyFont="1" applyFill="1" applyBorder="1" applyAlignment="1" applyProtection="1">
      <alignment wrapText="1"/>
    </xf>
    <xf numFmtId="0" fontId="9" fillId="0" borderId="0" xfId="7" applyFont="1" applyAlignment="1" applyProtection="1">
      <alignment horizontal="left" vertical="center"/>
    </xf>
    <xf numFmtId="3" fontId="33" fillId="0" borderId="0" xfId="15" applyNumberFormat="1" applyFont="1" applyFill="1" applyBorder="1" applyAlignment="1" applyProtection="1">
      <alignment wrapText="1"/>
    </xf>
    <xf numFmtId="3" fontId="10" fillId="4" borderId="0" xfId="7" applyNumberFormat="1" applyFont="1" applyFill="1" applyAlignment="1" applyProtection="1"/>
    <xf numFmtId="0" fontId="12" fillId="0" borderId="1" xfId="7" applyFont="1" applyBorder="1" applyAlignment="1" applyProtection="1">
      <alignment horizontal="left" vertical="top"/>
    </xf>
    <xf numFmtId="3" fontId="12" fillId="0" borderId="1" xfId="7" applyNumberFormat="1" applyFont="1" applyBorder="1" applyAlignment="1" applyProtection="1">
      <alignment vertical="top"/>
    </xf>
    <xf numFmtId="3" fontId="12" fillId="0" borderId="1" xfId="7" applyNumberFormat="1" applyFont="1" applyBorder="1" applyAlignment="1" applyProtection="1">
      <alignment horizontal="right" vertical="top"/>
    </xf>
    <xf numFmtId="3" fontId="5" fillId="0" borderId="1" xfId="7" applyNumberFormat="1" applyFont="1" applyBorder="1" applyAlignment="1" applyProtection="1">
      <alignment vertical="top"/>
    </xf>
    <xf numFmtId="0" fontId="10" fillId="0" borderId="1" xfId="7" applyFont="1" applyBorder="1" applyAlignment="1" applyProtection="1">
      <alignment horizontal="right" vertical="top"/>
    </xf>
    <xf numFmtId="0" fontId="12" fillId="0" borderId="0" xfId="7" applyFont="1" applyBorder="1" applyAlignment="1" applyProtection="1">
      <alignment horizontal="left" vertical="top"/>
    </xf>
    <xf numFmtId="3" fontId="12" fillId="0" borderId="0" xfId="7" applyNumberFormat="1" applyFont="1" applyBorder="1" applyAlignment="1" applyProtection="1">
      <alignment vertical="top"/>
    </xf>
    <xf numFmtId="3" fontId="5" fillId="0" borderId="0" xfId="7" applyNumberFormat="1" applyFont="1" applyBorder="1" applyAlignment="1" applyProtection="1">
      <alignment vertical="top"/>
    </xf>
    <xf numFmtId="0" fontId="10" fillId="0" borderId="0" xfId="7" applyFont="1" applyBorder="1" applyAlignment="1" applyProtection="1">
      <alignment horizontal="right" vertical="top"/>
    </xf>
    <xf numFmtId="0" fontId="8" fillId="0" borderId="0" xfId="7" applyFont="1" applyFill="1" applyAlignment="1" applyProtection="1">
      <alignment vertical="center"/>
    </xf>
    <xf numFmtId="3" fontId="5" fillId="0" borderId="0" xfId="7" applyNumberFormat="1" applyFont="1" applyFill="1" applyAlignment="1" applyProtection="1">
      <alignment horizontal="right" vertical="top"/>
    </xf>
    <xf numFmtId="0" fontId="8" fillId="0" borderId="0" xfId="3" applyFont="1" applyAlignment="1" applyProtection="1">
      <alignment horizontal="left" vertical="center"/>
    </xf>
    <xf numFmtId="0" fontId="8" fillId="0" borderId="0" xfId="3" applyFont="1" applyFill="1" applyAlignment="1" applyProtection="1">
      <alignment vertical="center"/>
    </xf>
    <xf numFmtId="166" fontId="12" fillId="0" borderId="0" xfId="7" applyNumberFormat="1" applyFont="1" applyAlignment="1" applyProtection="1">
      <alignment horizontal="left" vertical="top"/>
    </xf>
    <xf numFmtId="166" fontId="12" fillId="0" borderId="0" xfId="7" applyNumberFormat="1" applyFont="1" applyAlignment="1" applyProtection="1">
      <alignment vertical="top"/>
    </xf>
    <xf numFmtId="0" fontId="5" fillId="0" borderId="0" xfId="7" applyFont="1" applyAlignment="1" applyProtection="1">
      <alignment vertical="top"/>
    </xf>
    <xf numFmtId="166" fontId="7" fillId="0" borderId="0" xfId="3" applyNumberFormat="1" applyFont="1" applyAlignment="1" applyProtection="1">
      <alignment horizontal="right" vertical="top"/>
    </xf>
    <xf numFmtId="0" fontId="5" fillId="0" borderId="0" xfId="7" applyFont="1" applyFill="1" applyAlignment="1" applyProtection="1">
      <alignment vertical="top"/>
    </xf>
    <xf numFmtId="0" fontId="10" fillId="0" borderId="0" xfId="7" applyFont="1" applyAlignment="1" applyProtection="1">
      <alignment vertical="top"/>
    </xf>
    <xf numFmtId="166" fontId="5" fillId="0" borderId="0" xfId="7" applyNumberFormat="1" applyFont="1" applyBorder="1" applyAlignment="1" applyProtection="1">
      <alignment horizontal="left" vertical="top"/>
    </xf>
    <xf numFmtId="0" fontId="33" fillId="0" borderId="0" xfId="15" applyFont="1" applyBorder="1" applyAlignment="1" applyProtection="1">
      <alignment horizontal="right" vertical="top" wrapText="1"/>
    </xf>
    <xf numFmtId="0" fontId="4" fillId="0" borderId="1" xfId="7" applyFont="1" applyBorder="1" applyAlignment="1" applyProtection="1">
      <alignment horizontal="left"/>
    </xf>
    <xf numFmtId="166" fontId="4" fillId="0" borderId="1" xfId="7" applyNumberFormat="1" applyFont="1" applyBorder="1" applyAlignment="1" applyProtection="1">
      <alignment horizontal="left"/>
    </xf>
    <xf numFmtId="0" fontId="27" fillId="0" borderId="1" xfId="7" applyFont="1" applyBorder="1" applyProtection="1"/>
    <xf numFmtId="0" fontId="27" fillId="0" borderId="1" xfId="7" applyFont="1" applyBorder="1" applyAlignment="1" applyProtection="1">
      <alignment horizontal="right"/>
    </xf>
    <xf numFmtId="0" fontId="4" fillId="0" borderId="0" xfId="7" applyFont="1" applyFill="1" applyProtection="1"/>
    <xf numFmtId="0" fontId="4" fillId="0" borderId="0" xfId="7" applyFont="1" applyProtection="1"/>
    <xf numFmtId="0" fontId="4" fillId="0" borderId="0" xfId="7" applyFont="1" applyBorder="1" applyAlignment="1" applyProtection="1">
      <alignment horizontal="left"/>
    </xf>
    <xf numFmtId="166" fontId="4" fillId="0" borderId="0" xfId="7" applyNumberFormat="1" applyFont="1" applyBorder="1" applyAlignment="1" applyProtection="1">
      <alignment horizontal="left"/>
    </xf>
    <xf numFmtId="0" fontId="27" fillId="0" borderId="2" xfId="7" applyFont="1" applyBorder="1" applyProtection="1"/>
    <xf numFmtId="0" fontId="27" fillId="0" borderId="2" xfId="7" applyFont="1" applyBorder="1" applyAlignment="1" applyProtection="1">
      <alignment horizontal="right"/>
    </xf>
    <xf numFmtId="0" fontId="27" fillId="0" borderId="0" xfId="7" applyFont="1" applyBorder="1" applyAlignment="1" applyProtection="1">
      <alignment horizontal="right"/>
    </xf>
    <xf numFmtId="166" fontId="8" fillId="0" borderId="0" xfId="7" applyNumberFormat="1" applyFont="1" applyAlignment="1" applyProtection="1">
      <alignment horizontal="right" vertical="top"/>
    </xf>
    <xf numFmtId="0" fontId="8" fillId="0" borderId="0" xfId="7" applyFont="1" applyFill="1" applyAlignment="1" applyProtection="1"/>
    <xf numFmtId="0" fontId="8" fillId="0" borderId="0" xfId="7" applyFont="1" applyAlignment="1" applyProtection="1">
      <alignment vertical="top"/>
    </xf>
    <xf numFmtId="0" fontId="8" fillId="0" borderId="0" xfId="7" applyFont="1" applyFill="1" applyProtection="1"/>
    <xf numFmtId="0" fontId="8" fillId="0" borderId="0" xfId="7" applyFont="1" applyProtection="1"/>
    <xf numFmtId="0" fontId="8" fillId="0" borderId="0" xfId="7" applyFont="1" applyAlignment="1" applyProtection="1">
      <alignment horizontal="right" vertical="top"/>
    </xf>
    <xf numFmtId="0" fontId="4" fillId="0" borderId="1" xfId="7" applyFont="1" applyBorder="1" applyAlignment="1" applyProtection="1">
      <alignment horizontal="fill"/>
    </xf>
    <xf numFmtId="166" fontId="4" fillId="0" borderId="1" xfId="7" applyNumberFormat="1" applyFont="1" applyBorder="1" applyAlignment="1" applyProtection="1">
      <alignment horizontal="fill"/>
    </xf>
    <xf numFmtId="166" fontId="4" fillId="0" borderId="1" xfId="7" applyNumberFormat="1" applyFont="1" applyBorder="1" applyProtection="1"/>
    <xf numFmtId="166" fontId="4" fillId="0" borderId="0" xfId="7" applyNumberFormat="1" applyFont="1" applyProtection="1"/>
    <xf numFmtId="3" fontId="9" fillId="0" borderId="0" xfId="7" applyNumberFormat="1" applyFont="1" applyAlignment="1" applyProtection="1">
      <alignment horizontal="right"/>
    </xf>
    <xf numFmtId="0" fontId="10" fillId="0" borderId="0" xfId="7" applyFont="1" applyFill="1" applyAlignment="1" applyProtection="1">
      <alignment vertical="center"/>
    </xf>
    <xf numFmtId="3" fontId="9" fillId="0" borderId="0" xfId="7" applyNumberFormat="1" applyFont="1" applyFill="1" applyAlignment="1" applyProtection="1">
      <alignment horizontal="right"/>
    </xf>
    <xf numFmtId="166" fontId="10" fillId="0" borderId="0" xfId="7" applyNumberFormat="1" applyFont="1" applyAlignment="1" applyProtection="1"/>
    <xf numFmtId="166" fontId="10" fillId="3" borderId="0" xfId="7" applyNumberFormat="1" applyFont="1" applyFill="1" applyAlignment="1" applyProtection="1"/>
    <xf numFmtId="166" fontId="10" fillId="0" borderId="0" xfId="7" applyNumberFormat="1" applyFont="1" applyFill="1" applyAlignment="1" applyProtection="1"/>
    <xf numFmtId="166" fontId="10" fillId="0" borderId="0" xfId="7" applyNumberFormat="1" applyFont="1" applyFill="1" applyAlignment="1" applyProtection="1">
      <alignment horizontal="right"/>
    </xf>
    <xf numFmtId="3" fontId="10" fillId="4" borderId="0" xfId="7" applyNumberFormat="1" applyFont="1" applyFill="1" applyAlignment="1" applyProtection="1">
      <alignment horizontal="right"/>
    </xf>
    <xf numFmtId="3" fontId="4" fillId="0" borderId="1" xfId="7" applyNumberFormat="1" applyFont="1" applyBorder="1" applyProtection="1"/>
    <xf numFmtId="166" fontId="4" fillId="0" borderId="0" xfId="7" applyNumberFormat="1" applyFont="1" applyBorder="1" applyProtection="1"/>
    <xf numFmtId="3" fontId="4" fillId="0" borderId="0" xfId="7" applyNumberFormat="1" applyFont="1" applyBorder="1" applyProtection="1"/>
    <xf numFmtId="3" fontId="8" fillId="0" borderId="0" xfId="7" applyNumberFormat="1" applyFont="1" applyFill="1" applyBorder="1" applyAlignment="1" applyProtection="1">
      <alignment vertical="center"/>
    </xf>
    <xf numFmtId="3" fontId="8" fillId="0" borderId="0" xfId="7" applyNumberFormat="1" applyFont="1" applyFill="1" applyAlignment="1" applyProtection="1">
      <alignment horizontal="right" vertical="center"/>
    </xf>
    <xf numFmtId="0" fontId="8" fillId="0" borderId="0" xfId="7" applyFont="1" applyAlignment="1" applyProtection="1">
      <alignment vertical="center"/>
    </xf>
    <xf numFmtId="0" fontId="3" fillId="0" borderId="0" xfId="10" applyNumberFormat="1" applyFont="1" applyAlignment="1" applyProtection="1">
      <alignment vertical="center"/>
    </xf>
    <xf numFmtId="3" fontId="5" fillId="0" borderId="0" xfId="7" applyNumberFormat="1" applyFont="1" applyBorder="1" applyAlignment="1" applyProtection="1">
      <alignment horizontal="right" vertical="top"/>
    </xf>
    <xf numFmtId="0" fontId="5" fillId="0" borderId="0" xfId="7" applyFont="1" applyBorder="1" applyAlignment="1" applyProtection="1">
      <alignment vertical="top"/>
    </xf>
    <xf numFmtId="0" fontId="8" fillId="2" borderId="0" xfId="7" applyFont="1" applyFill="1" applyBorder="1" applyAlignment="1" applyProtection="1">
      <alignment horizontal="center" vertical="top" wrapText="1"/>
    </xf>
    <xf numFmtId="0" fontId="4" fillId="0" borderId="1" xfId="7" applyFont="1" applyBorder="1" applyAlignment="1" applyProtection="1">
      <alignment vertical="center"/>
    </xf>
    <xf numFmtId="0" fontId="4" fillId="0" borderId="0" xfId="7" applyFont="1" applyAlignment="1" applyProtection="1">
      <alignment vertical="center"/>
    </xf>
    <xf numFmtId="0" fontId="4" fillId="0" borderId="0" xfId="7" applyFont="1" applyAlignment="1" applyProtection="1">
      <alignment horizontal="right" vertical="center"/>
    </xf>
    <xf numFmtId="0" fontId="4" fillId="0" borderId="2" xfId="7" applyFont="1" applyBorder="1" applyAlignment="1" applyProtection="1">
      <alignment horizontal="right" vertical="center"/>
    </xf>
    <xf numFmtId="3" fontId="4" fillId="0" borderId="2" xfId="7" applyNumberFormat="1" applyFont="1" applyBorder="1" applyProtection="1"/>
    <xf numFmtId="0" fontId="4" fillId="0" borderId="2" xfId="7" applyFont="1" applyBorder="1" applyAlignment="1" applyProtection="1">
      <alignment vertical="center"/>
    </xf>
    <xf numFmtId="0" fontId="4" fillId="0" borderId="0" xfId="7" applyFont="1" applyBorder="1" applyAlignment="1" applyProtection="1">
      <alignment vertical="center"/>
    </xf>
    <xf numFmtId="0" fontId="4" fillId="0" borderId="1" xfId="7" applyFont="1" applyBorder="1" applyAlignment="1" applyProtection="1">
      <alignment horizontal="right" vertical="center"/>
    </xf>
    <xf numFmtId="3" fontId="8" fillId="0" borderId="1" xfId="10" applyNumberFormat="1" applyFont="1" applyBorder="1" applyAlignment="1" applyProtection="1">
      <alignment horizontal="right" vertical="top" wrapText="1"/>
    </xf>
    <xf numFmtId="0" fontId="4" fillId="0" borderId="0" xfId="7" applyFont="1" applyBorder="1" applyAlignment="1" applyProtection="1">
      <alignment horizontal="right" vertical="center"/>
    </xf>
    <xf numFmtId="3" fontId="4" fillId="0" borderId="0" xfId="7" applyNumberFormat="1" applyFont="1" applyProtection="1"/>
    <xf numFmtId="3" fontId="9" fillId="0" borderId="0" xfId="7" applyNumberFormat="1" applyFont="1" applyAlignment="1" applyProtection="1">
      <alignment horizontal="right" vertical="center"/>
    </xf>
    <xf numFmtId="0" fontId="10" fillId="3" borderId="0" xfId="7" applyFont="1" applyFill="1" applyAlignment="1" applyProtection="1">
      <alignment vertical="center"/>
    </xf>
    <xf numFmtId="0" fontId="10" fillId="3" borderId="0" xfId="7" applyFont="1" applyFill="1" applyBorder="1" applyAlignment="1" applyProtection="1">
      <alignment vertical="center"/>
    </xf>
    <xf numFmtId="3" fontId="9" fillId="0" borderId="0" xfId="7" applyNumberFormat="1" applyFont="1" applyFill="1" applyAlignment="1" applyProtection="1">
      <alignment horizontal="right" vertical="center"/>
    </xf>
    <xf numFmtId="3" fontId="10" fillId="3" borderId="0" xfId="7" applyNumberFormat="1" applyFont="1" applyFill="1" applyBorder="1" applyAlignment="1" applyProtection="1">
      <alignment vertical="center"/>
    </xf>
    <xf numFmtId="3" fontId="10" fillId="0" borderId="0" xfId="7" quotePrefix="1" applyNumberFormat="1" applyFont="1" applyAlignment="1" applyProtection="1">
      <alignment horizontal="right" vertical="center"/>
    </xf>
    <xf numFmtId="3" fontId="10" fillId="0" borderId="0" xfId="7" quotePrefix="1" applyNumberFormat="1" applyFont="1" applyFill="1" applyAlignment="1" applyProtection="1">
      <alignment horizontal="right" vertical="center"/>
    </xf>
    <xf numFmtId="3" fontId="10" fillId="3" borderId="0" xfId="7" quotePrefix="1" applyNumberFormat="1" applyFont="1" applyFill="1" applyAlignment="1" applyProtection="1">
      <alignment horizontal="right" vertical="center"/>
    </xf>
    <xf numFmtId="3" fontId="10" fillId="4" borderId="0" xfId="7" applyNumberFormat="1" applyFont="1" applyFill="1" applyAlignment="1" applyProtection="1">
      <alignment horizontal="right" vertical="center"/>
    </xf>
    <xf numFmtId="0" fontId="4" fillId="0" borderId="0" xfId="7" applyFont="1" applyFill="1" applyAlignment="1" applyProtection="1">
      <alignment vertical="center"/>
    </xf>
    <xf numFmtId="166" fontId="12" fillId="0" borderId="0" xfId="7" applyNumberFormat="1" applyFont="1" applyAlignment="1" applyProtection="1">
      <alignment horizontal="right" vertical="top"/>
    </xf>
    <xf numFmtId="0" fontId="12" fillId="0" borderId="0" xfId="7" applyFont="1" applyAlignment="1" applyProtection="1">
      <alignment vertical="top"/>
    </xf>
    <xf numFmtId="0" fontId="12" fillId="0" borderId="0" xfId="7" applyFont="1" applyAlignment="1" applyProtection="1">
      <alignment horizontal="left" vertical="top"/>
    </xf>
    <xf numFmtId="0" fontId="12" fillId="0" borderId="0" xfId="7" applyFont="1" applyAlignment="1" applyProtection="1">
      <alignment vertical="top"/>
      <protection hidden="1"/>
    </xf>
    <xf numFmtId="0" fontId="27" fillId="0" borderId="1" xfId="7" applyFont="1" applyBorder="1" applyAlignment="1" applyProtection="1">
      <alignment horizontal="left"/>
    </xf>
    <xf numFmtId="166" fontId="27" fillId="0" borderId="1" xfId="7" applyNumberFormat="1" applyFont="1" applyBorder="1" applyAlignment="1" applyProtection="1">
      <alignment horizontal="right"/>
    </xf>
    <xf numFmtId="0" fontId="4" fillId="0" borderId="1" xfId="7" applyFont="1" applyBorder="1" applyProtection="1">
      <protection hidden="1"/>
    </xf>
    <xf numFmtId="0" fontId="4" fillId="0" borderId="1" xfId="7" applyFont="1" applyBorder="1" applyProtection="1"/>
    <xf numFmtId="0" fontId="27" fillId="0" borderId="0" xfId="7" applyFont="1" applyBorder="1" applyAlignment="1" applyProtection="1">
      <alignment horizontal="left"/>
    </xf>
    <xf numFmtId="166" fontId="27" fillId="0" borderId="0" xfId="7" applyNumberFormat="1" applyFont="1" applyBorder="1" applyAlignment="1" applyProtection="1">
      <alignment horizontal="right"/>
    </xf>
    <xf numFmtId="0" fontId="4" fillId="0" borderId="2" xfId="7" applyFont="1" applyBorder="1" applyProtection="1">
      <protection hidden="1"/>
    </xf>
    <xf numFmtId="166" fontId="4" fillId="0" borderId="1" xfId="7" applyNumberFormat="1" applyFont="1" applyBorder="1" applyAlignment="1" applyProtection="1">
      <alignment horizontal="right"/>
    </xf>
    <xf numFmtId="0" fontId="4" fillId="0" borderId="1" xfId="7" applyFont="1" applyBorder="1" applyAlignment="1" applyProtection="1">
      <alignment horizontal="right"/>
    </xf>
    <xf numFmtId="3" fontId="8" fillId="0" borderId="1" xfId="7" applyNumberFormat="1" applyFont="1" applyBorder="1" applyAlignment="1" applyProtection="1">
      <alignment horizontal="right" vertical="top" wrapText="1"/>
    </xf>
    <xf numFmtId="0" fontId="4" fillId="0" borderId="1" xfId="7" applyFont="1" applyBorder="1" applyAlignment="1" applyProtection="1">
      <alignment horizontal="right"/>
      <protection hidden="1"/>
    </xf>
    <xf numFmtId="166" fontId="4" fillId="0" borderId="0" xfId="7" applyNumberFormat="1" applyFont="1" applyAlignment="1" applyProtection="1">
      <alignment horizontal="right"/>
    </xf>
    <xf numFmtId="0" fontId="4" fillId="0" borderId="0" xfId="7" applyFont="1" applyProtection="1">
      <protection hidden="1"/>
    </xf>
    <xf numFmtId="165" fontId="10" fillId="0" borderId="0" xfId="7" applyNumberFormat="1" applyFont="1" applyAlignment="1" applyProtection="1">
      <alignment vertical="center"/>
    </xf>
    <xf numFmtId="3" fontId="9" fillId="0" borderId="0" xfId="17" applyNumberFormat="1" applyFont="1" applyAlignment="1" applyProtection="1">
      <alignment horizontal="right" vertical="center"/>
    </xf>
    <xf numFmtId="0" fontId="10" fillId="0" borderId="0" xfId="7" applyFont="1" applyFill="1" applyAlignment="1" applyProtection="1">
      <alignment horizontal="left"/>
    </xf>
    <xf numFmtId="3" fontId="10" fillId="0" borderId="0" xfId="17" quotePrefix="1" applyNumberFormat="1" applyFont="1" applyAlignment="1" applyProtection="1">
      <alignment horizontal="right" vertical="center"/>
    </xf>
    <xf numFmtId="3" fontId="10" fillId="0" borderId="0" xfId="17" applyNumberFormat="1" applyFont="1" applyFill="1" applyAlignment="1" applyProtection="1">
      <alignment horizontal="right" vertical="center"/>
    </xf>
    <xf numFmtId="170" fontId="10" fillId="0" borderId="0" xfId="17" applyNumberFormat="1" applyFont="1" applyFill="1" applyAlignment="1" applyProtection="1">
      <alignment horizontal="right" vertical="center"/>
    </xf>
    <xf numFmtId="0" fontId="10" fillId="3" borderId="0" xfId="7" applyFont="1" applyFill="1" applyAlignment="1" applyProtection="1">
      <alignment horizontal="left"/>
    </xf>
    <xf numFmtId="3" fontId="10" fillId="3" borderId="0" xfId="17" applyNumberFormat="1" applyFont="1" applyFill="1" applyAlignment="1" applyProtection="1">
      <alignment horizontal="right" vertical="center"/>
    </xf>
    <xf numFmtId="0" fontId="10" fillId="0" borderId="0" xfId="7" applyFont="1" applyAlignment="1" applyProtection="1">
      <alignment horizontal="left" vertical="center"/>
    </xf>
    <xf numFmtId="0" fontId="10" fillId="0" borderId="0" xfId="7" applyFont="1" applyAlignment="1" applyProtection="1">
      <alignment horizontal="left"/>
    </xf>
    <xf numFmtId="3" fontId="10" fillId="4" borderId="0" xfId="7" applyNumberFormat="1" applyFont="1" applyFill="1" applyProtection="1"/>
    <xf numFmtId="0" fontId="4" fillId="0" borderId="0" xfId="7" applyFont="1" applyBorder="1" applyProtection="1"/>
    <xf numFmtId="166" fontId="4" fillId="0" borderId="0" xfId="7" applyNumberFormat="1" applyFont="1" applyBorder="1" applyAlignment="1" applyProtection="1">
      <alignment horizontal="right"/>
    </xf>
    <xf numFmtId="0" fontId="4" fillId="0" borderId="0" xfId="7" applyFont="1" applyBorder="1" applyProtection="1">
      <protection hidden="1"/>
    </xf>
    <xf numFmtId="0" fontId="8" fillId="0" borderId="0" xfId="7" applyFont="1" applyFill="1" applyAlignment="1" applyProtection="1">
      <alignment vertical="center"/>
      <protection hidden="1"/>
    </xf>
    <xf numFmtId="0" fontId="3" fillId="0" borderId="0" xfId="1" applyNumberFormat="1" applyFont="1" applyBorder="1" applyAlignment="1" applyProtection="1">
      <alignment vertical="center"/>
    </xf>
    <xf numFmtId="0" fontId="5" fillId="2" borderId="0" xfId="2" applyFont="1" applyFill="1" applyAlignment="1" applyProtection="1">
      <alignment vertical="top"/>
    </xf>
    <xf numFmtId="0" fontId="5" fillId="2" borderId="0" xfId="2" applyFont="1" applyFill="1" applyBorder="1" applyAlignment="1" applyProtection="1">
      <alignment vertical="top"/>
    </xf>
    <xf numFmtId="0" fontId="5" fillId="2" borderId="0" xfId="2" applyNumberFormat="1" applyFont="1" applyFill="1" applyBorder="1" applyAlignment="1" applyProtection="1">
      <alignment horizontal="right" vertical="top"/>
    </xf>
    <xf numFmtId="0" fontId="3" fillId="2" borderId="0" xfId="2" applyFont="1" applyFill="1" applyBorder="1" applyAlignment="1" applyProtection="1">
      <alignment horizontal="left" vertical="center"/>
    </xf>
    <xf numFmtId="0" fontId="4" fillId="2" borderId="1" xfId="2" applyFont="1" applyFill="1" applyBorder="1" applyAlignment="1" applyProtection="1">
      <alignment vertical="center"/>
    </xf>
    <xf numFmtId="0" fontId="4" fillId="2" borderId="0" xfId="2" applyFont="1" applyFill="1" applyBorder="1" applyAlignment="1" applyProtection="1">
      <alignment vertical="center"/>
    </xf>
    <xf numFmtId="0" fontId="4" fillId="2" borderId="0" xfId="2" applyFont="1" applyFill="1" applyAlignment="1" applyProtection="1">
      <alignment vertical="center"/>
    </xf>
    <xf numFmtId="0" fontId="4" fillId="2" borderId="2" xfId="2" applyFont="1" applyFill="1" applyBorder="1" applyAlignment="1" applyProtection="1">
      <alignment vertical="center"/>
    </xf>
    <xf numFmtId="0" fontId="8" fillId="2" borderId="0" xfId="2" applyNumberFormat="1" applyFont="1" applyFill="1" applyBorder="1" applyAlignment="1" applyProtection="1">
      <alignment vertical="center" wrapText="1"/>
    </xf>
    <xf numFmtId="0" fontId="8" fillId="2" borderId="0" xfId="2" applyFont="1" applyFill="1" applyBorder="1" applyAlignment="1" applyProtection="1">
      <alignment horizontal="right" vertical="top" wrapText="1"/>
    </xf>
    <xf numFmtId="0" fontId="8" fillId="2" borderId="0" xfId="2" applyFont="1" applyFill="1" applyBorder="1" applyAlignment="1" applyProtection="1">
      <alignment vertical="center"/>
    </xf>
    <xf numFmtId="0" fontId="8" fillId="2" borderId="0" xfId="2" applyFont="1" applyFill="1" applyBorder="1" applyAlignment="1" applyProtection="1">
      <alignment horizontal="right" vertical="center"/>
    </xf>
    <xf numFmtId="0" fontId="8" fillId="2" borderId="0" xfId="2" applyFont="1" applyFill="1" applyAlignment="1" applyProtection="1">
      <alignment vertical="center"/>
    </xf>
    <xf numFmtId="0" fontId="4" fillId="2" borderId="0" xfId="2" applyFont="1" applyFill="1" applyBorder="1" applyAlignment="1" applyProtection="1">
      <alignment horizontal="right" vertical="center"/>
    </xf>
    <xf numFmtId="0" fontId="9" fillId="2" borderId="0" xfId="2" applyFont="1" applyFill="1" applyBorder="1" applyAlignment="1" applyProtection="1">
      <alignment horizontal="left" vertical="center"/>
    </xf>
    <xf numFmtId="3" fontId="9" fillId="2" borderId="0" xfId="2" applyNumberFormat="1" applyFont="1" applyFill="1" applyBorder="1" applyAlignment="1" applyProtection="1">
      <alignment horizontal="right" vertical="center"/>
    </xf>
    <xf numFmtId="0" fontId="10" fillId="2" borderId="0" xfId="2" applyFont="1" applyFill="1" applyBorder="1" applyAlignment="1" applyProtection="1">
      <alignment vertical="center"/>
    </xf>
    <xf numFmtId="0" fontId="10" fillId="2" borderId="0" xfId="2" applyFont="1" applyFill="1" applyAlignment="1" applyProtection="1">
      <alignment vertical="center"/>
    </xf>
    <xf numFmtId="3" fontId="10" fillId="2" borderId="0" xfId="2" applyNumberFormat="1" applyFont="1" applyFill="1" applyBorder="1" applyAlignment="1" applyProtection="1">
      <alignment horizontal="right" vertical="center"/>
    </xf>
    <xf numFmtId="0" fontId="10" fillId="3" borderId="0" xfId="2" applyFont="1" applyFill="1" applyBorder="1" applyAlignment="1" applyProtection="1">
      <alignment vertical="center"/>
    </xf>
    <xf numFmtId="3" fontId="10" fillId="3" borderId="0" xfId="2" applyNumberFormat="1" applyFont="1" applyFill="1" applyBorder="1" applyAlignment="1" applyProtection="1">
      <alignment horizontal="right" vertical="center"/>
    </xf>
    <xf numFmtId="0" fontId="10" fillId="0" borderId="0" xfId="2" applyFont="1" applyFill="1" applyBorder="1" applyAlignment="1" applyProtection="1">
      <alignment vertical="center"/>
    </xf>
    <xf numFmtId="3" fontId="10" fillId="0" borderId="0" xfId="2" applyNumberFormat="1" applyFont="1" applyFill="1" applyBorder="1" applyAlignment="1" applyProtection="1">
      <alignment horizontal="right" vertical="center"/>
    </xf>
    <xf numFmtId="3" fontId="10" fillId="2" borderId="0" xfId="2" applyNumberFormat="1" applyFont="1" applyFill="1" applyBorder="1" applyAlignment="1" applyProtection="1">
      <alignment vertical="center"/>
    </xf>
    <xf numFmtId="0" fontId="4" fillId="2" borderId="0" xfId="2" applyFont="1" applyFill="1" applyBorder="1" applyAlignment="1" applyProtection="1">
      <alignment horizontal="right"/>
    </xf>
    <xf numFmtId="0" fontId="8" fillId="0" borderId="0" xfId="4" applyFont="1" applyProtection="1"/>
    <xf numFmtId="0" fontId="8" fillId="0" borderId="0" xfId="1" applyFont="1" applyProtection="1"/>
    <xf numFmtId="0" fontId="11" fillId="0" borderId="0" xfId="2" applyFont="1" applyAlignment="1" applyProtection="1">
      <alignment vertical="center"/>
    </xf>
    <xf numFmtId="0" fontId="4" fillId="2" borderId="0" xfId="2" applyFont="1" applyFill="1" applyProtection="1"/>
    <xf numFmtId="0" fontId="3" fillId="2" borderId="0" xfId="2" applyFont="1" applyFill="1" applyBorder="1" applyAlignment="1" applyProtection="1">
      <alignment horizontal="right" vertical="center"/>
    </xf>
    <xf numFmtId="0" fontId="5" fillId="0" borderId="0" xfId="1" applyFont="1" applyAlignment="1" applyProtection="1">
      <alignment horizontal="right"/>
    </xf>
    <xf numFmtId="3" fontId="10" fillId="2" borderId="0" xfId="2" applyNumberFormat="1" applyFont="1" applyFill="1" applyAlignment="1" applyProtection="1">
      <alignment vertical="center"/>
    </xf>
    <xf numFmtId="0" fontId="3" fillId="0" borderId="1" xfId="1" applyNumberFormat="1" applyFont="1" applyFill="1" applyBorder="1" applyAlignment="1" applyProtection="1">
      <alignment vertical="center"/>
    </xf>
    <xf numFmtId="0" fontId="5" fillId="0" borderId="1" xfId="2" applyFont="1" applyFill="1" applyBorder="1" applyAlignment="1" applyProtection="1">
      <alignment vertical="top"/>
    </xf>
    <xf numFmtId="0" fontId="5" fillId="0" borderId="1" xfId="1" applyFont="1" applyFill="1" applyBorder="1" applyAlignment="1" applyProtection="1">
      <alignment horizontal="right"/>
    </xf>
    <xf numFmtId="0" fontId="5" fillId="2" borderId="1" xfId="2" applyFont="1" applyFill="1" applyBorder="1" applyAlignment="1" applyProtection="1">
      <alignment vertical="top"/>
    </xf>
    <xf numFmtId="0" fontId="3" fillId="0" borderId="2" xfId="1" applyNumberFormat="1" applyFont="1" applyFill="1" applyBorder="1" applyAlignment="1" applyProtection="1">
      <alignment vertical="center"/>
    </xf>
    <xf numFmtId="0" fontId="5" fillId="0" borderId="2" xfId="2" applyFont="1" applyFill="1" applyBorder="1" applyAlignment="1" applyProtection="1">
      <alignment vertical="top"/>
    </xf>
    <xf numFmtId="0" fontId="5" fillId="0" borderId="2" xfId="1" applyFont="1" applyFill="1" applyBorder="1" applyAlignment="1" applyProtection="1">
      <alignment horizontal="right"/>
    </xf>
    <xf numFmtId="0" fontId="5" fillId="2" borderId="2" xfId="2" applyFont="1" applyFill="1" applyBorder="1" applyAlignment="1" applyProtection="1">
      <alignment vertical="top"/>
    </xf>
    <xf numFmtId="0" fontId="3" fillId="0" borderId="0" xfId="2" applyFont="1" applyFill="1" applyBorder="1" applyAlignment="1" applyProtection="1">
      <alignment horizontal="left" vertical="center"/>
    </xf>
    <xf numFmtId="0" fontId="5" fillId="0" borderId="0" xfId="2" applyFont="1" applyFill="1" applyAlignment="1" applyProtection="1">
      <alignment vertical="top"/>
    </xf>
    <xf numFmtId="0" fontId="5" fillId="0" borderId="0" xfId="2" applyFont="1" applyFill="1" applyBorder="1" applyAlignment="1" applyProtection="1">
      <alignment vertical="top"/>
    </xf>
    <xf numFmtId="0" fontId="2" fillId="0" borderId="0" xfId="1" applyProtection="1"/>
    <xf numFmtId="0" fontId="4" fillId="0" borderId="0" xfId="2" applyFont="1" applyFill="1" applyBorder="1" applyAlignment="1" applyProtection="1">
      <alignment vertical="center"/>
    </xf>
    <xf numFmtId="0" fontId="8" fillId="0" borderId="0" xfId="2" applyNumberFormat="1" applyFont="1" applyFill="1" applyBorder="1" applyAlignment="1" applyProtection="1">
      <alignment vertical="center" wrapText="1"/>
    </xf>
    <xf numFmtId="0" fontId="8" fillId="0" borderId="0" xfId="2" applyFont="1" applyFill="1" applyBorder="1" applyAlignment="1" applyProtection="1">
      <alignment horizontal="right" vertical="top" wrapText="1"/>
    </xf>
    <xf numFmtId="0" fontId="8" fillId="0" borderId="0" xfId="2" applyFont="1" applyFill="1" applyBorder="1" applyAlignment="1" applyProtection="1">
      <alignment vertical="center"/>
    </xf>
    <xf numFmtId="0" fontId="9" fillId="0" borderId="0" xfId="2" applyFont="1" applyFill="1" applyBorder="1" applyAlignment="1" applyProtection="1">
      <alignment horizontal="left" vertical="center"/>
    </xf>
    <xf numFmtId="3" fontId="9" fillId="0" borderId="0" xfId="2" applyNumberFormat="1" applyFont="1" applyFill="1" applyBorder="1" applyAlignment="1" applyProtection="1">
      <alignment horizontal="right" vertical="center"/>
    </xf>
    <xf numFmtId="0" fontId="8" fillId="0" borderId="0" xfId="4" applyFont="1" applyFill="1" applyBorder="1" applyProtection="1"/>
    <xf numFmtId="0" fontId="2" fillId="0" borderId="0" xfId="1" applyFill="1" applyBorder="1" applyProtection="1"/>
    <xf numFmtId="0" fontId="11" fillId="0" borderId="0" xfId="2" applyFont="1" applyBorder="1" applyAlignment="1" applyProtection="1">
      <alignment vertical="center"/>
    </xf>
    <xf numFmtId="0" fontId="8" fillId="0" borderId="0" xfId="18" applyNumberFormat="1" applyFont="1" applyBorder="1" applyAlignment="1" applyProtection="1">
      <alignment horizontal="left" vertical="center"/>
    </xf>
    <xf numFmtId="0" fontId="8" fillId="0" borderId="0" xfId="10" applyFont="1" applyBorder="1" applyAlignment="1" applyProtection="1">
      <alignment horizontal="left"/>
    </xf>
    <xf numFmtId="0" fontId="8" fillId="0" borderId="0" xfId="10" applyFont="1" applyBorder="1" applyAlignment="1" applyProtection="1">
      <alignment horizontal="left" vertical="center"/>
    </xf>
    <xf numFmtId="165" fontId="10" fillId="0" borderId="2" xfId="10" applyNumberFormat="1" applyFont="1" applyFill="1" applyBorder="1" applyAlignment="1" applyProtection="1">
      <alignment horizontal="right" vertical="center"/>
    </xf>
    <xf numFmtId="165" fontId="10" fillId="0" borderId="2" xfId="10" applyNumberFormat="1" applyFont="1" applyFill="1" applyBorder="1" applyAlignment="1" applyProtection="1">
      <alignment horizontal="left" vertical="center"/>
    </xf>
    <xf numFmtId="165" fontId="10" fillId="0" borderId="1" xfId="10" applyNumberFormat="1" applyFont="1" applyFill="1" applyBorder="1" applyAlignment="1" applyProtection="1">
      <alignment horizontal="right" vertical="center"/>
    </xf>
    <xf numFmtId="165" fontId="10" fillId="0" borderId="1" xfId="10" applyNumberFormat="1" applyFont="1" applyFill="1" applyBorder="1" applyAlignment="1" applyProtection="1">
      <alignment horizontal="left" vertical="center"/>
    </xf>
    <xf numFmtId="165" fontId="10" fillId="0" borderId="0" xfId="10" applyNumberFormat="1" applyFont="1" applyFill="1" applyBorder="1" applyAlignment="1" applyProtection="1">
      <alignment horizontal="right" vertical="center"/>
    </xf>
    <xf numFmtId="165" fontId="10" fillId="0" borderId="0" xfId="10" applyNumberFormat="1" applyFont="1" applyFill="1" applyBorder="1" applyAlignment="1" applyProtection="1">
      <alignment horizontal="left" vertical="center"/>
    </xf>
    <xf numFmtId="0" fontId="10" fillId="0" borderId="0" xfId="10" applyFont="1" applyBorder="1" applyAlignment="1" applyProtection="1">
      <alignment vertical="center"/>
    </xf>
    <xf numFmtId="165" fontId="10" fillId="3" borderId="0" xfId="10" applyNumberFormat="1" applyFont="1" applyFill="1" applyBorder="1" applyAlignment="1" applyProtection="1">
      <alignment horizontal="left" vertical="center"/>
    </xf>
    <xf numFmtId="165" fontId="9" fillId="0" borderId="0" xfId="10" applyNumberFormat="1" applyFont="1" applyFill="1" applyBorder="1" applyAlignment="1" applyProtection="1">
      <alignment horizontal="left" vertical="center"/>
    </xf>
    <xf numFmtId="0" fontId="34" fillId="0" borderId="2" xfId="10" applyFont="1" applyFill="1" applyBorder="1" applyAlignment="1" applyProtection="1">
      <alignment horizontal="right" wrapText="1"/>
    </xf>
    <xf numFmtId="0" fontId="34" fillId="0" borderId="2" xfId="10" applyFont="1" applyFill="1" applyBorder="1" applyAlignment="1" applyProtection="1">
      <alignment horizontal="left" wrapText="1"/>
    </xf>
    <xf numFmtId="0" fontId="34" fillId="0" borderId="1" xfId="10" applyFont="1" applyFill="1" applyBorder="1" applyAlignment="1" applyProtection="1">
      <alignment horizontal="right" wrapText="1"/>
    </xf>
    <xf numFmtId="0" fontId="34" fillId="0" borderId="1" xfId="10" applyFont="1" applyFill="1" applyBorder="1" applyAlignment="1" applyProtection="1">
      <alignment horizontal="left" wrapText="1"/>
    </xf>
    <xf numFmtId="0" fontId="8" fillId="0" borderId="0" xfId="10" applyFont="1" applyFill="1" applyBorder="1" applyAlignment="1" applyProtection="1">
      <alignment horizontal="right" wrapText="1"/>
    </xf>
    <xf numFmtId="0" fontId="8" fillId="0" borderId="0" xfId="10" applyNumberFormat="1" applyFont="1" applyBorder="1" applyAlignment="1" applyProtection="1">
      <alignment vertical="center"/>
    </xf>
    <xf numFmtId="0" fontId="3" fillId="0" borderId="2" xfId="10" applyFont="1" applyFill="1" applyBorder="1" applyProtection="1"/>
    <xf numFmtId="0" fontId="12" fillId="0" borderId="2" xfId="10" applyFont="1" applyFill="1" applyBorder="1" applyAlignment="1" applyProtection="1">
      <alignment wrapText="1"/>
    </xf>
    <xf numFmtId="0" fontId="3" fillId="0" borderId="1" xfId="10" applyFont="1" applyFill="1" applyBorder="1" applyProtection="1"/>
    <xf numFmtId="0" fontId="12" fillId="0" borderId="1" xfId="10" applyFont="1" applyBorder="1" applyAlignment="1" applyProtection="1">
      <alignment horizontal="left" vertical="top"/>
    </xf>
    <xf numFmtId="165" fontId="3" fillId="0" borderId="0" xfId="10" applyNumberFormat="1" applyFont="1" applyFill="1" applyBorder="1" applyProtection="1"/>
    <xf numFmtId="0" fontId="4" fillId="0" borderId="0" xfId="10" applyFont="1" applyBorder="1" applyAlignment="1" applyProtection="1">
      <alignment horizontal="left"/>
    </xf>
    <xf numFmtId="0" fontId="3" fillId="0" borderId="0" xfId="10" applyFont="1" applyFill="1" applyBorder="1" applyProtection="1"/>
    <xf numFmtId="0" fontId="3" fillId="0" borderId="0" xfId="10" applyFont="1" applyAlignment="1" applyProtection="1">
      <alignment horizontal="left"/>
    </xf>
    <xf numFmtId="0" fontId="7" fillId="0" borderId="0" xfId="3" applyFont="1" applyAlignment="1" applyProtection="1">
      <alignment horizontal="right" vertical="center"/>
    </xf>
    <xf numFmtId="0" fontId="30" fillId="0" borderId="0" xfId="14" applyFont="1" applyAlignment="1" applyProtection="1">
      <alignment horizontal="right" vertical="top"/>
    </xf>
    <xf numFmtId="3" fontId="3" fillId="0" borderId="0" xfId="10" applyNumberFormat="1" applyFont="1" applyBorder="1" applyAlignment="1" applyProtection="1"/>
    <xf numFmtId="0" fontId="8" fillId="0" borderId="2" xfId="5" applyFont="1" applyBorder="1" applyAlignment="1" applyProtection="1">
      <alignment horizontal="right" vertical="top" wrapText="1"/>
    </xf>
    <xf numFmtId="0" fontId="8" fillId="0" borderId="0" xfId="5" applyFont="1" applyBorder="1" applyAlignment="1" applyProtection="1">
      <alignment horizontal="right" vertical="top" wrapText="1"/>
    </xf>
    <xf numFmtId="0" fontId="8" fillId="0" borderId="2" xfId="5" applyNumberFormat="1" applyFont="1" applyFill="1" applyBorder="1" applyAlignment="1" applyProtection="1">
      <alignment horizontal="right" vertical="top" wrapText="1"/>
    </xf>
    <xf numFmtId="0" fontId="8" fillId="0" borderId="0" xfId="5" applyNumberFormat="1" applyFont="1" applyFill="1" applyBorder="1" applyAlignment="1" applyProtection="1">
      <alignment horizontal="right" vertical="top" wrapText="1"/>
    </xf>
    <xf numFmtId="0" fontId="8" fillId="0" borderId="0" xfId="5" applyFont="1" applyBorder="1" applyAlignment="1" applyProtection="1">
      <alignment horizontal="right" vertical="center" wrapText="1"/>
    </xf>
    <xf numFmtId="0" fontId="8" fillId="0" borderId="0" xfId="5" applyFont="1" applyBorder="1" applyAlignment="1" applyProtection="1">
      <alignment horizontal="right" vertical="center"/>
    </xf>
    <xf numFmtId="3" fontId="8" fillId="0" borderId="0" xfId="7" applyNumberFormat="1" applyFont="1" applyBorder="1" applyAlignment="1" applyProtection="1">
      <alignment horizontal="right" vertical="top" wrapText="1"/>
    </xf>
    <xf numFmtId="3" fontId="8" fillId="0" borderId="0" xfId="7" applyNumberFormat="1" applyFont="1" applyAlignment="1" applyProtection="1">
      <alignment horizontal="right" vertical="top" wrapText="1"/>
    </xf>
    <xf numFmtId="0" fontId="8" fillId="0" borderId="0" xfId="7" applyFont="1" applyBorder="1" applyAlignment="1" applyProtection="1">
      <alignment horizontal="right" vertical="top" wrapText="1"/>
    </xf>
    <xf numFmtId="0" fontId="8" fillId="0" borderId="0" xfId="10" applyFont="1" applyBorder="1" applyAlignment="1" applyProtection="1">
      <alignment vertical="center"/>
    </xf>
    <xf numFmtId="3" fontId="8" fillId="0" borderId="0" xfId="10" applyNumberFormat="1" applyFont="1" applyBorder="1" applyAlignment="1" applyProtection="1">
      <alignment horizontal="right" vertical="top" wrapText="1"/>
    </xf>
    <xf numFmtId="0" fontId="8" fillId="0" borderId="2" xfId="5" applyFont="1" applyBorder="1" applyAlignment="1" applyProtection="1">
      <alignment horizontal="right" vertical="top" wrapText="1"/>
    </xf>
    <xf numFmtId="0" fontId="8" fillId="0" borderId="0" xfId="5" applyFont="1" applyBorder="1" applyAlignment="1" applyProtection="1">
      <alignment horizontal="right" vertical="top" wrapText="1"/>
    </xf>
    <xf numFmtId="0" fontId="8" fillId="0" borderId="0" xfId="5" applyFont="1" applyBorder="1" applyAlignment="1" applyProtection="1">
      <alignment horizontal="right" vertical="center" wrapText="1"/>
    </xf>
    <xf numFmtId="0" fontId="8" fillId="0" borderId="0" xfId="5" applyFont="1" applyBorder="1" applyAlignment="1" applyProtection="1">
      <alignment horizontal="right" vertical="center"/>
    </xf>
    <xf numFmtId="0" fontId="8" fillId="0" borderId="2" xfId="5" applyNumberFormat="1" applyFont="1" applyFill="1" applyBorder="1" applyAlignment="1" applyProtection="1">
      <alignment horizontal="right" vertical="top" wrapText="1"/>
    </xf>
    <xf numFmtId="0" fontId="8" fillId="0" borderId="0" xfId="5" applyNumberFormat="1" applyFont="1" applyFill="1" applyBorder="1" applyAlignment="1" applyProtection="1">
      <alignment horizontal="right" vertical="top" wrapText="1"/>
    </xf>
    <xf numFmtId="0" fontId="8" fillId="0" borderId="2" xfId="5" applyFont="1" applyFill="1" applyBorder="1" applyAlignment="1" applyProtection="1">
      <alignment horizontal="right" vertical="top" wrapText="1"/>
    </xf>
    <xf numFmtId="0" fontId="8" fillId="0" borderId="0" xfId="5" applyFont="1" applyFill="1" applyBorder="1" applyAlignment="1" applyProtection="1">
      <alignment horizontal="right" vertical="top" wrapText="1"/>
    </xf>
    <xf numFmtId="0" fontId="8" fillId="0" borderId="2" xfId="5" applyFont="1" applyBorder="1" applyAlignment="1" applyProtection="1">
      <alignment horizontal="right" vertical="top"/>
    </xf>
    <xf numFmtId="0" fontId="8" fillId="0" borderId="0" xfId="5" applyFont="1" applyBorder="1" applyAlignment="1" applyProtection="1">
      <alignment horizontal="right" vertical="top"/>
    </xf>
    <xf numFmtId="0" fontId="8" fillId="0" borderId="0" xfId="5" applyFont="1" applyAlignment="1" applyProtection="1">
      <alignment horizontal="left" vertical="center" wrapText="1"/>
    </xf>
    <xf numFmtId="0" fontId="8" fillId="0" borderId="0" xfId="5" applyFont="1" applyAlignment="1" applyProtection="1">
      <alignment horizontal="right" vertical="top"/>
    </xf>
    <xf numFmtId="3" fontId="8" fillId="0" borderId="0" xfId="7" applyNumberFormat="1" applyFont="1" applyBorder="1" applyAlignment="1" applyProtection="1">
      <alignment horizontal="right" vertical="top" wrapText="1"/>
    </xf>
    <xf numFmtId="3" fontId="8" fillId="0" borderId="0" xfId="7" applyNumberFormat="1" applyFont="1" applyAlignment="1" applyProtection="1">
      <alignment horizontal="left" vertical="center" wrapText="1"/>
    </xf>
    <xf numFmtId="3" fontId="8" fillId="0" borderId="0" xfId="7" applyNumberFormat="1" applyFont="1" applyAlignment="1" applyProtection="1">
      <alignment horizontal="right" vertical="top" wrapText="1"/>
    </xf>
    <xf numFmtId="3" fontId="8" fillId="0" borderId="0" xfId="7" applyNumberFormat="1" applyFont="1" applyAlignment="1" applyProtection="1">
      <alignment horizontal="right" vertical="top"/>
    </xf>
    <xf numFmtId="0" fontId="8" fillId="0" borderId="0" xfId="7" applyFont="1" applyBorder="1" applyAlignment="1" applyProtection="1">
      <alignment horizontal="right" vertical="top" wrapText="1"/>
    </xf>
    <xf numFmtId="0" fontId="8" fillId="0" borderId="0" xfId="7" applyFont="1" applyAlignment="1" applyProtection="1">
      <alignment horizontal="left" vertical="center" wrapText="1"/>
    </xf>
    <xf numFmtId="0" fontId="8" fillId="0" borderId="0" xfId="10" applyFont="1" applyBorder="1" applyAlignment="1" applyProtection="1">
      <alignment horizontal="right" vertical="top" wrapText="1"/>
    </xf>
    <xf numFmtId="0" fontId="8" fillId="0" borderId="0" xfId="10" applyNumberFormat="1" applyFont="1" applyAlignment="1" applyProtection="1">
      <alignment vertical="center" wrapText="1"/>
    </xf>
    <xf numFmtId="0" fontId="8" fillId="0" borderId="0" xfId="10" applyFont="1" applyAlignment="1" applyProtection="1">
      <alignment vertical="center" wrapText="1"/>
    </xf>
    <xf numFmtId="0" fontId="8" fillId="0" borderId="0" xfId="10" applyNumberFormat="1" applyFont="1" applyBorder="1" applyAlignment="1" applyProtection="1">
      <alignment vertical="center" wrapText="1"/>
    </xf>
    <xf numFmtId="0" fontId="8" fillId="0" borderId="0" xfId="10" applyFont="1" applyBorder="1" applyAlignment="1" applyProtection="1">
      <alignment vertical="center"/>
    </xf>
    <xf numFmtId="0" fontId="8" fillId="0" borderId="0" xfId="7" applyNumberFormat="1" applyFont="1" applyAlignment="1" applyProtection="1">
      <alignment horizontal="left" vertical="center" wrapText="1"/>
    </xf>
    <xf numFmtId="3" fontId="8" fillId="0" borderId="0" xfId="10" applyNumberFormat="1" applyFont="1" applyBorder="1" applyAlignment="1" applyProtection="1">
      <alignment horizontal="right" vertical="top" wrapText="1"/>
    </xf>
  </cellXfs>
  <cellStyles count="19">
    <cellStyle name="Hipervínculo 2 2" xfId="14"/>
    <cellStyle name="Hipervínculo 2 2 2" xfId="3"/>
    <cellStyle name="Hipervínculo 2 3" xfId="9"/>
    <cellStyle name="Millares 2 2" xfId="8"/>
    <cellStyle name="Millares 4" xfId="17"/>
    <cellStyle name="Normal" xfId="0" builtinId="0"/>
    <cellStyle name="Normal 10" xfId="10"/>
    <cellStyle name="Normal 10 3" xfId="12"/>
    <cellStyle name="Normal 12" xfId="1"/>
    <cellStyle name="Normal 13 2" xfId="16"/>
    <cellStyle name="Normal 14" xfId="5"/>
    <cellStyle name="Normal 16" xfId="15"/>
    <cellStyle name="Normal 2" xfId="2"/>
    <cellStyle name="Normal 2 2" xfId="7"/>
    <cellStyle name="Normal 3 2 2" xfId="11"/>
    <cellStyle name="Normal 3 3" xfId="13"/>
    <cellStyle name="Normal 3 4" xfId="6"/>
    <cellStyle name="Normal 9" xfId="18"/>
    <cellStyle name="Normal 9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340995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MX" sz="900" b="1" i="0" strike="noStrike">
              <a:solidFill>
                <a:srgbClr val="000000"/>
              </a:solidFill>
              <a:latin typeface="Arial"/>
              <a:cs typeface="Arial"/>
            </a:rPr>
            <a:t>1/</a:t>
          </a:r>
        </a:p>
      </xdr:txBody>
    </xdr:sp>
    <xdr:clientData/>
  </xdr:twoCellAnchor>
  <xdr:twoCellAnchor>
    <xdr:from>
      <xdr:col>5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340995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s-MX" sz="900" b="1" i="0" strike="noStrike">
              <a:solidFill>
                <a:srgbClr val="000000"/>
              </a:solidFill>
              <a:latin typeface="Arial"/>
              <a:cs typeface="Arial"/>
            </a:rPr>
            <a:t>1/</a:t>
          </a:r>
        </a:p>
      </xdr:txBody>
    </xdr:sp>
    <xdr:clientData/>
  </xdr:twoCellAnchor>
  <xdr:twoCellAnchor>
    <xdr:from>
      <xdr:col>5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4" name="Text Box 3"/>
        <xdr:cNvSpPr txBox="1">
          <a:spLocks noChangeArrowheads="1"/>
        </xdr:cNvSpPr>
      </xdr:nvSpPr>
      <xdr:spPr bwMode="auto">
        <a:xfrm>
          <a:off x="340995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MX" sz="900" b="1" i="0" strike="noStrike">
              <a:solidFill>
                <a:srgbClr val="000000"/>
              </a:solidFill>
              <a:latin typeface="Arial"/>
              <a:cs typeface="Arial"/>
            </a:rPr>
            <a:t>1/</a:t>
          </a:r>
        </a:p>
      </xdr:txBody>
    </xdr:sp>
    <xdr:clientData/>
  </xdr:twoCellAnchor>
  <xdr:twoCellAnchor>
    <xdr:from>
      <xdr:col>5</xdr:col>
      <xdr:colOff>0</xdr:colOff>
      <xdr:row>0</xdr:row>
      <xdr:rowOff>0</xdr:rowOff>
    </xdr:from>
    <xdr:to>
      <xdr:col>9</xdr:col>
      <xdr:colOff>188612</xdr:colOff>
      <xdr:row>0</xdr:row>
      <xdr:rowOff>0</xdr:rowOff>
    </xdr:to>
    <xdr:sp macro="" textlink="">
      <xdr:nvSpPr>
        <xdr:cNvPr id="5" name="Text Box 4"/>
        <xdr:cNvSpPr txBox="1">
          <a:spLocks noChangeArrowheads="1"/>
        </xdr:cNvSpPr>
      </xdr:nvSpPr>
      <xdr:spPr bwMode="auto">
        <a:xfrm>
          <a:off x="3409950" y="0"/>
          <a:ext cx="2322212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s-MX" sz="900" b="1" i="0" strike="noStrike">
              <a:solidFill>
                <a:srgbClr val="000000"/>
              </a:solidFill>
              <a:latin typeface="Arial"/>
              <a:cs typeface="Arial"/>
            </a:rPr>
            <a:t>1/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inegi.org.mx/est/contenidos/proyectos/registros/economicas/finanzas/default.aspx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inegi.org.mx/est/contenidos/proyectos/registros/economicas/finanzas/default.aspx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www.inegi.org.mx/est/contenidos/proyectos/registros/economicas/finanzas/default.aspx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://www.inegi.org.mx/est/contenidos/proyectos/registros/economicas/finanzas/default.aspx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://www.shcp.gob.mx/POLITICAFINANCIERA/FINANZASPUBLICAS/Estadisticas_Oportunas_Finanzas_Publicas/Informacion_mensual/Paginas/finanzas_publicas.aspx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8"/>
  <sheetViews>
    <sheetView showGridLines="0" showRowColHeaders="0" tabSelected="1" zoomScale="140" zoomScaleNormal="140" workbookViewId="0">
      <pane ySplit="2" topLeftCell="A3" activePane="bottomLeft" state="frozenSplit"/>
      <selection pane="bottomLeft"/>
    </sheetView>
  </sheetViews>
  <sheetFormatPr baseColWidth="10" defaultColWidth="0" defaultRowHeight="9" customHeight="1" zeroHeight="1"/>
  <cols>
    <col min="1" max="1" width="5.7109375" style="66" customWidth="1"/>
    <col min="2" max="2" width="79.7109375" style="67" customWidth="1"/>
    <col min="3" max="16384" width="0" style="68" hidden="1"/>
  </cols>
  <sheetData>
    <row r="1" spans="1:2"/>
    <row r="2" spans="1:2" ht="12.75">
      <c r="A2" s="69" t="s">
        <v>88</v>
      </c>
    </row>
    <row r="3" spans="1:2">
      <c r="A3" s="70"/>
    </row>
    <row r="4" spans="1:2" ht="27">
      <c r="A4" s="71" t="s">
        <v>211</v>
      </c>
      <c r="B4" s="72" t="s">
        <v>254</v>
      </c>
    </row>
    <row r="5" spans="1:2" ht="27">
      <c r="A5" s="71" t="s">
        <v>212</v>
      </c>
      <c r="B5" s="72" t="s">
        <v>255</v>
      </c>
    </row>
    <row r="6" spans="1:2" ht="36">
      <c r="A6" s="71" t="s">
        <v>89</v>
      </c>
      <c r="B6" s="72" t="s">
        <v>90</v>
      </c>
    </row>
    <row r="7" spans="1:2" ht="36">
      <c r="A7" s="71" t="s">
        <v>203</v>
      </c>
      <c r="B7" s="72" t="s">
        <v>207</v>
      </c>
    </row>
    <row r="8" spans="1:2" ht="36">
      <c r="A8" s="71" t="s">
        <v>204</v>
      </c>
      <c r="B8" s="72" t="s">
        <v>208</v>
      </c>
    </row>
    <row r="9" spans="1:2" ht="36">
      <c r="A9" s="71" t="s">
        <v>137</v>
      </c>
      <c r="B9" s="72" t="s">
        <v>139</v>
      </c>
    </row>
    <row r="10" spans="1:2" ht="36">
      <c r="A10" s="71" t="s">
        <v>138</v>
      </c>
      <c r="B10" s="72" t="s">
        <v>140</v>
      </c>
    </row>
    <row r="11" spans="1:2" ht="36">
      <c r="A11" s="71" t="s">
        <v>205</v>
      </c>
      <c r="B11" s="72" t="s">
        <v>209</v>
      </c>
    </row>
    <row r="12" spans="1:2" ht="36">
      <c r="A12" s="71" t="s">
        <v>206</v>
      </c>
      <c r="B12" s="72" t="s">
        <v>210</v>
      </c>
    </row>
    <row r="13" spans="1:2" ht="36">
      <c r="A13" s="71" t="s">
        <v>268</v>
      </c>
      <c r="B13" s="72" t="s">
        <v>269</v>
      </c>
    </row>
    <row r="14" spans="1:2" ht="36">
      <c r="A14" s="71" t="s">
        <v>156</v>
      </c>
      <c r="B14" s="72" t="s">
        <v>158</v>
      </c>
    </row>
    <row r="15" spans="1:2" ht="36">
      <c r="A15" s="71" t="s">
        <v>157</v>
      </c>
      <c r="B15" s="72" t="s">
        <v>159</v>
      </c>
    </row>
    <row r="16" spans="1:2" hidden="1">
      <c r="A16" s="71"/>
      <c r="B16" s="72"/>
    </row>
    <row r="17" spans="1:2" ht="42.75" hidden="1" customHeight="1">
      <c r="A17" s="71"/>
      <c r="B17" s="73"/>
    </row>
    <row r="18" spans="1:2" ht="18.75" hidden="1" customHeight="1">
      <c r="A18" s="68"/>
      <c r="B18" s="74"/>
    </row>
    <row r="19" spans="1:2" hidden="1">
      <c r="A19" s="71"/>
      <c r="B19" s="72"/>
    </row>
    <row r="20" spans="1:2" hidden="1">
      <c r="A20" s="71"/>
      <c r="B20" s="72"/>
    </row>
    <row r="21" spans="1:2" hidden="1">
      <c r="A21" s="71"/>
      <c r="B21" s="72"/>
    </row>
    <row r="22" spans="1:2" hidden="1">
      <c r="A22" s="71"/>
      <c r="B22" s="72"/>
    </row>
    <row r="23" spans="1:2" hidden="1">
      <c r="A23" s="71"/>
      <c r="B23" s="72"/>
    </row>
    <row r="24" spans="1:2" hidden="1">
      <c r="A24" s="71"/>
      <c r="B24" s="72"/>
    </row>
    <row r="25" spans="1:2" hidden="1">
      <c r="A25" s="71"/>
      <c r="B25" s="72"/>
    </row>
    <row r="26" spans="1:2" hidden="1">
      <c r="A26" s="71"/>
      <c r="B26" s="72"/>
    </row>
    <row r="27" spans="1:2" hidden="1">
      <c r="A27" s="71"/>
      <c r="B27" s="72"/>
    </row>
    <row r="28" spans="1:2" hidden="1">
      <c r="A28" s="71"/>
      <c r="B28" s="72"/>
    </row>
    <row r="29" spans="1:2" hidden="1">
      <c r="A29" s="71"/>
      <c r="B29" s="72"/>
    </row>
    <row r="30" spans="1:2" hidden="1">
      <c r="A30" s="71"/>
      <c r="B30" s="72"/>
    </row>
    <row r="31" spans="1:2" hidden="1">
      <c r="A31" s="71"/>
      <c r="B31" s="72"/>
    </row>
    <row r="32" spans="1:2" hidden="1">
      <c r="A32" s="71"/>
      <c r="B32" s="72"/>
    </row>
    <row r="33" spans="1:2" hidden="1">
      <c r="A33" s="71"/>
      <c r="B33" s="72"/>
    </row>
    <row r="34" spans="1:2" hidden="1">
      <c r="A34" s="71"/>
      <c r="B34" s="72"/>
    </row>
    <row r="35" spans="1:2" hidden="1">
      <c r="A35" s="71"/>
      <c r="B35" s="72"/>
    </row>
    <row r="36" spans="1:2" hidden="1"/>
    <row r="37" spans="1:2" hidden="1">
      <c r="A37" s="75"/>
      <c r="B37" s="76"/>
    </row>
    <row r="38" spans="1:2" hidden="1">
      <c r="A38" s="75"/>
      <c r="B38" s="76"/>
    </row>
    <row r="39" spans="1:2" hidden="1"/>
    <row r="40" spans="1:2" hidden="1"/>
    <row r="41" spans="1:2" hidden="1"/>
    <row r="42" spans="1:2" hidden="1"/>
    <row r="43" spans="1:2" hidden="1"/>
    <row r="44" spans="1:2" s="66" customFormat="1" hidden="1">
      <c r="B44" s="67"/>
    </row>
    <row r="45" spans="1:2" s="66" customFormat="1" hidden="1">
      <c r="B45" s="67"/>
    </row>
    <row r="46" spans="1:2" s="66" customFormat="1" hidden="1">
      <c r="B46" s="67"/>
    </row>
    <row r="47" spans="1:2" s="66" customFormat="1" hidden="1">
      <c r="B47" s="67"/>
    </row>
    <row r="48" spans="1:2" s="66" customFormat="1" hidden="1">
      <c r="B48" s="67"/>
    </row>
    <row r="49" spans="2:2" s="66" customFormat="1" hidden="1">
      <c r="B49" s="67"/>
    </row>
    <row r="50" spans="2:2" s="66" customFormat="1" hidden="1">
      <c r="B50" s="67"/>
    </row>
    <row r="51" spans="2:2" s="66" customFormat="1" hidden="1">
      <c r="B51" s="67"/>
    </row>
    <row r="52" spans="2:2" s="66" customFormat="1" ht="9" hidden="1" customHeight="1">
      <c r="B52" s="67"/>
    </row>
    <row r="53" spans="2:2" s="66" customFormat="1" ht="9" hidden="1" customHeight="1">
      <c r="B53" s="67"/>
    </row>
    <row r="54" spans="2:2" s="66" customFormat="1" ht="9" hidden="1" customHeight="1">
      <c r="B54" s="67"/>
    </row>
    <row r="55" spans="2:2" s="66" customFormat="1" ht="9" hidden="1" customHeight="1">
      <c r="B55" s="67"/>
    </row>
    <row r="56" spans="2:2" s="66" customFormat="1" ht="9" hidden="1" customHeight="1">
      <c r="B56" s="67"/>
    </row>
    <row r="57" spans="2:2" s="66" customFormat="1" ht="9" hidden="1" customHeight="1">
      <c r="B57" s="67"/>
    </row>
    <row r="58" spans="2:2" s="66" customFormat="1" ht="9" hidden="1" customHeight="1">
      <c r="B58" s="67"/>
    </row>
    <row r="59" spans="2:2" s="66" customFormat="1" ht="9" hidden="1" customHeight="1">
      <c r="B59" s="67"/>
    </row>
    <row r="60" spans="2:2" s="66" customFormat="1" ht="9" hidden="1" customHeight="1">
      <c r="B60" s="67"/>
    </row>
    <row r="61" spans="2:2" s="66" customFormat="1" ht="9" hidden="1" customHeight="1">
      <c r="B61" s="67"/>
    </row>
    <row r="62" spans="2:2" s="66" customFormat="1" ht="9" hidden="1" customHeight="1">
      <c r="B62" s="67"/>
    </row>
    <row r="63" spans="2:2" s="66" customFormat="1" ht="9" hidden="1" customHeight="1">
      <c r="B63" s="67"/>
    </row>
    <row r="64" spans="2:2" s="66" customFormat="1" ht="9" hidden="1" customHeight="1">
      <c r="B64" s="67"/>
    </row>
    <row r="65" spans="2:2" s="66" customFormat="1" ht="9" hidden="1" customHeight="1">
      <c r="B65" s="67"/>
    </row>
    <row r="66" spans="2:2" s="66" customFormat="1" ht="9" hidden="1" customHeight="1">
      <c r="B66" s="67"/>
    </row>
    <row r="67" spans="2:2" s="66" customFormat="1" ht="9" hidden="1" customHeight="1">
      <c r="B67" s="67"/>
    </row>
    <row r="68" spans="2:2" s="66" customFormat="1" ht="9" hidden="1" customHeight="1">
      <c r="B68" s="67"/>
    </row>
    <row r="69" spans="2:2" s="66" customFormat="1" ht="9" hidden="1" customHeight="1">
      <c r="B69" s="67"/>
    </row>
    <row r="70" spans="2:2" s="66" customFormat="1" ht="9" hidden="1" customHeight="1">
      <c r="B70" s="67"/>
    </row>
    <row r="71" spans="2:2" s="66" customFormat="1" ht="9" hidden="1" customHeight="1">
      <c r="B71" s="67"/>
    </row>
    <row r="72" spans="2:2" s="66" customFormat="1" ht="9" hidden="1" customHeight="1">
      <c r="B72" s="67"/>
    </row>
    <row r="73" spans="2:2" s="66" customFormat="1" ht="9" hidden="1" customHeight="1">
      <c r="B73" s="67"/>
    </row>
    <row r="74" spans="2:2" s="66" customFormat="1" ht="9" hidden="1" customHeight="1">
      <c r="B74" s="67"/>
    </row>
    <row r="75" spans="2:2" s="66" customFormat="1" ht="9" hidden="1" customHeight="1">
      <c r="B75" s="67"/>
    </row>
    <row r="76" spans="2:2" s="66" customFormat="1" ht="9" hidden="1" customHeight="1">
      <c r="B76" s="67"/>
    </row>
    <row r="77" spans="2:2" s="66" customFormat="1" ht="9" hidden="1" customHeight="1">
      <c r="B77" s="67"/>
    </row>
    <row r="78" spans="2:2" s="66" customFormat="1" ht="9" hidden="1" customHeight="1">
      <c r="B78" s="67"/>
    </row>
    <row r="79" spans="2:2" s="66" customFormat="1" ht="9" hidden="1" customHeight="1">
      <c r="B79" s="67"/>
    </row>
    <row r="80" spans="2:2" s="66" customFormat="1" ht="9" hidden="1" customHeight="1">
      <c r="B80" s="67"/>
    </row>
    <row r="81" spans="2:2" s="66" customFormat="1" ht="9" hidden="1" customHeight="1">
      <c r="B81" s="67"/>
    </row>
    <row r="82" spans="2:2" s="66" customFormat="1" ht="9" hidden="1" customHeight="1">
      <c r="B82" s="67"/>
    </row>
    <row r="83" spans="2:2" s="66" customFormat="1" ht="9" hidden="1" customHeight="1">
      <c r="B83" s="67"/>
    </row>
    <row r="84" spans="2:2" s="66" customFormat="1" ht="9" hidden="1" customHeight="1">
      <c r="B84" s="67"/>
    </row>
    <row r="85" spans="2:2" ht="9" hidden="1" customHeight="1"/>
    <row r="86" spans="2:2" ht="9" hidden="1" customHeight="1"/>
    <row r="87" spans="2:2" ht="9" hidden="1" customHeight="1"/>
    <row r="88" spans="2:2" ht="9" hidden="1" customHeight="1"/>
    <row r="89" spans="2:2" ht="9" hidden="1" customHeight="1"/>
    <row r="90" spans="2:2" ht="9" hidden="1" customHeight="1"/>
    <row r="91" spans="2:2" ht="9" hidden="1" customHeight="1"/>
    <row r="92" spans="2:2" ht="9" hidden="1" customHeight="1"/>
    <row r="93" spans="2:2" ht="9" hidden="1" customHeight="1"/>
    <row r="94" spans="2:2" s="66" customFormat="1" ht="9" hidden="1" customHeight="1">
      <c r="B94" s="67"/>
    </row>
    <row r="95" spans="2:2" s="66" customFormat="1" ht="9" hidden="1" customHeight="1">
      <c r="B95" s="67"/>
    </row>
    <row r="96" spans="2:2" s="66" customFormat="1" ht="9" hidden="1" customHeight="1">
      <c r="B96" s="67"/>
    </row>
    <row r="97" spans="2:2" s="66" customFormat="1" ht="9" hidden="1" customHeight="1">
      <c r="B97" s="67"/>
    </row>
    <row r="98" spans="2:2" s="66" customFormat="1" ht="9" hidden="1" customHeight="1">
      <c r="B98" s="67"/>
    </row>
    <row r="99" spans="2:2" s="66" customFormat="1" ht="9" hidden="1" customHeight="1">
      <c r="B99" s="67"/>
    </row>
    <row r="100" spans="2:2" s="66" customFormat="1" ht="9" hidden="1" customHeight="1">
      <c r="B100" s="67"/>
    </row>
    <row r="101" spans="2:2" ht="9" hidden="1" customHeight="1"/>
    <row r="102" spans="2:2" ht="9" hidden="1" customHeight="1"/>
    <row r="103" spans="2:2" ht="9" hidden="1" customHeight="1"/>
    <row r="104" spans="2:2" ht="9" hidden="1" customHeight="1"/>
    <row r="105" spans="2:2" ht="9" hidden="1" customHeight="1"/>
    <row r="106" spans="2:2" ht="9" hidden="1" customHeight="1"/>
    <row r="107" spans="2:2" ht="9" hidden="1" customHeight="1"/>
    <row r="108" spans="2:2" ht="9" hidden="1" customHeight="1"/>
    <row r="109" spans="2:2" s="66" customFormat="1" ht="9" hidden="1" customHeight="1">
      <c r="B109" s="67"/>
    </row>
    <row r="110" spans="2:2" s="66" customFormat="1" ht="9" hidden="1" customHeight="1">
      <c r="B110" s="67"/>
    </row>
    <row r="111" spans="2:2" s="66" customFormat="1" ht="9" hidden="1" customHeight="1">
      <c r="B111" s="67"/>
    </row>
    <row r="112" spans="2:2" s="66" customFormat="1" ht="9" hidden="1" customHeight="1">
      <c r="B112" s="67"/>
    </row>
    <row r="113" spans="2:2" s="66" customFormat="1" ht="9" hidden="1" customHeight="1">
      <c r="B113" s="67"/>
    </row>
    <row r="114" spans="2:2" s="66" customFormat="1" ht="9" hidden="1" customHeight="1">
      <c r="B114" s="67"/>
    </row>
    <row r="115" spans="2:2" s="66" customFormat="1" ht="9" hidden="1" customHeight="1">
      <c r="B115" s="67"/>
    </row>
    <row r="116" spans="2:2" ht="9" hidden="1" customHeight="1"/>
    <row r="117" spans="2:2" ht="9" hidden="1" customHeight="1"/>
    <row r="118" spans="2:2" ht="9" hidden="1" customHeight="1"/>
    <row r="119" spans="2:2" ht="9" hidden="1" customHeight="1"/>
    <row r="120" spans="2:2" ht="9" hidden="1" customHeight="1"/>
    <row r="121" spans="2:2" ht="9" hidden="1" customHeight="1"/>
    <row r="122" spans="2:2" ht="9" hidden="1" customHeight="1"/>
    <row r="123" spans="2:2" ht="9" hidden="1" customHeight="1"/>
    <row r="124" spans="2:2" ht="9" hidden="1" customHeight="1"/>
    <row r="125" spans="2:2" s="66" customFormat="1" ht="9" hidden="1" customHeight="1">
      <c r="B125" s="67"/>
    </row>
    <row r="126" spans="2:2" s="66" customFormat="1" ht="9" hidden="1" customHeight="1">
      <c r="B126" s="67"/>
    </row>
    <row r="127" spans="2:2" s="66" customFormat="1" ht="9" hidden="1" customHeight="1">
      <c r="B127" s="67"/>
    </row>
    <row r="128" spans="2:2" s="66" customFormat="1" ht="9" hidden="1" customHeight="1">
      <c r="B128" s="67"/>
    </row>
    <row r="129" spans="2:2" s="66" customFormat="1" ht="9" hidden="1" customHeight="1">
      <c r="B129" s="67"/>
    </row>
    <row r="130" spans="2:2" s="66" customFormat="1" ht="9" hidden="1" customHeight="1">
      <c r="B130" s="67"/>
    </row>
    <row r="131" spans="2:2" ht="9" hidden="1" customHeight="1"/>
    <row r="132" spans="2:2" ht="9" hidden="1" customHeight="1"/>
    <row r="133" spans="2:2" ht="9" hidden="1" customHeight="1"/>
    <row r="134" spans="2:2" ht="9" hidden="1" customHeight="1"/>
    <row r="135" spans="2:2" ht="9" hidden="1" customHeight="1"/>
    <row r="136" spans="2:2" ht="9" hidden="1" customHeight="1"/>
    <row r="137" spans="2:2" ht="9" hidden="1" customHeight="1"/>
    <row r="138" spans="2:2" ht="9" hidden="1" customHeight="1"/>
    <row r="139" spans="2:2" ht="9" hidden="1" customHeight="1"/>
    <row r="140" spans="2:2" ht="9" hidden="1" customHeight="1"/>
    <row r="141" spans="2:2" ht="9" hidden="1" customHeight="1"/>
    <row r="142" spans="2:2" s="66" customFormat="1" ht="9" hidden="1" customHeight="1">
      <c r="B142" s="67"/>
    </row>
    <row r="143" spans="2:2" s="66" customFormat="1" ht="9" hidden="1" customHeight="1">
      <c r="B143" s="67"/>
    </row>
    <row r="144" spans="2:2" s="66" customFormat="1" ht="9" hidden="1" customHeight="1">
      <c r="B144" s="67"/>
    </row>
    <row r="145" ht="9" hidden="1" customHeight="1"/>
    <row r="146" ht="9" hidden="1" customHeight="1"/>
    <row r="147" ht="9" hidden="1" customHeight="1"/>
    <row r="148" ht="9" hidden="1" customHeight="1"/>
    <row r="149" ht="9" hidden="1" customHeight="1"/>
    <row r="150" ht="9" hidden="1" customHeight="1"/>
    <row r="151" ht="9" hidden="1" customHeight="1"/>
    <row r="152" ht="9" hidden="1" customHeight="1"/>
    <row r="153" ht="9" hidden="1" customHeight="1"/>
    <row r="154" ht="9" hidden="1" customHeight="1"/>
    <row r="155" ht="9" hidden="1" customHeight="1"/>
    <row r="156" ht="9" hidden="1" customHeight="1"/>
    <row r="157" ht="9" hidden="1" customHeight="1"/>
    <row r="158" ht="9" hidden="1" customHeight="1"/>
  </sheetData>
  <sheetProtection sheet="1" objects="1" scenarios="1"/>
  <hyperlinks>
    <hyperlink ref="A15:B15" location="'17.12'!A1" display="17.12"/>
    <hyperlink ref="A9:B9" location="'17.6'!A1" display="17.6"/>
    <hyperlink ref="A14:B14" location="'17.11'!A1" display="17.11"/>
    <hyperlink ref="A7:B7" location="'17.4'!A1" display="17.4"/>
    <hyperlink ref="A8:B8" location="'17.5'!A1" display="17.5"/>
    <hyperlink ref="A11:B11" location="'17.8'!A1" display="17.8"/>
    <hyperlink ref="A12:B12" location="'17.9'!A1" display="17.9"/>
    <hyperlink ref="A4:B4" location="'17.1'!A1" display="17.1"/>
    <hyperlink ref="A5:B5" location="'17.2'!A1" display="17.2"/>
    <hyperlink ref="A13:B13" location="'17.10'!A1" display="17.10"/>
    <hyperlink ref="A6:B6" location="'17.3'!A1" display="17.3"/>
    <hyperlink ref="A10:B10" location="'17.7'!A1" display="17.7"/>
  </hyperlinks>
  <printOptions horizontalCentered="1" verticalCentered="1"/>
  <pageMargins left="0.19685039370078741" right="0.19685039370078741" top="0.19685039370078741" bottom="0.19685039370078741" header="0" footer="0.39370078740157483"/>
  <pageSetup orientation="portrait" verticalDpi="1200" r:id="rId1"/>
  <headerFooter scaleWithDoc="0" alignWithMargins="0">
    <oddHeader xml:space="preserve">&amp;L&amp;"Arial,Normal"&amp;10&amp;K000080INEGI. Anuario estadístico y geográfico por entidad federativa 2019. 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25"/>
  <sheetViews>
    <sheetView showGridLines="0" showRowColHeaders="0" zoomScale="130" zoomScaleNormal="130" workbookViewId="0"/>
  </sheetViews>
  <sheetFormatPr baseColWidth="10" defaultColWidth="0" defaultRowHeight="11.25" customHeight="1" zeroHeight="1"/>
  <cols>
    <col min="1" max="1" width="20.85546875" style="456" customWidth="1"/>
    <col min="2" max="2" width="18" style="456" customWidth="1"/>
    <col min="3" max="3" width="28.85546875" style="456" customWidth="1"/>
    <col min="4" max="4" width="24.85546875" style="456" customWidth="1"/>
    <col min="5" max="5" width="0.85546875" style="455" customWidth="1"/>
    <col min="6" max="6" width="16.42578125" style="455" hidden="1" customWidth="1"/>
    <col min="7" max="7" width="10.42578125" style="455" hidden="1" customWidth="1"/>
    <col min="8" max="29" width="11.5703125" style="455" hidden="1" customWidth="1"/>
    <col min="30" max="16384" width="11.5703125" style="456" hidden="1"/>
  </cols>
  <sheetData>
    <row r="1" spans="1:29" s="450" customFormat="1" ht="12.4" customHeight="1">
      <c r="A1" s="449" t="s">
        <v>213</v>
      </c>
      <c r="D1" s="1" t="s">
        <v>214</v>
      </c>
      <c r="E1" s="451"/>
      <c r="F1" s="451"/>
      <c r="G1" s="452"/>
      <c r="H1" s="451"/>
      <c r="I1" s="451"/>
      <c r="J1" s="451"/>
      <c r="K1" s="451"/>
      <c r="L1" s="451"/>
      <c r="M1" s="451"/>
      <c r="N1" s="451"/>
      <c r="O1" s="451"/>
      <c r="P1" s="451"/>
      <c r="Q1" s="451"/>
      <c r="R1" s="451"/>
      <c r="S1" s="451"/>
      <c r="T1" s="451"/>
      <c r="U1" s="451"/>
      <c r="V1" s="451"/>
      <c r="W1" s="451"/>
      <c r="X1" s="451"/>
      <c r="Y1" s="451"/>
      <c r="Z1" s="451"/>
      <c r="AA1" s="451"/>
      <c r="AB1" s="451"/>
      <c r="AC1" s="451"/>
    </row>
    <row r="2" spans="1:29" s="450" customFormat="1" ht="12.4" customHeight="1">
      <c r="A2" s="453" t="s">
        <v>215</v>
      </c>
      <c r="E2" s="451"/>
      <c r="F2" s="451"/>
      <c r="G2" s="452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451"/>
      <c r="V2" s="451"/>
      <c r="W2" s="451"/>
      <c r="X2" s="451"/>
      <c r="Y2" s="451"/>
      <c r="Z2" s="451"/>
      <c r="AA2" s="451"/>
      <c r="AB2" s="451"/>
      <c r="AC2" s="451"/>
    </row>
    <row r="3" spans="1:29" ht="3" customHeight="1">
      <c r="A3" s="454"/>
      <c r="B3" s="454"/>
      <c r="C3" s="454"/>
      <c r="D3" s="454"/>
    </row>
    <row r="4" spans="1:29" ht="3" customHeight="1">
      <c r="A4" s="455"/>
      <c r="B4" s="457"/>
      <c r="C4" s="457"/>
      <c r="D4" s="457"/>
    </row>
    <row r="5" spans="1:29" s="462" customFormat="1" ht="9" customHeight="1">
      <c r="A5" s="458" t="s">
        <v>151</v>
      </c>
      <c r="B5" s="459" t="s">
        <v>0</v>
      </c>
      <c r="C5" s="459" t="s">
        <v>216</v>
      </c>
      <c r="D5" s="459" t="s">
        <v>217</v>
      </c>
      <c r="E5" s="460"/>
      <c r="F5" s="460"/>
      <c r="G5" s="460"/>
      <c r="H5" s="461"/>
      <c r="I5" s="461"/>
      <c r="J5" s="461"/>
      <c r="K5" s="461"/>
      <c r="L5" s="461"/>
      <c r="M5" s="461"/>
      <c r="N5" s="461"/>
      <c r="O5" s="461"/>
      <c r="P5" s="461"/>
      <c r="Q5" s="461"/>
      <c r="R5" s="461"/>
      <c r="S5" s="461"/>
      <c r="T5" s="460"/>
      <c r="U5" s="460"/>
      <c r="V5" s="460"/>
      <c r="W5" s="460"/>
      <c r="X5" s="460"/>
      <c r="Y5" s="460"/>
      <c r="Z5" s="460"/>
      <c r="AA5" s="460"/>
      <c r="AB5" s="460"/>
      <c r="AC5" s="460"/>
    </row>
    <row r="6" spans="1:29" ht="3" customHeight="1">
      <c r="A6" s="454"/>
      <c r="B6" s="454"/>
      <c r="C6" s="454"/>
      <c r="D6" s="454"/>
      <c r="H6" s="463"/>
      <c r="I6" s="463"/>
      <c r="J6" s="463"/>
      <c r="K6" s="463"/>
      <c r="L6" s="463"/>
      <c r="M6" s="463"/>
      <c r="N6" s="463"/>
      <c r="O6" s="463"/>
      <c r="P6" s="463"/>
      <c r="Q6" s="463"/>
      <c r="R6" s="463"/>
      <c r="S6" s="463"/>
    </row>
    <row r="7" spans="1:29" ht="3" customHeight="1">
      <c r="A7" s="455"/>
      <c r="B7" s="455"/>
      <c r="C7" s="455"/>
      <c r="D7" s="455"/>
      <c r="H7" s="463"/>
      <c r="I7" s="463"/>
      <c r="J7" s="463"/>
      <c r="K7" s="463"/>
      <c r="L7" s="463"/>
      <c r="M7" s="463"/>
      <c r="N7" s="463"/>
      <c r="O7" s="463"/>
      <c r="P7" s="463"/>
      <c r="Q7" s="463"/>
      <c r="R7" s="463"/>
      <c r="S7" s="463"/>
    </row>
    <row r="8" spans="1:29" ht="9" customHeight="1">
      <c r="A8" s="464">
        <v>2005</v>
      </c>
      <c r="B8" s="455"/>
      <c r="C8" s="455"/>
      <c r="D8" s="455"/>
      <c r="H8" s="463"/>
      <c r="I8" s="463"/>
      <c r="J8" s="463"/>
      <c r="K8" s="463"/>
      <c r="L8" s="463"/>
      <c r="M8" s="463"/>
      <c r="N8" s="463"/>
      <c r="O8" s="463"/>
      <c r="P8" s="463"/>
      <c r="Q8" s="463"/>
      <c r="R8" s="463"/>
      <c r="S8" s="463"/>
    </row>
    <row r="9" spans="1:29" s="467" customFormat="1" ht="9" customHeight="1">
      <c r="A9" s="464" t="s">
        <v>1</v>
      </c>
      <c r="B9" s="465">
        <f>SUM(B11:B42)</f>
        <v>18788167</v>
      </c>
      <c r="C9" s="465">
        <f>SUM(C11:C42)</f>
        <v>18147266</v>
      </c>
      <c r="D9" s="465">
        <f>SUM(D11:D42)</f>
        <v>640901</v>
      </c>
      <c r="E9" s="466"/>
      <c r="F9" s="466"/>
      <c r="G9" s="466"/>
      <c r="H9" s="466"/>
      <c r="I9" s="466"/>
      <c r="J9" s="466"/>
      <c r="K9" s="466"/>
      <c r="L9" s="466"/>
      <c r="M9" s="466"/>
      <c r="N9" s="466"/>
      <c r="O9" s="466"/>
      <c r="P9" s="466"/>
      <c r="Q9" s="466"/>
      <c r="R9" s="466"/>
      <c r="S9" s="466"/>
      <c r="T9" s="466"/>
      <c r="U9" s="466"/>
      <c r="V9" s="466"/>
      <c r="W9" s="466"/>
      <c r="X9" s="466"/>
      <c r="Y9" s="466"/>
      <c r="Z9" s="466"/>
      <c r="AA9" s="466"/>
      <c r="AB9" s="466"/>
      <c r="AC9" s="466"/>
    </row>
    <row r="10" spans="1:29" s="467" customFormat="1" ht="3.95" customHeight="1">
      <c r="A10" s="464"/>
      <c r="B10" s="465"/>
      <c r="C10" s="465"/>
      <c r="D10" s="465"/>
      <c r="E10" s="466"/>
      <c r="F10" s="466"/>
      <c r="G10" s="466"/>
      <c r="H10" s="466"/>
      <c r="I10" s="466"/>
      <c r="J10" s="466"/>
      <c r="K10" s="466"/>
      <c r="L10" s="466"/>
      <c r="M10" s="466"/>
      <c r="N10" s="466"/>
      <c r="O10" s="466"/>
      <c r="P10" s="466"/>
      <c r="Q10" s="466"/>
      <c r="R10" s="466"/>
      <c r="S10" s="466"/>
      <c r="T10" s="466"/>
      <c r="U10" s="466"/>
      <c r="V10" s="466"/>
      <c r="W10" s="466"/>
      <c r="X10" s="466"/>
      <c r="Y10" s="466"/>
      <c r="Z10" s="466"/>
      <c r="AA10" s="466"/>
      <c r="AB10" s="466"/>
      <c r="AC10" s="466"/>
    </row>
    <row r="11" spans="1:29" s="467" customFormat="1" ht="9" customHeight="1">
      <c r="A11" s="466" t="s">
        <v>2</v>
      </c>
      <c r="B11" s="468">
        <f t="shared" ref="B11:B42" si="0">SUM(C11:D11)</f>
        <v>224443</v>
      </c>
      <c r="C11" s="468">
        <v>217956</v>
      </c>
      <c r="D11" s="468">
        <v>6487</v>
      </c>
      <c r="E11" s="466"/>
      <c r="F11" s="466"/>
      <c r="G11" s="466"/>
      <c r="H11" s="466"/>
      <c r="I11" s="466"/>
      <c r="J11" s="466"/>
      <c r="K11" s="466"/>
      <c r="L11" s="466"/>
      <c r="M11" s="466"/>
      <c r="N11" s="466"/>
      <c r="O11" s="466"/>
      <c r="P11" s="466"/>
      <c r="Q11" s="466"/>
      <c r="R11" s="466"/>
      <c r="S11" s="466"/>
      <c r="T11" s="466"/>
      <c r="U11" s="466"/>
      <c r="V11" s="466"/>
      <c r="W11" s="466"/>
      <c r="X11" s="466"/>
      <c r="Y11" s="466"/>
      <c r="Z11" s="466"/>
      <c r="AA11" s="466"/>
      <c r="AB11" s="466"/>
      <c r="AC11" s="466"/>
    </row>
    <row r="12" spans="1:29" s="467" customFormat="1" ht="9" customHeight="1">
      <c r="A12" s="466" t="s">
        <v>3</v>
      </c>
      <c r="B12" s="468">
        <f t="shared" si="0"/>
        <v>771401</v>
      </c>
      <c r="C12" s="468">
        <v>746726</v>
      </c>
      <c r="D12" s="468">
        <v>24675</v>
      </c>
      <c r="E12" s="466"/>
      <c r="F12" s="466"/>
      <c r="G12" s="466"/>
      <c r="H12" s="466"/>
      <c r="I12" s="466"/>
      <c r="J12" s="466"/>
      <c r="K12" s="466"/>
      <c r="L12" s="466"/>
      <c r="M12" s="466"/>
      <c r="N12" s="466"/>
      <c r="O12" s="466"/>
      <c r="P12" s="466"/>
      <c r="Q12" s="466"/>
      <c r="R12" s="466"/>
      <c r="S12" s="466"/>
      <c r="T12" s="466"/>
      <c r="U12" s="466"/>
      <c r="V12" s="466"/>
      <c r="W12" s="466"/>
      <c r="X12" s="466"/>
      <c r="Y12" s="466"/>
      <c r="Z12" s="466"/>
      <c r="AA12" s="466"/>
      <c r="AB12" s="466"/>
      <c r="AC12" s="466"/>
    </row>
    <row r="13" spans="1:29" s="467" customFormat="1" ht="9" customHeight="1">
      <c r="A13" s="466" t="s">
        <v>4</v>
      </c>
      <c r="B13" s="468">
        <f t="shared" si="0"/>
        <v>98702</v>
      </c>
      <c r="C13" s="468">
        <v>92692</v>
      </c>
      <c r="D13" s="468">
        <v>6010</v>
      </c>
      <c r="E13" s="466"/>
      <c r="F13" s="466"/>
      <c r="G13" s="466"/>
      <c r="H13" s="466"/>
      <c r="I13" s="466"/>
      <c r="J13" s="466"/>
      <c r="K13" s="466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466"/>
      <c r="X13" s="466"/>
      <c r="Y13" s="466"/>
      <c r="Z13" s="466"/>
      <c r="AA13" s="466"/>
      <c r="AB13" s="466"/>
      <c r="AC13" s="466"/>
    </row>
    <row r="14" spans="1:29" s="467" customFormat="1" ht="9" customHeight="1">
      <c r="A14" s="469" t="s">
        <v>5</v>
      </c>
      <c r="B14" s="470">
        <f t="shared" si="0"/>
        <v>125616</v>
      </c>
      <c r="C14" s="470">
        <v>120684</v>
      </c>
      <c r="D14" s="470">
        <v>4932</v>
      </c>
      <c r="E14" s="466"/>
      <c r="F14" s="466"/>
      <c r="G14" s="466"/>
      <c r="H14" s="466"/>
      <c r="I14" s="466"/>
      <c r="J14" s="466"/>
      <c r="K14" s="466"/>
      <c r="L14" s="466"/>
      <c r="M14" s="466"/>
      <c r="N14" s="466"/>
      <c r="O14" s="466"/>
      <c r="P14" s="466"/>
      <c r="Q14" s="466"/>
      <c r="R14" s="466"/>
      <c r="S14" s="466"/>
      <c r="T14" s="466"/>
      <c r="U14" s="466"/>
      <c r="V14" s="466"/>
      <c r="W14" s="466"/>
      <c r="X14" s="466"/>
      <c r="Y14" s="466"/>
      <c r="Z14" s="466"/>
      <c r="AA14" s="466"/>
      <c r="AB14" s="466"/>
      <c r="AC14" s="466"/>
    </row>
    <row r="15" spans="1:29" s="467" customFormat="1" ht="9" customHeight="1">
      <c r="A15" s="466" t="s">
        <v>6</v>
      </c>
      <c r="B15" s="468">
        <f t="shared" si="0"/>
        <v>574946</v>
      </c>
      <c r="C15" s="468">
        <v>556648</v>
      </c>
      <c r="D15" s="468">
        <v>18298</v>
      </c>
      <c r="E15" s="466"/>
      <c r="F15" s="466"/>
      <c r="G15" s="466"/>
      <c r="H15" s="466"/>
      <c r="I15" s="466"/>
      <c r="J15" s="466"/>
      <c r="K15" s="466"/>
      <c r="L15" s="466"/>
      <c r="M15" s="466"/>
      <c r="N15" s="466"/>
      <c r="O15" s="466"/>
      <c r="P15" s="466"/>
      <c r="Q15" s="466"/>
      <c r="R15" s="466"/>
      <c r="S15" s="466"/>
      <c r="T15" s="466"/>
      <c r="U15" s="466"/>
      <c r="V15" s="466"/>
      <c r="W15" s="466"/>
      <c r="X15" s="466"/>
      <c r="Y15" s="466"/>
      <c r="Z15" s="466"/>
      <c r="AA15" s="466"/>
      <c r="AB15" s="466"/>
      <c r="AC15" s="466"/>
    </row>
    <row r="16" spans="1:29" s="467" customFormat="1" ht="9" customHeight="1">
      <c r="A16" s="466" t="s">
        <v>7</v>
      </c>
      <c r="B16" s="468">
        <f t="shared" si="0"/>
        <v>102302</v>
      </c>
      <c r="C16" s="468">
        <v>98529</v>
      </c>
      <c r="D16" s="468">
        <v>3773</v>
      </c>
      <c r="E16" s="466"/>
      <c r="F16" s="466"/>
      <c r="G16" s="466"/>
      <c r="H16" s="466"/>
      <c r="I16" s="466"/>
      <c r="J16" s="466"/>
      <c r="K16" s="466"/>
      <c r="L16" s="466"/>
      <c r="M16" s="466"/>
      <c r="N16" s="466"/>
      <c r="O16" s="466"/>
      <c r="P16" s="466"/>
      <c r="Q16" s="466"/>
      <c r="R16" s="466"/>
      <c r="S16" s="466"/>
      <c r="T16" s="466"/>
      <c r="U16" s="466"/>
      <c r="V16" s="466"/>
      <c r="W16" s="466"/>
      <c r="X16" s="466"/>
      <c r="Y16" s="466"/>
      <c r="Z16" s="466"/>
      <c r="AA16" s="466"/>
      <c r="AB16" s="466"/>
      <c r="AC16" s="466"/>
    </row>
    <row r="17" spans="1:29" s="467" customFormat="1" ht="9" customHeight="1">
      <c r="A17" s="466" t="s">
        <v>8</v>
      </c>
      <c r="B17" s="468">
        <f t="shared" si="0"/>
        <v>267444</v>
      </c>
      <c r="C17" s="468">
        <v>255873</v>
      </c>
      <c r="D17" s="468">
        <v>11571</v>
      </c>
      <c r="E17" s="466"/>
      <c r="F17" s="466"/>
      <c r="G17" s="466"/>
      <c r="H17" s="466"/>
      <c r="I17" s="466"/>
      <c r="J17" s="466"/>
      <c r="K17" s="466"/>
      <c r="L17" s="466"/>
      <c r="M17" s="466"/>
      <c r="N17" s="466"/>
      <c r="O17" s="466"/>
      <c r="P17" s="466"/>
      <c r="Q17" s="466"/>
      <c r="R17" s="466"/>
      <c r="S17" s="466"/>
      <c r="T17" s="466"/>
      <c r="U17" s="466"/>
      <c r="V17" s="466"/>
      <c r="W17" s="466"/>
      <c r="X17" s="466"/>
      <c r="Y17" s="466"/>
      <c r="Z17" s="466"/>
      <c r="AA17" s="466"/>
      <c r="AB17" s="466"/>
      <c r="AC17" s="466"/>
    </row>
    <row r="18" spans="1:29" s="467" customFormat="1" ht="9" customHeight="1">
      <c r="A18" s="469" t="s">
        <v>9</v>
      </c>
      <c r="B18" s="470">
        <f t="shared" si="0"/>
        <v>739787</v>
      </c>
      <c r="C18" s="470">
        <v>723477</v>
      </c>
      <c r="D18" s="470">
        <v>16310</v>
      </c>
      <c r="E18" s="466"/>
      <c r="F18" s="466"/>
      <c r="G18" s="466"/>
      <c r="H18" s="466"/>
      <c r="I18" s="466"/>
      <c r="J18" s="466"/>
      <c r="K18" s="466"/>
      <c r="L18" s="466"/>
      <c r="M18" s="466"/>
      <c r="N18" s="466"/>
      <c r="O18" s="466"/>
      <c r="P18" s="466"/>
      <c r="Q18" s="466"/>
      <c r="R18" s="466"/>
      <c r="S18" s="466"/>
      <c r="T18" s="466"/>
      <c r="U18" s="466"/>
      <c r="V18" s="466"/>
      <c r="W18" s="466"/>
      <c r="X18" s="466"/>
      <c r="Y18" s="466"/>
      <c r="Z18" s="466"/>
      <c r="AA18" s="466"/>
      <c r="AB18" s="466"/>
      <c r="AC18" s="466"/>
    </row>
    <row r="19" spans="1:29" s="467" customFormat="1" ht="9" customHeight="1">
      <c r="A19" s="466" t="s">
        <v>10</v>
      </c>
      <c r="B19" s="468">
        <f t="shared" si="0"/>
        <v>4770490</v>
      </c>
      <c r="C19" s="468">
        <v>4607428</v>
      </c>
      <c r="D19" s="468">
        <v>163062</v>
      </c>
      <c r="E19" s="466"/>
      <c r="F19" s="466"/>
      <c r="G19" s="466"/>
      <c r="H19" s="466"/>
      <c r="I19" s="466"/>
      <c r="J19" s="466"/>
      <c r="K19" s="466"/>
      <c r="L19" s="466"/>
      <c r="M19" s="466"/>
      <c r="N19" s="466"/>
      <c r="O19" s="466"/>
      <c r="P19" s="466"/>
      <c r="Q19" s="466"/>
      <c r="R19" s="466"/>
      <c r="S19" s="466"/>
      <c r="T19" s="466"/>
      <c r="U19" s="466"/>
      <c r="V19" s="466"/>
      <c r="W19" s="466"/>
      <c r="X19" s="466"/>
      <c r="Y19" s="466"/>
      <c r="Z19" s="466"/>
      <c r="AA19" s="466"/>
      <c r="AB19" s="466"/>
      <c r="AC19" s="466"/>
    </row>
    <row r="20" spans="1:29" s="467" customFormat="1" ht="9" customHeight="1">
      <c r="A20" s="466" t="s">
        <v>11</v>
      </c>
      <c r="B20" s="468">
        <f t="shared" si="0"/>
        <v>119624</v>
      </c>
      <c r="C20" s="468">
        <v>115502</v>
      </c>
      <c r="D20" s="468">
        <v>4122</v>
      </c>
      <c r="E20" s="466"/>
      <c r="F20" s="466"/>
      <c r="G20" s="466"/>
      <c r="H20" s="466"/>
      <c r="I20" s="466"/>
      <c r="J20" s="466"/>
      <c r="K20" s="466"/>
      <c r="L20" s="466"/>
      <c r="M20" s="466"/>
      <c r="N20" s="466"/>
      <c r="O20" s="466"/>
      <c r="P20" s="466"/>
      <c r="Q20" s="466"/>
      <c r="R20" s="466"/>
      <c r="S20" s="466"/>
      <c r="T20" s="466"/>
      <c r="U20" s="466"/>
      <c r="V20" s="466"/>
      <c r="W20" s="466"/>
      <c r="X20" s="466"/>
      <c r="Y20" s="466"/>
      <c r="Z20" s="466"/>
      <c r="AA20" s="466"/>
      <c r="AB20" s="466"/>
      <c r="AC20" s="466"/>
    </row>
    <row r="21" spans="1:29" s="467" customFormat="1" ht="9" customHeight="1">
      <c r="A21" s="466" t="s">
        <v>12</v>
      </c>
      <c r="B21" s="468">
        <f t="shared" si="0"/>
        <v>729254</v>
      </c>
      <c r="C21" s="468">
        <v>706036</v>
      </c>
      <c r="D21" s="468">
        <v>23218</v>
      </c>
      <c r="E21" s="466"/>
      <c r="F21" s="466"/>
      <c r="G21" s="466"/>
      <c r="H21" s="466"/>
      <c r="I21" s="466"/>
      <c r="J21" s="466"/>
      <c r="K21" s="466"/>
      <c r="L21" s="466"/>
      <c r="M21" s="466"/>
      <c r="N21" s="466"/>
      <c r="O21" s="466"/>
      <c r="P21" s="466"/>
      <c r="Q21" s="466"/>
      <c r="R21" s="466"/>
      <c r="S21" s="466"/>
      <c r="T21" s="466"/>
      <c r="U21" s="466"/>
      <c r="V21" s="466"/>
      <c r="W21" s="466"/>
      <c r="X21" s="466"/>
      <c r="Y21" s="466"/>
      <c r="Z21" s="466"/>
      <c r="AA21" s="466"/>
      <c r="AB21" s="466"/>
      <c r="AC21" s="466"/>
    </row>
    <row r="22" spans="1:29" s="467" customFormat="1" ht="9" customHeight="1">
      <c r="A22" s="469" t="s">
        <v>13</v>
      </c>
      <c r="B22" s="470">
        <f t="shared" si="0"/>
        <v>212173</v>
      </c>
      <c r="C22" s="470">
        <v>204224</v>
      </c>
      <c r="D22" s="470">
        <v>7949</v>
      </c>
      <c r="E22" s="466"/>
      <c r="F22" s="466"/>
      <c r="G22" s="466"/>
      <c r="H22" s="466"/>
      <c r="I22" s="466"/>
      <c r="J22" s="466"/>
      <c r="K22" s="466"/>
      <c r="L22" s="466"/>
      <c r="M22" s="466"/>
      <c r="N22" s="466"/>
      <c r="O22" s="466"/>
      <c r="P22" s="466"/>
      <c r="Q22" s="466"/>
      <c r="R22" s="466"/>
      <c r="S22" s="466"/>
      <c r="T22" s="466"/>
      <c r="U22" s="466"/>
      <c r="V22" s="466"/>
      <c r="W22" s="466"/>
      <c r="X22" s="466"/>
      <c r="Y22" s="466"/>
      <c r="Z22" s="466"/>
      <c r="AA22" s="466"/>
      <c r="AB22" s="466"/>
      <c r="AC22" s="466"/>
    </row>
    <row r="23" spans="1:29" s="467" customFormat="1" ht="9" customHeight="1">
      <c r="A23" s="466" t="s">
        <v>14</v>
      </c>
      <c r="B23" s="468">
        <f t="shared" si="0"/>
        <v>233888</v>
      </c>
      <c r="C23" s="468">
        <v>226480</v>
      </c>
      <c r="D23" s="468">
        <v>7408</v>
      </c>
      <c r="E23" s="466"/>
      <c r="F23" s="466"/>
      <c r="G23" s="466"/>
      <c r="H23" s="466"/>
      <c r="I23" s="466"/>
      <c r="J23" s="466"/>
      <c r="K23" s="466"/>
      <c r="L23" s="466"/>
      <c r="M23" s="466"/>
      <c r="N23" s="466"/>
      <c r="O23" s="466"/>
      <c r="P23" s="466"/>
      <c r="Q23" s="466"/>
      <c r="R23" s="466"/>
      <c r="S23" s="466"/>
      <c r="T23" s="466"/>
      <c r="U23" s="466"/>
      <c r="V23" s="466"/>
      <c r="W23" s="466"/>
      <c r="X23" s="466"/>
      <c r="Y23" s="466"/>
      <c r="Z23" s="466"/>
      <c r="AA23" s="466"/>
      <c r="AB23" s="466"/>
      <c r="AC23" s="466"/>
    </row>
    <row r="24" spans="1:29" s="467" customFormat="1" ht="9" customHeight="1">
      <c r="A24" s="466" t="s">
        <v>15</v>
      </c>
      <c r="B24" s="468">
        <f t="shared" si="0"/>
        <v>1256893</v>
      </c>
      <c r="C24" s="468">
        <v>1206608</v>
      </c>
      <c r="D24" s="468">
        <v>50285</v>
      </c>
      <c r="E24" s="466"/>
      <c r="F24" s="466"/>
      <c r="G24" s="466"/>
      <c r="H24" s="466"/>
      <c r="I24" s="466"/>
      <c r="J24" s="466"/>
      <c r="K24" s="466"/>
      <c r="L24" s="466"/>
      <c r="M24" s="466"/>
      <c r="N24" s="466"/>
      <c r="O24" s="466"/>
      <c r="P24" s="466"/>
      <c r="Q24" s="466"/>
      <c r="R24" s="466"/>
      <c r="S24" s="466"/>
      <c r="T24" s="466"/>
      <c r="U24" s="466"/>
      <c r="V24" s="466"/>
      <c r="W24" s="466"/>
      <c r="X24" s="466"/>
      <c r="Y24" s="466"/>
      <c r="Z24" s="466"/>
      <c r="AA24" s="466"/>
      <c r="AB24" s="466"/>
      <c r="AC24" s="466"/>
    </row>
    <row r="25" spans="1:29" s="467" customFormat="1" ht="9" customHeight="1">
      <c r="A25" s="466" t="s">
        <v>16</v>
      </c>
      <c r="B25" s="468">
        <f t="shared" si="0"/>
        <v>1655966</v>
      </c>
      <c r="C25" s="468">
        <v>1606027</v>
      </c>
      <c r="D25" s="468">
        <v>49939</v>
      </c>
      <c r="E25" s="466"/>
      <c r="F25" s="466"/>
      <c r="G25" s="466"/>
      <c r="H25" s="466"/>
      <c r="I25" s="466"/>
      <c r="J25" s="466"/>
      <c r="K25" s="466"/>
      <c r="L25" s="466"/>
      <c r="M25" s="466"/>
      <c r="N25" s="466"/>
      <c r="O25" s="466"/>
      <c r="P25" s="466"/>
      <c r="Q25" s="466"/>
      <c r="R25" s="466"/>
      <c r="S25" s="466"/>
      <c r="T25" s="466"/>
      <c r="U25" s="466"/>
      <c r="V25" s="466"/>
      <c r="W25" s="466"/>
      <c r="X25" s="466"/>
      <c r="Y25" s="466"/>
      <c r="Z25" s="466"/>
      <c r="AA25" s="466"/>
      <c r="AB25" s="466"/>
      <c r="AC25" s="466"/>
    </row>
    <row r="26" spans="1:29" s="467" customFormat="1" ht="9" customHeight="1">
      <c r="A26" s="469" t="s">
        <v>17</v>
      </c>
      <c r="B26" s="470">
        <f t="shared" si="0"/>
        <v>415478</v>
      </c>
      <c r="C26" s="470">
        <v>400960</v>
      </c>
      <c r="D26" s="470">
        <v>14518</v>
      </c>
      <c r="E26" s="466"/>
      <c r="F26" s="466"/>
      <c r="G26" s="466"/>
      <c r="H26" s="466"/>
      <c r="I26" s="466"/>
      <c r="J26" s="466"/>
      <c r="K26" s="466"/>
      <c r="L26" s="466"/>
      <c r="M26" s="466"/>
      <c r="N26" s="466"/>
      <c r="O26" s="466"/>
      <c r="P26" s="466"/>
      <c r="Q26" s="466"/>
      <c r="R26" s="466"/>
      <c r="S26" s="466"/>
      <c r="T26" s="466"/>
      <c r="U26" s="466"/>
      <c r="V26" s="466"/>
      <c r="W26" s="466"/>
      <c r="X26" s="466"/>
      <c r="Y26" s="466"/>
      <c r="Z26" s="466"/>
      <c r="AA26" s="466"/>
      <c r="AB26" s="466"/>
      <c r="AC26" s="466"/>
    </row>
    <row r="27" spans="1:29" s="467" customFormat="1" ht="9" customHeight="1">
      <c r="A27" s="466" t="s">
        <v>18</v>
      </c>
      <c r="B27" s="468">
        <f t="shared" si="0"/>
        <v>220351</v>
      </c>
      <c r="C27" s="468">
        <v>211972</v>
      </c>
      <c r="D27" s="468">
        <v>8379</v>
      </c>
      <c r="E27" s="466"/>
      <c r="F27" s="466"/>
      <c r="G27" s="466"/>
      <c r="H27" s="466"/>
      <c r="I27" s="466"/>
      <c r="J27" s="466"/>
      <c r="K27" s="466"/>
      <c r="L27" s="466"/>
      <c r="M27" s="466"/>
      <c r="N27" s="466"/>
      <c r="O27" s="466"/>
      <c r="P27" s="466"/>
      <c r="Q27" s="466"/>
      <c r="R27" s="466"/>
      <c r="S27" s="466"/>
      <c r="T27" s="466"/>
      <c r="U27" s="466"/>
      <c r="V27" s="466"/>
      <c r="W27" s="466"/>
      <c r="X27" s="466"/>
      <c r="Y27" s="466"/>
      <c r="Z27" s="466"/>
      <c r="AA27" s="466"/>
      <c r="AB27" s="466"/>
      <c r="AC27" s="466"/>
    </row>
    <row r="28" spans="1:29" s="467" customFormat="1" ht="9" customHeight="1">
      <c r="A28" s="466" t="s">
        <v>19</v>
      </c>
      <c r="B28" s="468">
        <f t="shared" si="0"/>
        <v>170179</v>
      </c>
      <c r="C28" s="468">
        <v>165463</v>
      </c>
      <c r="D28" s="468">
        <v>4716</v>
      </c>
      <c r="E28" s="466"/>
      <c r="F28" s="466"/>
      <c r="G28" s="466"/>
      <c r="H28" s="466"/>
      <c r="I28" s="466"/>
      <c r="J28" s="466"/>
      <c r="K28" s="466"/>
      <c r="L28" s="466"/>
      <c r="M28" s="466"/>
      <c r="N28" s="466"/>
      <c r="O28" s="466"/>
      <c r="P28" s="466"/>
      <c r="Q28" s="466"/>
      <c r="R28" s="466"/>
      <c r="S28" s="466"/>
      <c r="T28" s="466"/>
      <c r="U28" s="466"/>
      <c r="V28" s="466"/>
      <c r="W28" s="466"/>
      <c r="X28" s="466"/>
      <c r="Y28" s="466"/>
      <c r="Z28" s="466"/>
      <c r="AA28" s="466"/>
      <c r="AB28" s="466"/>
      <c r="AC28" s="466"/>
    </row>
    <row r="29" spans="1:29" s="467" customFormat="1" ht="9" customHeight="1">
      <c r="A29" s="466" t="s">
        <v>20</v>
      </c>
      <c r="B29" s="468">
        <f t="shared" si="0"/>
        <v>1132634</v>
      </c>
      <c r="C29" s="468">
        <v>1087985</v>
      </c>
      <c r="D29" s="468">
        <v>44649</v>
      </c>
      <c r="E29" s="466"/>
      <c r="F29" s="466"/>
      <c r="G29" s="466"/>
      <c r="H29" s="466"/>
      <c r="I29" s="466"/>
      <c r="J29" s="466"/>
      <c r="K29" s="466"/>
      <c r="L29" s="466"/>
      <c r="M29" s="466"/>
      <c r="N29" s="466"/>
      <c r="O29" s="466"/>
      <c r="P29" s="466"/>
      <c r="Q29" s="466"/>
      <c r="R29" s="466"/>
      <c r="S29" s="466"/>
      <c r="T29" s="466"/>
      <c r="U29" s="466"/>
      <c r="V29" s="466"/>
      <c r="W29" s="466"/>
      <c r="X29" s="466"/>
      <c r="Y29" s="466"/>
      <c r="Z29" s="466"/>
      <c r="AA29" s="466"/>
      <c r="AB29" s="466"/>
      <c r="AC29" s="466"/>
    </row>
    <row r="30" spans="1:29" s="467" customFormat="1" ht="9" customHeight="1">
      <c r="A30" s="469" t="s">
        <v>21</v>
      </c>
      <c r="B30" s="470">
        <f t="shared" si="0"/>
        <v>234794</v>
      </c>
      <c r="C30" s="470">
        <v>223190</v>
      </c>
      <c r="D30" s="470">
        <v>11604</v>
      </c>
      <c r="E30" s="466"/>
      <c r="F30" s="466"/>
      <c r="G30" s="466"/>
      <c r="H30" s="466"/>
      <c r="I30" s="466"/>
      <c r="J30" s="466"/>
      <c r="K30" s="466"/>
      <c r="L30" s="466"/>
      <c r="M30" s="466"/>
      <c r="N30" s="466"/>
      <c r="O30" s="466"/>
      <c r="P30" s="466"/>
      <c r="Q30" s="466"/>
      <c r="R30" s="466"/>
      <c r="S30" s="466"/>
      <c r="T30" s="466"/>
      <c r="U30" s="466"/>
      <c r="V30" s="466"/>
      <c r="W30" s="466"/>
      <c r="X30" s="466"/>
      <c r="Y30" s="466"/>
      <c r="Z30" s="466"/>
      <c r="AA30" s="466"/>
      <c r="AB30" s="466"/>
      <c r="AC30" s="466"/>
    </row>
    <row r="31" spans="1:29" s="467" customFormat="1" ht="9" customHeight="1">
      <c r="A31" s="466" t="s">
        <v>22</v>
      </c>
      <c r="B31" s="468">
        <f t="shared" si="0"/>
        <v>590785</v>
      </c>
      <c r="C31" s="468">
        <v>569523</v>
      </c>
      <c r="D31" s="468">
        <v>21262</v>
      </c>
      <c r="E31" s="466"/>
      <c r="F31" s="466"/>
      <c r="G31" s="466"/>
      <c r="H31" s="466"/>
      <c r="I31" s="466"/>
      <c r="J31" s="466"/>
      <c r="K31" s="466"/>
      <c r="L31" s="466"/>
      <c r="M31" s="466"/>
      <c r="N31" s="466"/>
      <c r="O31" s="466"/>
      <c r="P31" s="466"/>
      <c r="Q31" s="466"/>
      <c r="R31" s="466"/>
      <c r="S31" s="466"/>
      <c r="T31" s="466"/>
      <c r="U31" s="466"/>
      <c r="V31" s="466"/>
      <c r="W31" s="466"/>
      <c r="X31" s="466"/>
      <c r="Y31" s="466"/>
      <c r="Z31" s="466"/>
      <c r="AA31" s="466"/>
      <c r="AB31" s="466"/>
      <c r="AC31" s="466"/>
    </row>
    <row r="32" spans="1:29" s="467" customFormat="1" ht="9" customHeight="1">
      <c r="A32" s="466" t="s">
        <v>23</v>
      </c>
      <c r="B32" s="468">
        <f t="shared" si="0"/>
        <v>305280</v>
      </c>
      <c r="C32" s="468">
        <v>293830</v>
      </c>
      <c r="D32" s="468">
        <v>11450</v>
      </c>
      <c r="E32" s="466"/>
      <c r="F32" s="466"/>
      <c r="G32" s="466"/>
      <c r="H32" s="466"/>
      <c r="I32" s="466"/>
      <c r="J32" s="466"/>
      <c r="K32" s="466"/>
      <c r="L32" s="466"/>
      <c r="M32" s="466"/>
      <c r="N32" s="466"/>
      <c r="O32" s="466"/>
      <c r="P32" s="466"/>
      <c r="Q32" s="466"/>
      <c r="R32" s="466"/>
      <c r="S32" s="466"/>
      <c r="T32" s="466"/>
      <c r="U32" s="466"/>
      <c r="V32" s="466"/>
      <c r="W32" s="466"/>
      <c r="X32" s="466"/>
      <c r="Y32" s="466"/>
      <c r="Z32" s="466"/>
      <c r="AA32" s="466"/>
      <c r="AB32" s="466"/>
      <c r="AC32" s="466"/>
    </row>
    <row r="33" spans="1:29" s="467" customFormat="1" ht="9" customHeight="1">
      <c r="A33" s="466" t="s">
        <v>24</v>
      </c>
      <c r="B33" s="468">
        <f t="shared" si="0"/>
        <v>221882</v>
      </c>
      <c r="C33" s="468">
        <v>210144</v>
      </c>
      <c r="D33" s="468">
        <v>11738</v>
      </c>
      <c r="E33" s="466"/>
      <c r="F33" s="466"/>
      <c r="G33" s="466"/>
      <c r="H33" s="466"/>
      <c r="I33" s="466"/>
      <c r="J33" s="466"/>
      <c r="K33" s="466"/>
      <c r="L33" s="466"/>
      <c r="M33" s="466"/>
      <c r="N33" s="466"/>
      <c r="O33" s="466"/>
      <c r="P33" s="466"/>
      <c r="Q33" s="466"/>
      <c r="R33" s="466"/>
      <c r="S33" s="466"/>
      <c r="T33" s="466"/>
      <c r="U33" s="466"/>
      <c r="V33" s="466"/>
      <c r="W33" s="466"/>
      <c r="X33" s="466"/>
      <c r="Y33" s="466"/>
      <c r="Z33" s="466"/>
      <c r="AA33" s="466"/>
      <c r="AB33" s="466"/>
      <c r="AC33" s="466"/>
    </row>
    <row r="34" spans="1:29" s="467" customFormat="1" ht="9" customHeight="1">
      <c r="A34" s="469" t="s">
        <v>25</v>
      </c>
      <c r="B34" s="470">
        <f t="shared" si="0"/>
        <v>308801</v>
      </c>
      <c r="C34" s="470">
        <v>298395</v>
      </c>
      <c r="D34" s="470">
        <v>10406</v>
      </c>
      <c r="E34" s="466"/>
      <c r="F34" s="466"/>
      <c r="G34" s="466"/>
      <c r="H34" s="466"/>
      <c r="I34" s="466"/>
      <c r="J34" s="466"/>
      <c r="K34" s="466"/>
      <c r="L34" s="466"/>
      <c r="M34" s="466"/>
      <c r="N34" s="466"/>
      <c r="O34" s="466"/>
      <c r="P34" s="466"/>
      <c r="Q34" s="466"/>
      <c r="R34" s="466"/>
      <c r="S34" s="466"/>
      <c r="T34" s="466"/>
      <c r="U34" s="466"/>
      <c r="V34" s="466"/>
      <c r="W34" s="466"/>
      <c r="X34" s="466"/>
      <c r="Y34" s="466"/>
      <c r="Z34" s="466"/>
      <c r="AA34" s="466"/>
      <c r="AB34" s="466"/>
      <c r="AC34" s="466"/>
    </row>
    <row r="35" spans="1:29" s="467" customFormat="1" ht="9" customHeight="1">
      <c r="A35" s="466" t="s">
        <v>26</v>
      </c>
      <c r="B35" s="468">
        <f t="shared" si="0"/>
        <v>489833</v>
      </c>
      <c r="C35" s="468">
        <v>473485</v>
      </c>
      <c r="D35" s="468">
        <v>16348</v>
      </c>
      <c r="E35" s="466"/>
      <c r="F35" s="466"/>
      <c r="G35" s="466"/>
      <c r="H35" s="466"/>
      <c r="I35" s="466"/>
      <c r="J35" s="466"/>
      <c r="K35" s="466"/>
      <c r="L35" s="466"/>
      <c r="M35" s="466"/>
      <c r="N35" s="466"/>
      <c r="O35" s="466"/>
      <c r="P35" s="466"/>
      <c r="Q35" s="466"/>
      <c r="R35" s="466"/>
      <c r="S35" s="466"/>
      <c r="T35" s="466"/>
      <c r="U35" s="466"/>
      <c r="V35" s="466"/>
      <c r="W35" s="466"/>
      <c r="X35" s="466"/>
      <c r="Y35" s="466"/>
      <c r="Z35" s="466"/>
      <c r="AA35" s="466"/>
      <c r="AB35" s="466"/>
      <c r="AC35" s="466"/>
    </row>
    <row r="36" spans="1:29" s="467" customFormat="1" ht="9" customHeight="1">
      <c r="A36" s="466" t="s">
        <v>27</v>
      </c>
      <c r="B36" s="468">
        <f t="shared" si="0"/>
        <v>471004</v>
      </c>
      <c r="C36" s="468">
        <v>453212</v>
      </c>
      <c r="D36" s="468">
        <v>17792</v>
      </c>
      <c r="E36" s="466"/>
      <c r="F36" s="466"/>
      <c r="G36" s="466"/>
      <c r="H36" s="466"/>
      <c r="I36" s="466"/>
      <c r="J36" s="466"/>
      <c r="K36" s="466"/>
      <c r="L36" s="466"/>
      <c r="M36" s="466"/>
      <c r="N36" s="466"/>
      <c r="O36" s="466"/>
      <c r="P36" s="466"/>
      <c r="Q36" s="466"/>
      <c r="R36" s="466"/>
      <c r="S36" s="466"/>
      <c r="T36" s="466"/>
      <c r="U36" s="466"/>
      <c r="V36" s="466"/>
      <c r="W36" s="466"/>
      <c r="X36" s="466"/>
      <c r="Y36" s="466"/>
      <c r="Z36" s="466"/>
      <c r="AA36" s="466"/>
      <c r="AB36" s="466"/>
      <c r="AC36" s="466"/>
    </row>
    <row r="37" spans="1:29" s="467" customFormat="1" ht="9" customHeight="1">
      <c r="A37" s="466" t="s">
        <v>28</v>
      </c>
      <c r="B37" s="468">
        <f t="shared" si="0"/>
        <v>194374</v>
      </c>
      <c r="C37" s="468">
        <v>186625</v>
      </c>
      <c r="D37" s="468">
        <v>7749</v>
      </c>
      <c r="E37" s="466"/>
      <c r="F37" s="466"/>
      <c r="G37" s="466"/>
      <c r="H37" s="466"/>
      <c r="I37" s="466"/>
      <c r="J37" s="466"/>
      <c r="K37" s="466"/>
      <c r="L37" s="466"/>
      <c r="M37" s="466"/>
      <c r="N37" s="466"/>
      <c r="O37" s="466"/>
      <c r="P37" s="466"/>
      <c r="Q37" s="466"/>
      <c r="R37" s="466"/>
      <c r="S37" s="466"/>
      <c r="T37" s="466"/>
      <c r="U37" s="466"/>
      <c r="V37" s="466"/>
      <c r="W37" s="466"/>
      <c r="X37" s="466"/>
      <c r="Y37" s="466"/>
      <c r="Z37" s="466"/>
      <c r="AA37" s="466"/>
      <c r="AB37" s="466"/>
      <c r="AC37" s="466"/>
    </row>
    <row r="38" spans="1:29" s="467" customFormat="1" ht="9" customHeight="1">
      <c r="A38" s="469" t="s">
        <v>29</v>
      </c>
      <c r="B38" s="470">
        <f t="shared" si="0"/>
        <v>676490</v>
      </c>
      <c r="C38" s="470">
        <v>657455</v>
      </c>
      <c r="D38" s="470">
        <v>19035</v>
      </c>
      <c r="E38" s="466"/>
      <c r="F38" s="466"/>
      <c r="G38" s="466"/>
      <c r="H38" s="466"/>
      <c r="I38" s="466"/>
      <c r="J38" s="466"/>
      <c r="K38" s="466"/>
      <c r="L38" s="466"/>
      <c r="M38" s="466"/>
      <c r="N38" s="466"/>
      <c r="O38" s="466"/>
      <c r="P38" s="466"/>
      <c r="Q38" s="466"/>
      <c r="R38" s="466"/>
      <c r="S38" s="466"/>
      <c r="T38" s="466"/>
      <c r="U38" s="466"/>
      <c r="V38" s="466"/>
      <c r="W38" s="466"/>
      <c r="X38" s="466"/>
      <c r="Y38" s="466"/>
      <c r="Z38" s="466"/>
      <c r="AA38" s="466"/>
      <c r="AB38" s="466"/>
      <c r="AC38" s="466"/>
    </row>
    <row r="39" spans="1:29" s="467" customFormat="1" ht="9" customHeight="1">
      <c r="A39" s="466" t="s">
        <v>30</v>
      </c>
      <c r="B39" s="468">
        <f t="shared" si="0"/>
        <v>120336</v>
      </c>
      <c r="C39" s="468">
        <v>116691</v>
      </c>
      <c r="D39" s="468">
        <v>3645</v>
      </c>
      <c r="E39" s="466"/>
      <c r="F39" s="466"/>
      <c r="G39" s="466"/>
      <c r="H39" s="466"/>
      <c r="I39" s="466"/>
      <c r="J39" s="466"/>
      <c r="K39" s="466"/>
      <c r="L39" s="466"/>
      <c r="M39" s="466"/>
      <c r="N39" s="466"/>
      <c r="O39" s="466"/>
      <c r="P39" s="466"/>
      <c r="Q39" s="466"/>
      <c r="R39" s="466"/>
      <c r="S39" s="466"/>
      <c r="T39" s="466"/>
      <c r="U39" s="466"/>
      <c r="V39" s="466"/>
      <c r="W39" s="466"/>
      <c r="X39" s="466"/>
      <c r="Y39" s="466"/>
      <c r="Z39" s="466"/>
      <c r="AA39" s="466"/>
      <c r="AB39" s="466"/>
      <c r="AC39" s="466"/>
    </row>
    <row r="40" spans="1:29" s="467" customFormat="1" ht="9" customHeight="1">
      <c r="A40" s="466" t="s">
        <v>31</v>
      </c>
      <c r="B40" s="468">
        <f t="shared" si="0"/>
        <v>894959</v>
      </c>
      <c r="C40" s="468">
        <v>870895</v>
      </c>
      <c r="D40" s="468">
        <v>24064</v>
      </c>
      <c r="E40" s="466"/>
      <c r="F40" s="466"/>
      <c r="G40" s="466"/>
      <c r="H40" s="466"/>
      <c r="I40" s="466"/>
      <c r="J40" s="466"/>
      <c r="K40" s="466"/>
      <c r="L40" s="466"/>
      <c r="M40" s="466"/>
      <c r="N40" s="466"/>
      <c r="O40" s="466"/>
      <c r="P40" s="466"/>
      <c r="Q40" s="466"/>
      <c r="R40" s="466"/>
      <c r="S40" s="466"/>
      <c r="T40" s="466"/>
      <c r="U40" s="466"/>
      <c r="V40" s="466"/>
      <c r="W40" s="466"/>
      <c r="X40" s="466"/>
      <c r="Y40" s="466"/>
      <c r="Z40" s="466"/>
      <c r="AA40" s="466"/>
      <c r="AB40" s="466"/>
      <c r="AC40" s="466"/>
    </row>
    <row r="41" spans="1:29" s="467" customFormat="1" ht="9" customHeight="1">
      <c r="A41" s="466" t="s">
        <v>32</v>
      </c>
      <c r="B41" s="468">
        <f t="shared" si="0"/>
        <v>317314</v>
      </c>
      <c r="C41" s="468">
        <v>306101</v>
      </c>
      <c r="D41" s="468">
        <v>11213</v>
      </c>
      <c r="E41" s="466"/>
      <c r="F41" s="466"/>
      <c r="G41" s="466"/>
      <c r="H41" s="466"/>
      <c r="I41" s="466"/>
      <c r="J41" s="466"/>
      <c r="K41" s="466"/>
      <c r="L41" s="466"/>
      <c r="M41" s="466"/>
      <c r="N41" s="466"/>
      <c r="O41" s="466"/>
      <c r="P41" s="466"/>
      <c r="Q41" s="466"/>
      <c r="R41" s="466"/>
      <c r="S41" s="466"/>
      <c r="T41" s="466"/>
      <c r="U41" s="466"/>
      <c r="V41" s="466"/>
      <c r="W41" s="466"/>
      <c r="X41" s="466"/>
      <c r="Y41" s="466"/>
      <c r="Z41" s="466"/>
      <c r="AA41" s="466"/>
      <c r="AB41" s="466"/>
      <c r="AC41" s="466"/>
    </row>
    <row r="42" spans="1:29" s="467" customFormat="1" ht="9" customHeight="1">
      <c r="A42" s="469" t="s">
        <v>33</v>
      </c>
      <c r="B42" s="470">
        <f t="shared" si="0"/>
        <v>140744</v>
      </c>
      <c r="C42" s="470">
        <v>136450</v>
      </c>
      <c r="D42" s="470">
        <v>4294</v>
      </c>
      <c r="E42" s="466"/>
      <c r="F42" s="466"/>
      <c r="G42" s="466"/>
      <c r="H42" s="466"/>
      <c r="I42" s="466"/>
      <c r="J42" s="466"/>
      <c r="K42" s="466"/>
      <c r="L42" s="466"/>
      <c r="M42" s="466"/>
      <c r="N42" s="466"/>
      <c r="O42" s="466"/>
      <c r="P42" s="466"/>
      <c r="Q42" s="466"/>
      <c r="R42" s="466"/>
      <c r="S42" s="466"/>
      <c r="T42" s="466"/>
      <c r="U42" s="466"/>
      <c r="V42" s="466"/>
      <c r="W42" s="466"/>
      <c r="X42" s="466"/>
      <c r="Y42" s="466"/>
      <c r="Z42" s="466"/>
      <c r="AA42" s="466"/>
      <c r="AB42" s="466"/>
      <c r="AC42" s="466"/>
    </row>
    <row r="43" spans="1:29" s="467" customFormat="1" ht="9" customHeight="1">
      <c r="A43" s="471"/>
      <c r="B43" s="472"/>
      <c r="C43" s="472"/>
      <c r="D43" s="472"/>
      <c r="E43" s="466"/>
      <c r="F43" s="466"/>
      <c r="G43" s="466"/>
      <c r="H43" s="466"/>
      <c r="I43" s="466"/>
      <c r="J43" s="466"/>
      <c r="K43" s="466"/>
      <c r="L43" s="466"/>
      <c r="M43" s="466"/>
      <c r="N43" s="466"/>
      <c r="O43" s="466"/>
      <c r="P43" s="466"/>
      <c r="Q43" s="466"/>
      <c r="R43" s="466"/>
      <c r="S43" s="466"/>
      <c r="T43" s="466"/>
      <c r="U43" s="466"/>
      <c r="V43" s="466"/>
      <c r="W43" s="466"/>
      <c r="X43" s="466"/>
      <c r="Y43" s="466"/>
      <c r="Z43" s="466"/>
      <c r="AA43" s="466"/>
      <c r="AB43" s="466"/>
      <c r="AC43" s="466"/>
    </row>
    <row r="44" spans="1:29" ht="9" customHeight="1">
      <c r="A44" s="464">
        <v>2006</v>
      </c>
      <c r="B44" s="455"/>
      <c r="C44" s="455"/>
      <c r="D44" s="455"/>
      <c r="H44" s="463"/>
      <c r="I44" s="463"/>
      <c r="J44" s="463"/>
      <c r="K44" s="463"/>
      <c r="L44" s="463"/>
      <c r="M44" s="463"/>
      <c r="N44" s="463"/>
      <c r="O44" s="463"/>
      <c r="P44" s="463"/>
      <c r="Q44" s="463"/>
      <c r="R44" s="463"/>
      <c r="S44" s="463"/>
    </row>
    <row r="45" spans="1:29" s="467" customFormat="1" ht="9" customHeight="1">
      <c r="A45" s="464" t="s">
        <v>1</v>
      </c>
      <c r="B45" s="465">
        <f>SUM(B47:B78)</f>
        <v>22273275</v>
      </c>
      <c r="C45" s="465">
        <f>SUM(C47:C78)</f>
        <v>21580371</v>
      </c>
      <c r="D45" s="465">
        <f>SUM(D47:D78)</f>
        <v>692904</v>
      </c>
      <c r="E45" s="466"/>
      <c r="F45" s="466"/>
      <c r="G45" s="466"/>
      <c r="H45" s="466"/>
      <c r="I45" s="466"/>
      <c r="J45" s="466"/>
      <c r="K45" s="466"/>
      <c r="L45" s="466"/>
      <c r="M45" s="466"/>
      <c r="N45" s="466"/>
      <c r="O45" s="466"/>
      <c r="P45" s="466"/>
      <c r="Q45" s="466"/>
      <c r="R45" s="466"/>
      <c r="S45" s="466"/>
      <c r="T45" s="466"/>
      <c r="U45" s="466"/>
      <c r="V45" s="466"/>
      <c r="W45" s="466"/>
      <c r="X45" s="466"/>
      <c r="Y45" s="466"/>
      <c r="Z45" s="466"/>
      <c r="AA45" s="466"/>
      <c r="AB45" s="466"/>
      <c r="AC45" s="466"/>
    </row>
    <row r="46" spans="1:29" s="467" customFormat="1" ht="3.95" customHeight="1">
      <c r="A46" s="464"/>
      <c r="B46" s="465"/>
      <c r="C46" s="465"/>
      <c r="D46" s="465"/>
      <c r="E46" s="466"/>
      <c r="F46" s="466"/>
      <c r="G46" s="466"/>
      <c r="H46" s="466"/>
      <c r="I46" s="466"/>
      <c r="J46" s="466"/>
      <c r="K46" s="466"/>
      <c r="L46" s="466"/>
      <c r="M46" s="466"/>
      <c r="N46" s="466"/>
      <c r="O46" s="466"/>
      <c r="P46" s="466"/>
      <c r="Q46" s="466"/>
      <c r="R46" s="466"/>
      <c r="S46" s="466"/>
      <c r="T46" s="466"/>
      <c r="U46" s="466"/>
      <c r="V46" s="466"/>
      <c r="W46" s="466"/>
      <c r="X46" s="466"/>
      <c r="Y46" s="466"/>
      <c r="Z46" s="466"/>
      <c r="AA46" s="466"/>
      <c r="AB46" s="466"/>
      <c r="AC46" s="466"/>
    </row>
    <row r="47" spans="1:29" s="467" customFormat="1" ht="9" customHeight="1">
      <c r="A47" s="466" t="s">
        <v>2</v>
      </c>
      <c r="B47" s="468">
        <f t="shared" ref="B47:B78" si="1">SUM(C47:D47)</f>
        <v>307943</v>
      </c>
      <c r="C47" s="468">
        <v>301155</v>
      </c>
      <c r="D47" s="468">
        <v>6788</v>
      </c>
      <c r="E47" s="466"/>
      <c r="F47" s="466"/>
      <c r="G47" s="466"/>
      <c r="H47" s="466"/>
      <c r="I47" s="466"/>
      <c r="J47" s="466"/>
      <c r="K47" s="466"/>
      <c r="L47" s="466"/>
      <c r="M47" s="466"/>
      <c r="N47" s="466"/>
      <c r="O47" s="466"/>
      <c r="P47" s="466"/>
      <c r="Q47" s="466"/>
      <c r="R47" s="466"/>
      <c r="S47" s="466"/>
      <c r="T47" s="466"/>
      <c r="U47" s="466"/>
      <c r="V47" s="466"/>
      <c r="W47" s="466"/>
      <c r="X47" s="466"/>
      <c r="Y47" s="466"/>
      <c r="Z47" s="466"/>
      <c r="AA47" s="466"/>
      <c r="AB47" s="466"/>
      <c r="AC47" s="466"/>
    </row>
    <row r="48" spans="1:29" s="467" customFormat="1" ht="9" customHeight="1">
      <c r="A48" s="466" t="s">
        <v>3</v>
      </c>
      <c r="B48" s="468">
        <f t="shared" si="1"/>
        <v>963938</v>
      </c>
      <c r="C48" s="468">
        <v>934789</v>
      </c>
      <c r="D48" s="468">
        <v>29149</v>
      </c>
      <c r="E48" s="466"/>
      <c r="F48" s="466"/>
      <c r="G48" s="466"/>
      <c r="H48" s="466"/>
      <c r="I48" s="466"/>
      <c r="J48" s="466"/>
      <c r="K48" s="466"/>
      <c r="L48" s="466"/>
      <c r="M48" s="466"/>
      <c r="N48" s="466"/>
      <c r="O48" s="466"/>
      <c r="P48" s="466"/>
      <c r="Q48" s="466"/>
      <c r="R48" s="466"/>
      <c r="S48" s="466"/>
      <c r="T48" s="466"/>
      <c r="U48" s="466"/>
      <c r="V48" s="466"/>
      <c r="W48" s="466"/>
      <c r="X48" s="466"/>
      <c r="Y48" s="466"/>
      <c r="Z48" s="466"/>
      <c r="AA48" s="466"/>
      <c r="AB48" s="466"/>
      <c r="AC48" s="466"/>
    </row>
    <row r="49" spans="1:29" s="467" customFormat="1" ht="9" customHeight="1">
      <c r="A49" s="466" t="s">
        <v>4</v>
      </c>
      <c r="B49" s="468">
        <f t="shared" si="1"/>
        <v>129797</v>
      </c>
      <c r="C49" s="468">
        <v>123220</v>
      </c>
      <c r="D49" s="468">
        <v>6577</v>
      </c>
      <c r="E49" s="466"/>
      <c r="F49" s="466"/>
      <c r="G49" s="466"/>
      <c r="H49" s="466"/>
      <c r="I49" s="466"/>
      <c r="J49" s="466"/>
      <c r="K49" s="466"/>
      <c r="L49" s="466"/>
      <c r="M49" s="466"/>
      <c r="N49" s="466"/>
      <c r="O49" s="466"/>
      <c r="P49" s="466"/>
      <c r="Q49" s="466"/>
      <c r="R49" s="466"/>
      <c r="S49" s="466"/>
      <c r="T49" s="466"/>
      <c r="U49" s="466"/>
      <c r="V49" s="466"/>
      <c r="W49" s="466"/>
      <c r="X49" s="466"/>
      <c r="Y49" s="466"/>
      <c r="Z49" s="466"/>
      <c r="AA49" s="466"/>
      <c r="AB49" s="466"/>
      <c r="AC49" s="466"/>
    </row>
    <row r="50" spans="1:29" s="467" customFormat="1" ht="9" customHeight="1">
      <c r="A50" s="469" t="s">
        <v>5</v>
      </c>
      <c r="B50" s="470">
        <f t="shared" si="1"/>
        <v>143975</v>
      </c>
      <c r="C50" s="470">
        <v>138811</v>
      </c>
      <c r="D50" s="470">
        <v>5164</v>
      </c>
      <c r="E50" s="466"/>
      <c r="F50" s="466"/>
      <c r="G50" s="466"/>
      <c r="H50" s="466"/>
      <c r="I50" s="466"/>
      <c r="J50" s="466"/>
      <c r="K50" s="466"/>
      <c r="L50" s="466"/>
      <c r="M50" s="466"/>
      <c r="N50" s="466"/>
      <c r="O50" s="466"/>
      <c r="P50" s="466"/>
      <c r="Q50" s="466"/>
      <c r="R50" s="466"/>
      <c r="S50" s="466"/>
      <c r="T50" s="466"/>
      <c r="U50" s="466"/>
      <c r="V50" s="466"/>
      <c r="W50" s="466"/>
      <c r="X50" s="466"/>
      <c r="Y50" s="466"/>
      <c r="Z50" s="466"/>
      <c r="AA50" s="466"/>
      <c r="AB50" s="466"/>
      <c r="AC50" s="466"/>
    </row>
    <row r="51" spans="1:29" s="467" customFormat="1" ht="9" customHeight="1">
      <c r="A51" s="466" t="s">
        <v>6</v>
      </c>
      <c r="B51" s="468">
        <f t="shared" si="1"/>
        <v>709465</v>
      </c>
      <c r="C51" s="468">
        <v>690165</v>
      </c>
      <c r="D51" s="468">
        <v>19300</v>
      </c>
      <c r="E51" s="466"/>
      <c r="F51" s="466"/>
      <c r="G51" s="466"/>
      <c r="H51" s="466"/>
      <c r="I51" s="466"/>
      <c r="J51" s="466"/>
      <c r="K51" s="466"/>
      <c r="L51" s="466"/>
      <c r="M51" s="466"/>
      <c r="N51" s="466"/>
      <c r="O51" s="466"/>
      <c r="P51" s="466"/>
      <c r="Q51" s="466"/>
      <c r="R51" s="466"/>
      <c r="S51" s="466"/>
      <c r="T51" s="466"/>
      <c r="U51" s="466"/>
      <c r="V51" s="466"/>
      <c r="W51" s="466"/>
      <c r="X51" s="466"/>
      <c r="Y51" s="466"/>
      <c r="Z51" s="466"/>
      <c r="AA51" s="466"/>
      <c r="AB51" s="466"/>
      <c r="AC51" s="466"/>
    </row>
    <row r="52" spans="1:29" s="467" customFormat="1" ht="9" customHeight="1">
      <c r="A52" s="466" t="s">
        <v>7</v>
      </c>
      <c r="B52" s="468">
        <f t="shared" si="1"/>
        <v>115825</v>
      </c>
      <c r="C52" s="468">
        <v>111728</v>
      </c>
      <c r="D52" s="468">
        <v>4097</v>
      </c>
      <c r="E52" s="466"/>
      <c r="F52" s="466"/>
      <c r="G52" s="466"/>
      <c r="H52" s="466"/>
      <c r="I52" s="466"/>
      <c r="J52" s="466"/>
      <c r="K52" s="466"/>
      <c r="L52" s="466"/>
      <c r="M52" s="466"/>
      <c r="N52" s="466"/>
      <c r="O52" s="466"/>
      <c r="P52" s="466"/>
      <c r="Q52" s="466"/>
      <c r="R52" s="466"/>
      <c r="S52" s="466"/>
      <c r="T52" s="466"/>
      <c r="U52" s="466"/>
      <c r="V52" s="466"/>
      <c r="W52" s="466"/>
      <c r="X52" s="466"/>
      <c r="Y52" s="466"/>
      <c r="Z52" s="466"/>
      <c r="AA52" s="466"/>
      <c r="AB52" s="466"/>
      <c r="AC52" s="466"/>
    </row>
    <row r="53" spans="1:29" s="467" customFormat="1" ht="9" customHeight="1">
      <c r="A53" s="466" t="s">
        <v>8</v>
      </c>
      <c r="B53" s="468">
        <f t="shared" si="1"/>
        <v>323328</v>
      </c>
      <c r="C53" s="468">
        <v>310737</v>
      </c>
      <c r="D53" s="468">
        <v>12591</v>
      </c>
      <c r="E53" s="466"/>
      <c r="F53" s="466"/>
      <c r="G53" s="466"/>
      <c r="H53" s="466"/>
      <c r="I53" s="466"/>
      <c r="J53" s="466"/>
      <c r="K53" s="466"/>
      <c r="L53" s="466"/>
      <c r="M53" s="466"/>
      <c r="N53" s="466"/>
      <c r="O53" s="466"/>
      <c r="P53" s="466"/>
      <c r="Q53" s="466"/>
      <c r="R53" s="466"/>
      <c r="S53" s="466"/>
      <c r="T53" s="466"/>
      <c r="U53" s="466"/>
      <c r="V53" s="466"/>
      <c r="W53" s="466"/>
      <c r="X53" s="466"/>
      <c r="Y53" s="466"/>
      <c r="Z53" s="466"/>
      <c r="AA53" s="466"/>
      <c r="AB53" s="466"/>
      <c r="AC53" s="466"/>
    </row>
    <row r="54" spans="1:29" s="467" customFormat="1" ht="9" customHeight="1">
      <c r="A54" s="469" t="s">
        <v>9</v>
      </c>
      <c r="B54" s="470">
        <f t="shared" si="1"/>
        <v>919934</v>
      </c>
      <c r="C54" s="470">
        <v>902520</v>
      </c>
      <c r="D54" s="470">
        <v>17414</v>
      </c>
      <c r="E54" s="466"/>
      <c r="F54" s="466"/>
      <c r="G54" s="466"/>
      <c r="H54" s="466"/>
      <c r="I54" s="466"/>
      <c r="J54" s="466"/>
      <c r="K54" s="466"/>
      <c r="L54" s="466"/>
      <c r="M54" s="466"/>
      <c r="N54" s="466"/>
      <c r="O54" s="466"/>
      <c r="P54" s="466"/>
      <c r="Q54" s="466"/>
      <c r="R54" s="466"/>
      <c r="S54" s="466"/>
      <c r="T54" s="466"/>
      <c r="U54" s="466"/>
      <c r="V54" s="466"/>
      <c r="W54" s="466"/>
      <c r="X54" s="466"/>
      <c r="Y54" s="466"/>
      <c r="Z54" s="466"/>
      <c r="AA54" s="466"/>
      <c r="AB54" s="466"/>
      <c r="AC54" s="466"/>
    </row>
    <row r="55" spans="1:29" s="467" customFormat="1" ht="9" customHeight="1">
      <c r="A55" s="466" t="s">
        <v>10</v>
      </c>
      <c r="B55" s="468">
        <f t="shared" si="1"/>
        <v>5574405</v>
      </c>
      <c r="C55" s="468">
        <v>5410463</v>
      </c>
      <c r="D55" s="468">
        <v>163942</v>
      </c>
      <c r="E55" s="466"/>
      <c r="F55" s="466"/>
      <c r="G55" s="466"/>
      <c r="H55" s="466"/>
      <c r="I55" s="466"/>
      <c r="J55" s="466"/>
      <c r="K55" s="466"/>
      <c r="L55" s="466"/>
      <c r="M55" s="466"/>
      <c r="N55" s="466"/>
      <c r="O55" s="466"/>
      <c r="P55" s="466"/>
      <c r="Q55" s="466"/>
      <c r="R55" s="466"/>
      <c r="S55" s="466"/>
      <c r="T55" s="466"/>
      <c r="U55" s="466"/>
      <c r="V55" s="466"/>
      <c r="W55" s="466"/>
      <c r="X55" s="466"/>
      <c r="Y55" s="466"/>
      <c r="Z55" s="466"/>
      <c r="AA55" s="466"/>
      <c r="AB55" s="466"/>
      <c r="AC55" s="466"/>
    </row>
    <row r="56" spans="1:29" s="467" customFormat="1" ht="9" customHeight="1">
      <c r="A56" s="466" t="s">
        <v>11</v>
      </c>
      <c r="B56" s="468">
        <f t="shared" si="1"/>
        <v>139500</v>
      </c>
      <c r="C56" s="468">
        <v>134648</v>
      </c>
      <c r="D56" s="468">
        <v>4852</v>
      </c>
      <c r="E56" s="466"/>
      <c r="F56" s="466"/>
      <c r="G56" s="466"/>
      <c r="H56" s="466"/>
      <c r="I56" s="466"/>
      <c r="J56" s="466"/>
      <c r="K56" s="466"/>
      <c r="L56" s="466"/>
      <c r="M56" s="466"/>
      <c r="N56" s="466"/>
      <c r="O56" s="466"/>
      <c r="P56" s="466"/>
      <c r="Q56" s="466"/>
      <c r="R56" s="466"/>
      <c r="S56" s="466"/>
      <c r="T56" s="466"/>
      <c r="U56" s="466"/>
      <c r="V56" s="466"/>
      <c r="W56" s="466"/>
      <c r="X56" s="466"/>
      <c r="Y56" s="466"/>
      <c r="Z56" s="466"/>
      <c r="AA56" s="466"/>
      <c r="AB56" s="466"/>
      <c r="AC56" s="466"/>
    </row>
    <row r="57" spans="1:29" s="467" customFormat="1" ht="9" customHeight="1">
      <c r="A57" s="466" t="s">
        <v>12</v>
      </c>
      <c r="B57" s="468">
        <f t="shared" si="1"/>
        <v>877762</v>
      </c>
      <c r="C57" s="468">
        <v>851268</v>
      </c>
      <c r="D57" s="468">
        <v>26494</v>
      </c>
      <c r="E57" s="466"/>
      <c r="F57" s="466"/>
      <c r="G57" s="466"/>
      <c r="H57" s="466"/>
      <c r="I57" s="466"/>
      <c r="J57" s="466"/>
      <c r="K57" s="466"/>
      <c r="L57" s="466"/>
      <c r="M57" s="466"/>
      <c r="N57" s="466"/>
      <c r="O57" s="466"/>
      <c r="P57" s="466"/>
      <c r="Q57" s="466"/>
      <c r="R57" s="466"/>
      <c r="S57" s="466"/>
      <c r="T57" s="466"/>
      <c r="U57" s="466"/>
      <c r="V57" s="466"/>
      <c r="W57" s="466"/>
      <c r="X57" s="466"/>
      <c r="Y57" s="466"/>
      <c r="Z57" s="466"/>
      <c r="AA57" s="466"/>
      <c r="AB57" s="466"/>
      <c r="AC57" s="466"/>
    </row>
    <row r="58" spans="1:29" s="467" customFormat="1" ht="9" customHeight="1">
      <c r="A58" s="469" t="s">
        <v>13</v>
      </c>
      <c r="B58" s="470">
        <f t="shared" si="1"/>
        <v>306705</v>
      </c>
      <c r="C58" s="470">
        <v>297801</v>
      </c>
      <c r="D58" s="470">
        <v>8904</v>
      </c>
      <c r="E58" s="466"/>
      <c r="F58" s="466"/>
      <c r="G58" s="466"/>
      <c r="H58" s="466"/>
      <c r="I58" s="466"/>
      <c r="J58" s="466"/>
      <c r="K58" s="466"/>
      <c r="L58" s="466"/>
      <c r="M58" s="466"/>
      <c r="N58" s="466"/>
      <c r="O58" s="466"/>
      <c r="P58" s="466"/>
      <c r="Q58" s="466"/>
      <c r="R58" s="466"/>
      <c r="S58" s="466"/>
      <c r="T58" s="466"/>
      <c r="U58" s="466"/>
      <c r="V58" s="466"/>
      <c r="W58" s="466"/>
      <c r="X58" s="466"/>
      <c r="Y58" s="466"/>
      <c r="Z58" s="466"/>
      <c r="AA58" s="466"/>
      <c r="AB58" s="466"/>
      <c r="AC58" s="466"/>
    </row>
    <row r="59" spans="1:29" s="467" customFormat="1" ht="9" customHeight="1">
      <c r="A59" s="466" t="s">
        <v>14</v>
      </c>
      <c r="B59" s="468">
        <f t="shared" si="1"/>
        <v>274752</v>
      </c>
      <c r="C59" s="468">
        <v>266674</v>
      </c>
      <c r="D59" s="468">
        <v>8078</v>
      </c>
      <c r="E59" s="466"/>
      <c r="F59" s="466"/>
      <c r="G59" s="466"/>
      <c r="H59" s="466"/>
      <c r="I59" s="466"/>
      <c r="J59" s="466"/>
      <c r="K59" s="466"/>
      <c r="L59" s="466"/>
      <c r="M59" s="466"/>
      <c r="N59" s="466"/>
      <c r="O59" s="466"/>
      <c r="P59" s="466"/>
      <c r="Q59" s="466"/>
      <c r="R59" s="466"/>
      <c r="S59" s="466"/>
      <c r="T59" s="466"/>
      <c r="U59" s="466"/>
      <c r="V59" s="466"/>
      <c r="W59" s="466"/>
      <c r="X59" s="466"/>
      <c r="Y59" s="466"/>
      <c r="Z59" s="466"/>
      <c r="AA59" s="466"/>
      <c r="AB59" s="466"/>
      <c r="AC59" s="466"/>
    </row>
    <row r="60" spans="1:29" s="467" customFormat="1" ht="9" customHeight="1">
      <c r="A60" s="466" t="s">
        <v>15</v>
      </c>
      <c r="B60" s="468">
        <f t="shared" si="1"/>
        <v>1498368</v>
      </c>
      <c r="C60" s="468">
        <v>1441405</v>
      </c>
      <c r="D60" s="468">
        <v>56963</v>
      </c>
      <c r="E60" s="466"/>
      <c r="F60" s="466"/>
      <c r="G60" s="466"/>
      <c r="H60" s="466"/>
      <c r="I60" s="466"/>
      <c r="J60" s="466"/>
      <c r="K60" s="466"/>
      <c r="L60" s="466"/>
      <c r="M60" s="466"/>
      <c r="N60" s="466"/>
      <c r="O60" s="466"/>
      <c r="P60" s="466"/>
      <c r="Q60" s="466"/>
      <c r="R60" s="466"/>
      <c r="S60" s="466"/>
      <c r="T60" s="466"/>
      <c r="U60" s="466"/>
      <c r="V60" s="466"/>
      <c r="W60" s="466"/>
      <c r="X60" s="466"/>
      <c r="Y60" s="466"/>
      <c r="Z60" s="466"/>
      <c r="AA60" s="466"/>
      <c r="AB60" s="466"/>
      <c r="AC60" s="466"/>
    </row>
    <row r="61" spans="1:29" s="467" customFormat="1" ht="9" customHeight="1">
      <c r="A61" s="466" t="s">
        <v>16</v>
      </c>
      <c r="B61" s="468">
        <f t="shared" si="1"/>
        <v>1865208</v>
      </c>
      <c r="C61" s="468">
        <v>1810473</v>
      </c>
      <c r="D61" s="468">
        <v>54735</v>
      </c>
      <c r="E61" s="466"/>
      <c r="F61" s="466"/>
      <c r="G61" s="466"/>
      <c r="H61" s="466"/>
      <c r="I61" s="466"/>
      <c r="J61" s="466"/>
      <c r="K61" s="466"/>
      <c r="L61" s="466"/>
      <c r="M61" s="466"/>
      <c r="N61" s="466"/>
      <c r="O61" s="466"/>
      <c r="P61" s="466"/>
      <c r="Q61" s="466"/>
      <c r="R61" s="466"/>
      <c r="S61" s="466"/>
      <c r="T61" s="466"/>
      <c r="U61" s="466"/>
      <c r="V61" s="466"/>
      <c r="W61" s="466"/>
      <c r="X61" s="466"/>
      <c r="Y61" s="466"/>
      <c r="Z61" s="466"/>
      <c r="AA61" s="466"/>
      <c r="AB61" s="466"/>
      <c r="AC61" s="466"/>
    </row>
    <row r="62" spans="1:29" s="467" customFormat="1" ht="9" customHeight="1">
      <c r="A62" s="469" t="s">
        <v>17</v>
      </c>
      <c r="B62" s="470">
        <f t="shared" si="1"/>
        <v>489644</v>
      </c>
      <c r="C62" s="470">
        <v>474175</v>
      </c>
      <c r="D62" s="470">
        <v>15469</v>
      </c>
      <c r="E62" s="466"/>
      <c r="F62" s="466"/>
      <c r="G62" s="466"/>
      <c r="H62" s="466"/>
      <c r="I62" s="466"/>
      <c r="J62" s="466"/>
      <c r="K62" s="466"/>
      <c r="L62" s="466"/>
      <c r="M62" s="466"/>
      <c r="N62" s="466"/>
      <c r="O62" s="466"/>
      <c r="P62" s="466"/>
      <c r="Q62" s="466"/>
      <c r="R62" s="466"/>
      <c r="S62" s="466"/>
      <c r="T62" s="466"/>
      <c r="U62" s="466"/>
      <c r="V62" s="466"/>
      <c r="W62" s="466"/>
      <c r="X62" s="466"/>
      <c r="Y62" s="466"/>
      <c r="Z62" s="466"/>
      <c r="AA62" s="466"/>
      <c r="AB62" s="466"/>
      <c r="AC62" s="466"/>
    </row>
    <row r="63" spans="1:29" s="467" customFormat="1" ht="9" customHeight="1">
      <c r="A63" s="466" t="s">
        <v>18</v>
      </c>
      <c r="B63" s="468">
        <f t="shared" si="1"/>
        <v>255106</v>
      </c>
      <c r="C63" s="468">
        <v>245985</v>
      </c>
      <c r="D63" s="468">
        <v>9121</v>
      </c>
      <c r="E63" s="466"/>
      <c r="F63" s="466"/>
      <c r="G63" s="466"/>
      <c r="H63" s="466"/>
      <c r="I63" s="466"/>
      <c r="J63" s="466"/>
      <c r="K63" s="466"/>
      <c r="L63" s="466"/>
      <c r="M63" s="466"/>
      <c r="N63" s="466"/>
      <c r="O63" s="466"/>
      <c r="P63" s="466"/>
      <c r="Q63" s="466"/>
      <c r="R63" s="466"/>
      <c r="S63" s="466"/>
      <c r="T63" s="466"/>
      <c r="U63" s="466"/>
      <c r="V63" s="466"/>
      <c r="W63" s="466"/>
      <c r="X63" s="466"/>
      <c r="Y63" s="466"/>
      <c r="Z63" s="466"/>
      <c r="AA63" s="466"/>
      <c r="AB63" s="466"/>
      <c r="AC63" s="466"/>
    </row>
    <row r="64" spans="1:29" s="467" customFormat="1" ht="9" customHeight="1">
      <c r="A64" s="466" t="s">
        <v>19</v>
      </c>
      <c r="B64" s="468">
        <f t="shared" si="1"/>
        <v>190094</v>
      </c>
      <c r="C64" s="468">
        <v>184854</v>
      </c>
      <c r="D64" s="468">
        <v>5240</v>
      </c>
      <c r="E64" s="466"/>
      <c r="F64" s="466"/>
      <c r="G64" s="466"/>
      <c r="H64" s="466"/>
      <c r="I64" s="466"/>
      <c r="J64" s="466"/>
      <c r="K64" s="466"/>
      <c r="L64" s="466"/>
      <c r="M64" s="466"/>
      <c r="N64" s="466"/>
      <c r="O64" s="466"/>
      <c r="P64" s="466"/>
      <c r="Q64" s="466"/>
      <c r="R64" s="466"/>
      <c r="S64" s="466"/>
      <c r="T64" s="466"/>
      <c r="U64" s="466"/>
      <c r="V64" s="466"/>
      <c r="W64" s="466"/>
      <c r="X64" s="466"/>
      <c r="Y64" s="466"/>
      <c r="Z64" s="466"/>
      <c r="AA64" s="466"/>
      <c r="AB64" s="466"/>
      <c r="AC64" s="466"/>
    </row>
    <row r="65" spans="1:29" s="467" customFormat="1" ht="9" customHeight="1">
      <c r="A65" s="466" t="s">
        <v>20</v>
      </c>
      <c r="B65" s="468">
        <f t="shared" si="1"/>
        <v>1359061</v>
      </c>
      <c r="C65" s="468">
        <v>1308542</v>
      </c>
      <c r="D65" s="468">
        <v>50519</v>
      </c>
      <c r="E65" s="466"/>
      <c r="F65" s="466"/>
      <c r="G65" s="466"/>
      <c r="H65" s="466"/>
      <c r="I65" s="466"/>
      <c r="J65" s="466"/>
      <c r="K65" s="466"/>
      <c r="L65" s="466"/>
      <c r="M65" s="466"/>
      <c r="N65" s="466"/>
      <c r="O65" s="466"/>
      <c r="P65" s="466"/>
      <c r="Q65" s="466"/>
      <c r="R65" s="466"/>
      <c r="S65" s="466"/>
      <c r="T65" s="466"/>
      <c r="U65" s="466"/>
      <c r="V65" s="466"/>
      <c r="W65" s="466"/>
      <c r="X65" s="466"/>
      <c r="Y65" s="466"/>
      <c r="Z65" s="466"/>
      <c r="AA65" s="466"/>
      <c r="AB65" s="466"/>
      <c r="AC65" s="466"/>
    </row>
    <row r="66" spans="1:29" s="467" customFormat="1" ht="9" customHeight="1">
      <c r="A66" s="469" t="s">
        <v>21</v>
      </c>
      <c r="B66" s="470">
        <f t="shared" si="1"/>
        <v>263156</v>
      </c>
      <c r="C66" s="470">
        <v>250814</v>
      </c>
      <c r="D66" s="470">
        <v>12342</v>
      </c>
      <c r="E66" s="466"/>
      <c r="F66" s="466"/>
      <c r="G66" s="466"/>
      <c r="H66" s="466"/>
      <c r="I66" s="466"/>
      <c r="J66" s="466"/>
      <c r="K66" s="466"/>
      <c r="L66" s="466"/>
      <c r="M66" s="466"/>
      <c r="N66" s="466"/>
      <c r="O66" s="466"/>
      <c r="P66" s="466"/>
      <c r="Q66" s="466"/>
      <c r="R66" s="466"/>
      <c r="S66" s="466"/>
      <c r="T66" s="466"/>
      <c r="U66" s="466"/>
      <c r="V66" s="466"/>
      <c r="W66" s="466"/>
      <c r="X66" s="466"/>
      <c r="Y66" s="466"/>
      <c r="Z66" s="466"/>
      <c r="AA66" s="466"/>
      <c r="AB66" s="466"/>
      <c r="AC66" s="466"/>
    </row>
    <row r="67" spans="1:29" s="467" customFormat="1" ht="9" customHeight="1">
      <c r="A67" s="466" t="s">
        <v>22</v>
      </c>
      <c r="B67" s="468">
        <f t="shared" si="1"/>
        <v>689412</v>
      </c>
      <c r="C67" s="468">
        <v>664586</v>
      </c>
      <c r="D67" s="468">
        <v>24826</v>
      </c>
      <c r="E67" s="466"/>
      <c r="F67" s="466"/>
      <c r="G67" s="466"/>
      <c r="H67" s="466"/>
      <c r="I67" s="466"/>
      <c r="J67" s="466"/>
      <c r="K67" s="466"/>
      <c r="L67" s="466"/>
      <c r="M67" s="466"/>
      <c r="N67" s="466"/>
      <c r="O67" s="466"/>
      <c r="P67" s="466"/>
      <c r="Q67" s="466"/>
      <c r="R67" s="466"/>
      <c r="S67" s="466"/>
      <c r="T67" s="466"/>
      <c r="U67" s="466"/>
      <c r="V67" s="466"/>
      <c r="W67" s="466"/>
      <c r="X67" s="466"/>
      <c r="Y67" s="466"/>
      <c r="Z67" s="466"/>
      <c r="AA67" s="466"/>
      <c r="AB67" s="466"/>
      <c r="AC67" s="466"/>
    </row>
    <row r="68" spans="1:29" s="467" customFormat="1" ht="9" customHeight="1">
      <c r="A68" s="466" t="s">
        <v>23</v>
      </c>
      <c r="B68" s="468">
        <f t="shared" si="1"/>
        <v>364461</v>
      </c>
      <c r="C68" s="468">
        <v>351891</v>
      </c>
      <c r="D68" s="468">
        <v>12570</v>
      </c>
      <c r="E68" s="466"/>
      <c r="F68" s="466"/>
      <c r="G68" s="466"/>
      <c r="H68" s="466"/>
      <c r="I68" s="466"/>
      <c r="J68" s="466"/>
      <c r="K68" s="466"/>
      <c r="L68" s="466"/>
      <c r="M68" s="466"/>
      <c r="N68" s="466"/>
      <c r="O68" s="466"/>
      <c r="P68" s="466"/>
      <c r="Q68" s="466"/>
      <c r="R68" s="466"/>
      <c r="S68" s="466"/>
      <c r="T68" s="466"/>
      <c r="U68" s="466"/>
      <c r="V68" s="466"/>
      <c r="W68" s="466"/>
      <c r="X68" s="466"/>
      <c r="Y68" s="466"/>
      <c r="Z68" s="466"/>
      <c r="AA68" s="466"/>
      <c r="AB68" s="466"/>
      <c r="AC68" s="466"/>
    </row>
    <row r="69" spans="1:29" s="467" customFormat="1" ht="9" customHeight="1">
      <c r="A69" s="466" t="s">
        <v>24</v>
      </c>
      <c r="B69" s="468">
        <f t="shared" si="1"/>
        <v>281447</v>
      </c>
      <c r="C69" s="468">
        <v>268274</v>
      </c>
      <c r="D69" s="468">
        <v>13173</v>
      </c>
      <c r="E69" s="466"/>
      <c r="F69" s="466"/>
      <c r="G69" s="466"/>
      <c r="H69" s="466"/>
      <c r="I69" s="466"/>
      <c r="J69" s="466"/>
      <c r="K69" s="466"/>
      <c r="L69" s="466"/>
      <c r="M69" s="466"/>
      <c r="N69" s="466"/>
      <c r="O69" s="466"/>
      <c r="P69" s="466"/>
      <c r="Q69" s="466"/>
      <c r="R69" s="466"/>
      <c r="S69" s="466"/>
      <c r="T69" s="466"/>
      <c r="U69" s="466"/>
      <c r="V69" s="466"/>
      <c r="W69" s="466"/>
      <c r="X69" s="466"/>
      <c r="Y69" s="466"/>
      <c r="Z69" s="466"/>
      <c r="AA69" s="466"/>
      <c r="AB69" s="466"/>
      <c r="AC69" s="466"/>
    </row>
    <row r="70" spans="1:29" s="467" customFormat="1" ht="9" customHeight="1">
      <c r="A70" s="469" t="s">
        <v>25</v>
      </c>
      <c r="B70" s="470">
        <f t="shared" si="1"/>
        <v>350600</v>
      </c>
      <c r="C70" s="470">
        <v>340007</v>
      </c>
      <c r="D70" s="470">
        <v>10593</v>
      </c>
      <c r="E70" s="466"/>
      <c r="F70" s="466"/>
      <c r="G70" s="466"/>
      <c r="H70" s="466"/>
      <c r="I70" s="466"/>
      <c r="J70" s="466"/>
      <c r="K70" s="466"/>
      <c r="L70" s="466"/>
      <c r="M70" s="466"/>
      <c r="N70" s="466"/>
      <c r="O70" s="466"/>
      <c r="P70" s="466"/>
      <c r="Q70" s="466"/>
      <c r="R70" s="466"/>
      <c r="S70" s="466"/>
      <c r="T70" s="466"/>
      <c r="U70" s="466"/>
      <c r="V70" s="466"/>
      <c r="W70" s="466"/>
      <c r="X70" s="466"/>
      <c r="Y70" s="466"/>
      <c r="Z70" s="466"/>
      <c r="AA70" s="466"/>
      <c r="AB70" s="466"/>
      <c r="AC70" s="466"/>
    </row>
    <row r="71" spans="1:29" s="467" customFormat="1" ht="9" customHeight="1">
      <c r="A71" s="466" t="s">
        <v>26</v>
      </c>
      <c r="B71" s="468">
        <f t="shared" si="1"/>
        <v>579291</v>
      </c>
      <c r="C71" s="468">
        <v>562259</v>
      </c>
      <c r="D71" s="468">
        <v>17032</v>
      </c>
      <c r="E71" s="466"/>
      <c r="F71" s="466"/>
      <c r="G71" s="466"/>
      <c r="H71" s="466"/>
      <c r="I71" s="466"/>
      <c r="J71" s="466"/>
      <c r="K71" s="466"/>
      <c r="L71" s="466"/>
      <c r="M71" s="466"/>
      <c r="N71" s="466"/>
      <c r="O71" s="466"/>
      <c r="P71" s="466"/>
      <c r="Q71" s="466"/>
      <c r="R71" s="466"/>
      <c r="S71" s="466"/>
      <c r="T71" s="466"/>
      <c r="U71" s="466"/>
      <c r="V71" s="466"/>
      <c r="W71" s="466"/>
      <c r="X71" s="466"/>
      <c r="Y71" s="466"/>
      <c r="Z71" s="466"/>
      <c r="AA71" s="466"/>
      <c r="AB71" s="466"/>
      <c r="AC71" s="466"/>
    </row>
    <row r="72" spans="1:29" s="467" customFormat="1" ht="9" customHeight="1">
      <c r="A72" s="466" t="s">
        <v>27</v>
      </c>
      <c r="B72" s="468">
        <f t="shared" si="1"/>
        <v>553512</v>
      </c>
      <c r="C72" s="468">
        <v>533776</v>
      </c>
      <c r="D72" s="468">
        <v>19736</v>
      </c>
      <c r="E72" s="466"/>
      <c r="F72" s="466"/>
      <c r="G72" s="466"/>
      <c r="H72" s="466"/>
      <c r="I72" s="466"/>
      <c r="J72" s="466"/>
      <c r="K72" s="466"/>
      <c r="L72" s="466"/>
      <c r="M72" s="466"/>
      <c r="N72" s="466"/>
      <c r="O72" s="466"/>
      <c r="P72" s="466"/>
      <c r="Q72" s="466"/>
      <c r="R72" s="466"/>
      <c r="S72" s="466"/>
      <c r="T72" s="466"/>
      <c r="U72" s="466"/>
      <c r="V72" s="466"/>
      <c r="W72" s="466"/>
      <c r="X72" s="466"/>
      <c r="Y72" s="466"/>
      <c r="Z72" s="466"/>
      <c r="AA72" s="466"/>
      <c r="AB72" s="466"/>
      <c r="AC72" s="466"/>
    </row>
    <row r="73" spans="1:29" s="467" customFormat="1" ht="9" customHeight="1">
      <c r="A73" s="466" t="s">
        <v>28</v>
      </c>
      <c r="B73" s="468">
        <f t="shared" si="1"/>
        <v>240346</v>
      </c>
      <c r="C73" s="468">
        <v>231403</v>
      </c>
      <c r="D73" s="468">
        <v>8943</v>
      </c>
      <c r="E73" s="466"/>
      <c r="F73" s="466"/>
      <c r="G73" s="466"/>
      <c r="H73" s="466"/>
      <c r="I73" s="466"/>
      <c r="J73" s="466"/>
      <c r="K73" s="466"/>
      <c r="L73" s="466"/>
      <c r="M73" s="466"/>
      <c r="N73" s="466"/>
      <c r="O73" s="466"/>
      <c r="P73" s="466"/>
      <c r="Q73" s="466"/>
      <c r="R73" s="466"/>
      <c r="S73" s="466"/>
      <c r="T73" s="466"/>
      <c r="U73" s="466"/>
      <c r="V73" s="466"/>
      <c r="W73" s="466"/>
      <c r="X73" s="466"/>
      <c r="Y73" s="466"/>
      <c r="Z73" s="466"/>
      <c r="AA73" s="466"/>
      <c r="AB73" s="466"/>
      <c r="AC73" s="466"/>
    </row>
    <row r="74" spans="1:29" s="467" customFormat="1" ht="9" customHeight="1">
      <c r="A74" s="469" t="s">
        <v>29</v>
      </c>
      <c r="B74" s="470">
        <f t="shared" si="1"/>
        <v>823719</v>
      </c>
      <c r="C74" s="470">
        <v>802904</v>
      </c>
      <c r="D74" s="470">
        <v>20815</v>
      </c>
      <c r="E74" s="466"/>
      <c r="F74" s="466"/>
      <c r="G74" s="466"/>
      <c r="H74" s="466"/>
      <c r="I74" s="466"/>
      <c r="J74" s="466"/>
      <c r="K74" s="466"/>
      <c r="L74" s="466"/>
      <c r="M74" s="466"/>
      <c r="N74" s="466"/>
      <c r="O74" s="466"/>
      <c r="P74" s="466"/>
      <c r="Q74" s="466"/>
      <c r="R74" s="466"/>
      <c r="S74" s="466"/>
      <c r="T74" s="466"/>
      <c r="U74" s="466"/>
      <c r="V74" s="466"/>
      <c r="W74" s="466"/>
      <c r="X74" s="466"/>
      <c r="Y74" s="466"/>
      <c r="Z74" s="466"/>
      <c r="AA74" s="466"/>
      <c r="AB74" s="466"/>
      <c r="AC74" s="466"/>
    </row>
    <row r="75" spans="1:29" s="467" customFormat="1" ht="9" customHeight="1">
      <c r="A75" s="466" t="s">
        <v>30</v>
      </c>
      <c r="B75" s="468">
        <f t="shared" si="1"/>
        <v>136700</v>
      </c>
      <c r="C75" s="468">
        <v>132646</v>
      </c>
      <c r="D75" s="468">
        <v>4054</v>
      </c>
      <c r="E75" s="466"/>
      <c r="F75" s="466"/>
      <c r="G75" s="466"/>
      <c r="H75" s="466"/>
      <c r="I75" s="466"/>
      <c r="J75" s="466"/>
      <c r="K75" s="466"/>
      <c r="L75" s="466"/>
      <c r="M75" s="466"/>
      <c r="N75" s="466"/>
      <c r="O75" s="466"/>
      <c r="P75" s="466"/>
      <c r="Q75" s="466"/>
      <c r="R75" s="466"/>
      <c r="S75" s="466"/>
      <c r="T75" s="466"/>
      <c r="U75" s="466"/>
      <c r="V75" s="466"/>
      <c r="W75" s="466"/>
      <c r="X75" s="466"/>
      <c r="Y75" s="466"/>
      <c r="Z75" s="466"/>
      <c r="AA75" s="466"/>
      <c r="AB75" s="466"/>
      <c r="AC75" s="466"/>
    </row>
    <row r="76" spans="1:29" s="467" customFormat="1" ht="9" customHeight="1">
      <c r="A76" s="466" t="s">
        <v>31</v>
      </c>
      <c r="B76" s="468">
        <f t="shared" si="1"/>
        <v>1028674</v>
      </c>
      <c r="C76" s="468">
        <v>1001596</v>
      </c>
      <c r="D76" s="468">
        <v>27078</v>
      </c>
      <c r="E76" s="466"/>
      <c r="F76" s="466"/>
      <c r="G76" s="466"/>
      <c r="H76" s="466"/>
      <c r="I76" s="466"/>
      <c r="J76" s="466"/>
      <c r="K76" s="466"/>
      <c r="L76" s="466"/>
      <c r="M76" s="466"/>
      <c r="N76" s="466"/>
      <c r="O76" s="466"/>
      <c r="P76" s="466"/>
      <c r="Q76" s="466"/>
      <c r="R76" s="466"/>
      <c r="S76" s="466"/>
      <c r="T76" s="466"/>
      <c r="U76" s="466"/>
      <c r="V76" s="466"/>
      <c r="W76" s="466"/>
      <c r="X76" s="466"/>
      <c r="Y76" s="466"/>
      <c r="Z76" s="466"/>
      <c r="AA76" s="466"/>
      <c r="AB76" s="466"/>
      <c r="AC76" s="466"/>
    </row>
    <row r="77" spans="1:29" s="467" customFormat="1" ht="9" customHeight="1">
      <c r="A77" s="466" t="s">
        <v>32</v>
      </c>
      <c r="B77" s="468">
        <f t="shared" si="1"/>
        <v>363140</v>
      </c>
      <c r="C77" s="468">
        <v>351223</v>
      </c>
      <c r="D77" s="468">
        <v>11917</v>
      </c>
      <c r="E77" s="466"/>
      <c r="F77" s="466"/>
      <c r="G77" s="466"/>
      <c r="H77" s="466"/>
      <c r="I77" s="466"/>
      <c r="J77" s="466"/>
      <c r="K77" s="466"/>
      <c r="L77" s="466"/>
      <c r="M77" s="466"/>
      <c r="N77" s="466"/>
      <c r="O77" s="466"/>
      <c r="P77" s="466"/>
      <c r="Q77" s="466"/>
      <c r="R77" s="466"/>
      <c r="S77" s="466"/>
      <c r="T77" s="466"/>
      <c r="U77" s="466"/>
      <c r="V77" s="466"/>
      <c r="W77" s="466"/>
      <c r="X77" s="466"/>
      <c r="Y77" s="466"/>
      <c r="Z77" s="466"/>
      <c r="AA77" s="466"/>
      <c r="AB77" s="466"/>
      <c r="AC77" s="466"/>
    </row>
    <row r="78" spans="1:29" s="467" customFormat="1" ht="9" customHeight="1">
      <c r="A78" s="469" t="s">
        <v>33</v>
      </c>
      <c r="B78" s="470">
        <f t="shared" si="1"/>
        <v>154007</v>
      </c>
      <c r="C78" s="470">
        <v>149579</v>
      </c>
      <c r="D78" s="470">
        <v>4428</v>
      </c>
      <c r="E78" s="466"/>
      <c r="F78" s="466"/>
      <c r="G78" s="466"/>
      <c r="H78" s="466"/>
      <c r="I78" s="466"/>
      <c r="J78" s="466"/>
      <c r="K78" s="466"/>
      <c r="L78" s="466"/>
      <c r="M78" s="466"/>
      <c r="N78" s="466"/>
      <c r="O78" s="466"/>
      <c r="P78" s="466"/>
      <c r="Q78" s="466"/>
      <c r="R78" s="466"/>
      <c r="S78" s="466"/>
      <c r="T78" s="466"/>
      <c r="U78" s="466"/>
      <c r="V78" s="466"/>
      <c r="W78" s="466"/>
      <c r="X78" s="466"/>
      <c r="Y78" s="466"/>
      <c r="Z78" s="466"/>
      <c r="AA78" s="466"/>
      <c r="AB78" s="466"/>
      <c r="AC78" s="466"/>
    </row>
    <row r="79" spans="1:29" s="467" customFormat="1" ht="9" customHeight="1">
      <c r="A79" s="471"/>
      <c r="B79" s="472"/>
      <c r="C79" s="472"/>
      <c r="D79" s="472"/>
      <c r="E79" s="466"/>
      <c r="F79" s="466"/>
      <c r="G79" s="466"/>
      <c r="H79" s="466"/>
      <c r="I79" s="466"/>
      <c r="J79" s="466"/>
      <c r="K79" s="466"/>
      <c r="L79" s="466"/>
      <c r="M79" s="466"/>
      <c r="N79" s="466"/>
      <c r="O79" s="466"/>
      <c r="P79" s="466"/>
      <c r="Q79" s="466"/>
      <c r="R79" s="466"/>
      <c r="S79" s="466"/>
      <c r="T79" s="466"/>
      <c r="U79" s="466"/>
      <c r="V79" s="466"/>
      <c r="W79" s="466"/>
      <c r="X79" s="466"/>
      <c r="Y79" s="466"/>
      <c r="Z79" s="466"/>
      <c r="AA79" s="466"/>
      <c r="AB79" s="466"/>
      <c r="AC79" s="466"/>
    </row>
    <row r="80" spans="1:29" ht="9" customHeight="1">
      <c r="A80" s="464">
        <v>2007</v>
      </c>
      <c r="B80" s="455"/>
      <c r="C80" s="455"/>
      <c r="D80" s="455"/>
      <c r="H80" s="463"/>
      <c r="I80" s="463"/>
      <c r="J80" s="463"/>
      <c r="K80" s="463"/>
      <c r="L80" s="463"/>
      <c r="M80" s="463"/>
      <c r="N80" s="463"/>
      <c r="O80" s="463"/>
      <c r="P80" s="463"/>
      <c r="Q80" s="463"/>
      <c r="R80" s="463"/>
      <c r="S80" s="463"/>
    </row>
    <row r="81" spans="1:29" s="467" customFormat="1" ht="9" customHeight="1">
      <c r="A81" s="464" t="s">
        <v>1</v>
      </c>
      <c r="B81" s="465">
        <f>SUM(B83:B114)</f>
        <v>22817481</v>
      </c>
      <c r="C81" s="465">
        <f>SUM(C83:C114)</f>
        <v>22077413</v>
      </c>
      <c r="D81" s="465">
        <f>SUM(D83:D114)</f>
        <v>740068</v>
      </c>
      <c r="E81" s="466"/>
      <c r="F81" s="466"/>
      <c r="G81" s="466"/>
      <c r="H81" s="466"/>
      <c r="I81" s="466"/>
      <c r="J81" s="466"/>
      <c r="K81" s="466"/>
      <c r="L81" s="466"/>
      <c r="M81" s="466"/>
      <c r="N81" s="466"/>
      <c r="O81" s="466"/>
      <c r="P81" s="466"/>
      <c r="Q81" s="466"/>
      <c r="R81" s="466"/>
      <c r="S81" s="466"/>
      <c r="T81" s="466"/>
      <c r="U81" s="466"/>
      <c r="V81" s="466"/>
      <c r="W81" s="466"/>
      <c r="X81" s="466"/>
      <c r="Y81" s="466"/>
      <c r="Z81" s="466"/>
      <c r="AA81" s="466"/>
      <c r="AB81" s="466"/>
      <c r="AC81" s="466"/>
    </row>
    <row r="82" spans="1:29" s="467" customFormat="1" ht="3.95" customHeight="1">
      <c r="A82" s="464"/>
      <c r="B82" s="465"/>
      <c r="C82" s="465"/>
      <c r="D82" s="465"/>
      <c r="E82" s="466"/>
      <c r="F82" s="466"/>
      <c r="G82" s="466"/>
      <c r="H82" s="466"/>
      <c r="I82" s="466"/>
      <c r="J82" s="466"/>
      <c r="K82" s="466"/>
      <c r="L82" s="466"/>
      <c r="M82" s="466"/>
      <c r="N82" s="466"/>
      <c r="O82" s="466"/>
      <c r="P82" s="466"/>
      <c r="Q82" s="466"/>
      <c r="R82" s="466"/>
      <c r="S82" s="466"/>
      <c r="T82" s="466"/>
      <c r="U82" s="466"/>
      <c r="V82" s="466"/>
      <c r="W82" s="466"/>
      <c r="X82" s="466"/>
      <c r="Y82" s="466"/>
      <c r="Z82" s="466"/>
      <c r="AA82" s="466"/>
      <c r="AB82" s="466"/>
      <c r="AC82" s="466"/>
    </row>
    <row r="83" spans="1:29" s="467" customFormat="1" ht="9" customHeight="1">
      <c r="A83" s="466" t="s">
        <v>2</v>
      </c>
      <c r="B83" s="468">
        <f t="shared" ref="B83:B114" si="2">SUM(C83:D83)</f>
        <v>311619</v>
      </c>
      <c r="C83" s="468">
        <v>304447</v>
      </c>
      <c r="D83" s="468">
        <v>7172</v>
      </c>
      <c r="E83" s="466"/>
      <c r="F83" s="466"/>
      <c r="G83" s="466"/>
      <c r="H83" s="466"/>
      <c r="I83" s="466"/>
      <c r="J83" s="466"/>
      <c r="K83" s="466"/>
      <c r="L83" s="466"/>
      <c r="M83" s="466"/>
      <c r="N83" s="466"/>
      <c r="O83" s="466"/>
      <c r="P83" s="466"/>
      <c r="Q83" s="466"/>
      <c r="R83" s="466"/>
      <c r="S83" s="466"/>
      <c r="T83" s="466"/>
      <c r="U83" s="466"/>
      <c r="V83" s="466"/>
      <c r="W83" s="466"/>
      <c r="X83" s="466"/>
      <c r="Y83" s="466"/>
      <c r="Z83" s="466"/>
      <c r="AA83" s="466"/>
      <c r="AB83" s="466"/>
      <c r="AC83" s="466"/>
    </row>
    <row r="84" spans="1:29" s="467" customFormat="1" ht="9" customHeight="1">
      <c r="A84" s="466" t="s">
        <v>3</v>
      </c>
      <c r="B84" s="468">
        <f t="shared" si="2"/>
        <v>976152</v>
      </c>
      <c r="C84" s="468">
        <v>945680</v>
      </c>
      <c r="D84" s="468">
        <v>30472</v>
      </c>
      <c r="E84" s="466"/>
      <c r="F84" s="466"/>
      <c r="G84" s="466"/>
      <c r="H84" s="466"/>
      <c r="I84" s="466"/>
      <c r="J84" s="466"/>
      <c r="K84" s="466"/>
      <c r="L84" s="466"/>
      <c r="M84" s="466"/>
      <c r="N84" s="466"/>
      <c r="O84" s="466"/>
      <c r="P84" s="466"/>
      <c r="Q84" s="466"/>
      <c r="R84" s="466"/>
      <c r="S84" s="466"/>
      <c r="T84" s="466"/>
      <c r="U84" s="466"/>
      <c r="V84" s="466"/>
      <c r="W84" s="466"/>
      <c r="X84" s="466"/>
      <c r="Y84" s="466"/>
      <c r="Z84" s="466"/>
      <c r="AA84" s="466"/>
      <c r="AB84" s="466"/>
      <c r="AC84" s="466"/>
    </row>
    <row r="85" spans="1:29" s="467" customFormat="1" ht="9" customHeight="1">
      <c r="A85" s="466" t="s">
        <v>4</v>
      </c>
      <c r="B85" s="468">
        <f t="shared" si="2"/>
        <v>136727</v>
      </c>
      <c r="C85" s="468">
        <v>129106</v>
      </c>
      <c r="D85" s="468">
        <v>7621</v>
      </c>
      <c r="E85" s="466"/>
      <c r="F85" s="466"/>
      <c r="G85" s="466"/>
      <c r="H85" s="466"/>
      <c r="I85" s="466"/>
      <c r="J85" s="466"/>
      <c r="K85" s="466"/>
      <c r="L85" s="466"/>
      <c r="M85" s="466"/>
      <c r="N85" s="466"/>
      <c r="O85" s="466"/>
      <c r="P85" s="466"/>
      <c r="Q85" s="466"/>
      <c r="R85" s="466"/>
      <c r="S85" s="466"/>
      <c r="T85" s="466"/>
      <c r="U85" s="466"/>
      <c r="V85" s="466"/>
      <c r="W85" s="466"/>
      <c r="X85" s="466"/>
      <c r="Y85" s="466"/>
      <c r="Z85" s="466"/>
      <c r="AA85" s="466"/>
      <c r="AB85" s="466"/>
      <c r="AC85" s="466"/>
    </row>
    <row r="86" spans="1:29" s="467" customFormat="1" ht="9" customHeight="1">
      <c r="A86" s="469" t="s">
        <v>5</v>
      </c>
      <c r="B86" s="470">
        <f t="shared" si="2"/>
        <v>150344</v>
      </c>
      <c r="C86" s="470">
        <v>144650</v>
      </c>
      <c r="D86" s="470">
        <v>5694</v>
      </c>
      <c r="E86" s="466"/>
      <c r="F86" s="466"/>
      <c r="G86" s="466"/>
      <c r="H86" s="466"/>
      <c r="I86" s="466"/>
      <c r="J86" s="466"/>
      <c r="K86" s="466"/>
      <c r="L86" s="466"/>
      <c r="M86" s="466"/>
      <c r="N86" s="466"/>
      <c r="O86" s="466"/>
      <c r="P86" s="466"/>
      <c r="Q86" s="466"/>
      <c r="R86" s="466"/>
      <c r="S86" s="466"/>
      <c r="T86" s="466"/>
      <c r="U86" s="466"/>
      <c r="V86" s="466"/>
      <c r="W86" s="466"/>
      <c r="X86" s="466"/>
      <c r="Y86" s="466"/>
      <c r="Z86" s="466"/>
      <c r="AA86" s="466"/>
      <c r="AB86" s="466"/>
      <c r="AC86" s="466"/>
    </row>
    <row r="87" spans="1:29" s="467" customFormat="1" ht="9" customHeight="1">
      <c r="A87" s="466" t="s">
        <v>6</v>
      </c>
      <c r="B87" s="468">
        <f t="shared" si="2"/>
        <v>707104</v>
      </c>
      <c r="C87" s="468">
        <v>686812</v>
      </c>
      <c r="D87" s="468">
        <v>20292</v>
      </c>
      <c r="E87" s="466"/>
      <c r="F87" s="466"/>
      <c r="G87" s="466"/>
      <c r="H87" s="466"/>
      <c r="I87" s="466"/>
      <c r="J87" s="466"/>
      <c r="K87" s="466"/>
      <c r="L87" s="466"/>
      <c r="M87" s="466"/>
      <c r="N87" s="466"/>
      <c r="O87" s="466"/>
      <c r="P87" s="466"/>
      <c r="Q87" s="466"/>
      <c r="R87" s="466"/>
      <c r="S87" s="466"/>
      <c r="T87" s="466"/>
      <c r="U87" s="466"/>
      <c r="V87" s="466"/>
      <c r="W87" s="466"/>
      <c r="X87" s="466"/>
      <c r="Y87" s="466"/>
      <c r="Z87" s="466"/>
      <c r="AA87" s="466"/>
      <c r="AB87" s="466"/>
      <c r="AC87" s="466"/>
    </row>
    <row r="88" spans="1:29" s="467" customFormat="1" ht="9" customHeight="1">
      <c r="A88" s="466" t="s">
        <v>7</v>
      </c>
      <c r="B88" s="468">
        <f t="shared" si="2"/>
        <v>118673</v>
      </c>
      <c r="C88" s="468">
        <v>114381</v>
      </c>
      <c r="D88" s="468">
        <v>4292</v>
      </c>
      <c r="E88" s="466"/>
      <c r="F88" s="466"/>
      <c r="G88" s="466"/>
      <c r="H88" s="466"/>
      <c r="I88" s="466"/>
      <c r="J88" s="466"/>
      <c r="K88" s="466"/>
      <c r="L88" s="466"/>
      <c r="M88" s="466"/>
      <c r="N88" s="466"/>
      <c r="O88" s="466"/>
      <c r="P88" s="466"/>
      <c r="Q88" s="466"/>
      <c r="R88" s="466"/>
      <c r="S88" s="466"/>
      <c r="T88" s="466"/>
      <c r="U88" s="466"/>
      <c r="V88" s="466"/>
      <c r="W88" s="466"/>
      <c r="X88" s="466"/>
      <c r="Y88" s="466"/>
      <c r="Z88" s="466"/>
      <c r="AA88" s="466"/>
      <c r="AB88" s="466"/>
      <c r="AC88" s="466"/>
    </row>
    <row r="89" spans="1:29" s="467" customFormat="1" ht="9" customHeight="1">
      <c r="A89" s="466" t="s">
        <v>8</v>
      </c>
      <c r="B89" s="468">
        <f t="shared" si="2"/>
        <v>352493</v>
      </c>
      <c r="C89" s="468">
        <v>338510</v>
      </c>
      <c r="D89" s="468">
        <v>13983</v>
      </c>
      <c r="E89" s="466"/>
      <c r="F89" s="466"/>
      <c r="G89" s="466"/>
      <c r="H89" s="466"/>
      <c r="I89" s="466"/>
      <c r="J89" s="466"/>
      <c r="K89" s="466"/>
      <c r="L89" s="466"/>
      <c r="M89" s="466"/>
      <c r="N89" s="466"/>
      <c r="O89" s="466"/>
      <c r="P89" s="466"/>
      <c r="Q89" s="466"/>
      <c r="R89" s="466"/>
      <c r="S89" s="466"/>
      <c r="T89" s="466"/>
      <c r="U89" s="466"/>
      <c r="V89" s="466"/>
      <c r="W89" s="466"/>
      <c r="X89" s="466"/>
      <c r="Y89" s="466"/>
      <c r="Z89" s="466"/>
      <c r="AA89" s="466"/>
      <c r="AB89" s="466"/>
      <c r="AC89" s="466"/>
    </row>
    <row r="90" spans="1:29" s="467" customFormat="1" ht="9" customHeight="1">
      <c r="A90" s="469" t="s">
        <v>9</v>
      </c>
      <c r="B90" s="470">
        <f t="shared" si="2"/>
        <v>928175</v>
      </c>
      <c r="C90" s="470">
        <v>910590</v>
      </c>
      <c r="D90" s="470">
        <v>17585</v>
      </c>
      <c r="E90" s="466"/>
      <c r="F90" s="466"/>
      <c r="G90" s="466"/>
      <c r="H90" s="466"/>
      <c r="I90" s="466"/>
      <c r="J90" s="466"/>
      <c r="K90" s="466"/>
      <c r="L90" s="466"/>
      <c r="M90" s="466"/>
      <c r="N90" s="466"/>
      <c r="O90" s="466"/>
      <c r="P90" s="466"/>
      <c r="Q90" s="466"/>
      <c r="R90" s="466"/>
      <c r="S90" s="466"/>
      <c r="T90" s="466"/>
      <c r="U90" s="466"/>
      <c r="V90" s="466"/>
      <c r="W90" s="466"/>
      <c r="X90" s="466"/>
      <c r="Y90" s="466"/>
      <c r="Z90" s="466"/>
      <c r="AA90" s="466"/>
      <c r="AB90" s="466"/>
      <c r="AC90" s="466"/>
    </row>
    <row r="91" spans="1:29" s="467" customFormat="1" ht="9" customHeight="1">
      <c r="A91" s="466" t="s">
        <v>10</v>
      </c>
      <c r="B91" s="468">
        <f t="shared" si="2"/>
        <v>5621038</v>
      </c>
      <c r="C91" s="468">
        <v>5442810</v>
      </c>
      <c r="D91" s="468">
        <v>178228</v>
      </c>
      <c r="E91" s="466"/>
      <c r="F91" s="466"/>
      <c r="G91" s="466"/>
      <c r="H91" s="466"/>
      <c r="I91" s="466"/>
      <c r="J91" s="466"/>
      <c r="K91" s="466"/>
      <c r="L91" s="466"/>
      <c r="M91" s="466"/>
      <c r="N91" s="466"/>
      <c r="O91" s="466"/>
      <c r="P91" s="466"/>
      <c r="Q91" s="466"/>
      <c r="R91" s="466"/>
      <c r="S91" s="466"/>
      <c r="T91" s="466"/>
      <c r="U91" s="466"/>
      <c r="V91" s="466"/>
      <c r="W91" s="466"/>
      <c r="X91" s="466"/>
      <c r="Y91" s="466"/>
      <c r="Z91" s="466"/>
      <c r="AA91" s="466"/>
      <c r="AB91" s="466"/>
      <c r="AC91" s="466"/>
    </row>
    <row r="92" spans="1:29" s="467" customFormat="1" ht="9" customHeight="1">
      <c r="A92" s="466" t="s">
        <v>11</v>
      </c>
      <c r="B92" s="468">
        <f t="shared" si="2"/>
        <v>140060</v>
      </c>
      <c r="C92" s="468">
        <v>135113</v>
      </c>
      <c r="D92" s="468">
        <v>4947</v>
      </c>
      <c r="E92" s="466"/>
      <c r="F92" s="466"/>
      <c r="G92" s="466"/>
      <c r="H92" s="466"/>
      <c r="I92" s="466"/>
      <c r="J92" s="466"/>
      <c r="K92" s="466"/>
      <c r="L92" s="466"/>
      <c r="M92" s="466"/>
      <c r="N92" s="466"/>
      <c r="O92" s="466"/>
      <c r="P92" s="466"/>
      <c r="Q92" s="466"/>
      <c r="R92" s="466"/>
      <c r="S92" s="466"/>
      <c r="T92" s="466"/>
      <c r="U92" s="466"/>
      <c r="V92" s="466"/>
      <c r="W92" s="466"/>
      <c r="X92" s="466"/>
      <c r="Y92" s="466"/>
      <c r="Z92" s="466"/>
      <c r="AA92" s="466"/>
      <c r="AB92" s="466"/>
      <c r="AC92" s="466"/>
    </row>
    <row r="93" spans="1:29" s="467" customFormat="1" ht="9" customHeight="1">
      <c r="A93" s="466" t="s">
        <v>12</v>
      </c>
      <c r="B93" s="468">
        <f t="shared" si="2"/>
        <v>894902</v>
      </c>
      <c r="C93" s="468">
        <v>868381</v>
      </c>
      <c r="D93" s="468">
        <v>26521</v>
      </c>
      <c r="E93" s="466"/>
      <c r="F93" s="466"/>
      <c r="G93" s="466"/>
      <c r="H93" s="466"/>
      <c r="I93" s="466"/>
      <c r="J93" s="466"/>
      <c r="K93" s="466"/>
      <c r="L93" s="466"/>
      <c r="M93" s="466"/>
      <c r="N93" s="466"/>
      <c r="O93" s="466"/>
      <c r="P93" s="466"/>
      <c r="Q93" s="466"/>
      <c r="R93" s="466"/>
      <c r="S93" s="466"/>
      <c r="T93" s="466"/>
      <c r="U93" s="466"/>
      <c r="V93" s="466"/>
      <c r="W93" s="466"/>
      <c r="X93" s="466"/>
      <c r="Y93" s="466"/>
      <c r="Z93" s="466"/>
      <c r="AA93" s="466"/>
      <c r="AB93" s="466"/>
      <c r="AC93" s="466"/>
    </row>
    <row r="94" spans="1:29" s="467" customFormat="1" ht="9" customHeight="1">
      <c r="A94" s="469" t="s">
        <v>13</v>
      </c>
      <c r="B94" s="470">
        <f t="shared" si="2"/>
        <v>317557</v>
      </c>
      <c r="C94" s="470">
        <v>308191</v>
      </c>
      <c r="D94" s="470">
        <v>9366</v>
      </c>
      <c r="E94" s="466"/>
      <c r="F94" s="466"/>
      <c r="G94" s="466"/>
      <c r="H94" s="466"/>
      <c r="I94" s="466"/>
      <c r="J94" s="466"/>
      <c r="K94" s="466"/>
      <c r="L94" s="466"/>
      <c r="M94" s="466"/>
      <c r="N94" s="466"/>
      <c r="O94" s="466"/>
      <c r="P94" s="466"/>
      <c r="Q94" s="466"/>
      <c r="R94" s="466"/>
      <c r="S94" s="466"/>
      <c r="T94" s="466"/>
      <c r="U94" s="466"/>
      <c r="V94" s="466"/>
      <c r="W94" s="466"/>
      <c r="X94" s="466"/>
      <c r="Y94" s="466"/>
      <c r="Z94" s="466"/>
      <c r="AA94" s="466"/>
      <c r="AB94" s="466"/>
      <c r="AC94" s="466"/>
    </row>
    <row r="95" spans="1:29" s="467" customFormat="1" ht="9" customHeight="1">
      <c r="A95" s="466" t="s">
        <v>14</v>
      </c>
      <c r="B95" s="468">
        <f t="shared" si="2"/>
        <v>288572</v>
      </c>
      <c r="C95" s="468">
        <v>279286</v>
      </c>
      <c r="D95" s="468">
        <v>9286</v>
      </c>
      <c r="E95" s="466"/>
      <c r="F95" s="466"/>
      <c r="G95" s="466"/>
      <c r="H95" s="466"/>
      <c r="I95" s="466"/>
      <c r="J95" s="466"/>
      <c r="K95" s="466"/>
      <c r="L95" s="466"/>
      <c r="M95" s="466"/>
      <c r="N95" s="466"/>
      <c r="O95" s="466"/>
      <c r="P95" s="466"/>
      <c r="Q95" s="466"/>
      <c r="R95" s="466"/>
      <c r="S95" s="466"/>
      <c r="T95" s="466"/>
      <c r="U95" s="466"/>
      <c r="V95" s="466"/>
      <c r="W95" s="466"/>
      <c r="X95" s="466"/>
      <c r="Y95" s="466"/>
      <c r="Z95" s="466"/>
      <c r="AA95" s="466"/>
      <c r="AB95" s="466"/>
      <c r="AC95" s="466"/>
    </row>
    <row r="96" spans="1:29" s="467" customFormat="1" ht="9" customHeight="1">
      <c r="A96" s="466" t="s">
        <v>15</v>
      </c>
      <c r="B96" s="468">
        <f t="shared" si="2"/>
        <v>1537612</v>
      </c>
      <c r="C96" s="468">
        <v>1476017</v>
      </c>
      <c r="D96" s="468">
        <v>61595</v>
      </c>
      <c r="E96" s="466"/>
      <c r="F96" s="466"/>
      <c r="G96" s="466"/>
      <c r="H96" s="466"/>
      <c r="I96" s="466"/>
      <c r="J96" s="466"/>
      <c r="K96" s="466"/>
      <c r="L96" s="466"/>
      <c r="M96" s="466"/>
      <c r="N96" s="466"/>
      <c r="O96" s="466"/>
      <c r="P96" s="466"/>
      <c r="Q96" s="466"/>
      <c r="R96" s="466"/>
      <c r="S96" s="466"/>
      <c r="T96" s="466"/>
      <c r="U96" s="466"/>
      <c r="V96" s="466"/>
      <c r="W96" s="466"/>
      <c r="X96" s="466"/>
      <c r="Y96" s="466"/>
      <c r="Z96" s="466"/>
      <c r="AA96" s="466"/>
      <c r="AB96" s="466"/>
      <c r="AC96" s="466"/>
    </row>
    <row r="97" spans="1:29" s="467" customFormat="1" ht="9" customHeight="1">
      <c r="A97" s="466" t="s">
        <v>16</v>
      </c>
      <c r="B97" s="468">
        <f t="shared" si="2"/>
        <v>1951612</v>
      </c>
      <c r="C97" s="468">
        <v>1895288</v>
      </c>
      <c r="D97" s="468">
        <v>56324</v>
      </c>
      <c r="E97" s="466"/>
      <c r="F97" s="466"/>
      <c r="G97" s="466"/>
      <c r="H97" s="466"/>
      <c r="I97" s="466"/>
      <c r="J97" s="466"/>
      <c r="K97" s="466"/>
      <c r="L97" s="466"/>
      <c r="M97" s="466"/>
      <c r="N97" s="466"/>
      <c r="O97" s="466"/>
      <c r="P97" s="466"/>
      <c r="Q97" s="466"/>
      <c r="R97" s="466"/>
      <c r="S97" s="466"/>
      <c r="T97" s="466"/>
      <c r="U97" s="466"/>
      <c r="V97" s="466"/>
      <c r="W97" s="466"/>
      <c r="X97" s="466"/>
      <c r="Y97" s="466"/>
      <c r="Z97" s="466"/>
      <c r="AA97" s="466"/>
      <c r="AB97" s="466"/>
      <c r="AC97" s="466"/>
    </row>
    <row r="98" spans="1:29" s="467" customFormat="1" ht="9" customHeight="1">
      <c r="A98" s="469" t="s">
        <v>17</v>
      </c>
      <c r="B98" s="470">
        <f t="shared" si="2"/>
        <v>504314</v>
      </c>
      <c r="C98" s="470">
        <v>487913</v>
      </c>
      <c r="D98" s="470">
        <v>16401</v>
      </c>
      <c r="E98" s="466"/>
      <c r="F98" s="466"/>
      <c r="G98" s="466"/>
      <c r="H98" s="466"/>
      <c r="I98" s="466"/>
      <c r="J98" s="466"/>
      <c r="K98" s="466"/>
      <c r="L98" s="466"/>
      <c r="M98" s="466"/>
      <c r="N98" s="466"/>
      <c r="O98" s="466"/>
      <c r="P98" s="466"/>
      <c r="Q98" s="466"/>
      <c r="R98" s="466"/>
      <c r="S98" s="466"/>
      <c r="T98" s="466"/>
      <c r="U98" s="466"/>
      <c r="V98" s="466"/>
      <c r="W98" s="466"/>
      <c r="X98" s="466"/>
      <c r="Y98" s="466"/>
      <c r="Z98" s="466"/>
      <c r="AA98" s="466"/>
      <c r="AB98" s="466"/>
      <c r="AC98" s="466"/>
    </row>
    <row r="99" spans="1:29" s="467" customFormat="1" ht="9" customHeight="1">
      <c r="A99" s="466" t="s">
        <v>18</v>
      </c>
      <c r="B99" s="468">
        <f t="shared" si="2"/>
        <v>267727</v>
      </c>
      <c r="C99" s="468">
        <v>258375</v>
      </c>
      <c r="D99" s="468">
        <v>9352</v>
      </c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/>
      <c r="S99" s="466"/>
      <c r="T99" s="466"/>
      <c r="U99" s="466"/>
      <c r="V99" s="466"/>
      <c r="W99" s="466"/>
      <c r="X99" s="466"/>
      <c r="Y99" s="466"/>
      <c r="Z99" s="466"/>
      <c r="AA99" s="466"/>
      <c r="AB99" s="466"/>
      <c r="AC99" s="466"/>
    </row>
    <row r="100" spans="1:29" s="467" customFormat="1" ht="9" customHeight="1">
      <c r="A100" s="466" t="s">
        <v>19</v>
      </c>
      <c r="B100" s="468">
        <f t="shared" si="2"/>
        <v>197086</v>
      </c>
      <c r="C100" s="468">
        <v>191470</v>
      </c>
      <c r="D100" s="468">
        <v>5616</v>
      </c>
      <c r="E100" s="466"/>
      <c r="F100" s="466"/>
      <c r="G100" s="466"/>
      <c r="H100" s="466"/>
      <c r="I100" s="466"/>
      <c r="J100" s="466"/>
      <c r="K100" s="466"/>
      <c r="L100" s="466"/>
      <c r="M100" s="466"/>
      <c r="N100" s="466"/>
      <c r="O100" s="466"/>
      <c r="P100" s="466"/>
      <c r="Q100" s="466"/>
      <c r="R100" s="466"/>
      <c r="S100" s="466"/>
      <c r="T100" s="466"/>
      <c r="U100" s="466"/>
      <c r="V100" s="466"/>
      <c r="W100" s="466"/>
      <c r="X100" s="466"/>
      <c r="Y100" s="466"/>
      <c r="Z100" s="466"/>
      <c r="AA100" s="466"/>
      <c r="AB100" s="466"/>
      <c r="AC100" s="466"/>
    </row>
    <row r="101" spans="1:29" s="467" customFormat="1" ht="9" customHeight="1">
      <c r="A101" s="466" t="s">
        <v>20</v>
      </c>
      <c r="B101" s="468">
        <f t="shared" si="2"/>
        <v>1384804</v>
      </c>
      <c r="C101" s="468">
        <v>1329336</v>
      </c>
      <c r="D101" s="468">
        <v>55468</v>
      </c>
      <c r="E101" s="466"/>
      <c r="F101" s="466"/>
      <c r="G101" s="466"/>
      <c r="H101" s="466"/>
      <c r="I101" s="466"/>
      <c r="J101" s="466"/>
      <c r="K101" s="466"/>
      <c r="L101" s="466"/>
      <c r="M101" s="466"/>
      <c r="N101" s="466"/>
      <c r="O101" s="466"/>
      <c r="P101" s="466"/>
      <c r="Q101" s="466"/>
      <c r="R101" s="466"/>
      <c r="S101" s="466"/>
      <c r="T101" s="466"/>
      <c r="U101" s="466"/>
      <c r="V101" s="466"/>
      <c r="W101" s="466"/>
      <c r="X101" s="466"/>
      <c r="Y101" s="466"/>
      <c r="Z101" s="466"/>
      <c r="AA101" s="466"/>
      <c r="AB101" s="466"/>
      <c r="AC101" s="466"/>
    </row>
    <row r="102" spans="1:29" s="467" customFormat="1" ht="9" customHeight="1">
      <c r="A102" s="469" t="s">
        <v>21</v>
      </c>
      <c r="B102" s="470">
        <f t="shared" si="2"/>
        <v>277220</v>
      </c>
      <c r="C102" s="470">
        <v>264291</v>
      </c>
      <c r="D102" s="470">
        <v>12929</v>
      </c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/>
      <c r="S102" s="466"/>
      <c r="T102" s="466"/>
      <c r="U102" s="466"/>
      <c r="V102" s="466"/>
      <c r="W102" s="466"/>
      <c r="X102" s="466"/>
      <c r="Y102" s="466"/>
      <c r="Z102" s="466"/>
      <c r="AA102" s="466"/>
      <c r="AB102" s="466"/>
      <c r="AC102" s="466"/>
    </row>
    <row r="103" spans="1:29" s="467" customFormat="1" ht="9" customHeight="1">
      <c r="A103" s="466" t="s">
        <v>22</v>
      </c>
      <c r="B103" s="468">
        <f t="shared" si="2"/>
        <v>715163</v>
      </c>
      <c r="C103" s="468">
        <v>689124</v>
      </c>
      <c r="D103" s="468">
        <v>26039</v>
      </c>
      <c r="E103" s="466"/>
      <c r="F103" s="466"/>
      <c r="G103" s="466"/>
      <c r="H103" s="466"/>
      <c r="I103" s="466"/>
      <c r="J103" s="466"/>
      <c r="K103" s="466"/>
      <c r="L103" s="466"/>
      <c r="M103" s="466"/>
      <c r="N103" s="466"/>
      <c r="O103" s="466"/>
      <c r="P103" s="466"/>
      <c r="Q103" s="466"/>
      <c r="R103" s="466"/>
      <c r="S103" s="466"/>
      <c r="T103" s="466"/>
      <c r="U103" s="466"/>
      <c r="V103" s="466"/>
      <c r="W103" s="466"/>
      <c r="X103" s="466"/>
      <c r="Y103" s="466"/>
      <c r="Z103" s="466"/>
      <c r="AA103" s="466"/>
      <c r="AB103" s="466"/>
      <c r="AC103" s="466"/>
    </row>
    <row r="104" spans="1:29" s="467" customFormat="1" ht="9" customHeight="1">
      <c r="A104" s="466" t="s">
        <v>23</v>
      </c>
      <c r="B104" s="468">
        <f t="shared" si="2"/>
        <v>375558</v>
      </c>
      <c r="C104" s="468">
        <v>361820</v>
      </c>
      <c r="D104" s="468">
        <v>13738</v>
      </c>
      <c r="E104" s="466"/>
      <c r="F104" s="466"/>
      <c r="G104" s="466"/>
      <c r="H104" s="466"/>
      <c r="I104" s="466"/>
      <c r="J104" s="466"/>
      <c r="K104" s="466"/>
      <c r="L104" s="466"/>
      <c r="M104" s="466"/>
      <c r="N104" s="466"/>
      <c r="O104" s="466"/>
      <c r="P104" s="466"/>
      <c r="Q104" s="466"/>
      <c r="R104" s="466"/>
      <c r="S104" s="466"/>
      <c r="T104" s="466"/>
      <c r="U104" s="466"/>
      <c r="V104" s="466"/>
      <c r="W104" s="466"/>
      <c r="X104" s="466"/>
      <c r="Y104" s="466"/>
      <c r="Z104" s="466"/>
      <c r="AA104" s="466"/>
      <c r="AB104" s="466"/>
      <c r="AC104" s="466"/>
    </row>
    <row r="105" spans="1:29" s="467" customFormat="1" ht="9" customHeight="1">
      <c r="A105" s="466" t="s">
        <v>24</v>
      </c>
      <c r="B105" s="468">
        <f t="shared" si="2"/>
        <v>293607</v>
      </c>
      <c r="C105" s="468">
        <v>278969</v>
      </c>
      <c r="D105" s="468">
        <v>14638</v>
      </c>
      <c r="E105" s="466"/>
      <c r="F105" s="466"/>
      <c r="G105" s="466"/>
      <c r="H105" s="466"/>
      <c r="I105" s="466"/>
      <c r="J105" s="466"/>
      <c r="K105" s="466"/>
      <c r="L105" s="466"/>
      <c r="M105" s="466"/>
      <c r="N105" s="466"/>
      <c r="O105" s="466"/>
      <c r="P105" s="466"/>
      <c r="Q105" s="466"/>
      <c r="R105" s="466"/>
      <c r="S105" s="466"/>
      <c r="T105" s="466"/>
      <c r="U105" s="466"/>
      <c r="V105" s="466"/>
      <c r="W105" s="466"/>
      <c r="X105" s="466"/>
      <c r="Y105" s="466"/>
      <c r="Z105" s="466"/>
      <c r="AA105" s="466"/>
      <c r="AB105" s="466"/>
      <c r="AC105" s="466"/>
    </row>
    <row r="106" spans="1:29" s="467" customFormat="1" ht="9" customHeight="1">
      <c r="A106" s="469" t="s">
        <v>25</v>
      </c>
      <c r="B106" s="470">
        <f t="shared" si="2"/>
        <v>349656</v>
      </c>
      <c r="C106" s="470">
        <v>338638</v>
      </c>
      <c r="D106" s="470">
        <v>11018</v>
      </c>
      <c r="E106" s="466"/>
      <c r="F106" s="466"/>
      <c r="G106" s="466"/>
      <c r="H106" s="466"/>
      <c r="I106" s="466"/>
      <c r="J106" s="466"/>
      <c r="K106" s="466"/>
      <c r="L106" s="466"/>
      <c r="M106" s="466"/>
      <c r="N106" s="466"/>
      <c r="O106" s="466"/>
      <c r="P106" s="466"/>
      <c r="Q106" s="466"/>
      <c r="R106" s="466"/>
      <c r="S106" s="466"/>
      <c r="T106" s="466"/>
      <c r="U106" s="466"/>
      <c r="V106" s="466"/>
      <c r="W106" s="466"/>
      <c r="X106" s="466"/>
      <c r="Y106" s="466"/>
      <c r="Z106" s="466"/>
      <c r="AA106" s="466"/>
      <c r="AB106" s="466"/>
      <c r="AC106" s="466"/>
    </row>
    <row r="107" spans="1:29" s="467" customFormat="1" ht="9" customHeight="1">
      <c r="A107" s="466" t="s">
        <v>26</v>
      </c>
      <c r="B107" s="468">
        <f t="shared" si="2"/>
        <v>597996</v>
      </c>
      <c r="C107" s="468">
        <v>579957</v>
      </c>
      <c r="D107" s="468">
        <v>18039</v>
      </c>
      <c r="E107" s="466"/>
      <c r="F107" s="466"/>
      <c r="G107" s="466"/>
      <c r="H107" s="466"/>
      <c r="I107" s="466"/>
      <c r="J107" s="466"/>
      <c r="K107" s="466"/>
      <c r="L107" s="466"/>
      <c r="M107" s="466"/>
      <c r="N107" s="466"/>
      <c r="O107" s="466"/>
      <c r="P107" s="466"/>
      <c r="Q107" s="466"/>
      <c r="R107" s="466"/>
      <c r="S107" s="466"/>
      <c r="T107" s="466"/>
      <c r="U107" s="466"/>
      <c r="V107" s="466"/>
      <c r="W107" s="466"/>
      <c r="X107" s="466"/>
      <c r="Y107" s="466"/>
      <c r="Z107" s="466"/>
      <c r="AA107" s="466"/>
      <c r="AB107" s="466"/>
      <c r="AC107" s="466"/>
    </row>
    <row r="108" spans="1:29" s="467" customFormat="1" ht="9" customHeight="1">
      <c r="A108" s="466" t="s">
        <v>27</v>
      </c>
      <c r="B108" s="468">
        <f t="shared" si="2"/>
        <v>569217</v>
      </c>
      <c r="C108" s="468">
        <v>548014</v>
      </c>
      <c r="D108" s="468">
        <v>21203</v>
      </c>
      <c r="E108" s="466"/>
      <c r="F108" s="466"/>
      <c r="G108" s="466"/>
      <c r="H108" s="466"/>
      <c r="I108" s="466"/>
      <c r="J108" s="466"/>
      <c r="K108" s="466"/>
      <c r="L108" s="466"/>
      <c r="M108" s="466"/>
      <c r="N108" s="466"/>
      <c r="O108" s="466"/>
      <c r="P108" s="466"/>
      <c r="Q108" s="466"/>
      <c r="R108" s="466"/>
      <c r="S108" s="466"/>
      <c r="T108" s="466"/>
      <c r="U108" s="466"/>
      <c r="V108" s="466"/>
      <c r="W108" s="466"/>
      <c r="X108" s="466"/>
      <c r="Y108" s="466"/>
      <c r="Z108" s="466"/>
      <c r="AA108" s="466"/>
      <c r="AB108" s="466"/>
      <c r="AC108" s="466"/>
    </row>
    <row r="109" spans="1:29" s="467" customFormat="1" ht="9" customHeight="1">
      <c r="A109" s="466" t="s">
        <v>28</v>
      </c>
      <c r="B109" s="468">
        <f t="shared" si="2"/>
        <v>255618</v>
      </c>
      <c r="C109" s="468">
        <v>245934</v>
      </c>
      <c r="D109" s="468">
        <v>9684</v>
      </c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</row>
    <row r="110" spans="1:29" s="467" customFormat="1" ht="9" customHeight="1">
      <c r="A110" s="469" t="s">
        <v>29</v>
      </c>
      <c r="B110" s="470">
        <f t="shared" si="2"/>
        <v>847268</v>
      </c>
      <c r="C110" s="470">
        <v>825440</v>
      </c>
      <c r="D110" s="470">
        <v>21828</v>
      </c>
      <c r="E110" s="466"/>
      <c r="F110" s="466"/>
      <c r="G110" s="466"/>
      <c r="H110" s="466"/>
      <c r="I110" s="466"/>
      <c r="J110" s="466"/>
      <c r="K110" s="466"/>
      <c r="L110" s="466"/>
      <c r="M110" s="466"/>
      <c r="N110" s="466"/>
      <c r="O110" s="466"/>
      <c r="P110" s="466"/>
      <c r="Q110" s="466"/>
      <c r="R110" s="466"/>
      <c r="S110" s="466"/>
      <c r="T110" s="466"/>
      <c r="U110" s="466"/>
      <c r="V110" s="466"/>
      <c r="W110" s="466"/>
      <c r="X110" s="466"/>
      <c r="Y110" s="466"/>
      <c r="Z110" s="466"/>
      <c r="AA110" s="466"/>
      <c r="AB110" s="466"/>
      <c r="AC110" s="466"/>
    </row>
    <row r="111" spans="1:29" s="467" customFormat="1" ht="9" customHeight="1">
      <c r="A111" s="466" t="s">
        <v>30</v>
      </c>
      <c r="B111" s="468">
        <f t="shared" si="2"/>
        <v>143647</v>
      </c>
      <c r="C111" s="468">
        <v>139331</v>
      </c>
      <c r="D111" s="468">
        <v>4316</v>
      </c>
      <c r="E111" s="466"/>
      <c r="F111" s="466"/>
      <c r="G111" s="466"/>
      <c r="H111" s="466"/>
      <c r="I111" s="466"/>
      <c r="J111" s="466"/>
      <c r="K111" s="466"/>
      <c r="L111" s="466"/>
      <c r="M111" s="466"/>
      <c r="N111" s="466"/>
      <c r="O111" s="466"/>
      <c r="P111" s="466"/>
      <c r="Q111" s="466"/>
      <c r="R111" s="466"/>
      <c r="S111" s="466"/>
      <c r="T111" s="466"/>
      <c r="U111" s="466"/>
      <c r="V111" s="466"/>
      <c r="W111" s="466"/>
      <c r="X111" s="466"/>
      <c r="Y111" s="466"/>
      <c r="Z111" s="466"/>
      <c r="AA111" s="466"/>
      <c r="AB111" s="466"/>
      <c r="AC111" s="466"/>
    </row>
    <row r="112" spans="1:29" s="467" customFormat="1" ht="9" customHeight="1">
      <c r="A112" s="466" t="s">
        <v>31</v>
      </c>
      <c r="B112" s="468">
        <f t="shared" si="2"/>
        <v>1077402</v>
      </c>
      <c r="C112" s="468">
        <v>1048324</v>
      </c>
      <c r="D112" s="468">
        <v>29078</v>
      </c>
      <c r="E112" s="466"/>
      <c r="F112" s="466"/>
      <c r="G112" s="466"/>
      <c r="H112" s="466"/>
      <c r="I112" s="466"/>
      <c r="J112" s="466"/>
      <c r="K112" s="466"/>
      <c r="L112" s="466"/>
      <c r="M112" s="466"/>
      <c r="N112" s="466"/>
      <c r="O112" s="466"/>
      <c r="P112" s="466"/>
      <c r="Q112" s="466"/>
      <c r="R112" s="466"/>
      <c r="S112" s="466"/>
      <c r="T112" s="466"/>
      <c r="U112" s="466"/>
      <c r="V112" s="466"/>
      <c r="W112" s="466"/>
      <c r="X112" s="466"/>
      <c r="Y112" s="466"/>
      <c r="Z112" s="466"/>
      <c r="AA112" s="466"/>
      <c r="AB112" s="466"/>
      <c r="AC112" s="466"/>
    </row>
    <row r="113" spans="1:29" s="467" customFormat="1" ht="9" customHeight="1">
      <c r="A113" s="466" t="s">
        <v>32</v>
      </c>
      <c r="B113" s="468">
        <f t="shared" si="2"/>
        <v>372909</v>
      </c>
      <c r="C113" s="468">
        <v>360267</v>
      </c>
      <c r="D113" s="468">
        <v>12642</v>
      </c>
      <c r="E113" s="466"/>
      <c r="F113" s="466"/>
      <c r="G113" s="466"/>
      <c r="H113" s="466"/>
      <c r="I113" s="466"/>
      <c r="J113" s="466"/>
      <c r="K113" s="466"/>
      <c r="L113" s="466"/>
      <c r="M113" s="466"/>
      <c r="N113" s="466"/>
      <c r="O113" s="466"/>
      <c r="P113" s="466"/>
      <c r="Q113" s="466"/>
      <c r="R113" s="466"/>
      <c r="S113" s="466"/>
      <c r="T113" s="466"/>
      <c r="U113" s="466"/>
      <c r="V113" s="466"/>
      <c r="W113" s="466"/>
      <c r="X113" s="466"/>
      <c r="Y113" s="466"/>
      <c r="Z113" s="466"/>
      <c r="AA113" s="466"/>
      <c r="AB113" s="466"/>
      <c r="AC113" s="466"/>
    </row>
    <row r="114" spans="1:29" s="467" customFormat="1" ht="9" customHeight="1">
      <c r="A114" s="469" t="s">
        <v>33</v>
      </c>
      <c r="B114" s="470">
        <f t="shared" si="2"/>
        <v>155649</v>
      </c>
      <c r="C114" s="470">
        <v>150948</v>
      </c>
      <c r="D114" s="470">
        <v>4701</v>
      </c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/>
      <c r="S114" s="466"/>
      <c r="T114" s="466"/>
      <c r="U114" s="466"/>
      <c r="V114" s="466"/>
      <c r="W114" s="466"/>
      <c r="X114" s="466"/>
      <c r="Y114" s="466"/>
      <c r="Z114" s="466"/>
      <c r="AA114" s="466"/>
      <c r="AB114" s="466"/>
      <c r="AC114" s="466"/>
    </row>
    <row r="115" spans="1:29" s="467" customFormat="1" ht="9" customHeight="1">
      <c r="A115" s="471"/>
      <c r="B115" s="472"/>
      <c r="C115" s="472"/>
      <c r="D115" s="472"/>
      <c r="E115" s="466"/>
      <c r="F115" s="466"/>
      <c r="G115" s="466"/>
      <c r="H115" s="466"/>
      <c r="I115" s="466"/>
      <c r="J115" s="466"/>
      <c r="K115" s="466"/>
      <c r="L115" s="466"/>
      <c r="M115" s="466"/>
      <c r="N115" s="466"/>
      <c r="O115" s="466"/>
      <c r="P115" s="466"/>
      <c r="Q115" s="466"/>
      <c r="R115" s="466"/>
      <c r="S115" s="466"/>
      <c r="T115" s="466"/>
      <c r="U115" s="466"/>
      <c r="V115" s="466"/>
      <c r="W115" s="466"/>
      <c r="X115" s="466"/>
      <c r="Y115" s="466"/>
      <c r="Z115" s="466"/>
      <c r="AA115" s="466"/>
      <c r="AB115" s="466"/>
      <c r="AC115" s="466"/>
    </row>
    <row r="116" spans="1:29" ht="9" customHeight="1">
      <c r="A116" s="464">
        <v>2008</v>
      </c>
      <c r="B116" s="455"/>
      <c r="C116" s="455"/>
      <c r="D116" s="455"/>
      <c r="H116" s="463"/>
      <c r="I116" s="463"/>
      <c r="J116" s="463"/>
      <c r="K116" s="463"/>
      <c r="L116" s="463"/>
      <c r="M116" s="463"/>
      <c r="N116" s="463"/>
      <c r="O116" s="463"/>
      <c r="P116" s="463"/>
      <c r="Q116" s="463"/>
      <c r="R116" s="463"/>
      <c r="S116" s="463"/>
    </row>
    <row r="117" spans="1:29" s="467" customFormat="1" ht="9" customHeight="1">
      <c r="A117" s="464" t="s">
        <v>1</v>
      </c>
      <c r="B117" s="465">
        <f>SUM(B119:B150)</f>
        <v>24076259</v>
      </c>
      <c r="C117" s="465">
        <f>SUM(C119:C150)</f>
        <v>23303771</v>
      </c>
      <c r="D117" s="465">
        <f>SUM(D119:D150)</f>
        <v>772488</v>
      </c>
      <c r="E117" s="466"/>
      <c r="F117" s="466"/>
      <c r="G117" s="466"/>
      <c r="H117" s="466"/>
      <c r="I117" s="466"/>
      <c r="J117" s="466"/>
      <c r="K117" s="466"/>
      <c r="L117" s="466"/>
      <c r="M117" s="466"/>
      <c r="N117" s="466"/>
      <c r="O117" s="466"/>
      <c r="P117" s="466"/>
      <c r="Q117" s="466"/>
      <c r="R117" s="466"/>
      <c r="S117" s="466"/>
      <c r="T117" s="466"/>
      <c r="U117" s="466"/>
      <c r="V117" s="466"/>
      <c r="W117" s="466"/>
      <c r="X117" s="466"/>
      <c r="Y117" s="466"/>
      <c r="Z117" s="466"/>
      <c r="AA117" s="466"/>
      <c r="AB117" s="466"/>
      <c r="AC117" s="466"/>
    </row>
    <row r="118" spans="1:29" s="467" customFormat="1" ht="3.95" customHeight="1">
      <c r="A118" s="464"/>
      <c r="B118" s="465"/>
      <c r="C118" s="465"/>
      <c r="D118" s="465"/>
      <c r="E118" s="466"/>
      <c r="F118" s="466"/>
      <c r="G118" s="466"/>
      <c r="H118" s="466"/>
      <c r="I118" s="466"/>
      <c r="J118" s="466"/>
      <c r="K118" s="466"/>
      <c r="L118" s="466"/>
      <c r="M118" s="466"/>
      <c r="N118" s="466"/>
      <c r="O118" s="466"/>
      <c r="P118" s="466"/>
      <c r="Q118" s="466"/>
      <c r="R118" s="466"/>
      <c r="S118" s="466"/>
      <c r="T118" s="466"/>
      <c r="U118" s="466"/>
      <c r="V118" s="466"/>
      <c r="W118" s="466"/>
      <c r="X118" s="466"/>
      <c r="Y118" s="466"/>
      <c r="Z118" s="466"/>
      <c r="AA118" s="466"/>
      <c r="AB118" s="466"/>
      <c r="AC118" s="466"/>
    </row>
    <row r="119" spans="1:29" s="467" customFormat="1" ht="9" customHeight="1">
      <c r="A119" s="466" t="s">
        <v>2</v>
      </c>
      <c r="B119" s="468">
        <f t="shared" ref="B119:B150" si="3">SUM(C119:D119)</f>
        <v>321263</v>
      </c>
      <c r="C119" s="468">
        <v>313738</v>
      </c>
      <c r="D119" s="468">
        <v>7525</v>
      </c>
      <c r="E119" s="466"/>
      <c r="F119" s="466"/>
      <c r="G119" s="466"/>
      <c r="H119" s="466"/>
      <c r="I119" s="466"/>
      <c r="J119" s="466"/>
      <c r="K119" s="466"/>
      <c r="L119" s="466"/>
      <c r="M119" s="466"/>
      <c r="N119" s="466"/>
      <c r="O119" s="466"/>
      <c r="P119" s="466"/>
      <c r="Q119" s="466"/>
      <c r="R119" s="466"/>
      <c r="S119" s="466"/>
      <c r="T119" s="466"/>
      <c r="U119" s="466"/>
      <c r="V119" s="466"/>
      <c r="W119" s="466"/>
      <c r="X119" s="466"/>
      <c r="Y119" s="466"/>
      <c r="Z119" s="466"/>
      <c r="AA119" s="466"/>
      <c r="AB119" s="466"/>
      <c r="AC119" s="466"/>
    </row>
    <row r="120" spans="1:29" s="467" customFormat="1" ht="9" customHeight="1">
      <c r="A120" s="466" t="s">
        <v>3</v>
      </c>
      <c r="B120" s="468">
        <f t="shared" si="3"/>
        <v>947134</v>
      </c>
      <c r="C120" s="468">
        <v>920410</v>
      </c>
      <c r="D120" s="468">
        <v>26724</v>
      </c>
      <c r="E120" s="466"/>
      <c r="F120" s="466"/>
      <c r="G120" s="466"/>
      <c r="H120" s="466"/>
      <c r="I120" s="466"/>
      <c r="J120" s="466"/>
      <c r="K120" s="466"/>
      <c r="L120" s="466"/>
      <c r="M120" s="466"/>
      <c r="N120" s="466"/>
      <c r="O120" s="466"/>
      <c r="P120" s="466"/>
      <c r="Q120" s="466"/>
      <c r="R120" s="466"/>
      <c r="S120" s="466"/>
      <c r="T120" s="466"/>
      <c r="U120" s="466"/>
      <c r="V120" s="466"/>
      <c r="W120" s="466"/>
      <c r="X120" s="466"/>
      <c r="Y120" s="466"/>
      <c r="Z120" s="466"/>
      <c r="AA120" s="466"/>
      <c r="AB120" s="466"/>
      <c r="AC120" s="466"/>
    </row>
    <row r="121" spans="1:29" s="467" customFormat="1" ht="9" customHeight="1">
      <c r="A121" s="466" t="s">
        <v>4</v>
      </c>
      <c r="B121" s="468">
        <f t="shared" si="3"/>
        <v>150701</v>
      </c>
      <c r="C121" s="468">
        <v>142258</v>
      </c>
      <c r="D121" s="468">
        <v>8443</v>
      </c>
      <c r="E121" s="466"/>
      <c r="F121" s="466"/>
      <c r="G121" s="466"/>
      <c r="H121" s="466"/>
      <c r="I121" s="466"/>
      <c r="J121" s="466"/>
      <c r="K121" s="466"/>
      <c r="L121" s="466"/>
      <c r="M121" s="466"/>
      <c r="N121" s="466"/>
      <c r="O121" s="466"/>
      <c r="P121" s="466"/>
      <c r="Q121" s="466"/>
      <c r="R121" s="466"/>
      <c r="S121" s="466"/>
      <c r="T121" s="466"/>
      <c r="U121" s="466"/>
      <c r="V121" s="466"/>
      <c r="W121" s="466"/>
      <c r="X121" s="466"/>
      <c r="Y121" s="466"/>
      <c r="Z121" s="466"/>
      <c r="AA121" s="466"/>
      <c r="AB121" s="466"/>
      <c r="AC121" s="466"/>
    </row>
    <row r="122" spans="1:29" s="467" customFormat="1" ht="9" customHeight="1">
      <c r="A122" s="469" t="s">
        <v>5</v>
      </c>
      <c r="B122" s="470">
        <f t="shared" si="3"/>
        <v>171614</v>
      </c>
      <c r="C122" s="470">
        <v>165017</v>
      </c>
      <c r="D122" s="470">
        <v>6597</v>
      </c>
      <c r="E122" s="466"/>
      <c r="F122" s="466"/>
      <c r="G122" s="466"/>
      <c r="H122" s="466"/>
      <c r="I122" s="466"/>
      <c r="J122" s="466"/>
      <c r="K122" s="466"/>
      <c r="L122" s="466"/>
      <c r="M122" s="466"/>
      <c r="N122" s="466"/>
      <c r="O122" s="466"/>
      <c r="P122" s="466"/>
      <c r="Q122" s="466"/>
      <c r="R122" s="466"/>
      <c r="S122" s="466"/>
      <c r="T122" s="466"/>
      <c r="U122" s="466"/>
      <c r="V122" s="466"/>
      <c r="W122" s="466"/>
      <c r="X122" s="466"/>
      <c r="Y122" s="466"/>
      <c r="Z122" s="466"/>
      <c r="AA122" s="466"/>
      <c r="AB122" s="466"/>
      <c r="AC122" s="466"/>
    </row>
    <row r="123" spans="1:29" s="467" customFormat="1" ht="9" customHeight="1">
      <c r="A123" s="466" t="s">
        <v>6</v>
      </c>
      <c r="B123" s="468">
        <f t="shared" si="3"/>
        <v>629427</v>
      </c>
      <c r="C123" s="468">
        <v>611690</v>
      </c>
      <c r="D123" s="468">
        <v>17737</v>
      </c>
      <c r="E123" s="466"/>
      <c r="F123" s="466"/>
      <c r="G123" s="466"/>
      <c r="H123" s="466"/>
      <c r="I123" s="466"/>
      <c r="J123" s="466"/>
      <c r="K123" s="466"/>
      <c r="L123" s="466"/>
      <c r="M123" s="466"/>
      <c r="N123" s="466"/>
      <c r="O123" s="466"/>
      <c r="P123" s="466"/>
      <c r="Q123" s="466"/>
      <c r="R123" s="466"/>
      <c r="S123" s="466"/>
      <c r="T123" s="466"/>
      <c r="U123" s="466"/>
      <c r="V123" s="466"/>
      <c r="W123" s="466"/>
      <c r="X123" s="466"/>
      <c r="Y123" s="466"/>
      <c r="Z123" s="466"/>
      <c r="AA123" s="466"/>
      <c r="AB123" s="466"/>
      <c r="AC123" s="466"/>
    </row>
    <row r="124" spans="1:29" s="467" customFormat="1" ht="9" customHeight="1">
      <c r="A124" s="466" t="s">
        <v>7</v>
      </c>
      <c r="B124" s="468">
        <f t="shared" si="3"/>
        <v>129212</v>
      </c>
      <c r="C124" s="468">
        <v>124532</v>
      </c>
      <c r="D124" s="468">
        <v>4680</v>
      </c>
      <c r="E124" s="466"/>
      <c r="F124" s="466"/>
      <c r="G124" s="466"/>
      <c r="H124" s="466"/>
      <c r="I124" s="466"/>
      <c r="J124" s="466"/>
      <c r="K124" s="466"/>
      <c r="L124" s="466"/>
      <c r="M124" s="466"/>
      <c r="N124" s="466"/>
      <c r="O124" s="466"/>
      <c r="P124" s="466"/>
      <c r="Q124" s="466"/>
      <c r="R124" s="466"/>
      <c r="S124" s="466"/>
      <c r="T124" s="466"/>
      <c r="U124" s="466"/>
      <c r="V124" s="466"/>
      <c r="W124" s="466"/>
      <c r="X124" s="466"/>
      <c r="Y124" s="466"/>
      <c r="Z124" s="466"/>
      <c r="AA124" s="466"/>
      <c r="AB124" s="466"/>
      <c r="AC124" s="466"/>
    </row>
    <row r="125" spans="1:29" s="467" customFormat="1" ht="9" customHeight="1">
      <c r="A125" s="466" t="s">
        <v>8</v>
      </c>
      <c r="B125" s="468">
        <f t="shared" si="3"/>
        <v>397358</v>
      </c>
      <c r="C125" s="468">
        <v>382689</v>
      </c>
      <c r="D125" s="468">
        <v>14669</v>
      </c>
      <c r="E125" s="466"/>
      <c r="F125" s="466"/>
      <c r="G125" s="466"/>
      <c r="H125" s="466"/>
      <c r="I125" s="466"/>
      <c r="J125" s="466"/>
      <c r="K125" s="466"/>
      <c r="L125" s="466"/>
      <c r="M125" s="466"/>
      <c r="N125" s="466"/>
      <c r="O125" s="466"/>
      <c r="P125" s="466"/>
      <c r="Q125" s="466"/>
      <c r="R125" s="466"/>
      <c r="S125" s="466"/>
      <c r="T125" s="466"/>
      <c r="U125" s="466"/>
      <c r="V125" s="466"/>
      <c r="W125" s="466"/>
      <c r="X125" s="466"/>
      <c r="Y125" s="466"/>
      <c r="Z125" s="466"/>
      <c r="AA125" s="466"/>
      <c r="AB125" s="466"/>
      <c r="AC125" s="466"/>
    </row>
    <row r="126" spans="1:29" s="467" customFormat="1" ht="9" customHeight="1">
      <c r="A126" s="469" t="s">
        <v>9</v>
      </c>
      <c r="B126" s="470">
        <f t="shared" si="3"/>
        <v>975751</v>
      </c>
      <c r="C126" s="470">
        <v>957251</v>
      </c>
      <c r="D126" s="470">
        <v>18500</v>
      </c>
      <c r="E126" s="466"/>
      <c r="F126" s="466"/>
      <c r="G126" s="466"/>
      <c r="H126" s="466"/>
      <c r="I126" s="466"/>
      <c r="J126" s="466"/>
      <c r="K126" s="466"/>
      <c r="L126" s="466"/>
      <c r="M126" s="466"/>
      <c r="N126" s="466"/>
      <c r="O126" s="466"/>
      <c r="P126" s="466"/>
      <c r="Q126" s="466"/>
      <c r="R126" s="466"/>
      <c r="S126" s="466"/>
      <c r="T126" s="466"/>
      <c r="U126" s="466"/>
      <c r="V126" s="466"/>
      <c r="W126" s="466"/>
      <c r="X126" s="466"/>
      <c r="Y126" s="466"/>
      <c r="Z126" s="466"/>
      <c r="AA126" s="466"/>
      <c r="AB126" s="466"/>
      <c r="AC126" s="466"/>
    </row>
    <row r="127" spans="1:29" s="467" customFormat="1" ht="9" customHeight="1">
      <c r="A127" s="466" t="s">
        <v>10</v>
      </c>
      <c r="B127" s="468">
        <f t="shared" si="3"/>
        <v>5665107</v>
      </c>
      <c r="C127" s="468">
        <v>5473025</v>
      </c>
      <c r="D127" s="468">
        <v>192082</v>
      </c>
      <c r="E127" s="466"/>
      <c r="F127" s="466"/>
      <c r="G127" s="466"/>
      <c r="H127" s="466"/>
      <c r="I127" s="466"/>
      <c r="J127" s="466"/>
      <c r="K127" s="466"/>
      <c r="L127" s="466"/>
      <c r="M127" s="466"/>
      <c r="N127" s="466"/>
      <c r="O127" s="466"/>
      <c r="P127" s="466"/>
      <c r="Q127" s="466"/>
      <c r="R127" s="466"/>
      <c r="S127" s="466"/>
      <c r="T127" s="466"/>
      <c r="U127" s="466"/>
      <c r="V127" s="466"/>
      <c r="W127" s="466"/>
      <c r="X127" s="466"/>
      <c r="Y127" s="466"/>
      <c r="Z127" s="466"/>
      <c r="AA127" s="466"/>
      <c r="AB127" s="466"/>
      <c r="AC127" s="466"/>
    </row>
    <row r="128" spans="1:29" s="467" customFormat="1" ht="9" customHeight="1">
      <c r="A128" s="466" t="s">
        <v>11</v>
      </c>
      <c r="B128" s="468">
        <f t="shared" si="3"/>
        <v>270950</v>
      </c>
      <c r="C128" s="468">
        <v>262840</v>
      </c>
      <c r="D128" s="468">
        <v>8110</v>
      </c>
      <c r="E128" s="466"/>
      <c r="F128" s="466"/>
      <c r="G128" s="466"/>
      <c r="H128" s="466"/>
      <c r="I128" s="466"/>
      <c r="J128" s="466"/>
      <c r="K128" s="466"/>
      <c r="L128" s="466"/>
      <c r="M128" s="466"/>
      <c r="N128" s="466"/>
      <c r="O128" s="466"/>
      <c r="P128" s="466"/>
      <c r="Q128" s="466"/>
      <c r="R128" s="466"/>
      <c r="S128" s="466"/>
      <c r="T128" s="466"/>
      <c r="U128" s="466"/>
      <c r="V128" s="466"/>
      <c r="W128" s="466"/>
      <c r="X128" s="466"/>
      <c r="Y128" s="466"/>
      <c r="Z128" s="466"/>
      <c r="AA128" s="466"/>
      <c r="AB128" s="466"/>
      <c r="AC128" s="466"/>
    </row>
    <row r="129" spans="1:29" s="467" customFormat="1" ht="9" customHeight="1">
      <c r="A129" s="466" t="s">
        <v>12</v>
      </c>
      <c r="B129" s="468">
        <f t="shared" si="3"/>
        <v>956406</v>
      </c>
      <c r="C129" s="468">
        <v>930152</v>
      </c>
      <c r="D129" s="468">
        <v>26254</v>
      </c>
      <c r="E129" s="466"/>
      <c r="F129" s="466"/>
      <c r="G129" s="466"/>
      <c r="H129" s="466"/>
      <c r="I129" s="466"/>
      <c r="J129" s="466"/>
      <c r="K129" s="466"/>
      <c r="L129" s="466"/>
      <c r="M129" s="466"/>
      <c r="N129" s="466"/>
      <c r="O129" s="466"/>
      <c r="P129" s="466"/>
      <c r="Q129" s="466"/>
      <c r="R129" s="466"/>
      <c r="S129" s="466"/>
      <c r="T129" s="466"/>
      <c r="U129" s="466"/>
      <c r="V129" s="466"/>
      <c r="W129" s="466"/>
      <c r="X129" s="466"/>
      <c r="Y129" s="466"/>
      <c r="Z129" s="466"/>
      <c r="AA129" s="466"/>
      <c r="AB129" s="466"/>
      <c r="AC129" s="466"/>
    </row>
    <row r="130" spans="1:29" s="467" customFormat="1" ht="9" customHeight="1">
      <c r="A130" s="469" t="s">
        <v>13</v>
      </c>
      <c r="B130" s="470">
        <f t="shared" si="3"/>
        <v>332493</v>
      </c>
      <c r="C130" s="470">
        <v>322706</v>
      </c>
      <c r="D130" s="470">
        <v>9787</v>
      </c>
      <c r="E130" s="466"/>
      <c r="F130" s="466"/>
      <c r="G130" s="466"/>
      <c r="H130" s="466"/>
      <c r="I130" s="466"/>
      <c r="J130" s="466"/>
      <c r="K130" s="466"/>
      <c r="L130" s="466"/>
      <c r="M130" s="466"/>
      <c r="N130" s="466"/>
      <c r="O130" s="466"/>
      <c r="P130" s="466"/>
      <c r="Q130" s="466"/>
      <c r="R130" s="466"/>
      <c r="S130" s="466"/>
      <c r="T130" s="466"/>
      <c r="U130" s="466"/>
      <c r="V130" s="466"/>
      <c r="W130" s="466"/>
      <c r="X130" s="466"/>
      <c r="Y130" s="466"/>
      <c r="Z130" s="466"/>
      <c r="AA130" s="466"/>
      <c r="AB130" s="466"/>
      <c r="AC130" s="466"/>
    </row>
    <row r="131" spans="1:29" s="467" customFormat="1" ht="9" customHeight="1">
      <c r="A131" s="466" t="s">
        <v>14</v>
      </c>
      <c r="B131" s="468">
        <f t="shared" si="3"/>
        <v>291415</v>
      </c>
      <c r="C131" s="468">
        <v>281461</v>
      </c>
      <c r="D131" s="468">
        <v>9954</v>
      </c>
      <c r="E131" s="466"/>
      <c r="F131" s="466"/>
      <c r="G131" s="466"/>
      <c r="H131" s="466"/>
      <c r="I131" s="466"/>
      <c r="J131" s="466"/>
      <c r="K131" s="466"/>
      <c r="L131" s="466"/>
      <c r="M131" s="466"/>
      <c r="N131" s="466"/>
      <c r="O131" s="466"/>
      <c r="P131" s="466"/>
      <c r="Q131" s="466"/>
      <c r="R131" s="466"/>
      <c r="S131" s="466"/>
      <c r="T131" s="466"/>
      <c r="U131" s="466"/>
      <c r="V131" s="466"/>
      <c r="W131" s="466"/>
      <c r="X131" s="466"/>
      <c r="Y131" s="466"/>
      <c r="Z131" s="466"/>
      <c r="AA131" s="466"/>
      <c r="AB131" s="466"/>
      <c r="AC131" s="466"/>
    </row>
    <row r="132" spans="1:29" s="467" customFormat="1" ht="9" customHeight="1">
      <c r="A132" s="466" t="s">
        <v>15</v>
      </c>
      <c r="B132" s="468">
        <f t="shared" si="3"/>
        <v>1654938</v>
      </c>
      <c r="C132" s="468">
        <v>1593930</v>
      </c>
      <c r="D132" s="468">
        <v>61008</v>
      </c>
      <c r="E132" s="466"/>
      <c r="F132" s="466"/>
      <c r="G132" s="466"/>
      <c r="H132" s="466"/>
      <c r="I132" s="466"/>
      <c r="J132" s="466"/>
      <c r="K132" s="466"/>
      <c r="L132" s="466"/>
      <c r="M132" s="466"/>
      <c r="N132" s="466"/>
      <c r="O132" s="466"/>
      <c r="P132" s="466"/>
      <c r="Q132" s="466"/>
      <c r="R132" s="466"/>
      <c r="S132" s="466"/>
      <c r="T132" s="466"/>
      <c r="U132" s="466"/>
      <c r="V132" s="466"/>
      <c r="W132" s="466"/>
      <c r="X132" s="466"/>
      <c r="Y132" s="466"/>
      <c r="Z132" s="466"/>
      <c r="AA132" s="466"/>
      <c r="AB132" s="466"/>
      <c r="AC132" s="466"/>
    </row>
    <row r="133" spans="1:29" s="467" customFormat="1" ht="9" customHeight="1">
      <c r="A133" s="466" t="s">
        <v>16</v>
      </c>
      <c r="B133" s="468">
        <f t="shared" si="3"/>
        <v>2018395</v>
      </c>
      <c r="C133" s="468">
        <v>1959431</v>
      </c>
      <c r="D133" s="468">
        <v>58964</v>
      </c>
      <c r="E133" s="466"/>
      <c r="F133" s="466"/>
      <c r="G133" s="466"/>
      <c r="H133" s="466"/>
      <c r="I133" s="466"/>
      <c r="J133" s="466"/>
      <c r="K133" s="466"/>
      <c r="L133" s="466"/>
      <c r="M133" s="466"/>
      <c r="N133" s="466"/>
      <c r="O133" s="466"/>
      <c r="P133" s="466"/>
      <c r="Q133" s="466"/>
      <c r="R133" s="466"/>
      <c r="S133" s="466"/>
      <c r="T133" s="466"/>
      <c r="U133" s="466"/>
      <c r="V133" s="466"/>
      <c r="W133" s="466"/>
      <c r="X133" s="466"/>
      <c r="Y133" s="466"/>
      <c r="Z133" s="466"/>
      <c r="AA133" s="466"/>
      <c r="AB133" s="466"/>
      <c r="AC133" s="466"/>
    </row>
    <row r="134" spans="1:29" s="467" customFormat="1" ht="9" customHeight="1">
      <c r="A134" s="469" t="s">
        <v>17</v>
      </c>
      <c r="B134" s="470">
        <f t="shared" si="3"/>
        <v>580044</v>
      </c>
      <c r="C134" s="470">
        <v>561257</v>
      </c>
      <c r="D134" s="470">
        <v>18787</v>
      </c>
      <c r="E134" s="466"/>
      <c r="F134" s="466"/>
      <c r="G134" s="466"/>
      <c r="H134" s="466"/>
      <c r="I134" s="466"/>
      <c r="J134" s="466"/>
      <c r="K134" s="466"/>
      <c r="L134" s="466"/>
      <c r="M134" s="466"/>
      <c r="N134" s="466"/>
      <c r="O134" s="466"/>
      <c r="P134" s="466"/>
      <c r="Q134" s="466"/>
      <c r="R134" s="466"/>
      <c r="S134" s="466"/>
      <c r="T134" s="466"/>
      <c r="U134" s="466"/>
      <c r="V134" s="466"/>
      <c r="W134" s="466"/>
      <c r="X134" s="466"/>
      <c r="Y134" s="466"/>
      <c r="Z134" s="466"/>
      <c r="AA134" s="466"/>
      <c r="AB134" s="466"/>
      <c r="AC134" s="466"/>
    </row>
    <row r="135" spans="1:29" s="467" customFormat="1" ht="9" customHeight="1">
      <c r="A135" s="466" t="s">
        <v>18</v>
      </c>
      <c r="B135" s="468">
        <f t="shared" si="3"/>
        <v>275347</v>
      </c>
      <c r="C135" s="468">
        <v>266204</v>
      </c>
      <c r="D135" s="468">
        <v>9143</v>
      </c>
      <c r="E135" s="466"/>
      <c r="F135" s="466"/>
      <c r="G135" s="466"/>
      <c r="H135" s="466"/>
      <c r="I135" s="466"/>
      <c r="J135" s="466"/>
      <c r="K135" s="466"/>
      <c r="L135" s="466"/>
      <c r="M135" s="466"/>
      <c r="N135" s="466"/>
      <c r="O135" s="466"/>
      <c r="P135" s="466"/>
      <c r="Q135" s="466"/>
      <c r="R135" s="466"/>
      <c r="S135" s="466"/>
      <c r="T135" s="466"/>
      <c r="U135" s="466"/>
      <c r="V135" s="466"/>
      <c r="W135" s="466"/>
      <c r="X135" s="466"/>
      <c r="Y135" s="466"/>
      <c r="Z135" s="466"/>
      <c r="AA135" s="466"/>
      <c r="AB135" s="466"/>
      <c r="AC135" s="466"/>
    </row>
    <row r="136" spans="1:29" s="467" customFormat="1" ht="9" customHeight="1">
      <c r="A136" s="466" t="s">
        <v>19</v>
      </c>
      <c r="B136" s="468">
        <f t="shared" si="3"/>
        <v>232595</v>
      </c>
      <c r="C136" s="468">
        <v>226719</v>
      </c>
      <c r="D136" s="468">
        <v>5876</v>
      </c>
      <c r="E136" s="466"/>
      <c r="F136" s="466"/>
      <c r="G136" s="466"/>
      <c r="H136" s="466"/>
      <c r="I136" s="466"/>
      <c r="J136" s="466"/>
      <c r="K136" s="466"/>
      <c r="L136" s="466"/>
      <c r="M136" s="466"/>
      <c r="N136" s="466"/>
      <c r="O136" s="466"/>
      <c r="P136" s="466"/>
      <c r="Q136" s="466"/>
      <c r="R136" s="466"/>
      <c r="S136" s="466"/>
      <c r="T136" s="466"/>
      <c r="U136" s="466"/>
      <c r="V136" s="466"/>
      <c r="W136" s="466"/>
      <c r="X136" s="466"/>
      <c r="Y136" s="466"/>
      <c r="Z136" s="466"/>
      <c r="AA136" s="466"/>
      <c r="AB136" s="466"/>
      <c r="AC136" s="466"/>
    </row>
    <row r="137" spans="1:29" s="467" customFormat="1" ht="9" customHeight="1">
      <c r="A137" s="466" t="s">
        <v>20</v>
      </c>
      <c r="B137" s="468">
        <f t="shared" si="3"/>
        <v>1405876</v>
      </c>
      <c r="C137" s="468">
        <v>1350693</v>
      </c>
      <c r="D137" s="468">
        <v>55183</v>
      </c>
      <c r="E137" s="466"/>
      <c r="F137" s="466"/>
      <c r="G137" s="466"/>
      <c r="H137" s="466"/>
      <c r="I137" s="466"/>
      <c r="J137" s="466"/>
      <c r="K137" s="466"/>
      <c r="L137" s="466"/>
      <c r="M137" s="466"/>
      <c r="N137" s="466"/>
      <c r="O137" s="466"/>
      <c r="P137" s="466"/>
      <c r="Q137" s="466"/>
      <c r="R137" s="466"/>
      <c r="S137" s="466"/>
      <c r="T137" s="466"/>
      <c r="U137" s="466"/>
      <c r="V137" s="466"/>
      <c r="W137" s="466"/>
      <c r="X137" s="466"/>
      <c r="Y137" s="466"/>
      <c r="Z137" s="466"/>
      <c r="AA137" s="466"/>
      <c r="AB137" s="466"/>
      <c r="AC137" s="466"/>
    </row>
    <row r="138" spans="1:29" s="467" customFormat="1" ht="9" customHeight="1">
      <c r="A138" s="469" t="s">
        <v>21</v>
      </c>
      <c r="B138" s="470">
        <f t="shared" si="3"/>
        <v>311338</v>
      </c>
      <c r="C138" s="470">
        <v>296994</v>
      </c>
      <c r="D138" s="470">
        <v>14344</v>
      </c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S138" s="466"/>
      <c r="T138" s="466"/>
      <c r="U138" s="466"/>
      <c r="V138" s="466"/>
      <c r="W138" s="466"/>
      <c r="X138" s="466"/>
      <c r="Y138" s="466"/>
      <c r="Z138" s="466"/>
      <c r="AA138" s="466"/>
      <c r="AB138" s="466"/>
      <c r="AC138" s="466"/>
    </row>
    <row r="139" spans="1:29" s="467" customFormat="1" ht="9" customHeight="1">
      <c r="A139" s="466" t="s">
        <v>22</v>
      </c>
      <c r="B139" s="468">
        <f t="shared" si="3"/>
        <v>760304</v>
      </c>
      <c r="C139" s="468">
        <v>734389</v>
      </c>
      <c r="D139" s="468">
        <v>25915</v>
      </c>
      <c r="E139" s="466"/>
      <c r="F139" s="466"/>
      <c r="G139" s="466"/>
      <c r="H139" s="466"/>
      <c r="I139" s="466"/>
      <c r="J139" s="466"/>
      <c r="K139" s="466"/>
      <c r="L139" s="466"/>
      <c r="M139" s="466"/>
      <c r="N139" s="466"/>
      <c r="O139" s="466"/>
      <c r="P139" s="466"/>
      <c r="Q139" s="466"/>
      <c r="R139" s="466"/>
      <c r="S139" s="466"/>
      <c r="T139" s="466"/>
      <c r="U139" s="466"/>
      <c r="V139" s="466"/>
      <c r="W139" s="466"/>
      <c r="X139" s="466"/>
      <c r="Y139" s="466"/>
      <c r="Z139" s="466"/>
      <c r="AA139" s="466"/>
      <c r="AB139" s="466"/>
      <c r="AC139" s="466"/>
    </row>
    <row r="140" spans="1:29" s="467" customFormat="1" ht="9" customHeight="1">
      <c r="A140" s="466" t="s">
        <v>23</v>
      </c>
      <c r="B140" s="468">
        <f t="shared" si="3"/>
        <v>392574</v>
      </c>
      <c r="C140" s="468">
        <v>378422</v>
      </c>
      <c r="D140" s="468">
        <v>14152</v>
      </c>
      <c r="E140" s="466"/>
      <c r="F140" s="466"/>
      <c r="G140" s="466"/>
      <c r="H140" s="466"/>
      <c r="I140" s="466"/>
      <c r="J140" s="466"/>
      <c r="K140" s="466"/>
      <c r="L140" s="466"/>
      <c r="M140" s="466"/>
      <c r="N140" s="466"/>
      <c r="O140" s="466"/>
      <c r="P140" s="466"/>
      <c r="Q140" s="466"/>
      <c r="R140" s="466"/>
      <c r="S140" s="466"/>
      <c r="T140" s="466"/>
      <c r="U140" s="466"/>
      <c r="V140" s="466"/>
      <c r="W140" s="466"/>
      <c r="X140" s="466"/>
      <c r="Y140" s="466"/>
      <c r="Z140" s="466"/>
      <c r="AA140" s="466"/>
      <c r="AB140" s="466"/>
      <c r="AC140" s="466"/>
    </row>
    <row r="141" spans="1:29" s="467" customFormat="1" ht="9" customHeight="1">
      <c r="A141" s="466" t="s">
        <v>24</v>
      </c>
      <c r="B141" s="468">
        <f t="shared" si="3"/>
        <v>306288</v>
      </c>
      <c r="C141" s="468">
        <v>291071</v>
      </c>
      <c r="D141" s="468">
        <v>15217</v>
      </c>
      <c r="E141" s="466"/>
      <c r="F141" s="466"/>
      <c r="G141" s="466"/>
      <c r="H141" s="466"/>
      <c r="I141" s="466"/>
      <c r="J141" s="466"/>
      <c r="K141" s="466"/>
      <c r="L141" s="466"/>
      <c r="M141" s="466"/>
      <c r="N141" s="466"/>
      <c r="O141" s="466"/>
      <c r="P141" s="466"/>
      <c r="Q141" s="466"/>
      <c r="R141" s="466"/>
      <c r="S141" s="466"/>
      <c r="T141" s="466"/>
      <c r="U141" s="466"/>
      <c r="V141" s="466"/>
      <c r="W141" s="466"/>
      <c r="X141" s="466"/>
      <c r="Y141" s="466"/>
      <c r="Z141" s="466"/>
      <c r="AA141" s="466"/>
      <c r="AB141" s="466"/>
      <c r="AC141" s="466"/>
    </row>
    <row r="142" spans="1:29" s="467" customFormat="1" ht="9" customHeight="1">
      <c r="A142" s="469" t="s">
        <v>25</v>
      </c>
      <c r="B142" s="470">
        <f t="shared" si="3"/>
        <v>353611</v>
      </c>
      <c r="C142" s="470">
        <v>342290</v>
      </c>
      <c r="D142" s="470">
        <v>11321</v>
      </c>
      <c r="E142" s="466"/>
      <c r="F142" s="466"/>
      <c r="G142" s="466"/>
      <c r="H142" s="466"/>
      <c r="I142" s="466"/>
      <c r="J142" s="466"/>
      <c r="K142" s="466"/>
      <c r="L142" s="466"/>
      <c r="M142" s="466"/>
      <c r="N142" s="466"/>
      <c r="O142" s="466"/>
      <c r="P142" s="466"/>
      <c r="Q142" s="466"/>
      <c r="R142" s="466"/>
      <c r="S142" s="466"/>
      <c r="T142" s="466"/>
      <c r="U142" s="466"/>
      <c r="V142" s="466"/>
      <c r="W142" s="466"/>
      <c r="X142" s="466"/>
      <c r="Y142" s="466"/>
      <c r="Z142" s="466"/>
      <c r="AA142" s="466"/>
      <c r="AB142" s="466"/>
      <c r="AC142" s="466"/>
    </row>
    <row r="143" spans="1:29" s="467" customFormat="1" ht="9" customHeight="1">
      <c r="A143" s="466" t="s">
        <v>26</v>
      </c>
      <c r="B143" s="468">
        <f t="shared" si="3"/>
        <v>708457</v>
      </c>
      <c r="C143" s="468">
        <v>689759</v>
      </c>
      <c r="D143" s="468">
        <v>18698</v>
      </c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S143" s="466"/>
      <c r="T143" s="466"/>
      <c r="U143" s="466"/>
      <c r="V143" s="466"/>
      <c r="W143" s="466"/>
      <c r="X143" s="466"/>
      <c r="Y143" s="466"/>
      <c r="Z143" s="466"/>
      <c r="AA143" s="466"/>
      <c r="AB143" s="466"/>
      <c r="AC143" s="466"/>
    </row>
    <row r="144" spans="1:29" s="467" customFormat="1" ht="9" customHeight="1">
      <c r="A144" s="466" t="s">
        <v>27</v>
      </c>
      <c r="B144" s="468">
        <f t="shared" si="3"/>
        <v>670154</v>
      </c>
      <c r="C144" s="468">
        <v>646341</v>
      </c>
      <c r="D144" s="468">
        <v>23813</v>
      </c>
      <c r="E144" s="466"/>
      <c r="F144" s="466"/>
      <c r="G144" s="466"/>
      <c r="H144" s="466"/>
      <c r="I144" s="466"/>
      <c r="J144" s="466"/>
      <c r="K144" s="466"/>
      <c r="L144" s="466"/>
      <c r="M144" s="466"/>
      <c r="N144" s="466"/>
      <c r="O144" s="466"/>
      <c r="P144" s="466"/>
      <c r="Q144" s="466"/>
      <c r="R144" s="466"/>
      <c r="S144" s="466"/>
      <c r="T144" s="466"/>
      <c r="U144" s="466"/>
      <c r="V144" s="466"/>
      <c r="W144" s="466"/>
      <c r="X144" s="466"/>
      <c r="Y144" s="466"/>
      <c r="Z144" s="466"/>
      <c r="AA144" s="466"/>
      <c r="AB144" s="466"/>
      <c r="AC144" s="466"/>
    </row>
    <row r="145" spans="1:29" s="467" customFormat="1" ht="9" customHeight="1">
      <c r="A145" s="466" t="s">
        <v>28</v>
      </c>
      <c r="B145" s="468">
        <f t="shared" si="3"/>
        <v>290574</v>
      </c>
      <c r="C145" s="468">
        <v>279385</v>
      </c>
      <c r="D145" s="468">
        <v>11189</v>
      </c>
      <c r="E145" s="466"/>
      <c r="F145" s="466"/>
      <c r="G145" s="466"/>
      <c r="H145" s="466"/>
      <c r="I145" s="466"/>
      <c r="J145" s="466"/>
      <c r="K145" s="466"/>
      <c r="L145" s="466"/>
      <c r="M145" s="466"/>
      <c r="N145" s="466"/>
      <c r="O145" s="466"/>
      <c r="P145" s="466"/>
      <c r="Q145" s="466"/>
      <c r="R145" s="466"/>
      <c r="S145" s="466"/>
      <c r="T145" s="466"/>
      <c r="U145" s="466"/>
      <c r="V145" s="466"/>
      <c r="W145" s="466"/>
      <c r="X145" s="466"/>
      <c r="Y145" s="466"/>
      <c r="Z145" s="466"/>
      <c r="AA145" s="466"/>
      <c r="AB145" s="466"/>
      <c r="AC145" s="466"/>
    </row>
    <row r="146" spans="1:29" s="467" customFormat="1" ht="9" customHeight="1">
      <c r="A146" s="469" t="s">
        <v>29</v>
      </c>
      <c r="B146" s="470">
        <f t="shared" si="3"/>
        <v>911100</v>
      </c>
      <c r="C146" s="470">
        <v>890664</v>
      </c>
      <c r="D146" s="470">
        <v>20436</v>
      </c>
      <c r="E146" s="466"/>
      <c r="F146" s="466"/>
      <c r="G146" s="466"/>
      <c r="H146" s="466"/>
      <c r="I146" s="466"/>
      <c r="J146" s="466"/>
      <c r="K146" s="466"/>
      <c r="L146" s="466"/>
      <c r="M146" s="466"/>
      <c r="N146" s="466"/>
      <c r="O146" s="466"/>
      <c r="P146" s="466"/>
      <c r="Q146" s="466"/>
      <c r="R146" s="466"/>
      <c r="S146" s="466"/>
      <c r="T146" s="466"/>
      <c r="U146" s="466"/>
      <c r="V146" s="466"/>
      <c r="W146" s="466"/>
      <c r="X146" s="466"/>
      <c r="Y146" s="466"/>
      <c r="Z146" s="466"/>
      <c r="AA146" s="466"/>
      <c r="AB146" s="466"/>
      <c r="AC146" s="466"/>
    </row>
    <row r="147" spans="1:29" s="467" customFormat="1" ht="9" customHeight="1">
      <c r="A147" s="466" t="s">
        <v>30</v>
      </c>
      <c r="B147" s="468">
        <f t="shared" si="3"/>
        <v>153514</v>
      </c>
      <c r="C147" s="468">
        <v>148768</v>
      </c>
      <c r="D147" s="468">
        <v>4746</v>
      </c>
      <c r="E147" s="466"/>
      <c r="F147" s="466"/>
      <c r="G147" s="466"/>
      <c r="H147" s="466"/>
      <c r="I147" s="466"/>
      <c r="J147" s="466"/>
      <c r="K147" s="466"/>
      <c r="L147" s="466"/>
      <c r="M147" s="466"/>
      <c r="N147" s="466"/>
      <c r="O147" s="466"/>
      <c r="P147" s="466"/>
      <c r="Q147" s="466"/>
      <c r="R147" s="466"/>
      <c r="S147" s="466"/>
      <c r="T147" s="466"/>
      <c r="U147" s="466"/>
      <c r="V147" s="466"/>
      <c r="W147" s="466"/>
      <c r="X147" s="466"/>
      <c r="Y147" s="466"/>
      <c r="Z147" s="466"/>
      <c r="AA147" s="466"/>
      <c r="AB147" s="466"/>
      <c r="AC147" s="466"/>
    </row>
    <row r="148" spans="1:29" s="467" customFormat="1" ht="9" customHeight="1">
      <c r="A148" s="466" t="s">
        <v>31</v>
      </c>
      <c r="B148" s="468">
        <f t="shared" si="3"/>
        <v>1235340</v>
      </c>
      <c r="C148" s="468">
        <v>1205398</v>
      </c>
      <c r="D148" s="468">
        <v>29942</v>
      </c>
      <c r="E148" s="466"/>
      <c r="F148" s="466"/>
      <c r="G148" s="466"/>
      <c r="H148" s="466"/>
      <c r="I148" s="466"/>
      <c r="J148" s="466"/>
      <c r="K148" s="466"/>
      <c r="L148" s="466"/>
      <c r="M148" s="466"/>
      <c r="N148" s="466"/>
      <c r="O148" s="466"/>
      <c r="P148" s="466"/>
      <c r="Q148" s="466"/>
      <c r="R148" s="466"/>
      <c r="S148" s="466"/>
      <c r="T148" s="466"/>
      <c r="U148" s="466"/>
      <c r="V148" s="466"/>
      <c r="W148" s="466"/>
      <c r="X148" s="466"/>
      <c r="Y148" s="466"/>
      <c r="Z148" s="466"/>
      <c r="AA148" s="466"/>
      <c r="AB148" s="466"/>
      <c r="AC148" s="466"/>
    </row>
    <row r="149" spans="1:29" s="467" customFormat="1" ht="9" customHeight="1">
      <c r="A149" s="466" t="s">
        <v>32</v>
      </c>
      <c r="B149" s="468">
        <f t="shared" si="3"/>
        <v>399470</v>
      </c>
      <c r="C149" s="468">
        <v>381836</v>
      </c>
      <c r="D149" s="468">
        <v>17634</v>
      </c>
      <c r="E149" s="466"/>
      <c r="F149" s="466"/>
      <c r="G149" s="466"/>
      <c r="H149" s="466"/>
      <c r="I149" s="466"/>
      <c r="J149" s="466"/>
      <c r="K149" s="466"/>
      <c r="L149" s="466"/>
      <c r="M149" s="466"/>
      <c r="N149" s="466"/>
      <c r="O149" s="466"/>
      <c r="P149" s="466"/>
      <c r="Q149" s="466"/>
      <c r="R149" s="466"/>
      <c r="S149" s="466"/>
      <c r="T149" s="466"/>
      <c r="U149" s="466"/>
      <c r="V149" s="466"/>
      <c r="W149" s="466"/>
      <c r="X149" s="466"/>
      <c r="Y149" s="466"/>
      <c r="Z149" s="466"/>
      <c r="AA149" s="466"/>
      <c r="AB149" s="466"/>
      <c r="AC149" s="466"/>
    </row>
    <row r="150" spans="1:29" s="467" customFormat="1" ht="9" customHeight="1">
      <c r="A150" s="469" t="s">
        <v>33</v>
      </c>
      <c r="B150" s="470">
        <f t="shared" si="3"/>
        <v>177509</v>
      </c>
      <c r="C150" s="470">
        <v>172451</v>
      </c>
      <c r="D150" s="470">
        <v>5058</v>
      </c>
      <c r="E150" s="466"/>
      <c r="F150" s="466"/>
      <c r="G150" s="466"/>
      <c r="H150" s="466"/>
      <c r="I150" s="466"/>
      <c r="J150" s="466"/>
      <c r="K150" s="466"/>
      <c r="L150" s="466"/>
      <c r="M150" s="466"/>
      <c r="N150" s="466"/>
      <c r="O150" s="466"/>
      <c r="P150" s="466"/>
      <c r="Q150" s="466"/>
      <c r="R150" s="466"/>
      <c r="S150" s="466"/>
      <c r="T150" s="466"/>
      <c r="U150" s="466"/>
      <c r="V150" s="466"/>
      <c r="W150" s="466"/>
      <c r="X150" s="466"/>
      <c r="Y150" s="466"/>
      <c r="Z150" s="466"/>
      <c r="AA150" s="466"/>
      <c r="AB150" s="466"/>
      <c r="AC150" s="466"/>
    </row>
    <row r="151" spans="1:29" s="467" customFormat="1" ht="9" customHeight="1">
      <c r="A151" s="471"/>
      <c r="B151" s="472"/>
      <c r="C151" s="472"/>
      <c r="D151" s="472"/>
      <c r="E151" s="466"/>
      <c r="F151" s="466"/>
      <c r="G151" s="466"/>
      <c r="H151" s="466"/>
      <c r="I151" s="466"/>
      <c r="J151" s="466"/>
      <c r="K151" s="466"/>
      <c r="L151" s="466"/>
      <c r="M151" s="466"/>
      <c r="N151" s="466"/>
      <c r="O151" s="466"/>
      <c r="P151" s="466"/>
      <c r="Q151" s="466"/>
      <c r="R151" s="466"/>
      <c r="S151" s="466"/>
      <c r="T151" s="466"/>
      <c r="U151" s="466"/>
      <c r="V151" s="466"/>
      <c r="W151" s="466"/>
      <c r="X151" s="466"/>
      <c r="Y151" s="466"/>
      <c r="Z151" s="466"/>
      <c r="AA151" s="466"/>
      <c r="AB151" s="466"/>
      <c r="AC151" s="466"/>
    </row>
    <row r="152" spans="1:29" ht="9" customHeight="1">
      <c r="A152" s="464">
        <v>2009</v>
      </c>
      <c r="B152" s="455"/>
      <c r="C152" s="455"/>
      <c r="D152" s="455"/>
      <c r="H152" s="463"/>
      <c r="I152" s="463"/>
      <c r="J152" s="463"/>
      <c r="K152" s="463"/>
      <c r="L152" s="463"/>
      <c r="M152" s="463"/>
      <c r="N152" s="463"/>
      <c r="O152" s="463"/>
      <c r="P152" s="463"/>
      <c r="Q152" s="463"/>
      <c r="R152" s="463"/>
      <c r="S152" s="463"/>
    </row>
    <row r="153" spans="1:29" s="467" customFormat="1" ht="9" customHeight="1">
      <c r="A153" s="464" t="s">
        <v>1</v>
      </c>
      <c r="B153" s="465">
        <f>SUM(B155:B187)</f>
        <v>26389618</v>
      </c>
      <c r="C153" s="465">
        <f>SUM(C155:C187)</f>
        <v>25559084</v>
      </c>
      <c r="D153" s="465">
        <f>SUM(D155:D187)</f>
        <v>830534</v>
      </c>
      <c r="E153" s="466"/>
      <c r="F153" s="466"/>
      <c r="G153" s="466"/>
      <c r="H153" s="466"/>
      <c r="I153" s="466"/>
      <c r="J153" s="466"/>
      <c r="K153" s="466"/>
      <c r="L153" s="466"/>
      <c r="M153" s="466"/>
      <c r="N153" s="466"/>
      <c r="O153" s="466"/>
      <c r="P153" s="466"/>
      <c r="Q153" s="466"/>
      <c r="R153" s="466"/>
      <c r="S153" s="466"/>
      <c r="T153" s="466"/>
      <c r="U153" s="466"/>
      <c r="V153" s="466"/>
      <c r="W153" s="466"/>
      <c r="X153" s="466"/>
      <c r="Y153" s="466"/>
      <c r="Z153" s="466"/>
      <c r="AA153" s="466"/>
      <c r="AB153" s="466"/>
      <c r="AC153" s="466"/>
    </row>
    <row r="154" spans="1:29" s="467" customFormat="1" ht="3.95" customHeight="1">
      <c r="A154" s="464"/>
      <c r="B154" s="465"/>
      <c r="C154" s="465"/>
      <c r="D154" s="465"/>
      <c r="E154" s="466"/>
      <c r="F154" s="466"/>
      <c r="G154" s="466"/>
      <c r="H154" s="466"/>
      <c r="I154" s="466"/>
      <c r="J154" s="466"/>
      <c r="K154" s="466"/>
      <c r="L154" s="466"/>
      <c r="M154" s="466"/>
      <c r="N154" s="466"/>
      <c r="O154" s="466"/>
      <c r="P154" s="466"/>
      <c r="Q154" s="466"/>
      <c r="R154" s="466"/>
      <c r="S154" s="466"/>
      <c r="T154" s="466"/>
      <c r="U154" s="466"/>
      <c r="V154" s="466"/>
      <c r="W154" s="466"/>
      <c r="X154" s="466"/>
      <c r="Y154" s="466"/>
      <c r="Z154" s="466"/>
      <c r="AA154" s="466"/>
      <c r="AB154" s="466"/>
      <c r="AC154" s="466"/>
    </row>
    <row r="155" spans="1:29" s="467" customFormat="1" ht="9" customHeight="1">
      <c r="A155" s="466" t="s">
        <v>2</v>
      </c>
      <c r="B155" s="468">
        <f t="shared" ref="B155:B187" si="4">SUM(C155:D155)</f>
        <v>344258</v>
      </c>
      <c r="C155" s="468">
        <v>336219</v>
      </c>
      <c r="D155" s="468">
        <v>8039</v>
      </c>
      <c r="E155" s="466"/>
      <c r="F155" s="466"/>
      <c r="G155" s="466"/>
      <c r="H155" s="466"/>
      <c r="I155" s="466"/>
      <c r="J155" s="466"/>
      <c r="K155" s="466"/>
      <c r="L155" s="466"/>
      <c r="M155" s="466"/>
      <c r="N155" s="466"/>
      <c r="O155" s="466"/>
      <c r="P155" s="466"/>
      <c r="Q155" s="466"/>
      <c r="R155" s="466"/>
      <c r="S155" s="466"/>
      <c r="T155" s="466"/>
      <c r="U155" s="466"/>
      <c r="V155" s="466"/>
      <c r="W155" s="466"/>
      <c r="X155" s="466"/>
      <c r="Y155" s="466"/>
      <c r="Z155" s="466"/>
      <c r="AA155" s="466"/>
      <c r="AB155" s="466"/>
      <c r="AC155" s="466"/>
    </row>
    <row r="156" spans="1:29" s="467" customFormat="1" ht="9" customHeight="1">
      <c r="A156" s="466" t="s">
        <v>3</v>
      </c>
      <c r="B156" s="468">
        <f t="shared" si="4"/>
        <v>1012600</v>
      </c>
      <c r="C156" s="468">
        <v>984092</v>
      </c>
      <c r="D156" s="468">
        <v>28508</v>
      </c>
      <c r="E156" s="466"/>
      <c r="F156" s="466"/>
      <c r="G156" s="466"/>
      <c r="H156" s="466"/>
      <c r="I156" s="466"/>
      <c r="J156" s="466"/>
      <c r="K156" s="466"/>
      <c r="L156" s="466"/>
      <c r="M156" s="466"/>
      <c r="N156" s="466"/>
      <c r="O156" s="466"/>
      <c r="P156" s="466"/>
      <c r="Q156" s="466"/>
      <c r="R156" s="466"/>
      <c r="S156" s="466"/>
      <c r="T156" s="466"/>
      <c r="U156" s="466"/>
      <c r="V156" s="466"/>
      <c r="W156" s="466"/>
      <c r="X156" s="466"/>
      <c r="Y156" s="466"/>
      <c r="Z156" s="466"/>
      <c r="AA156" s="466"/>
      <c r="AB156" s="466"/>
      <c r="AC156" s="466"/>
    </row>
    <row r="157" spans="1:29" s="467" customFormat="1" ht="9" customHeight="1">
      <c r="A157" s="466" t="s">
        <v>4</v>
      </c>
      <c r="B157" s="468">
        <f t="shared" si="4"/>
        <v>151834</v>
      </c>
      <c r="C157" s="468">
        <v>142880</v>
      </c>
      <c r="D157" s="468">
        <v>8954</v>
      </c>
      <c r="E157" s="466"/>
      <c r="F157" s="466"/>
      <c r="G157" s="466"/>
      <c r="H157" s="466"/>
      <c r="I157" s="466"/>
      <c r="J157" s="466"/>
      <c r="K157" s="466"/>
      <c r="L157" s="466"/>
      <c r="M157" s="466"/>
      <c r="N157" s="466"/>
      <c r="O157" s="466"/>
      <c r="P157" s="466"/>
      <c r="Q157" s="466"/>
      <c r="R157" s="466"/>
      <c r="S157" s="466"/>
      <c r="T157" s="466"/>
      <c r="U157" s="466"/>
      <c r="V157" s="466"/>
      <c r="W157" s="466"/>
      <c r="X157" s="466"/>
      <c r="Y157" s="466"/>
      <c r="Z157" s="466"/>
      <c r="AA157" s="466"/>
      <c r="AB157" s="466"/>
      <c r="AC157" s="466"/>
    </row>
    <row r="158" spans="1:29" s="467" customFormat="1" ht="9" customHeight="1">
      <c r="A158" s="469" t="s">
        <v>5</v>
      </c>
      <c r="B158" s="470">
        <f t="shared" si="4"/>
        <v>182941</v>
      </c>
      <c r="C158" s="470">
        <v>175605</v>
      </c>
      <c r="D158" s="470">
        <v>7336</v>
      </c>
      <c r="E158" s="466"/>
      <c r="F158" s="466"/>
      <c r="G158" s="466"/>
      <c r="H158" s="466"/>
      <c r="I158" s="466"/>
      <c r="J158" s="466"/>
      <c r="K158" s="466"/>
      <c r="L158" s="466"/>
      <c r="M158" s="466"/>
      <c r="N158" s="466"/>
      <c r="O158" s="466"/>
      <c r="P158" s="466"/>
      <c r="Q158" s="466"/>
      <c r="R158" s="466"/>
      <c r="S158" s="466"/>
      <c r="T158" s="466"/>
      <c r="U158" s="466"/>
      <c r="V158" s="466"/>
      <c r="W158" s="466"/>
      <c r="X158" s="466"/>
      <c r="Y158" s="466"/>
      <c r="Z158" s="466"/>
      <c r="AA158" s="466"/>
      <c r="AB158" s="466"/>
      <c r="AC158" s="466"/>
    </row>
    <row r="159" spans="1:29" s="467" customFormat="1" ht="9" customHeight="1">
      <c r="A159" s="466" t="s">
        <v>6</v>
      </c>
      <c r="B159" s="468">
        <f t="shared" si="4"/>
        <v>638199</v>
      </c>
      <c r="C159" s="468">
        <v>619175</v>
      </c>
      <c r="D159" s="468">
        <v>19024</v>
      </c>
      <c r="E159" s="466"/>
      <c r="F159" s="466"/>
      <c r="G159" s="466"/>
      <c r="H159" s="466"/>
      <c r="I159" s="466"/>
      <c r="J159" s="466"/>
      <c r="K159" s="466"/>
      <c r="L159" s="466"/>
      <c r="M159" s="466"/>
      <c r="N159" s="466"/>
      <c r="O159" s="466"/>
      <c r="P159" s="466"/>
      <c r="Q159" s="466"/>
      <c r="R159" s="466"/>
      <c r="S159" s="466"/>
      <c r="T159" s="466"/>
      <c r="U159" s="466"/>
      <c r="V159" s="466"/>
      <c r="W159" s="466"/>
      <c r="X159" s="466"/>
      <c r="Y159" s="466"/>
      <c r="Z159" s="466"/>
      <c r="AA159" s="466"/>
      <c r="AB159" s="466"/>
      <c r="AC159" s="466"/>
    </row>
    <row r="160" spans="1:29" s="467" customFormat="1" ht="9" customHeight="1">
      <c r="A160" s="466" t="s">
        <v>7</v>
      </c>
      <c r="B160" s="468">
        <f t="shared" si="4"/>
        <v>130521</v>
      </c>
      <c r="C160" s="468">
        <v>125518</v>
      </c>
      <c r="D160" s="468">
        <v>5003</v>
      </c>
      <c r="E160" s="466"/>
      <c r="F160" s="466"/>
      <c r="G160" s="466"/>
      <c r="H160" s="466"/>
      <c r="I160" s="466"/>
      <c r="J160" s="466"/>
      <c r="K160" s="466"/>
      <c r="L160" s="466"/>
      <c r="M160" s="466"/>
      <c r="N160" s="466"/>
      <c r="O160" s="466"/>
      <c r="P160" s="466"/>
      <c r="Q160" s="466"/>
      <c r="R160" s="466"/>
      <c r="S160" s="466"/>
      <c r="T160" s="466"/>
      <c r="U160" s="466"/>
      <c r="V160" s="466"/>
      <c r="W160" s="466"/>
      <c r="X160" s="466"/>
      <c r="Y160" s="466"/>
      <c r="Z160" s="466"/>
      <c r="AA160" s="466"/>
      <c r="AB160" s="466"/>
      <c r="AC160" s="466"/>
    </row>
    <row r="161" spans="1:29" s="467" customFormat="1" ht="9" customHeight="1">
      <c r="A161" s="466" t="s">
        <v>8</v>
      </c>
      <c r="B161" s="468">
        <f t="shared" si="4"/>
        <v>530021</v>
      </c>
      <c r="C161" s="468">
        <v>514043</v>
      </c>
      <c r="D161" s="468">
        <v>15978</v>
      </c>
      <c r="E161" s="466"/>
      <c r="F161" s="466"/>
      <c r="G161" s="466"/>
      <c r="H161" s="466"/>
      <c r="I161" s="466"/>
      <c r="J161" s="466"/>
      <c r="K161" s="466"/>
      <c r="L161" s="466"/>
      <c r="M161" s="466"/>
      <c r="N161" s="466"/>
      <c r="O161" s="466"/>
      <c r="P161" s="466"/>
      <c r="Q161" s="466"/>
      <c r="R161" s="466"/>
      <c r="S161" s="466"/>
      <c r="T161" s="466"/>
      <c r="U161" s="466"/>
      <c r="V161" s="466"/>
      <c r="W161" s="466"/>
      <c r="X161" s="466"/>
      <c r="Y161" s="466"/>
      <c r="Z161" s="466"/>
      <c r="AA161" s="466"/>
      <c r="AB161" s="466"/>
      <c r="AC161" s="466"/>
    </row>
    <row r="162" spans="1:29" s="467" customFormat="1" ht="9" customHeight="1">
      <c r="A162" s="469" t="s">
        <v>9</v>
      </c>
      <c r="B162" s="470">
        <f t="shared" si="4"/>
        <v>1055342</v>
      </c>
      <c r="C162" s="470">
        <v>1036089</v>
      </c>
      <c r="D162" s="470">
        <v>19253</v>
      </c>
      <c r="E162" s="466"/>
      <c r="F162" s="466"/>
      <c r="G162" s="466"/>
      <c r="H162" s="466"/>
      <c r="I162" s="466"/>
      <c r="J162" s="466"/>
      <c r="K162" s="466"/>
      <c r="L162" s="466"/>
      <c r="M162" s="466"/>
      <c r="N162" s="466"/>
      <c r="O162" s="466"/>
      <c r="P162" s="466"/>
      <c r="Q162" s="466"/>
      <c r="R162" s="466"/>
      <c r="S162" s="466"/>
      <c r="T162" s="466"/>
      <c r="U162" s="466"/>
      <c r="V162" s="466"/>
      <c r="W162" s="466"/>
      <c r="X162" s="466"/>
      <c r="Y162" s="466"/>
      <c r="Z162" s="466"/>
      <c r="AA162" s="466"/>
      <c r="AB162" s="466"/>
      <c r="AC162" s="466"/>
    </row>
    <row r="163" spans="1:29" s="467" customFormat="1" ht="9" customHeight="1">
      <c r="A163" s="466" t="s">
        <v>10</v>
      </c>
      <c r="B163" s="468">
        <f t="shared" si="4"/>
        <v>6047168</v>
      </c>
      <c r="C163" s="468">
        <v>5838928</v>
      </c>
      <c r="D163" s="468">
        <v>208240</v>
      </c>
      <c r="E163" s="466"/>
      <c r="F163" s="466"/>
      <c r="G163" s="466"/>
      <c r="H163" s="466"/>
      <c r="I163" s="466"/>
      <c r="J163" s="466"/>
      <c r="K163" s="466"/>
      <c r="L163" s="466"/>
      <c r="M163" s="466"/>
      <c r="N163" s="466"/>
      <c r="O163" s="466"/>
      <c r="P163" s="466"/>
      <c r="Q163" s="466"/>
      <c r="R163" s="466"/>
      <c r="S163" s="466"/>
      <c r="T163" s="466"/>
      <c r="U163" s="466"/>
      <c r="V163" s="466"/>
      <c r="W163" s="466"/>
      <c r="X163" s="466"/>
      <c r="Y163" s="466"/>
      <c r="Z163" s="466"/>
      <c r="AA163" s="466"/>
      <c r="AB163" s="466"/>
      <c r="AC163" s="466"/>
    </row>
    <row r="164" spans="1:29" s="467" customFormat="1" ht="9" customHeight="1">
      <c r="A164" s="466" t="s">
        <v>11</v>
      </c>
      <c r="B164" s="468">
        <f t="shared" si="4"/>
        <v>285563</v>
      </c>
      <c r="C164" s="468">
        <v>276890</v>
      </c>
      <c r="D164" s="468">
        <v>8673</v>
      </c>
      <c r="E164" s="466"/>
      <c r="F164" s="466"/>
      <c r="G164" s="466"/>
      <c r="H164" s="466"/>
      <c r="I164" s="466"/>
      <c r="J164" s="466"/>
      <c r="K164" s="466"/>
      <c r="L164" s="466"/>
      <c r="M164" s="466"/>
      <c r="N164" s="466"/>
      <c r="O164" s="466"/>
      <c r="P164" s="466"/>
      <c r="Q164" s="466"/>
      <c r="R164" s="466"/>
      <c r="S164" s="466"/>
      <c r="T164" s="466"/>
      <c r="U164" s="466"/>
      <c r="V164" s="466"/>
      <c r="W164" s="466"/>
      <c r="X164" s="466"/>
      <c r="Y164" s="466"/>
      <c r="Z164" s="466"/>
      <c r="AA164" s="466"/>
      <c r="AB164" s="466"/>
      <c r="AC164" s="466"/>
    </row>
    <row r="165" spans="1:29" s="467" customFormat="1" ht="9" customHeight="1">
      <c r="A165" s="466" t="s">
        <v>12</v>
      </c>
      <c r="B165" s="468">
        <f t="shared" si="4"/>
        <v>964749</v>
      </c>
      <c r="C165" s="468">
        <v>935767</v>
      </c>
      <c r="D165" s="468">
        <v>28982</v>
      </c>
      <c r="E165" s="466"/>
      <c r="F165" s="466"/>
      <c r="G165" s="466"/>
      <c r="H165" s="466"/>
      <c r="I165" s="466"/>
      <c r="J165" s="466"/>
      <c r="K165" s="466"/>
      <c r="L165" s="466"/>
      <c r="M165" s="466"/>
      <c r="N165" s="466"/>
      <c r="O165" s="466"/>
      <c r="P165" s="466"/>
      <c r="Q165" s="466"/>
      <c r="R165" s="466"/>
      <c r="S165" s="466"/>
      <c r="T165" s="466"/>
      <c r="U165" s="466"/>
      <c r="V165" s="466"/>
      <c r="W165" s="466"/>
      <c r="X165" s="466"/>
      <c r="Y165" s="466"/>
      <c r="Z165" s="466"/>
      <c r="AA165" s="466"/>
      <c r="AB165" s="466"/>
      <c r="AC165" s="466"/>
    </row>
    <row r="166" spans="1:29" s="467" customFormat="1" ht="9" customHeight="1">
      <c r="A166" s="469" t="s">
        <v>13</v>
      </c>
      <c r="B166" s="470">
        <f t="shared" si="4"/>
        <v>402902</v>
      </c>
      <c r="C166" s="470">
        <v>393105</v>
      </c>
      <c r="D166" s="470">
        <v>9797</v>
      </c>
      <c r="E166" s="466"/>
      <c r="F166" s="466"/>
      <c r="G166" s="466"/>
      <c r="H166" s="466"/>
      <c r="I166" s="466"/>
      <c r="J166" s="466"/>
      <c r="K166" s="466"/>
      <c r="L166" s="466"/>
      <c r="M166" s="466"/>
      <c r="N166" s="466"/>
      <c r="O166" s="466"/>
      <c r="P166" s="466"/>
      <c r="Q166" s="466"/>
      <c r="R166" s="466"/>
      <c r="S166" s="466"/>
      <c r="T166" s="466"/>
      <c r="U166" s="466"/>
      <c r="V166" s="466"/>
      <c r="W166" s="466"/>
      <c r="X166" s="466"/>
      <c r="Y166" s="466"/>
      <c r="Z166" s="466"/>
      <c r="AA166" s="466"/>
      <c r="AB166" s="466"/>
      <c r="AC166" s="466"/>
    </row>
    <row r="167" spans="1:29" s="467" customFormat="1" ht="9" customHeight="1">
      <c r="A167" s="466" t="s">
        <v>14</v>
      </c>
      <c r="B167" s="468">
        <f t="shared" si="4"/>
        <v>349255</v>
      </c>
      <c r="C167" s="468">
        <v>337832</v>
      </c>
      <c r="D167" s="468">
        <v>11423</v>
      </c>
      <c r="E167" s="466"/>
      <c r="F167" s="466"/>
      <c r="G167" s="466"/>
      <c r="H167" s="466"/>
      <c r="I167" s="466"/>
      <c r="J167" s="466"/>
      <c r="K167" s="466"/>
      <c r="L167" s="466"/>
      <c r="M167" s="466"/>
      <c r="N167" s="466"/>
      <c r="O167" s="466"/>
      <c r="P167" s="466"/>
      <c r="Q167" s="466"/>
      <c r="R167" s="466"/>
      <c r="S167" s="466"/>
      <c r="T167" s="466"/>
      <c r="U167" s="466"/>
      <c r="V167" s="466"/>
      <c r="W167" s="466"/>
      <c r="X167" s="466"/>
      <c r="Y167" s="466"/>
      <c r="Z167" s="466"/>
      <c r="AA167" s="466"/>
      <c r="AB167" s="466"/>
      <c r="AC167" s="466"/>
    </row>
    <row r="168" spans="1:29" s="467" customFormat="1" ht="9" customHeight="1">
      <c r="A168" s="466" t="s">
        <v>15</v>
      </c>
      <c r="B168" s="468">
        <f t="shared" si="4"/>
        <v>1714504</v>
      </c>
      <c r="C168" s="468">
        <v>1649154</v>
      </c>
      <c r="D168" s="468">
        <v>65350</v>
      </c>
      <c r="E168" s="466"/>
      <c r="F168" s="466"/>
      <c r="G168" s="466"/>
      <c r="H168" s="466"/>
      <c r="I168" s="466"/>
      <c r="J168" s="466"/>
      <c r="K168" s="466"/>
      <c r="L168" s="466"/>
      <c r="M168" s="466"/>
      <c r="N168" s="466"/>
      <c r="O168" s="466"/>
      <c r="P168" s="466"/>
      <c r="Q168" s="466"/>
      <c r="R168" s="466"/>
      <c r="S168" s="466"/>
      <c r="T168" s="466"/>
      <c r="U168" s="466"/>
      <c r="V168" s="466"/>
      <c r="W168" s="466"/>
      <c r="X168" s="466"/>
      <c r="Y168" s="466"/>
      <c r="Z168" s="466"/>
      <c r="AA168" s="466"/>
      <c r="AB168" s="466"/>
      <c r="AC168" s="466"/>
    </row>
    <row r="169" spans="1:29" s="467" customFormat="1" ht="9" customHeight="1">
      <c r="A169" s="466" t="s">
        <v>16</v>
      </c>
      <c r="B169" s="468">
        <f t="shared" si="4"/>
        <v>2170149</v>
      </c>
      <c r="C169" s="468">
        <v>2104236</v>
      </c>
      <c r="D169" s="468">
        <v>65913</v>
      </c>
      <c r="E169" s="466"/>
      <c r="F169" s="466"/>
      <c r="G169" s="466"/>
      <c r="H169" s="466"/>
      <c r="I169" s="466"/>
      <c r="J169" s="466"/>
      <c r="K169" s="466"/>
      <c r="L169" s="466"/>
      <c r="M169" s="466"/>
      <c r="N169" s="466"/>
      <c r="O169" s="466"/>
      <c r="P169" s="466"/>
      <c r="Q169" s="466"/>
      <c r="R169" s="466"/>
      <c r="S169" s="466"/>
      <c r="T169" s="466"/>
      <c r="U169" s="466"/>
      <c r="V169" s="466"/>
      <c r="W169" s="466"/>
      <c r="X169" s="466"/>
      <c r="Y169" s="466"/>
      <c r="Z169" s="466"/>
      <c r="AA169" s="466"/>
      <c r="AB169" s="466"/>
      <c r="AC169" s="466"/>
    </row>
    <row r="170" spans="1:29" s="467" customFormat="1" ht="9" customHeight="1">
      <c r="A170" s="469" t="s">
        <v>17</v>
      </c>
      <c r="B170" s="470">
        <f t="shared" si="4"/>
        <v>593966</v>
      </c>
      <c r="C170" s="470">
        <v>574861</v>
      </c>
      <c r="D170" s="470">
        <v>19105</v>
      </c>
      <c r="E170" s="466"/>
      <c r="F170" s="466"/>
      <c r="G170" s="466"/>
      <c r="H170" s="466"/>
      <c r="I170" s="466"/>
      <c r="J170" s="466"/>
      <c r="K170" s="466"/>
      <c r="L170" s="466"/>
      <c r="M170" s="466"/>
      <c r="N170" s="466"/>
      <c r="O170" s="466"/>
      <c r="P170" s="466"/>
      <c r="Q170" s="466"/>
      <c r="R170" s="466"/>
      <c r="S170" s="466"/>
      <c r="T170" s="466"/>
      <c r="U170" s="466"/>
      <c r="V170" s="466"/>
      <c r="W170" s="466"/>
      <c r="X170" s="466"/>
      <c r="Y170" s="466"/>
      <c r="Z170" s="466"/>
      <c r="AA170" s="466"/>
      <c r="AB170" s="466"/>
      <c r="AC170" s="466"/>
    </row>
    <row r="171" spans="1:29" s="467" customFormat="1" ht="9" customHeight="1">
      <c r="A171" s="466" t="s">
        <v>18</v>
      </c>
      <c r="B171" s="468">
        <f t="shared" si="4"/>
        <v>295334</v>
      </c>
      <c r="C171" s="468">
        <v>285035</v>
      </c>
      <c r="D171" s="468">
        <v>10299</v>
      </c>
      <c r="E171" s="466"/>
      <c r="F171" s="466"/>
      <c r="G171" s="466"/>
      <c r="H171" s="466"/>
      <c r="I171" s="466"/>
      <c r="J171" s="466"/>
      <c r="K171" s="466"/>
      <c r="L171" s="466"/>
      <c r="M171" s="466"/>
      <c r="N171" s="466"/>
      <c r="O171" s="466"/>
      <c r="P171" s="466"/>
      <c r="Q171" s="466"/>
      <c r="R171" s="466"/>
      <c r="S171" s="466"/>
      <c r="T171" s="466"/>
      <c r="U171" s="466"/>
      <c r="V171" s="466"/>
      <c r="W171" s="466"/>
      <c r="X171" s="466"/>
      <c r="Y171" s="466"/>
      <c r="Z171" s="466"/>
      <c r="AA171" s="466"/>
      <c r="AB171" s="466"/>
      <c r="AC171" s="466"/>
    </row>
    <row r="172" spans="1:29" s="467" customFormat="1" ht="9" customHeight="1">
      <c r="A172" s="466" t="s">
        <v>19</v>
      </c>
      <c r="B172" s="468">
        <f t="shared" si="4"/>
        <v>212050</v>
      </c>
      <c r="C172" s="468">
        <v>205714</v>
      </c>
      <c r="D172" s="468">
        <v>6336</v>
      </c>
      <c r="E172" s="466"/>
      <c r="F172" s="466"/>
      <c r="G172" s="466"/>
      <c r="H172" s="466"/>
      <c r="I172" s="466"/>
      <c r="J172" s="466"/>
      <c r="K172" s="466"/>
      <c r="L172" s="466"/>
      <c r="M172" s="466"/>
      <c r="N172" s="466"/>
      <c r="O172" s="466"/>
      <c r="P172" s="466"/>
      <c r="Q172" s="466"/>
      <c r="R172" s="466"/>
      <c r="S172" s="466"/>
      <c r="T172" s="466"/>
      <c r="U172" s="466"/>
      <c r="V172" s="466"/>
      <c r="W172" s="466"/>
      <c r="X172" s="466"/>
      <c r="Y172" s="466"/>
      <c r="Z172" s="466"/>
      <c r="AA172" s="466"/>
      <c r="AB172" s="466"/>
      <c r="AC172" s="466"/>
    </row>
    <row r="173" spans="1:29" s="467" customFormat="1" ht="9" customHeight="1">
      <c r="A173" s="466" t="s">
        <v>20</v>
      </c>
      <c r="B173" s="468">
        <f t="shared" si="4"/>
        <v>1616887</v>
      </c>
      <c r="C173" s="468">
        <v>1557812</v>
      </c>
      <c r="D173" s="468">
        <v>59075</v>
      </c>
      <c r="E173" s="466"/>
      <c r="F173" s="466"/>
      <c r="G173" s="466"/>
      <c r="H173" s="466"/>
      <c r="I173" s="466"/>
      <c r="J173" s="466"/>
      <c r="K173" s="466"/>
      <c r="L173" s="466"/>
      <c r="M173" s="466"/>
      <c r="N173" s="466"/>
      <c r="O173" s="466"/>
      <c r="P173" s="466"/>
      <c r="Q173" s="466"/>
      <c r="R173" s="466"/>
      <c r="S173" s="466"/>
      <c r="T173" s="466"/>
      <c r="U173" s="466"/>
      <c r="V173" s="466"/>
      <c r="W173" s="466"/>
      <c r="X173" s="466"/>
      <c r="Y173" s="466"/>
      <c r="Z173" s="466"/>
      <c r="AA173" s="466"/>
      <c r="AB173" s="466"/>
      <c r="AC173" s="466"/>
    </row>
    <row r="174" spans="1:29" s="467" customFormat="1" ht="9" customHeight="1">
      <c r="A174" s="469" t="s">
        <v>21</v>
      </c>
      <c r="B174" s="470">
        <f t="shared" si="4"/>
        <v>421811</v>
      </c>
      <c r="C174" s="470">
        <v>406411</v>
      </c>
      <c r="D174" s="470">
        <v>15400</v>
      </c>
      <c r="E174" s="466"/>
      <c r="F174" s="466"/>
      <c r="G174" s="466"/>
      <c r="H174" s="466"/>
      <c r="I174" s="466"/>
      <c r="J174" s="466"/>
      <c r="K174" s="466"/>
      <c r="L174" s="466"/>
      <c r="M174" s="466"/>
      <c r="N174" s="466"/>
      <c r="O174" s="466"/>
      <c r="P174" s="466"/>
      <c r="Q174" s="466"/>
      <c r="R174" s="466"/>
      <c r="S174" s="466"/>
      <c r="T174" s="466"/>
      <c r="U174" s="466"/>
      <c r="V174" s="466"/>
      <c r="W174" s="466"/>
      <c r="X174" s="466"/>
      <c r="Y174" s="466"/>
      <c r="Z174" s="466"/>
      <c r="AA174" s="466"/>
      <c r="AB174" s="466"/>
      <c r="AC174" s="466"/>
    </row>
    <row r="175" spans="1:29" s="467" customFormat="1" ht="9" customHeight="1">
      <c r="A175" s="466" t="s">
        <v>22</v>
      </c>
      <c r="B175" s="468">
        <f t="shared" si="4"/>
        <v>852593</v>
      </c>
      <c r="C175" s="468">
        <v>823776</v>
      </c>
      <c r="D175" s="468">
        <v>28817</v>
      </c>
      <c r="E175" s="466"/>
      <c r="F175" s="466"/>
      <c r="G175" s="466"/>
      <c r="H175" s="466"/>
      <c r="I175" s="466"/>
      <c r="J175" s="466"/>
      <c r="K175" s="466"/>
      <c r="L175" s="466"/>
      <c r="M175" s="466"/>
      <c r="N175" s="466"/>
      <c r="O175" s="466"/>
      <c r="P175" s="466"/>
      <c r="Q175" s="466"/>
      <c r="R175" s="466"/>
      <c r="S175" s="466"/>
      <c r="T175" s="466"/>
      <c r="U175" s="466"/>
      <c r="V175" s="466"/>
      <c r="W175" s="466"/>
      <c r="X175" s="466"/>
      <c r="Y175" s="466"/>
      <c r="Z175" s="466"/>
      <c r="AA175" s="466"/>
      <c r="AB175" s="466"/>
      <c r="AC175" s="466"/>
    </row>
    <row r="176" spans="1:29" s="467" customFormat="1" ht="9" customHeight="1">
      <c r="A176" s="466" t="s">
        <v>23</v>
      </c>
      <c r="B176" s="468">
        <f t="shared" si="4"/>
        <v>417789</v>
      </c>
      <c r="C176" s="468">
        <v>402002</v>
      </c>
      <c r="D176" s="468">
        <v>15787</v>
      </c>
      <c r="E176" s="466"/>
      <c r="F176" s="466"/>
      <c r="G176" s="466"/>
      <c r="H176" s="466"/>
      <c r="I176" s="466"/>
      <c r="J176" s="466"/>
      <c r="K176" s="466"/>
      <c r="L176" s="466"/>
      <c r="M176" s="466"/>
      <c r="N176" s="466"/>
      <c r="O176" s="466"/>
      <c r="P176" s="466"/>
      <c r="Q176" s="466"/>
      <c r="R176" s="466"/>
      <c r="S176" s="466"/>
      <c r="T176" s="466"/>
      <c r="U176" s="466"/>
      <c r="V176" s="466"/>
      <c r="W176" s="466"/>
      <c r="X176" s="466"/>
      <c r="Y176" s="466"/>
      <c r="Z176" s="466"/>
      <c r="AA176" s="466"/>
      <c r="AB176" s="466"/>
      <c r="AC176" s="466"/>
    </row>
    <row r="177" spans="1:29" s="467" customFormat="1" ht="9" customHeight="1">
      <c r="A177" s="466" t="s">
        <v>24</v>
      </c>
      <c r="B177" s="468">
        <f t="shared" si="4"/>
        <v>343586</v>
      </c>
      <c r="C177" s="468">
        <v>327027</v>
      </c>
      <c r="D177" s="468">
        <v>16559</v>
      </c>
      <c r="E177" s="466"/>
      <c r="F177" s="466"/>
      <c r="G177" s="466"/>
      <c r="H177" s="466"/>
      <c r="I177" s="466"/>
      <c r="J177" s="466"/>
      <c r="K177" s="466"/>
      <c r="L177" s="466"/>
      <c r="M177" s="466"/>
      <c r="N177" s="466"/>
      <c r="O177" s="466"/>
      <c r="P177" s="466"/>
      <c r="Q177" s="466"/>
      <c r="R177" s="466"/>
      <c r="S177" s="466"/>
      <c r="T177" s="466"/>
      <c r="U177" s="466"/>
      <c r="V177" s="466"/>
      <c r="W177" s="466"/>
      <c r="X177" s="466"/>
      <c r="Y177" s="466"/>
      <c r="Z177" s="466"/>
      <c r="AA177" s="466"/>
      <c r="AB177" s="466"/>
      <c r="AC177" s="466"/>
    </row>
    <row r="178" spans="1:29" s="467" customFormat="1" ht="9" customHeight="1">
      <c r="A178" s="469" t="s">
        <v>25</v>
      </c>
      <c r="B178" s="470">
        <f t="shared" si="4"/>
        <v>390408</v>
      </c>
      <c r="C178" s="470">
        <v>378304</v>
      </c>
      <c r="D178" s="470">
        <v>12104</v>
      </c>
      <c r="E178" s="466"/>
      <c r="F178" s="466"/>
      <c r="G178" s="466"/>
      <c r="H178" s="466"/>
      <c r="I178" s="466"/>
      <c r="J178" s="466"/>
      <c r="K178" s="466"/>
      <c r="L178" s="466"/>
      <c r="M178" s="466"/>
      <c r="N178" s="466"/>
      <c r="O178" s="466"/>
      <c r="P178" s="466"/>
      <c r="Q178" s="466"/>
      <c r="R178" s="466"/>
      <c r="S178" s="466"/>
      <c r="T178" s="466"/>
      <c r="U178" s="466"/>
      <c r="V178" s="466"/>
      <c r="W178" s="466"/>
      <c r="X178" s="466"/>
      <c r="Y178" s="466"/>
      <c r="Z178" s="466"/>
      <c r="AA178" s="466"/>
      <c r="AB178" s="466"/>
      <c r="AC178" s="466"/>
    </row>
    <row r="179" spans="1:29" s="467" customFormat="1" ht="9" customHeight="1">
      <c r="A179" s="466" t="s">
        <v>26</v>
      </c>
      <c r="B179" s="468">
        <f t="shared" si="4"/>
        <v>676892</v>
      </c>
      <c r="C179" s="468">
        <v>657084</v>
      </c>
      <c r="D179" s="468">
        <v>19808</v>
      </c>
      <c r="E179" s="466"/>
      <c r="F179" s="466"/>
      <c r="G179" s="466"/>
      <c r="H179" s="466"/>
      <c r="I179" s="466"/>
      <c r="J179" s="466"/>
      <c r="K179" s="466"/>
      <c r="L179" s="466"/>
      <c r="M179" s="466"/>
      <c r="N179" s="466"/>
      <c r="O179" s="466"/>
      <c r="P179" s="466"/>
      <c r="Q179" s="466"/>
      <c r="R179" s="466"/>
      <c r="S179" s="466"/>
      <c r="T179" s="466"/>
      <c r="U179" s="466"/>
      <c r="V179" s="466"/>
      <c r="W179" s="466"/>
      <c r="X179" s="466"/>
      <c r="Y179" s="466"/>
      <c r="Z179" s="466"/>
      <c r="AA179" s="466"/>
      <c r="AB179" s="466"/>
      <c r="AC179" s="466"/>
    </row>
    <row r="180" spans="1:29" s="467" customFormat="1" ht="9" customHeight="1">
      <c r="A180" s="466" t="s">
        <v>27</v>
      </c>
      <c r="B180" s="468">
        <f t="shared" si="4"/>
        <v>675669</v>
      </c>
      <c r="C180" s="468">
        <v>649788</v>
      </c>
      <c r="D180" s="468">
        <v>25881</v>
      </c>
      <c r="E180" s="466"/>
      <c r="F180" s="466"/>
      <c r="G180" s="466"/>
      <c r="H180" s="466"/>
      <c r="I180" s="466"/>
      <c r="J180" s="466"/>
      <c r="K180" s="466"/>
      <c r="L180" s="466"/>
      <c r="M180" s="466"/>
      <c r="N180" s="466"/>
      <c r="O180" s="466"/>
      <c r="P180" s="466"/>
      <c r="Q180" s="466"/>
      <c r="R180" s="466"/>
      <c r="S180" s="466"/>
      <c r="T180" s="466"/>
      <c r="U180" s="466"/>
      <c r="V180" s="466"/>
      <c r="W180" s="466"/>
      <c r="X180" s="466"/>
      <c r="Y180" s="466"/>
      <c r="Z180" s="466"/>
      <c r="AA180" s="466"/>
      <c r="AB180" s="466"/>
      <c r="AC180" s="466"/>
    </row>
    <row r="181" spans="1:29" s="467" customFormat="1" ht="9" customHeight="1">
      <c r="A181" s="466" t="s">
        <v>28</v>
      </c>
      <c r="B181" s="468">
        <f t="shared" si="4"/>
        <v>289109</v>
      </c>
      <c r="C181" s="468">
        <v>278717</v>
      </c>
      <c r="D181" s="468">
        <v>10392</v>
      </c>
      <c r="E181" s="466"/>
      <c r="F181" s="466"/>
      <c r="G181" s="466"/>
      <c r="H181" s="466"/>
      <c r="I181" s="466"/>
      <c r="J181" s="466"/>
      <c r="K181" s="466"/>
      <c r="L181" s="466"/>
      <c r="M181" s="466"/>
      <c r="N181" s="466"/>
      <c r="O181" s="466"/>
      <c r="P181" s="466"/>
      <c r="Q181" s="466"/>
      <c r="R181" s="466"/>
      <c r="S181" s="466"/>
      <c r="T181" s="466"/>
      <c r="U181" s="466"/>
      <c r="V181" s="466"/>
      <c r="W181" s="466"/>
      <c r="X181" s="466"/>
      <c r="Y181" s="466"/>
      <c r="Z181" s="466"/>
      <c r="AA181" s="466"/>
      <c r="AB181" s="466"/>
      <c r="AC181" s="466"/>
    </row>
    <row r="182" spans="1:29" s="467" customFormat="1" ht="9" customHeight="1">
      <c r="A182" s="469" t="s">
        <v>29</v>
      </c>
      <c r="B182" s="470">
        <f t="shared" si="4"/>
        <v>919890</v>
      </c>
      <c r="C182" s="470">
        <v>897758</v>
      </c>
      <c r="D182" s="470">
        <v>22132</v>
      </c>
      <c r="E182" s="466"/>
      <c r="F182" s="466"/>
      <c r="G182" s="466"/>
      <c r="H182" s="466"/>
      <c r="I182" s="466"/>
      <c r="J182" s="466"/>
      <c r="K182" s="466"/>
      <c r="L182" s="466"/>
      <c r="M182" s="466"/>
      <c r="N182" s="466"/>
      <c r="O182" s="466"/>
      <c r="P182" s="466"/>
      <c r="Q182" s="466"/>
      <c r="R182" s="466"/>
      <c r="S182" s="466"/>
      <c r="T182" s="466"/>
      <c r="U182" s="466"/>
      <c r="V182" s="466"/>
      <c r="W182" s="466"/>
      <c r="X182" s="466"/>
      <c r="Y182" s="466"/>
      <c r="Z182" s="466"/>
      <c r="AA182" s="466"/>
      <c r="AB182" s="466"/>
      <c r="AC182" s="466"/>
    </row>
    <row r="183" spans="1:29" s="467" customFormat="1" ht="9" customHeight="1">
      <c r="A183" s="466" t="s">
        <v>30</v>
      </c>
      <c r="B183" s="468">
        <f t="shared" si="4"/>
        <v>167270</v>
      </c>
      <c r="C183" s="468">
        <v>162214</v>
      </c>
      <c r="D183" s="468">
        <v>5056</v>
      </c>
      <c r="E183" s="466"/>
      <c r="F183" s="466"/>
      <c r="G183" s="466"/>
      <c r="H183" s="466"/>
      <c r="I183" s="466"/>
      <c r="J183" s="466"/>
      <c r="K183" s="466"/>
      <c r="L183" s="466"/>
      <c r="M183" s="466"/>
      <c r="N183" s="466"/>
      <c r="O183" s="466"/>
      <c r="P183" s="466"/>
      <c r="Q183" s="466"/>
      <c r="R183" s="466"/>
      <c r="S183" s="466"/>
      <c r="T183" s="466"/>
      <c r="U183" s="466"/>
      <c r="V183" s="466"/>
      <c r="W183" s="466"/>
      <c r="X183" s="466"/>
      <c r="Y183" s="466"/>
      <c r="Z183" s="466"/>
      <c r="AA183" s="466"/>
      <c r="AB183" s="466"/>
      <c r="AC183" s="466"/>
    </row>
    <row r="184" spans="1:29" s="467" customFormat="1" ht="9" customHeight="1">
      <c r="A184" s="466" t="s">
        <v>31</v>
      </c>
      <c r="B184" s="468">
        <f t="shared" si="4"/>
        <v>1316851</v>
      </c>
      <c r="C184" s="468">
        <v>1284380</v>
      </c>
      <c r="D184" s="468">
        <v>32471</v>
      </c>
      <c r="E184" s="466"/>
      <c r="F184" s="466"/>
      <c r="G184" s="466"/>
      <c r="H184" s="466"/>
      <c r="I184" s="466"/>
      <c r="J184" s="466"/>
      <c r="K184" s="466"/>
      <c r="L184" s="466"/>
      <c r="M184" s="466"/>
      <c r="N184" s="466"/>
      <c r="O184" s="466"/>
      <c r="P184" s="466"/>
      <c r="Q184" s="466"/>
      <c r="R184" s="466"/>
      <c r="S184" s="466"/>
      <c r="T184" s="466"/>
      <c r="U184" s="466"/>
      <c r="V184" s="466"/>
      <c r="W184" s="466"/>
      <c r="X184" s="466"/>
      <c r="Y184" s="466"/>
      <c r="Z184" s="466"/>
      <c r="AA184" s="466"/>
      <c r="AB184" s="466"/>
      <c r="AC184" s="466"/>
    </row>
    <row r="185" spans="1:29" s="467" customFormat="1" ht="9" customHeight="1">
      <c r="A185" s="466" t="s">
        <v>32</v>
      </c>
      <c r="B185" s="468">
        <f t="shared" si="4"/>
        <v>405809</v>
      </c>
      <c r="C185" s="468">
        <v>390678</v>
      </c>
      <c r="D185" s="468">
        <v>15131</v>
      </c>
      <c r="E185" s="466"/>
      <c r="F185" s="466"/>
      <c r="G185" s="466"/>
      <c r="H185" s="466"/>
      <c r="I185" s="466"/>
      <c r="J185" s="466"/>
      <c r="K185" s="466"/>
      <c r="L185" s="466"/>
      <c r="M185" s="466"/>
      <c r="N185" s="466"/>
      <c r="O185" s="466"/>
      <c r="P185" s="466"/>
      <c r="Q185" s="466"/>
      <c r="R185" s="466"/>
      <c r="S185" s="466"/>
      <c r="T185" s="466"/>
      <c r="U185" s="466"/>
      <c r="V185" s="466"/>
      <c r="W185" s="466"/>
      <c r="X185" s="466"/>
      <c r="Y185" s="466"/>
      <c r="Z185" s="466"/>
      <c r="AA185" s="466"/>
      <c r="AB185" s="466"/>
      <c r="AC185" s="466"/>
    </row>
    <row r="186" spans="1:29" s="467" customFormat="1" ht="9" customHeight="1">
      <c r="A186" s="469" t="s">
        <v>33</v>
      </c>
      <c r="B186" s="470">
        <f t="shared" si="4"/>
        <v>204833</v>
      </c>
      <c r="C186" s="470">
        <v>199125</v>
      </c>
      <c r="D186" s="470">
        <v>5708</v>
      </c>
      <c r="E186" s="466"/>
      <c r="F186" s="466"/>
      <c r="G186" s="466"/>
      <c r="H186" s="466"/>
      <c r="I186" s="466"/>
      <c r="J186" s="466"/>
      <c r="K186" s="466"/>
      <c r="L186" s="466"/>
      <c r="M186" s="466"/>
      <c r="N186" s="466"/>
      <c r="O186" s="466"/>
      <c r="P186" s="466"/>
      <c r="Q186" s="466"/>
      <c r="R186" s="466"/>
      <c r="S186" s="466"/>
      <c r="T186" s="466"/>
      <c r="U186" s="466"/>
      <c r="V186" s="466"/>
      <c r="W186" s="466"/>
      <c r="X186" s="466"/>
      <c r="Y186" s="466"/>
      <c r="Z186" s="466"/>
      <c r="AA186" s="466"/>
      <c r="AB186" s="466"/>
      <c r="AC186" s="466"/>
    </row>
    <row r="187" spans="1:29" s="467" customFormat="1" ht="9" customHeight="1">
      <c r="A187" s="471" t="s">
        <v>218</v>
      </c>
      <c r="B187" s="472">
        <f t="shared" si="4"/>
        <v>608865</v>
      </c>
      <c r="C187" s="472">
        <v>608865</v>
      </c>
      <c r="D187" s="472">
        <v>0</v>
      </c>
      <c r="E187" s="466"/>
      <c r="F187" s="466"/>
      <c r="G187" s="466"/>
      <c r="H187" s="466"/>
      <c r="I187" s="466"/>
      <c r="J187" s="466"/>
      <c r="K187" s="466"/>
      <c r="L187" s="466"/>
      <c r="M187" s="466"/>
      <c r="N187" s="466"/>
      <c r="O187" s="466"/>
      <c r="P187" s="466"/>
      <c r="Q187" s="466"/>
      <c r="R187" s="466"/>
      <c r="S187" s="466"/>
      <c r="T187" s="466"/>
      <c r="U187" s="466"/>
      <c r="V187" s="466"/>
      <c r="W187" s="466"/>
      <c r="X187" s="466"/>
      <c r="Y187" s="466"/>
      <c r="Z187" s="466"/>
      <c r="AA187" s="466"/>
      <c r="AB187" s="466"/>
      <c r="AC187" s="466"/>
    </row>
    <row r="188" spans="1:29" s="467" customFormat="1" ht="9" customHeight="1">
      <c r="A188" s="471"/>
      <c r="B188" s="472"/>
      <c r="C188" s="472"/>
      <c r="D188" s="472"/>
      <c r="E188" s="466"/>
      <c r="F188" s="466"/>
      <c r="G188" s="466"/>
      <c r="H188" s="466"/>
      <c r="I188" s="466"/>
      <c r="J188" s="466"/>
      <c r="K188" s="466"/>
      <c r="L188" s="466"/>
      <c r="M188" s="466"/>
      <c r="N188" s="466"/>
      <c r="O188" s="466"/>
      <c r="P188" s="466"/>
      <c r="Q188" s="466"/>
      <c r="R188" s="466"/>
      <c r="S188" s="466"/>
      <c r="T188" s="466"/>
      <c r="U188" s="466"/>
      <c r="V188" s="466"/>
      <c r="W188" s="466"/>
      <c r="X188" s="466"/>
      <c r="Y188" s="466"/>
      <c r="Z188" s="466"/>
      <c r="AA188" s="466"/>
      <c r="AB188" s="466"/>
      <c r="AC188" s="466"/>
    </row>
    <row r="189" spans="1:29" ht="9" customHeight="1">
      <c r="A189" s="464">
        <v>2010</v>
      </c>
      <c r="B189" s="455"/>
      <c r="C189" s="455"/>
      <c r="D189" s="455"/>
      <c r="H189" s="463"/>
      <c r="I189" s="463"/>
      <c r="J189" s="463"/>
      <c r="K189" s="463"/>
      <c r="L189" s="463"/>
      <c r="M189" s="463"/>
      <c r="N189" s="463"/>
      <c r="O189" s="463"/>
      <c r="P189" s="463"/>
      <c r="Q189" s="463"/>
      <c r="R189" s="463"/>
      <c r="S189" s="463"/>
    </row>
    <row r="190" spans="1:29" s="467" customFormat="1" ht="9" customHeight="1">
      <c r="A190" s="464" t="s">
        <v>1</v>
      </c>
      <c r="B190" s="465">
        <f>SUM(B192:B224)</f>
        <v>33468711</v>
      </c>
      <c r="C190" s="465">
        <f>SUM(C192:C224)</f>
        <v>32153182</v>
      </c>
      <c r="D190" s="465">
        <f>SUM(D192:D224)</f>
        <v>1315529</v>
      </c>
      <c r="E190" s="466"/>
      <c r="F190" s="466"/>
      <c r="G190" s="466"/>
      <c r="H190" s="466"/>
      <c r="I190" s="466"/>
      <c r="J190" s="466"/>
      <c r="K190" s="466"/>
      <c r="L190" s="466"/>
      <c r="M190" s="466"/>
      <c r="N190" s="466"/>
      <c r="O190" s="466"/>
      <c r="P190" s="466"/>
      <c r="Q190" s="466"/>
      <c r="R190" s="466"/>
      <c r="S190" s="466"/>
      <c r="T190" s="466"/>
      <c r="U190" s="466"/>
      <c r="V190" s="466"/>
      <c r="W190" s="466"/>
      <c r="X190" s="466"/>
      <c r="Y190" s="466"/>
      <c r="Z190" s="466"/>
      <c r="AA190" s="466"/>
      <c r="AB190" s="466"/>
      <c r="AC190" s="466"/>
    </row>
    <row r="191" spans="1:29" s="467" customFormat="1" ht="3.95" customHeight="1">
      <c r="A191" s="464"/>
      <c r="B191" s="465"/>
      <c r="C191" s="465"/>
      <c r="D191" s="465"/>
      <c r="E191" s="466"/>
      <c r="F191" s="466"/>
      <c r="G191" s="466"/>
      <c r="H191" s="466"/>
      <c r="I191" s="466"/>
      <c r="J191" s="466"/>
      <c r="K191" s="466"/>
      <c r="L191" s="466"/>
      <c r="M191" s="466"/>
      <c r="N191" s="466"/>
      <c r="O191" s="466"/>
      <c r="P191" s="466"/>
      <c r="Q191" s="466"/>
      <c r="R191" s="466"/>
      <c r="S191" s="466"/>
      <c r="T191" s="466"/>
      <c r="U191" s="466"/>
      <c r="V191" s="466"/>
      <c r="W191" s="466"/>
      <c r="X191" s="466"/>
      <c r="Y191" s="466"/>
      <c r="Z191" s="466"/>
      <c r="AA191" s="466"/>
      <c r="AB191" s="466"/>
      <c r="AC191" s="466"/>
    </row>
    <row r="192" spans="1:29" s="467" customFormat="1" ht="9" customHeight="1">
      <c r="A192" s="466" t="s">
        <v>2</v>
      </c>
      <c r="B192" s="468">
        <f t="shared" ref="B192:B224" si="5">SUM(C192:D192)</f>
        <v>424822</v>
      </c>
      <c r="C192" s="468">
        <v>412437</v>
      </c>
      <c r="D192" s="468">
        <v>12385</v>
      </c>
      <c r="E192" s="466"/>
      <c r="F192" s="466"/>
      <c r="G192" s="466"/>
      <c r="H192" s="466"/>
      <c r="I192" s="466"/>
      <c r="J192" s="466"/>
      <c r="K192" s="466"/>
      <c r="L192" s="466"/>
      <c r="M192" s="466"/>
      <c r="N192" s="466"/>
      <c r="O192" s="466"/>
      <c r="P192" s="466"/>
      <c r="Q192" s="466"/>
      <c r="R192" s="466"/>
      <c r="S192" s="466"/>
      <c r="T192" s="466"/>
      <c r="U192" s="466"/>
      <c r="V192" s="466"/>
      <c r="W192" s="466"/>
      <c r="X192" s="466"/>
      <c r="Y192" s="466"/>
      <c r="Z192" s="466"/>
      <c r="AA192" s="466"/>
      <c r="AB192" s="466"/>
      <c r="AC192" s="466"/>
    </row>
    <row r="193" spans="1:29" s="467" customFormat="1" ht="9" customHeight="1">
      <c r="A193" s="466" t="s">
        <v>3</v>
      </c>
      <c r="B193" s="468">
        <f t="shared" si="5"/>
        <v>1306696</v>
      </c>
      <c r="C193" s="468">
        <v>1256858</v>
      </c>
      <c r="D193" s="468">
        <v>49838</v>
      </c>
      <c r="E193" s="466"/>
      <c r="F193" s="466"/>
      <c r="G193" s="466"/>
      <c r="H193" s="466"/>
      <c r="I193" s="466"/>
      <c r="J193" s="466"/>
      <c r="K193" s="466"/>
      <c r="L193" s="466"/>
      <c r="M193" s="466"/>
      <c r="N193" s="466"/>
      <c r="O193" s="466"/>
      <c r="P193" s="466"/>
      <c r="Q193" s="466"/>
      <c r="R193" s="466"/>
      <c r="S193" s="466"/>
      <c r="T193" s="466"/>
      <c r="U193" s="466"/>
      <c r="V193" s="466"/>
      <c r="W193" s="466"/>
      <c r="X193" s="466"/>
      <c r="Y193" s="466"/>
      <c r="Z193" s="466"/>
      <c r="AA193" s="466"/>
      <c r="AB193" s="466"/>
      <c r="AC193" s="466"/>
    </row>
    <row r="194" spans="1:29" s="467" customFormat="1" ht="9" customHeight="1">
      <c r="A194" s="466" t="s">
        <v>4</v>
      </c>
      <c r="B194" s="468">
        <f t="shared" si="5"/>
        <v>199986</v>
      </c>
      <c r="C194" s="468">
        <v>186805</v>
      </c>
      <c r="D194" s="468">
        <v>13181</v>
      </c>
      <c r="E194" s="466"/>
      <c r="F194" s="466"/>
      <c r="G194" s="466"/>
      <c r="H194" s="466"/>
      <c r="I194" s="466"/>
      <c r="J194" s="466"/>
      <c r="K194" s="466"/>
      <c r="L194" s="466"/>
      <c r="M194" s="466"/>
      <c r="N194" s="466"/>
      <c r="O194" s="466"/>
      <c r="P194" s="466"/>
      <c r="Q194" s="466"/>
      <c r="R194" s="466"/>
      <c r="S194" s="466"/>
      <c r="T194" s="466"/>
      <c r="U194" s="466"/>
      <c r="V194" s="466"/>
      <c r="W194" s="466"/>
      <c r="X194" s="466"/>
      <c r="Y194" s="466"/>
      <c r="Z194" s="466"/>
      <c r="AA194" s="466"/>
      <c r="AB194" s="466"/>
      <c r="AC194" s="466"/>
    </row>
    <row r="195" spans="1:29" s="467" customFormat="1" ht="9" customHeight="1">
      <c r="A195" s="469" t="s">
        <v>5</v>
      </c>
      <c r="B195" s="470">
        <f t="shared" si="5"/>
        <v>230044</v>
      </c>
      <c r="C195" s="470">
        <v>219714</v>
      </c>
      <c r="D195" s="470">
        <v>10330</v>
      </c>
      <c r="E195" s="466"/>
      <c r="F195" s="466"/>
      <c r="G195" s="466"/>
      <c r="H195" s="466"/>
      <c r="I195" s="466"/>
      <c r="J195" s="466"/>
      <c r="K195" s="466"/>
      <c r="L195" s="466"/>
      <c r="M195" s="466"/>
      <c r="N195" s="466"/>
      <c r="O195" s="466"/>
      <c r="P195" s="466"/>
      <c r="Q195" s="466"/>
      <c r="R195" s="466"/>
      <c r="S195" s="466"/>
      <c r="T195" s="466"/>
      <c r="U195" s="466"/>
      <c r="V195" s="466"/>
      <c r="W195" s="466"/>
      <c r="X195" s="466"/>
      <c r="Y195" s="466"/>
      <c r="Z195" s="466"/>
      <c r="AA195" s="466"/>
      <c r="AB195" s="466"/>
      <c r="AC195" s="466"/>
    </row>
    <row r="196" spans="1:29" s="467" customFormat="1" ht="9" customHeight="1">
      <c r="A196" s="466" t="s">
        <v>6</v>
      </c>
      <c r="B196" s="468">
        <f t="shared" si="5"/>
        <v>846270</v>
      </c>
      <c r="C196" s="468">
        <v>818475</v>
      </c>
      <c r="D196" s="468">
        <v>27795</v>
      </c>
      <c r="E196" s="466"/>
      <c r="F196" s="466"/>
      <c r="G196" s="466"/>
      <c r="H196" s="466"/>
      <c r="I196" s="466"/>
      <c r="J196" s="466"/>
      <c r="K196" s="466"/>
      <c r="L196" s="466"/>
      <c r="M196" s="466"/>
      <c r="N196" s="466"/>
      <c r="O196" s="466"/>
      <c r="P196" s="466"/>
      <c r="Q196" s="466"/>
      <c r="R196" s="466"/>
      <c r="S196" s="466"/>
      <c r="T196" s="466"/>
      <c r="U196" s="466"/>
      <c r="V196" s="466"/>
      <c r="W196" s="466"/>
      <c r="X196" s="466"/>
      <c r="Y196" s="466"/>
      <c r="Z196" s="466"/>
      <c r="AA196" s="466"/>
      <c r="AB196" s="466"/>
      <c r="AC196" s="466"/>
    </row>
    <row r="197" spans="1:29" s="467" customFormat="1" ht="9" customHeight="1">
      <c r="A197" s="466" t="s">
        <v>7</v>
      </c>
      <c r="B197" s="468">
        <f t="shared" si="5"/>
        <v>169998</v>
      </c>
      <c r="C197" s="468">
        <v>162412</v>
      </c>
      <c r="D197" s="468">
        <v>7586</v>
      </c>
      <c r="E197" s="466"/>
      <c r="F197" s="466"/>
      <c r="G197" s="466"/>
      <c r="H197" s="466"/>
      <c r="I197" s="466"/>
      <c r="J197" s="466"/>
      <c r="K197" s="466"/>
      <c r="L197" s="466"/>
      <c r="M197" s="466"/>
      <c r="N197" s="466"/>
      <c r="O197" s="466"/>
      <c r="P197" s="466"/>
      <c r="Q197" s="466"/>
      <c r="R197" s="466"/>
      <c r="S197" s="466"/>
      <c r="T197" s="466"/>
      <c r="U197" s="466"/>
      <c r="V197" s="466"/>
      <c r="W197" s="466"/>
      <c r="X197" s="466"/>
      <c r="Y197" s="466"/>
      <c r="Z197" s="466"/>
      <c r="AA197" s="466"/>
      <c r="AB197" s="466"/>
      <c r="AC197" s="466"/>
    </row>
    <row r="198" spans="1:29" s="467" customFormat="1" ht="9" customHeight="1">
      <c r="A198" s="466" t="s">
        <v>8</v>
      </c>
      <c r="B198" s="468">
        <f t="shared" si="5"/>
        <v>664140</v>
      </c>
      <c r="C198" s="468">
        <v>640203</v>
      </c>
      <c r="D198" s="468">
        <v>23937</v>
      </c>
      <c r="E198" s="466"/>
      <c r="F198" s="466"/>
      <c r="G198" s="466"/>
      <c r="H198" s="466"/>
      <c r="I198" s="466"/>
      <c r="J198" s="466"/>
      <c r="K198" s="466"/>
      <c r="L198" s="466"/>
      <c r="M198" s="466"/>
      <c r="N198" s="466"/>
      <c r="O198" s="466"/>
      <c r="P198" s="466"/>
      <c r="Q198" s="466"/>
      <c r="R198" s="466"/>
      <c r="S198" s="466"/>
      <c r="T198" s="466"/>
      <c r="U198" s="466"/>
      <c r="V198" s="466"/>
      <c r="W198" s="466"/>
      <c r="X198" s="466"/>
      <c r="Y198" s="466"/>
      <c r="Z198" s="466"/>
      <c r="AA198" s="466"/>
      <c r="AB198" s="466"/>
      <c r="AC198" s="466"/>
    </row>
    <row r="199" spans="1:29" s="467" customFormat="1" ht="9" customHeight="1">
      <c r="A199" s="469" t="s">
        <v>9</v>
      </c>
      <c r="B199" s="470">
        <f t="shared" si="5"/>
        <v>1306161</v>
      </c>
      <c r="C199" s="470">
        <v>1275761</v>
      </c>
      <c r="D199" s="470">
        <v>30400</v>
      </c>
      <c r="E199" s="466"/>
      <c r="F199" s="466"/>
      <c r="G199" s="466"/>
      <c r="H199" s="466"/>
      <c r="I199" s="466"/>
      <c r="J199" s="466"/>
      <c r="K199" s="466"/>
      <c r="L199" s="466"/>
      <c r="M199" s="466"/>
      <c r="N199" s="466"/>
      <c r="O199" s="466"/>
      <c r="P199" s="466"/>
      <c r="Q199" s="466"/>
      <c r="R199" s="466"/>
      <c r="S199" s="466"/>
      <c r="T199" s="466"/>
      <c r="U199" s="466"/>
      <c r="V199" s="466"/>
      <c r="W199" s="466"/>
      <c r="X199" s="466"/>
      <c r="Y199" s="466"/>
      <c r="Z199" s="466"/>
      <c r="AA199" s="466"/>
      <c r="AB199" s="466"/>
      <c r="AC199" s="466"/>
    </row>
    <row r="200" spans="1:29" s="467" customFormat="1" ht="9" customHeight="1">
      <c r="A200" s="466" t="s">
        <v>10</v>
      </c>
      <c r="B200" s="468">
        <f t="shared" si="5"/>
        <v>7600582</v>
      </c>
      <c r="C200" s="468">
        <v>7243950</v>
      </c>
      <c r="D200" s="468">
        <v>356632</v>
      </c>
      <c r="E200" s="466"/>
      <c r="F200" s="466"/>
      <c r="G200" s="466"/>
      <c r="H200" s="466"/>
      <c r="I200" s="466"/>
      <c r="J200" s="466"/>
      <c r="K200" s="466"/>
      <c r="L200" s="466"/>
      <c r="M200" s="466"/>
      <c r="N200" s="466"/>
      <c r="O200" s="466"/>
      <c r="P200" s="466"/>
      <c r="Q200" s="466"/>
      <c r="R200" s="466"/>
      <c r="S200" s="466"/>
      <c r="T200" s="466"/>
      <c r="U200" s="466"/>
      <c r="V200" s="466"/>
      <c r="W200" s="466"/>
      <c r="X200" s="466"/>
      <c r="Y200" s="466"/>
      <c r="Z200" s="466"/>
      <c r="AA200" s="466"/>
      <c r="AB200" s="466"/>
      <c r="AC200" s="466"/>
    </row>
    <row r="201" spans="1:29" s="467" customFormat="1" ht="9" customHeight="1">
      <c r="A201" s="466" t="s">
        <v>11</v>
      </c>
      <c r="B201" s="468">
        <f t="shared" si="5"/>
        <v>393603</v>
      </c>
      <c r="C201" s="468">
        <v>380956</v>
      </c>
      <c r="D201" s="468">
        <v>12647</v>
      </c>
      <c r="E201" s="466"/>
      <c r="F201" s="466"/>
      <c r="G201" s="466"/>
      <c r="H201" s="466"/>
      <c r="I201" s="466"/>
      <c r="J201" s="466"/>
      <c r="K201" s="466"/>
      <c r="L201" s="466"/>
      <c r="M201" s="466"/>
      <c r="N201" s="466"/>
      <c r="O201" s="466"/>
      <c r="P201" s="466"/>
      <c r="Q201" s="466"/>
      <c r="R201" s="466"/>
      <c r="S201" s="466"/>
      <c r="T201" s="466"/>
      <c r="U201" s="466"/>
      <c r="V201" s="466"/>
      <c r="W201" s="466"/>
      <c r="X201" s="466"/>
      <c r="Y201" s="466"/>
      <c r="Z201" s="466"/>
      <c r="AA201" s="466"/>
      <c r="AB201" s="466"/>
      <c r="AC201" s="466"/>
    </row>
    <row r="202" spans="1:29" s="467" customFormat="1" ht="9" customHeight="1">
      <c r="A202" s="466" t="s">
        <v>12</v>
      </c>
      <c r="B202" s="468">
        <f t="shared" si="5"/>
        <v>1255507</v>
      </c>
      <c r="C202" s="468">
        <v>1209830</v>
      </c>
      <c r="D202" s="468">
        <v>45677</v>
      </c>
      <c r="E202" s="466"/>
      <c r="F202" s="466"/>
      <c r="G202" s="466"/>
      <c r="H202" s="466"/>
      <c r="I202" s="466"/>
      <c r="J202" s="466"/>
      <c r="K202" s="466"/>
      <c r="L202" s="466"/>
      <c r="M202" s="466"/>
      <c r="N202" s="466"/>
      <c r="O202" s="466"/>
      <c r="P202" s="466"/>
      <c r="Q202" s="466"/>
      <c r="R202" s="466"/>
      <c r="S202" s="466"/>
      <c r="T202" s="466"/>
      <c r="U202" s="466"/>
      <c r="V202" s="466"/>
      <c r="W202" s="466"/>
      <c r="X202" s="466"/>
      <c r="Y202" s="466"/>
      <c r="Z202" s="466"/>
      <c r="AA202" s="466"/>
      <c r="AB202" s="466"/>
      <c r="AC202" s="466"/>
    </row>
    <row r="203" spans="1:29" s="467" customFormat="1" ht="9" customHeight="1">
      <c r="A203" s="469" t="s">
        <v>13</v>
      </c>
      <c r="B203" s="470">
        <f t="shared" si="5"/>
        <v>541056</v>
      </c>
      <c r="C203" s="470">
        <v>525164</v>
      </c>
      <c r="D203" s="470">
        <v>15892</v>
      </c>
      <c r="E203" s="466"/>
      <c r="F203" s="466"/>
      <c r="G203" s="466"/>
      <c r="H203" s="466"/>
      <c r="I203" s="466"/>
      <c r="J203" s="466"/>
      <c r="K203" s="466"/>
      <c r="L203" s="466"/>
      <c r="M203" s="466"/>
      <c r="N203" s="466"/>
      <c r="O203" s="466"/>
      <c r="P203" s="466"/>
      <c r="Q203" s="466"/>
      <c r="R203" s="466"/>
      <c r="S203" s="466"/>
      <c r="T203" s="466"/>
      <c r="U203" s="466"/>
      <c r="V203" s="466"/>
      <c r="W203" s="466"/>
      <c r="X203" s="466"/>
      <c r="Y203" s="466"/>
      <c r="Z203" s="466"/>
      <c r="AA203" s="466"/>
      <c r="AB203" s="466"/>
      <c r="AC203" s="466"/>
    </row>
    <row r="204" spans="1:29" s="467" customFormat="1" ht="9" customHeight="1">
      <c r="A204" s="466" t="s">
        <v>14</v>
      </c>
      <c r="B204" s="468">
        <f t="shared" si="5"/>
        <v>514629</v>
      </c>
      <c r="C204" s="468">
        <v>497369</v>
      </c>
      <c r="D204" s="468">
        <v>17260</v>
      </c>
      <c r="E204" s="466"/>
      <c r="F204" s="466"/>
      <c r="G204" s="466"/>
      <c r="H204" s="466"/>
      <c r="I204" s="466"/>
      <c r="J204" s="466"/>
      <c r="K204" s="466"/>
      <c r="L204" s="466"/>
      <c r="M204" s="466"/>
      <c r="N204" s="466"/>
      <c r="O204" s="466"/>
      <c r="P204" s="466"/>
      <c r="Q204" s="466"/>
      <c r="R204" s="466"/>
      <c r="S204" s="466"/>
      <c r="T204" s="466"/>
      <c r="U204" s="466"/>
      <c r="V204" s="466"/>
      <c r="W204" s="466"/>
      <c r="X204" s="466"/>
      <c r="Y204" s="466"/>
      <c r="Z204" s="466"/>
      <c r="AA204" s="466"/>
      <c r="AB204" s="466"/>
      <c r="AC204" s="466"/>
    </row>
    <row r="205" spans="1:29" s="467" customFormat="1" ht="9" customHeight="1">
      <c r="A205" s="466" t="s">
        <v>15</v>
      </c>
      <c r="B205" s="468">
        <f t="shared" si="5"/>
        <v>2298525</v>
      </c>
      <c r="C205" s="468">
        <v>2196076</v>
      </c>
      <c r="D205" s="468">
        <v>102449</v>
      </c>
      <c r="E205" s="466"/>
      <c r="F205" s="466"/>
      <c r="G205" s="466"/>
      <c r="H205" s="466"/>
      <c r="I205" s="466"/>
      <c r="J205" s="466"/>
      <c r="K205" s="466"/>
      <c r="L205" s="466"/>
      <c r="M205" s="466"/>
      <c r="N205" s="466"/>
      <c r="O205" s="466"/>
      <c r="P205" s="466"/>
      <c r="Q205" s="466"/>
      <c r="R205" s="466"/>
      <c r="S205" s="466"/>
      <c r="T205" s="466"/>
      <c r="U205" s="466"/>
      <c r="V205" s="466"/>
      <c r="W205" s="466"/>
      <c r="X205" s="466"/>
      <c r="Y205" s="466"/>
      <c r="Z205" s="466"/>
      <c r="AA205" s="466"/>
      <c r="AB205" s="466"/>
      <c r="AC205" s="466"/>
    </row>
    <row r="206" spans="1:29" s="467" customFormat="1" ht="9" customHeight="1">
      <c r="A206" s="466" t="s">
        <v>16</v>
      </c>
      <c r="B206" s="468">
        <f t="shared" si="5"/>
        <v>2900651</v>
      </c>
      <c r="C206" s="468">
        <v>2791177</v>
      </c>
      <c r="D206" s="468">
        <v>109474</v>
      </c>
      <c r="E206" s="466"/>
      <c r="F206" s="466"/>
      <c r="G206" s="466"/>
      <c r="H206" s="466"/>
      <c r="I206" s="466"/>
      <c r="J206" s="466"/>
      <c r="K206" s="466"/>
      <c r="L206" s="466"/>
      <c r="M206" s="466"/>
      <c r="N206" s="466"/>
      <c r="O206" s="466"/>
      <c r="P206" s="466"/>
      <c r="Q206" s="466"/>
      <c r="R206" s="466"/>
      <c r="S206" s="466"/>
      <c r="T206" s="466"/>
      <c r="U206" s="466"/>
      <c r="V206" s="466"/>
      <c r="W206" s="466"/>
      <c r="X206" s="466"/>
      <c r="Y206" s="466"/>
      <c r="Z206" s="466"/>
      <c r="AA206" s="466"/>
      <c r="AB206" s="466"/>
      <c r="AC206" s="466"/>
    </row>
    <row r="207" spans="1:29" s="467" customFormat="1" ht="9" customHeight="1">
      <c r="A207" s="469" t="s">
        <v>17</v>
      </c>
      <c r="B207" s="470">
        <f t="shared" si="5"/>
        <v>802943</v>
      </c>
      <c r="C207" s="470">
        <v>774948</v>
      </c>
      <c r="D207" s="470">
        <v>27995</v>
      </c>
      <c r="E207" s="466"/>
      <c r="F207" s="466"/>
      <c r="G207" s="466"/>
      <c r="H207" s="466"/>
      <c r="I207" s="466"/>
      <c r="J207" s="466"/>
      <c r="K207" s="466"/>
      <c r="L207" s="466"/>
      <c r="M207" s="466"/>
      <c r="N207" s="466"/>
      <c r="O207" s="466"/>
      <c r="P207" s="466"/>
      <c r="Q207" s="466"/>
      <c r="R207" s="466"/>
      <c r="S207" s="466"/>
      <c r="T207" s="466"/>
      <c r="U207" s="466"/>
      <c r="V207" s="466"/>
      <c r="W207" s="466"/>
      <c r="X207" s="466"/>
      <c r="Y207" s="466"/>
      <c r="Z207" s="466"/>
      <c r="AA207" s="466"/>
      <c r="AB207" s="466"/>
      <c r="AC207" s="466"/>
    </row>
    <row r="208" spans="1:29" s="467" customFormat="1" ht="9" customHeight="1">
      <c r="A208" s="466" t="s">
        <v>18</v>
      </c>
      <c r="B208" s="468">
        <f t="shared" si="5"/>
        <v>390663</v>
      </c>
      <c r="C208" s="468">
        <v>374000</v>
      </c>
      <c r="D208" s="468">
        <v>16663</v>
      </c>
      <c r="E208" s="466"/>
      <c r="F208" s="466"/>
      <c r="G208" s="466"/>
      <c r="H208" s="466"/>
      <c r="I208" s="466"/>
      <c r="J208" s="466"/>
      <c r="K208" s="466"/>
      <c r="L208" s="466"/>
      <c r="M208" s="466"/>
      <c r="N208" s="466"/>
      <c r="O208" s="466"/>
      <c r="P208" s="466"/>
      <c r="Q208" s="466"/>
      <c r="R208" s="466"/>
      <c r="S208" s="466"/>
      <c r="T208" s="466"/>
      <c r="U208" s="466"/>
      <c r="V208" s="466"/>
      <c r="W208" s="466"/>
      <c r="X208" s="466"/>
      <c r="Y208" s="466"/>
      <c r="Z208" s="466"/>
      <c r="AA208" s="466"/>
      <c r="AB208" s="466"/>
      <c r="AC208" s="466"/>
    </row>
    <row r="209" spans="1:29" s="467" customFormat="1" ht="9" customHeight="1">
      <c r="A209" s="466" t="s">
        <v>19</v>
      </c>
      <c r="B209" s="468">
        <f t="shared" si="5"/>
        <v>269750</v>
      </c>
      <c r="C209" s="468">
        <v>261714</v>
      </c>
      <c r="D209" s="468">
        <v>8036</v>
      </c>
      <c r="E209" s="466"/>
      <c r="F209" s="466"/>
      <c r="G209" s="466"/>
      <c r="H209" s="466"/>
      <c r="I209" s="466"/>
      <c r="J209" s="466"/>
      <c r="K209" s="466"/>
      <c r="L209" s="466"/>
      <c r="M209" s="466"/>
      <c r="N209" s="466"/>
      <c r="O209" s="466"/>
      <c r="P209" s="466"/>
      <c r="Q209" s="466"/>
      <c r="R209" s="466"/>
      <c r="S209" s="466"/>
      <c r="T209" s="466"/>
      <c r="U209" s="466"/>
      <c r="V209" s="466"/>
      <c r="W209" s="466"/>
      <c r="X209" s="466"/>
      <c r="Y209" s="466"/>
      <c r="Z209" s="466"/>
      <c r="AA209" s="466"/>
      <c r="AB209" s="466"/>
      <c r="AC209" s="466"/>
    </row>
    <row r="210" spans="1:29" s="467" customFormat="1" ht="9" customHeight="1">
      <c r="A210" s="466" t="s">
        <v>20</v>
      </c>
      <c r="B210" s="468">
        <f t="shared" si="5"/>
        <v>2115075</v>
      </c>
      <c r="C210" s="468">
        <v>2030273</v>
      </c>
      <c r="D210" s="468">
        <v>84802</v>
      </c>
      <c r="E210" s="466"/>
      <c r="F210" s="466"/>
      <c r="G210" s="466"/>
      <c r="H210" s="466"/>
      <c r="I210" s="466"/>
      <c r="J210" s="466"/>
      <c r="K210" s="466"/>
      <c r="L210" s="466"/>
      <c r="M210" s="466"/>
      <c r="N210" s="466"/>
      <c r="O210" s="466"/>
      <c r="P210" s="466"/>
      <c r="Q210" s="466"/>
      <c r="R210" s="466"/>
      <c r="S210" s="466"/>
      <c r="T210" s="466"/>
      <c r="U210" s="466"/>
      <c r="V210" s="466"/>
      <c r="W210" s="466"/>
      <c r="X210" s="466"/>
      <c r="Y210" s="466"/>
      <c r="Z210" s="466"/>
      <c r="AA210" s="466"/>
      <c r="AB210" s="466"/>
      <c r="AC210" s="466"/>
    </row>
    <row r="211" spans="1:29" s="467" customFormat="1" ht="9" customHeight="1">
      <c r="A211" s="469" t="s">
        <v>21</v>
      </c>
      <c r="B211" s="470">
        <f t="shared" si="5"/>
        <v>549111</v>
      </c>
      <c r="C211" s="470">
        <v>526052</v>
      </c>
      <c r="D211" s="470">
        <v>23059</v>
      </c>
      <c r="E211" s="466"/>
      <c r="F211" s="466"/>
      <c r="G211" s="466"/>
      <c r="H211" s="466"/>
      <c r="I211" s="466"/>
      <c r="J211" s="466"/>
      <c r="K211" s="466"/>
      <c r="L211" s="466"/>
      <c r="M211" s="466"/>
      <c r="N211" s="466"/>
      <c r="O211" s="466"/>
      <c r="P211" s="466"/>
      <c r="Q211" s="466"/>
      <c r="R211" s="466"/>
      <c r="S211" s="466"/>
      <c r="T211" s="466"/>
      <c r="U211" s="466"/>
      <c r="V211" s="466"/>
      <c r="W211" s="466"/>
      <c r="X211" s="466"/>
      <c r="Y211" s="466"/>
      <c r="Z211" s="466"/>
      <c r="AA211" s="466"/>
      <c r="AB211" s="466"/>
      <c r="AC211" s="466"/>
    </row>
    <row r="212" spans="1:29" s="467" customFormat="1" ht="9" customHeight="1">
      <c r="A212" s="466" t="s">
        <v>22</v>
      </c>
      <c r="B212" s="468">
        <f t="shared" si="5"/>
        <v>1125982</v>
      </c>
      <c r="C212" s="468">
        <v>1080522</v>
      </c>
      <c r="D212" s="468">
        <v>45460</v>
      </c>
      <c r="E212" s="466"/>
      <c r="F212" s="466"/>
      <c r="G212" s="466"/>
      <c r="H212" s="466"/>
      <c r="I212" s="466"/>
      <c r="J212" s="466"/>
      <c r="K212" s="466"/>
      <c r="L212" s="466"/>
      <c r="M212" s="466"/>
      <c r="N212" s="466"/>
      <c r="O212" s="466"/>
      <c r="P212" s="466"/>
      <c r="Q212" s="466"/>
      <c r="R212" s="466"/>
      <c r="S212" s="466"/>
      <c r="T212" s="466"/>
      <c r="U212" s="466"/>
      <c r="V212" s="466"/>
      <c r="W212" s="466"/>
      <c r="X212" s="466"/>
      <c r="Y212" s="466"/>
      <c r="Z212" s="466"/>
      <c r="AA212" s="466"/>
      <c r="AB212" s="466"/>
      <c r="AC212" s="466"/>
    </row>
    <row r="213" spans="1:29" s="467" customFormat="1" ht="9" customHeight="1">
      <c r="A213" s="466" t="s">
        <v>23</v>
      </c>
      <c r="B213" s="468">
        <f t="shared" si="5"/>
        <v>545684</v>
      </c>
      <c r="C213" s="468">
        <v>519937</v>
      </c>
      <c r="D213" s="468">
        <v>25747</v>
      </c>
      <c r="E213" s="466"/>
      <c r="F213" s="466"/>
      <c r="G213" s="466"/>
      <c r="H213" s="466"/>
      <c r="I213" s="466"/>
      <c r="J213" s="466"/>
      <c r="K213" s="466"/>
      <c r="L213" s="466"/>
      <c r="M213" s="466"/>
      <c r="N213" s="466"/>
      <c r="O213" s="466"/>
      <c r="P213" s="466"/>
      <c r="Q213" s="466"/>
      <c r="R213" s="466"/>
      <c r="S213" s="466"/>
      <c r="T213" s="466"/>
      <c r="U213" s="466"/>
      <c r="V213" s="466"/>
      <c r="W213" s="466"/>
      <c r="X213" s="466"/>
      <c r="Y213" s="466"/>
      <c r="Z213" s="466"/>
      <c r="AA213" s="466"/>
      <c r="AB213" s="466"/>
      <c r="AC213" s="466"/>
    </row>
    <row r="214" spans="1:29" s="467" customFormat="1" ht="9" customHeight="1">
      <c r="A214" s="466" t="s">
        <v>24</v>
      </c>
      <c r="B214" s="468">
        <f t="shared" si="5"/>
        <v>474447</v>
      </c>
      <c r="C214" s="468">
        <v>447218</v>
      </c>
      <c r="D214" s="468">
        <v>27229</v>
      </c>
      <c r="E214" s="466"/>
      <c r="F214" s="466"/>
      <c r="G214" s="466"/>
      <c r="H214" s="466"/>
      <c r="I214" s="466"/>
      <c r="J214" s="466"/>
      <c r="K214" s="466"/>
      <c r="L214" s="466"/>
      <c r="M214" s="466"/>
      <c r="N214" s="466"/>
      <c r="O214" s="466"/>
      <c r="P214" s="466"/>
      <c r="Q214" s="466"/>
      <c r="R214" s="466"/>
      <c r="S214" s="466"/>
      <c r="T214" s="466"/>
      <c r="U214" s="466"/>
      <c r="V214" s="466"/>
      <c r="W214" s="466"/>
      <c r="X214" s="466"/>
      <c r="Y214" s="466"/>
      <c r="Z214" s="466"/>
      <c r="AA214" s="466"/>
      <c r="AB214" s="466"/>
      <c r="AC214" s="466"/>
    </row>
    <row r="215" spans="1:29" s="467" customFormat="1" ht="9" customHeight="1">
      <c r="A215" s="469" t="s">
        <v>25</v>
      </c>
      <c r="B215" s="470">
        <f t="shared" si="5"/>
        <v>535906</v>
      </c>
      <c r="C215" s="470">
        <v>514945</v>
      </c>
      <c r="D215" s="470">
        <v>20961</v>
      </c>
      <c r="E215" s="466"/>
      <c r="F215" s="466"/>
      <c r="G215" s="466"/>
      <c r="H215" s="466"/>
      <c r="I215" s="466"/>
      <c r="J215" s="466"/>
      <c r="K215" s="466"/>
      <c r="L215" s="466"/>
      <c r="M215" s="466"/>
      <c r="N215" s="466"/>
      <c r="O215" s="466"/>
      <c r="P215" s="466"/>
      <c r="Q215" s="466"/>
      <c r="R215" s="466"/>
      <c r="S215" s="466"/>
      <c r="T215" s="466"/>
      <c r="U215" s="466"/>
      <c r="V215" s="466"/>
      <c r="W215" s="466"/>
      <c r="X215" s="466"/>
      <c r="Y215" s="466"/>
      <c r="Z215" s="466"/>
      <c r="AA215" s="466"/>
      <c r="AB215" s="466"/>
      <c r="AC215" s="466"/>
    </row>
    <row r="216" spans="1:29" s="467" customFormat="1" ht="9" customHeight="1">
      <c r="A216" s="466" t="s">
        <v>26</v>
      </c>
      <c r="B216" s="468">
        <f t="shared" si="5"/>
        <v>910578</v>
      </c>
      <c r="C216" s="468">
        <v>880616</v>
      </c>
      <c r="D216" s="468">
        <v>29962</v>
      </c>
      <c r="E216" s="466"/>
      <c r="F216" s="466"/>
      <c r="G216" s="466"/>
      <c r="H216" s="466"/>
      <c r="I216" s="466"/>
      <c r="J216" s="466"/>
      <c r="K216" s="466"/>
      <c r="L216" s="466"/>
      <c r="M216" s="466"/>
      <c r="N216" s="466"/>
      <c r="O216" s="466"/>
      <c r="P216" s="466"/>
      <c r="Q216" s="466"/>
      <c r="R216" s="466"/>
      <c r="S216" s="466"/>
      <c r="T216" s="466"/>
      <c r="U216" s="466"/>
      <c r="V216" s="466"/>
      <c r="W216" s="466"/>
      <c r="X216" s="466"/>
      <c r="Y216" s="466"/>
      <c r="Z216" s="466"/>
      <c r="AA216" s="466"/>
      <c r="AB216" s="466"/>
      <c r="AC216" s="466"/>
    </row>
    <row r="217" spans="1:29" s="467" customFormat="1" ht="9" customHeight="1">
      <c r="A217" s="466" t="s">
        <v>27</v>
      </c>
      <c r="B217" s="468">
        <f t="shared" si="5"/>
        <v>864118</v>
      </c>
      <c r="C217" s="468">
        <v>826527</v>
      </c>
      <c r="D217" s="468">
        <v>37591</v>
      </c>
      <c r="E217" s="466"/>
      <c r="F217" s="466"/>
      <c r="G217" s="466"/>
      <c r="H217" s="466"/>
      <c r="I217" s="466"/>
      <c r="J217" s="466"/>
      <c r="K217" s="466"/>
      <c r="L217" s="466"/>
      <c r="M217" s="466"/>
      <c r="N217" s="466"/>
      <c r="O217" s="466"/>
      <c r="P217" s="466"/>
      <c r="Q217" s="466"/>
      <c r="R217" s="466"/>
      <c r="S217" s="466"/>
      <c r="T217" s="466"/>
      <c r="U217" s="466"/>
      <c r="V217" s="466"/>
      <c r="W217" s="466"/>
      <c r="X217" s="466"/>
      <c r="Y217" s="466"/>
      <c r="Z217" s="466"/>
      <c r="AA217" s="466"/>
      <c r="AB217" s="466"/>
      <c r="AC217" s="466"/>
    </row>
    <row r="218" spans="1:29" s="467" customFormat="1" ht="9" customHeight="1">
      <c r="A218" s="466" t="s">
        <v>28</v>
      </c>
      <c r="B218" s="468">
        <f t="shared" si="5"/>
        <v>402599</v>
      </c>
      <c r="C218" s="468">
        <v>386820</v>
      </c>
      <c r="D218" s="468">
        <v>15779</v>
      </c>
      <c r="E218" s="466"/>
      <c r="F218" s="466"/>
      <c r="G218" s="466"/>
      <c r="H218" s="466"/>
      <c r="I218" s="466"/>
      <c r="J218" s="466"/>
      <c r="K218" s="466"/>
      <c r="L218" s="466"/>
      <c r="M218" s="466"/>
      <c r="N218" s="466"/>
      <c r="O218" s="466"/>
      <c r="P218" s="466"/>
      <c r="Q218" s="466"/>
      <c r="R218" s="466"/>
      <c r="S218" s="466"/>
      <c r="T218" s="466"/>
      <c r="U218" s="466"/>
      <c r="V218" s="466"/>
      <c r="W218" s="466"/>
      <c r="X218" s="466"/>
      <c r="Y218" s="466"/>
      <c r="Z218" s="466"/>
      <c r="AA218" s="466"/>
      <c r="AB218" s="466"/>
      <c r="AC218" s="466"/>
    </row>
    <row r="219" spans="1:29" s="467" customFormat="1" ht="9" customHeight="1">
      <c r="A219" s="469" t="s">
        <v>29</v>
      </c>
      <c r="B219" s="470">
        <f t="shared" si="5"/>
        <v>1141817</v>
      </c>
      <c r="C219" s="470">
        <v>1109900</v>
      </c>
      <c r="D219" s="470">
        <v>31917</v>
      </c>
      <c r="E219" s="466"/>
      <c r="F219" s="466"/>
      <c r="G219" s="466"/>
      <c r="H219" s="466"/>
      <c r="I219" s="466"/>
      <c r="J219" s="466"/>
      <c r="K219" s="466"/>
      <c r="L219" s="466"/>
      <c r="M219" s="466"/>
      <c r="N219" s="466"/>
      <c r="O219" s="466"/>
      <c r="P219" s="466"/>
      <c r="Q219" s="466"/>
      <c r="R219" s="466"/>
      <c r="S219" s="466"/>
      <c r="T219" s="466"/>
      <c r="U219" s="466"/>
      <c r="V219" s="466"/>
      <c r="W219" s="466"/>
      <c r="X219" s="466"/>
      <c r="Y219" s="466"/>
      <c r="Z219" s="466"/>
      <c r="AA219" s="466"/>
      <c r="AB219" s="466"/>
      <c r="AC219" s="466"/>
    </row>
    <row r="220" spans="1:29" s="467" customFormat="1" ht="9" customHeight="1">
      <c r="A220" s="466" t="s">
        <v>30</v>
      </c>
      <c r="B220" s="468">
        <f t="shared" si="5"/>
        <v>209513</v>
      </c>
      <c r="C220" s="468">
        <v>202561</v>
      </c>
      <c r="D220" s="468">
        <v>6952</v>
      </c>
      <c r="E220" s="466"/>
      <c r="F220" s="466"/>
      <c r="G220" s="466"/>
      <c r="H220" s="466"/>
      <c r="I220" s="466"/>
      <c r="J220" s="466"/>
      <c r="K220" s="466"/>
      <c r="L220" s="466"/>
      <c r="M220" s="466"/>
      <c r="N220" s="466"/>
      <c r="O220" s="466"/>
      <c r="P220" s="466"/>
      <c r="Q220" s="466"/>
      <c r="R220" s="466"/>
      <c r="S220" s="466"/>
      <c r="T220" s="466"/>
      <c r="U220" s="466"/>
      <c r="V220" s="466"/>
      <c r="W220" s="466"/>
      <c r="X220" s="466"/>
      <c r="Y220" s="466"/>
      <c r="Z220" s="466"/>
      <c r="AA220" s="466"/>
      <c r="AB220" s="466"/>
      <c r="AC220" s="466"/>
    </row>
    <row r="221" spans="1:29" s="467" customFormat="1" ht="9" customHeight="1">
      <c r="A221" s="466" t="s">
        <v>31</v>
      </c>
      <c r="B221" s="468">
        <f t="shared" si="5"/>
        <v>1649955</v>
      </c>
      <c r="C221" s="468">
        <v>1602451</v>
      </c>
      <c r="D221" s="468">
        <v>47504</v>
      </c>
      <c r="E221" s="466"/>
      <c r="F221" s="466"/>
      <c r="G221" s="466"/>
      <c r="H221" s="466"/>
      <c r="I221" s="466"/>
      <c r="J221" s="466"/>
      <c r="K221" s="466"/>
      <c r="L221" s="466"/>
      <c r="M221" s="466"/>
      <c r="N221" s="466"/>
      <c r="O221" s="466"/>
      <c r="P221" s="466"/>
      <c r="Q221" s="466"/>
      <c r="R221" s="466"/>
      <c r="S221" s="466"/>
      <c r="T221" s="466"/>
      <c r="U221" s="466"/>
      <c r="V221" s="466"/>
      <c r="W221" s="466"/>
      <c r="X221" s="466"/>
      <c r="Y221" s="466"/>
      <c r="Z221" s="466"/>
      <c r="AA221" s="466"/>
      <c r="AB221" s="466"/>
      <c r="AC221" s="466"/>
    </row>
    <row r="222" spans="1:29" s="467" customFormat="1" ht="9" customHeight="1">
      <c r="A222" s="466" t="s">
        <v>32</v>
      </c>
      <c r="B222" s="468">
        <f t="shared" si="5"/>
        <v>542119</v>
      </c>
      <c r="C222" s="468">
        <v>519666</v>
      </c>
      <c r="D222" s="468">
        <v>22453</v>
      </c>
      <c r="E222" s="466"/>
      <c r="F222" s="466"/>
      <c r="G222" s="466"/>
      <c r="H222" s="466"/>
      <c r="I222" s="466"/>
      <c r="J222" s="466"/>
      <c r="K222" s="466"/>
      <c r="L222" s="466"/>
      <c r="M222" s="466"/>
      <c r="N222" s="466"/>
      <c r="O222" s="466"/>
      <c r="P222" s="466"/>
      <c r="Q222" s="466"/>
      <c r="R222" s="466"/>
      <c r="S222" s="466"/>
      <c r="T222" s="466"/>
      <c r="U222" s="466"/>
      <c r="V222" s="466"/>
      <c r="W222" s="466"/>
      <c r="X222" s="466"/>
      <c r="Y222" s="466"/>
      <c r="Z222" s="466"/>
      <c r="AA222" s="466"/>
      <c r="AB222" s="466"/>
      <c r="AC222" s="466"/>
    </row>
    <row r="223" spans="1:29" s="467" customFormat="1" ht="9" customHeight="1">
      <c r="A223" s="469" t="s">
        <v>33</v>
      </c>
      <c r="B223" s="470">
        <f t="shared" si="5"/>
        <v>285548</v>
      </c>
      <c r="C223" s="470">
        <v>277616</v>
      </c>
      <c r="D223" s="470">
        <v>7932</v>
      </c>
      <c r="E223" s="466"/>
      <c r="F223" s="466"/>
      <c r="G223" s="466"/>
      <c r="H223" s="466"/>
      <c r="I223" s="466"/>
      <c r="J223" s="466"/>
      <c r="K223" s="466"/>
      <c r="L223" s="466"/>
      <c r="M223" s="466"/>
      <c r="N223" s="466"/>
      <c r="O223" s="466"/>
      <c r="P223" s="466"/>
      <c r="Q223" s="466"/>
      <c r="R223" s="466"/>
      <c r="S223" s="466"/>
      <c r="T223" s="466"/>
      <c r="U223" s="466"/>
      <c r="V223" s="466"/>
      <c r="W223" s="466"/>
      <c r="X223" s="466"/>
      <c r="Y223" s="466"/>
      <c r="Z223" s="466"/>
      <c r="AA223" s="466"/>
      <c r="AB223" s="466"/>
      <c r="AC223" s="466"/>
    </row>
    <row r="224" spans="1:29" s="467" customFormat="1" ht="9" customHeight="1">
      <c r="A224" s="471" t="s">
        <v>218</v>
      </c>
      <c r="B224" s="472">
        <f t="shared" si="5"/>
        <v>233</v>
      </c>
      <c r="C224" s="472">
        <v>229</v>
      </c>
      <c r="D224" s="472">
        <v>4</v>
      </c>
      <c r="E224" s="466"/>
      <c r="F224" s="466"/>
      <c r="G224" s="466"/>
      <c r="H224" s="466"/>
      <c r="I224" s="466"/>
      <c r="J224" s="466"/>
      <c r="K224" s="466"/>
      <c r="L224" s="466"/>
      <c r="M224" s="466"/>
      <c r="N224" s="466"/>
      <c r="O224" s="466"/>
      <c r="P224" s="466"/>
      <c r="Q224" s="466"/>
      <c r="R224" s="466"/>
      <c r="S224" s="466"/>
      <c r="T224" s="466"/>
      <c r="U224" s="466"/>
      <c r="V224" s="466"/>
      <c r="W224" s="466"/>
      <c r="X224" s="466"/>
      <c r="Y224" s="466"/>
      <c r="Z224" s="466"/>
      <c r="AA224" s="466"/>
      <c r="AB224" s="466"/>
      <c r="AC224" s="466"/>
    </row>
    <row r="225" spans="1:29" s="467" customFormat="1" ht="9" customHeight="1">
      <c r="A225" s="471"/>
      <c r="B225" s="472"/>
      <c r="C225" s="472"/>
      <c r="D225" s="472"/>
      <c r="E225" s="466"/>
      <c r="F225" s="466"/>
      <c r="G225" s="466"/>
      <c r="H225" s="466"/>
      <c r="I225" s="466"/>
      <c r="J225" s="466"/>
      <c r="K225" s="466"/>
      <c r="L225" s="466"/>
      <c r="M225" s="466"/>
      <c r="N225" s="466"/>
      <c r="O225" s="466"/>
      <c r="P225" s="466"/>
      <c r="Q225" s="466"/>
      <c r="R225" s="466"/>
      <c r="S225" s="466"/>
      <c r="T225" s="466"/>
      <c r="U225" s="466"/>
      <c r="V225" s="466"/>
      <c r="W225" s="466"/>
      <c r="X225" s="466"/>
      <c r="Y225" s="466"/>
      <c r="Z225" s="466"/>
      <c r="AA225" s="466"/>
      <c r="AB225" s="466"/>
      <c r="AC225" s="466"/>
    </row>
    <row r="226" spans="1:29" ht="9" customHeight="1">
      <c r="A226" s="464">
        <v>2011</v>
      </c>
      <c r="B226" s="455"/>
      <c r="C226" s="455"/>
      <c r="D226" s="455"/>
      <c r="H226" s="463"/>
      <c r="I226" s="463"/>
      <c r="J226" s="463"/>
      <c r="K226" s="463"/>
      <c r="L226" s="463"/>
      <c r="M226" s="463"/>
      <c r="N226" s="463"/>
      <c r="O226" s="463"/>
      <c r="P226" s="463"/>
      <c r="Q226" s="463"/>
      <c r="R226" s="463"/>
      <c r="S226" s="463"/>
    </row>
    <row r="227" spans="1:29" s="467" customFormat="1" ht="9" customHeight="1">
      <c r="A227" s="464" t="s">
        <v>1</v>
      </c>
      <c r="B227" s="465">
        <f>SUM(B229:B261)</f>
        <v>36980257</v>
      </c>
      <c r="C227" s="465">
        <f>SUM(C229:C261)</f>
        <v>35568870</v>
      </c>
      <c r="D227" s="465">
        <f>SUM(D229:D261)</f>
        <v>1411387</v>
      </c>
      <c r="E227" s="466"/>
      <c r="F227" s="466"/>
      <c r="G227" s="466"/>
      <c r="H227" s="466"/>
      <c r="I227" s="466"/>
      <c r="J227" s="466"/>
      <c r="K227" s="466"/>
      <c r="L227" s="466"/>
      <c r="M227" s="466"/>
      <c r="N227" s="466"/>
      <c r="O227" s="466"/>
      <c r="P227" s="466"/>
      <c r="Q227" s="466"/>
      <c r="R227" s="466"/>
      <c r="S227" s="466"/>
      <c r="T227" s="466"/>
      <c r="U227" s="466"/>
      <c r="V227" s="466"/>
      <c r="W227" s="466"/>
      <c r="X227" s="466"/>
      <c r="Y227" s="466"/>
      <c r="Z227" s="466"/>
      <c r="AA227" s="466"/>
      <c r="AB227" s="466"/>
      <c r="AC227" s="466"/>
    </row>
    <row r="228" spans="1:29" s="467" customFormat="1" ht="3.95" customHeight="1">
      <c r="A228" s="464"/>
      <c r="B228" s="465"/>
      <c r="C228" s="465"/>
      <c r="D228" s="465"/>
      <c r="E228" s="466"/>
      <c r="F228" s="466"/>
      <c r="G228" s="466"/>
      <c r="H228" s="466"/>
      <c r="I228" s="466"/>
      <c r="J228" s="466"/>
      <c r="K228" s="466"/>
      <c r="L228" s="466"/>
      <c r="M228" s="466"/>
      <c r="N228" s="466"/>
      <c r="O228" s="466"/>
      <c r="P228" s="466"/>
      <c r="Q228" s="466"/>
      <c r="R228" s="466"/>
      <c r="S228" s="466"/>
      <c r="T228" s="466"/>
      <c r="U228" s="466"/>
      <c r="V228" s="466"/>
      <c r="W228" s="466"/>
      <c r="X228" s="466"/>
      <c r="Y228" s="466"/>
      <c r="Z228" s="466"/>
      <c r="AA228" s="466"/>
      <c r="AB228" s="466"/>
      <c r="AC228" s="466"/>
    </row>
    <row r="229" spans="1:29" s="467" customFormat="1" ht="9" customHeight="1">
      <c r="A229" s="466" t="s">
        <v>2</v>
      </c>
      <c r="B229" s="468">
        <f t="shared" ref="B229:B261" si="6">SUM(C229:D229)</f>
        <v>470489</v>
      </c>
      <c r="C229" s="468">
        <v>457128</v>
      </c>
      <c r="D229" s="468">
        <v>13361</v>
      </c>
      <c r="E229" s="466"/>
      <c r="F229" s="466"/>
      <c r="G229" s="466"/>
      <c r="H229" s="466"/>
      <c r="I229" s="466"/>
      <c r="J229" s="466"/>
      <c r="K229" s="466"/>
      <c r="L229" s="466"/>
      <c r="M229" s="466"/>
      <c r="N229" s="466"/>
      <c r="O229" s="466"/>
      <c r="P229" s="466"/>
      <c r="Q229" s="466"/>
      <c r="R229" s="466"/>
      <c r="S229" s="466"/>
      <c r="T229" s="466"/>
      <c r="U229" s="466"/>
      <c r="V229" s="466"/>
      <c r="W229" s="466"/>
      <c r="X229" s="466"/>
      <c r="Y229" s="466"/>
      <c r="Z229" s="466"/>
      <c r="AA229" s="466"/>
      <c r="AB229" s="466"/>
      <c r="AC229" s="466"/>
    </row>
    <row r="230" spans="1:29" s="467" customFormat="1" ht="9" customHeight="1">
      <c r="A230" s="466" t="s">
        <v>3</v>
      </c>
      <c r="B230" s="468">
        <f t="shared" si="6"/>
        <v>1414651</v>
      </c>
      <c r="C230" s="468">
        <v>1361759</v>
      </c>
      <c r="D230" s="468">
        <v>52892</v>
      </c>
      <c r="E230" s="466"/>
      <c r="F230" s="466"/>
      <c r="G230" s="466"/>
      <c r="H230" s="466"/>
      <c r="I230" s="466"/>
      <c r="J230" s="466"/>
      <c r="K230" s="466"/>
      <c r="L230" s="466"/>
      <c r="M230" s="466"/>
      <c r="N230" s="466"/>
      <c r="O230" s="466"/>
      <c r="P230" s="466"/>
      <c r="Q230" s="466"/>
      <c r="R230" s="466"/>
      <c r="S230" s="466"/>
      <c r="T230" s="466"/>
      <c r="U230" s="466"/>
      <c r="V230" s="466"/>
      <c r="W230" s="466"/>
      <c r="X230" s="466"/>
      <c r="Y230" s="466"/>
      <c r="Z230" s="466"/>
      <c r="AA230" s="466"/>
      <c r="AB230" s="466"/>
      <c r="AC230" s="466"/>
    </row>
    <row r="231" spans="1:29" s="467" customFormat="1" ht="9" customHeight="1">
      <c r="A231" s="466" t="s">
        <v>4</v>
      </c>
      <c r="B231" s="468">
        <f t="shared" si="6"/>
        <v>221996</v>
      </c>
      <c r="C231" s="468">
        <v>208017</v>
      </c>
      <c r="D231" s="468">
        <v>13979</v>
      </c>
      <c r="E231" s="466"/>
      <c r="F231" s="466"/>
      <c r="G231" s="466"/>
      <c r="H231" s="466"/>
      <c r="I231" s="466"/>
      <c r="J231" s="466"/>
      <c r="K231" s="466"/>
      <c r="L231" s="466"/>
      <c r="M231" s="466"/>
      <c r="N231" s="466"/>
      <c r="O231" s="466"/>
      <c r="P231" s="466"/>
      <c r="Q231" s="466"/>
      <c r="R231" s="466"/>
      <c r="S231" s="466"/>
      <c r="T231" s="466"/>
      <c r="U231" s="466"/>
      <c r="V231" s="466"/>
      <c r="W231" s="466"/>
      <c r="X231" s="466"/>
      <c r="Y231" s="466"/>
      <c r="Z231" s="466"/>
      <c r="AA231" s="466"/>
      <c r="AB231" s="466"/>
      <c r="AC231" s="466"/>
    </row>
    <row r="232" spans="1:29" s="467" customFormat="1" ht="9" customHeight="1">
      <c r="A232" s="469" t="s">
        <v>5</v>
      </c>
      <c r="B232" s="470">
        <f t="shared" si="6"/>
        <v>254374</v>
      </c>
      <c r="C232" s="470">
        <v>243230</v>
      </c>
      <c r="D232" s="470">
        <v>11144</v>
      </c>
      <c r="E232" s="466"/>
      <c r="F232" s="466"/>
      <c r="G232" s="466"/>
      <c r="H232" s="466"/>
      <c r="I232" s="466"/>
      <c r="J232" s="466"/>
      <c r="K232" s="466"/>
      <c r="L232" s="466"/>
      <c r="M232" s="466"/>
      <c r="N232" s="466"/>
      <c r="O232" s="466"/>
      <c r="P232" s="466"/>
      <c r="Q232" s="466"/>
      <c r="R232" s="466"/>
      <c r="S232" s="466"/>
      <c r="T232" s="466"/>
      <c r="U232" s="466"/>
      <c r="V232" s="466"/>
      <c r="W232" s="466"/>
      <c r="X232" s="466"/>
      <c r="Y232" s="466"/>
      <c r="Z232" s="466"/>
      <c r="AA232" s="466"/>
      <c r="AB232" s="466"/>
      <c r="AC232" s="466"/>
    </row>
    <row r="233" spans="1:29" s="467" customFormat="1" ht="9" customHeight="1">
      <c r="A233" s="466" t="s">
        <v>6</v>
      </c>
      <c r="B233" s="468">
        <f t="shared" si="6"/>
        <v>931035</v>
      </c>
      <c r="C233" s="468">
        <v>901141</v>
      </c>
      <c r="D233" s="468">
        <v>29894</v>
      </c>
      <c r="E233" s="466"/>
      <c r="F233" s="466"/>
      <c r="G233" s="466"/>
      <c r="H233" s="466"/>
      <c r="I233" s="466"/>
      <c r="J233" s="466"/>
      <c r="K233" s="466"/>
      <c r="L233" s="466"/>
      <c r="M233" s="466"/>
      <c r="N233" s="466"/>
      <c r="O233" s="466"/>
      <c r="P233" s="466"/>
      <c r="Q233" s="466"/>
      <c r="R233" s="466"/>
      <c r="S233" s="466"/>
      <c r="T233" s="466"/>
      <c r="U233" s="466"/>
      <c r="V233" s="466"/>
      <c r="W233" s="466"/>
      <c r="X233" s="466"/>
      <c r="Y233" s="466"/>
      <c r="Z233" s="466"/>
      <c r="AA233" s="466"/>
      <c r="AB233" s="466"/>
      <c r="AC233" s="466"/>
    </row>
    <row r="234" spans="1:29" s="467" customFormat="1" ht="9" customHeight="1">
      <c r="A234" s="466" t="s">
        <v>7</v>
      </c>
      <c r="B234" s="468">
        <f t="shared" si="6"/>
        <v>190117</v>
      </c>
      <c r="C234" s="468">
        <v>181894</v>
      </c>
      <c r="D234" s="468">
        <v>8223</v>
      </c>
      <c r="E234" s="466"/>
      <c r="F234" s="466"/>
      <c r="G234" s="466"/>
      <c r="H234" s="466"/>
      <c r="I234" s="466"/>
      <c r="J234" s="466"/>
      <c r="K234" s="466"/>
      <c r="L234" s="466"/>
      <c r="M234" s="466"/>
      <c r="N234" s="466"/>
      <c r="O234" s="466"/>
      <c r="P234" s="466"/>
      <c r="Q234" s="466"/>
      <c r="R234" s="466"/>
      <c r="S234" s="466"/>
      <c r="T234" s="466"/>
      <c r="U234" s="466"/>
      <c r="V234" s="466"/>
      <c r="W234" s="466"/>
      <c r="X234" s="466"/>
      <c r="Y234" s="466"/>
      <c r="Z234" s="466"/>
      <c r="AA234" s="466"/>
      <c r="AB234" s="466"/>
      <c r="AC234" s="466"/>
    </row>
    <row r="235" spans="1:29" s="467" customFormat="1" ht="9" customHeight="1">
      <c r="A235" s="466" t="s">
        <v>8</v>
      </c>
      <c r="B235" s="468">
        <f t="shared" si="6"/>
        <v>742297</v>
      </c>
      <c r="C235" s="468">
        <v>715337</v>
      </c>
      <c r="D235" s="468">
        <v>26960</v>
      </c>
      <c r="E235" s="466"/>
      <c r="F235" s="466"/>
      <c r="G235" s="466"/>
      <c r="H235" s="466"/>
      <c r="I235" s="466"/>
      <c r="J235" s="466"/>
      <c r="K235" s="466"/>
      <c r="L235" s="466"/>
      <c r="M235" s="466"/>
      <c r="N235" s="466"/>
      <c r="O235" s="466"/>
      <c r="P235" s="466"/>
      <c r="Q235" s="466"/>
      <c r="R235" s="466"/>
      <c r="S235" s="466"/>
      <c r="T235" s="466"/>
      <c r="U235" s="466"/>
      <c r="V235" s="466"/>
      <c r="W235" s="466"/>
      <c r="X235" s="466"/>
      <c r="Y235" s="466"/>
      <c r="Z235" s="466"/>
      <c r="AA235" s="466"/>
      <c r="AB235" s="466"/>
      <c r="AC235" s="466"/>
    </row>
    <row r="236" spans="1:29" s="467" customFormat="1" ht="9" customHeight="1">
      <c r="A236" s="469" t="s">
        <v>9</v>
      </c>
      <c r="B236" s="470">
        <f t="shared" si="6"/>
        <v>1399522</v>
      </c>
      <c r="C236" s="470">
        <v>1367138</v>
      </c>
      <c r="D236" s="470">
        <v>32384</v>
      </c>
      <c r="E236" s="466"/>
      <c r="F236" s="466"/>
      <c r="G236" s="466"/>
      <c r="H236" s="466"/>
      <c r="I236" s="466"/>
      <c r="J236" s="466"/>
      <c r="K236" s="466"/>
      <c r="L236" s="466"/>
      <c r="M236" s="466"/>
      <c r="N236" s="466"/>
      <c r="O236" s="466"/>
      <c r="P236" s="466"/>
      <c r="Q236" s="466"/>
      <c r="R236" s="466"/>
      <c r="S236" s="466"/>
      <c r="T236" s="466"/>
      <c r="U236" s="466"/>
      <c r="V236" s="466"/>
      <c r="W236" s="466"/>
      <c r="X236" s="466"/>
      <c r="Y236" s="466"/>
      <c r="Z236" s="466"/>
      <c r="AA236" s="466"/>
      <c r="AB236" s="466"/>
      <c r="AC236" s="466"/>
    </row>
    <row r="237" spans="1:29" s="467" customFormat="1" ht="9" customHeight="1">
      <c r="A237" s="466" t="s">
        <v>10</v>
      </c>
      <c r="B237" s="468">
        <f t="shared" si="6"/>
        <v>8367897</v>
      </c>
      <c r="C237" s="468">
        <v>7990309</v>
      </c>
      <c r="D237" s="468">
        <v>377588</v>
      </c>
      <c r="E237" s="466"/>
      <c r="F237" s="466"/>
      <c r="G237" s="466"/>
      <c r="H237" s="466"/>
      <c r="I237" s="466"/>
      <c r="J237" s="466"/>
      <c r="K237" s="466"/>
      <c r="L237" s="466"/>
      <c r="M237" s="466"/>
      <c r="N237" s="466"/>
      <c r="O237" s="466"/>
      <c r="P237" s="466"/>
      <c r="Q237" s="466"/>
      <c r="R237" s="466"/>
      <c r="S237" s="466"/>
      <c r="T237" s="466"/>
      <c r="U237" s="466"/>
      <c r="V237" s="466"/>
      <c r="W237" s="466"/>
      <c r="X237" s="466"/>
      <c r="Y237" s="466"/>
      <c r="Z237" s="466"/>
      <c r="AA237" s="466"/>
      <c r="AB237" s="466"/>
      <c r="AC237" s="466"/>
    </row>
    <row r="238" spans="1:29" s="467" customFormat="1" ht="9" customHeight="1">
      <c r="A238" s="466" t="s">
        <v>11</v>
      </c>
      <c r="B238" s="468">
        <f t="shared" si="6"/>
        <v>443998</v>
      </c>
      <c r="C238" s="468">
        <v>430359</v>
      </c>
      <c r="D238" s="468">
        <v>13639</v>
      </c>
      <c r="E238" s="466"/>
      <c r="F238" s="466"/>
      <c r="G238" s="466"/>
      <c r="H238" s="466"/>
      <c r="I238" s="466"/>
      <c r="J238" s="466"/>
      <c r="K238" s="466"/>
      <c r="L238" s="466"/>
      <c r="M238" s="466"/>
      <c r="N238" s="466"/>
      <c r="O238" s="466"/>
      <c r="P238" s="466"/>
      <c r="Q238" s="466"/>
      <c r="R238" s="466"/>
      <c r="S238" s="466"/>
      <c r="T238" s="466"/>
      <c r="U238" s="466"/>
      <c r="V238" s="466"/>
      <c r="W238" s="466"/>
      <c r="X238" s="466"/>
      <c r="Y238" s="466"/>
      <c r="Z238" s="466"/>
      <c r="AA238" s="466"/>
      <c r="AB238" s="466"/>
      <c r="AC238" s="466"/>
    </row>
    <row r="239" spans="1:29" s="467" customFormat="1" ht="9" customHeight="1">
      <c r="A239" s="466" t="s">
        <v>12</v>
      </c>
      <c r="B239" s="468">
        <f t="shared" si="6"/>
        <v>1400368</v>
      </c>
      <c r="C239" s="468">
        <v>1351839</v>
      </c>
      <c r="D239" s="468">
        <v>48529</v>
      </c>
      <c r="E239" s="466"/>
      <c r="F239" s="466"/>
      <c r="G239" s="466"/>
      <c r="H239" s="466"/>
      <c r="I239" s="466"/>
      <c r="J239" s="466"/>
      <c r="K239" s="466"/>
      <c r="L239" s="466"/>
      <c r="M239" s="466"/>
      <c r="N239" s="466"/>
      <c r="O239" s="466"/>
      <c r="P239" s="466"/>
      <c r="Q239" s="466"/>
      <c r="R239" s="466"/>
      <c r="S239" s="466"/>
      <c r="T239" s="466"/>
      <c r="U239" s="466"/>
      <c r="V239" s="466"/>
      <c r="W239" s="466"/>
      <c r="X239" s="466"/>
      <c r="Y239" s="466"/>
      <c r="Z239" s="466"/>
      <c r="AA239" s="466"/>
      <c r="AB239" s="466"/>
      <c r="AC239" s="466"/>
    </row>
    <row r="240" spans="1:29" s="467" customFormat="1" ht="9" customHeight="1">
      <c r="A240" s="469" t="s">
        <v>13</v>
      </c>
      <c r="B240" s="470">
        <f t="shared" si="6"/>
        <v>589413</v>
      </c>
      <c r="C240" s="470">
        <v>572190</v>
      </c>
      <c r="D240" s="470">
        <v>17223</v>
      </c>
      <c r="E240" s="466"/>
      <c r="F240" s="466"/>
      <c r="G240" s="466"/>
      <c r="H240" s="466"/>
      <c r="I240" s="466"/>
      <c r="J240" s="466"/>
      <c r="K240" s="466"/>
      <c r="L240" s="466"/>
      <c r="M240" s="466"/>
      <c r="N240" s="466"/>
      <c r="O240" s="466"/>
      <c r="P240" s="466"/>
      <c r="Q240" s="466"/>
      <c r="R240" s="466"/>
      <c r="S240" s="466"/>
      <c r="T240" s="466"/>
      <c r="U240" s="466"/>
      <c r="V240" s="466"/>
      <c r="W240" s="466"/>
      <c r="X240" s="466"/>
      <c r="Y240" s="466"/>
      <c r="Z240" s="466"/>
      <c r="AA240" s="466"/>
      <c r="AB240" s="466"/>
      <c r="AC240" s="466"/>
    </row>
    <row r="241" spans="1:29" s="467" customFormat="1" ht="9" customHeight="1">
      <c r="A241" s="466" t="s">
        <v>14</v>
      </c>
      <c r="B241" s="468">
        <f t="shared" si="6"/>
        <v>575660</v>
      </c>
      <c r="C241" s="468">
        <v>556883</v>
      </c>
      <c r="D241" s="468">
        <v>18777</v>
      </c>
      <c r="E241" s="466"/>
      <c r="F241" s="466"/>
      <c r="G241" s="466"/>
      <c r="H241" s="466"/>
      <c r="I241" s="466"/>
      <c r="J241" s="466"/>
      <c r="K241" s="466"/>
      <c r="L241" s="466"/>
      <c r="M241" s="466"/>
      <c r="N241" s="466"/>
      <c r="O241" s="466"/>
      <c r="P241" s="466"/>
      <c r="Q241" s="466"/>
      <c r="R241" s="466"/>
      <c r="S241" s="466"/>
      <c r="T241" s="466"/>
      <c r="U241" s="466"/>
      <c r="V241" s="466"/>
      <c r="W241" s="466"/>
      <c r="X241" s="466"/>
      <c r="Y241" s="466"/>
      <c r="Z241" s="466"/>
      <c r="AA241" s="466"/>
      <c r="AB241" s="466"/>
      <c r="AC241" s="466"/>
    </row>
    <row r="242" spans="1:29" s="467" customFormat="1" ht="9" customHeight="1">
      <c r="A242" s="466" t="s">
        <v>15</v>
      </c>
      <c r="B242" s="468">
        <f t="shared" si="6"/>
        <v>2509457</v>
      </c>
      <c r="C242" s="468">
        <v>2399437</v>
      </c>
      <c r="D242" s="468">
        <v>110020</v>
      </c>
      <c r="E242" s="466"/>
      <c r="F242" s="466"/>
      <c r="G242" s="466"/>
      <c r="H242" s="466"/>
      <c r="I242" s="466"/>
      <c r="J242" s="466"/>
      <c r="K242" s="466"/>
      <c r="L242" s="466"/>
      <c r="M242" s="466"/>
      <c r="N242" s="466"/>
      <c r="O242" s="466"/>
      <c r="P242" s="466"/>
      <c r="Q242" s="466"/>
      <c r="R242" s="466"/>
      <c r="S242" s="466"/>
      <c r="T242" s="466"/>
      <c r="U242" s="466"/>
      <c r="V242" s="466"/>
      <c r="W242" s="466"/>
      <c r="X242" s="466"/>
      <c r="Y242" s="466"/>
      <c r="Z242" s="466"/>
      <c r="AA242" s="466"/>
      <c r="AB242" s="466"/>
      <c r="AC242" s="466"/>
    </row>
    <row r="243" spans="1:29" s="467" customFormat="1" ht="9" customHeight="1">
      <c r="A243" s="466" t="s">
        <v>16</v>
      </c>
      <c r="B243" s="468">
        <f t="shared" si="6"/>
        <v>3211903</v>
      </c>
      <c r="C243" s="468">
        <v>3093956</v>
      </c>
      <c r="D243" s="468">
        <v>117947</v>
      </c>
      <c r="E243" s="466"/>
      <c r="F243" s="466"/>
      <c r="G243" s="466"/>
      <c r="H243" s="466"/>
      <c r="I243" s="466"/>
      <c r="J243" s="466"/>
      <c r="K243" s="466"/>
      <c r="L243" s="466"/>
      <c r="M243" s="466"/>
      <c r="N243" s="466"/>
      <c r="O243" s="466"/>
      <c r="P243" s="466"/>
      <c r="Q243" s="466"/>
      <c r="R243" s="466"/>
      <c r="S243" s="466"/>
      <c r="T243" s="466"/>
      <c r="U243" s="466"/>
      <c r="V243" s="466"/>
      <c r="W243" s="466"/>
      <c r="X243" s="466"/>
      <c r="Y243" s="466"/>
      <c r="Z243" s="466"/>
      <c r="AA243" s="466"/>
      <c r="AB243" s="466"/>
      <c r="AC243" s="466"/>
    </row>
    <row r="244" spans="1:29" s="467" customFormat="1" ht="9" customHeight="1">
      <c r="A244" s="469" t="s">
        <v>17</v>
      </c>
      <c r="B244" s="470">
        <f t="shared" si="6"/>
        <v>910132</v>
      </c>
      <c r="C244" s="470">
        <v>880016</v>
      </c>
      <c r="D244" s="470">
        <v>30116</v>
      </c>
      <c r="E244" s="466"/>
      <c r="F244" s="466"/>
      <c r="G244" s="466"/>
      <c r="H244" s="466"/>
      <c r="I244" s="466"/>
      <c r="J244" s="466"/>
      <c r="K244" s="466"/>
      <c r="L244" s="466"/>
      <c r="M244" s="466"/>
      <c r="N244" s="466"/>
      <c r="O244" s="466"/>
      <c r="P244" s="466"/>
      <c r="Q244" s="466"/>
      <c r="R244" s="466"/>
      <c r="S244" s="466"/>
      <c r="T244" s="466"/>
      <c r="U244" s="466"/>
      <c r="V244" s="466"/>
      <c r="W244" s="466"/>
      <c r="X244" s="466"/>
      <c r="Y244" s="466"/>
      <c r="Z244" s="466"/>
      <c r="AA244" s="466"/>
      <c r="AB244" s="466"/>
      <c r="AC244" s="466"/>
    </row>
    <row r="245" spans="1:29" s="467" customFormat="1" ht="9" customHeight="1">
      <c r="A245" s="466" t="s">
        <v>18</v>
      </c>
      <c r="B245" s="468">
        <f t="shared" si="6"/>
        <v>436025</v>
      </c>
      <c r="C245" s="468">
        <v>418074</v>
      </c>
      <c r="D245" s="468">
        <v>17951</v>
      </c>
      <c r="E245" s="466"/>
      <c r="F245" s="466"/>
      <c r="G245" s="466"/>
      <c r="H245" s="466"/>
      <c r="I245" s="466"/>
      <c r="J245" s="466"/>
      <c r="K245" s="466"/>
      <c r="L245" s="466"/>
      <c r="M245" s="466"/>
      <c r="N245" s="466"/>
      <c r="O245" s="466"/>
      <c r="P245" s="466"/>
      <c r="Q245" s="466"/>
      <c r="R245" s="466"/>
      <c r="S245" s="466"/>
      <c r="T245" s="466"/>
      <c r="U245" s="466"/>
      <c r="V245" s="466"/>
      <c r="W245" s="466"/>
      <c r="X245" s="466"/>
      <c r="Y245" s="466"/>
      <c r="Z245" s="466"/>
      <c r="AA245" s="466"/>
      <c r="AB245" s="466"/>
      <c r="AC245" s="466"/>
    </row>
    <row r="246" spans="1:29" s="467" customFormat="1" ht="9" customHeight="1">
      <c r="A246" s="466" t="s">
        <v>19</v>
      </c>
      <c r="B246" s="468">
        <f t="shared" si="6"/>
        <v>296394</v>
      </c>
      <c r="C246" s="468">
        <v>287790</v>
      </c>
      <c r="D246" s="468">
        <v>8604</v>
      </c>
      <c r="E246" s="466"/>
      <c r="F246" s="466"/>
      <c r="G246" s="466"/>
      <c r="H246" s="466"/>
      <c r="I246" s="466"/>
      <c r="J246" s="466"/>
      <c r="K246" s="466"/>
      <c r="L246" s="466"/>
      <c r="M246" s="466"/>
      <c r="N246" s="466"/>
      <c r="O246" s="466"/>
      <c r="P246" s="466"/>
      <c r="Q246" s="466"/>
      <c r="R246" s="466"/>
      <c r="S246" s="466"/>
      <c r="T246" s="466"/>
      <c r="U246" s="466"/>
      <c r="V246" s="466"/>
      <c r="W246" s="466"/>
      <c r="X246" s="466"/>
      <c r="Y246" s="466"/>
      <c r="Z246" s="466"/>
      <c r="AA246" s="466"/>
      <c r="AB246" s="466"/>
      <c r="AC246" s="466"/>
    </row>
    <row r="247" spans="1:29" s="467" customFormat="1" ht="9" customHeight="1">
      <c r="A247" s="466" t="s">
        <v>20</v>
      </c>
      <c r="B247" s="468">
        <f t="shared" si="6"/>
        <v>2317664</v>
      </c>
      <c r="C247" s="468">
        <v>2226414</v>
      </c>
      <c r="D247" s="468">
        <v>91250</v>
      </c>
      <c r="E247" s="466"/>
      <c r="F247" s="466"/>
      <c r="G247" s="466"/>
      <c r="H247" s="466"/>
      <c r="I247" s="466"/>
      <c r="J247" s="466"/>
      <c r="K247" s="466"/>
      <c r="L247" s="466"/>
      <c r="M247" s="466"/>
      <c r="N247" s="466"/>
      <c r="O247" s="466"/>
      <c r="P247" s="466"/>
      <c r="Q247" s="466"/>
      <c r="R247" s="466"/>
      <c r="S247" s="466"/>
      <c r="T247" s="466"/>
      <c r="U247" s="466"/>
      <c r="V247" s="466"/>
      <c r="W247" s="466"/>
      <c r="X247" s="466"/>
      <c r="Y247" s="466"/>
      <c r="Z247" s="466"/>
      <c r="AA247" s="466"/>
      <c r="AB247" s="466"/>
      <c r="AC247" s="466"/>
    </row>
    <row r="248" spans="1:29" s="467" customFormat="1" ht="9" customHeight="1">
      <c r="A248" s="469" t="s">
        <v>21</v>
      </c>
      <c r="B248" s="470">
        <f t="shared" si="6"/>
        <v>632041</v>
      </c>
      <c r="C248" s="470">
        <v>606764</v>
      </c>
      <c r="D248" s="470">
        <v>25277</v>
      </c>
      <c r="E248" s="466"/>
      <c r="F248" s="466"/>
      <c r="G248" s="466"/>
      <c r="H248" s="466"/>
      <c r="I248" s="466"/>
      <c r="J248" s="466"/>
      <c r="K248" s="466"/>
      <c r="L248" s="466"/>
      <c r="M248" s="466"/>
      <c r="N248" s="466"/>
      <c r="O248" s="466"/>
      <c r="P248" s="466"/>
      <c r="Q248" s="466"/>
      <c r="R248" s="466"/>
      <c r="S248" s="466"/>
      <c r="T248" s="466"/>
      <c r="U248" s="466"/>
      <c r="V248" s="466"/>
      <c r="W248" s="466"/>
      <c r="X248" s="466"/>
      <c r="Y248" s="466"/>
      <c r="Z248" s="466"/>
      <c r="AA248" s="466"/>
      <c r="AB248" s="466"/>
      <c r="AC248" s="466"/>
    </row>
    <row r="249" spans="1:29" s="467" customFormat="1" ht="9" customHeight="1">
      <c r="A249" s="466" t="s">
        <v>22</v>
      </c>
      <c r="B249" s="468">
        <f t="shared" si="6"/>
        <v>1261431</v>
      </c>
      <c r="C249" s="468">
        <v>1211594</v>
      </c>
      <c r="D249" s="468">
        <v>49837</v>
      </c>
      <c r="E249" s="466"/>
      <c r="F249" s="466"/>
      <c r="G249" s="466"/>
      <c r="H249" s="466"/>
      <c r="I249" s="466"/>
      <c r="J249" s="466"/>
      <c r="K249" s="466"/>
      <c r="L249" s="466"/>
      <c r="M249" s="466"/>
      <c r="N249" s="466"/>
      <c r="O249" s="466"/>
      <c r="P249" s="466"/>
      <c r="Q249" s="466"/>
      <c r="R249" s="466"/>
      <c r="S249" s="466"/>
      <c r="T249" s="466"/>
      <c r="U249" s="466"/>
      <c r="V249" s="466"/>
      <c r="W249" s="466"/>
      <c r="X249" s="466"/>
      <c r="Y249" s="466"/>
      <c r="Z249" s="466"/>
      <c r="AA249" s="466"/>
      <c r="AB249" s="466"/>
      <c r="AC249" s="466"/>
    </row>
    <row r="250" spans="1:29" s="467" customFormat="1" ht="9" customHeight="1">
      <c r="A250" s="466" t="s">
        <v>23</v>
      </c>
      <c r="B250" s="468">
        <f t="shared" si="6"/>
        <v>604925</v>
      </c>
      <c r="C250" s="468">
        <v>576779</v>
      </c>
      <c r="D250" s="468">
        <v>28146</v>
      </c>
      <c r="E250" s="466"/>
      <c r="F250" s="466"/>
      <c r="G250" s="466"/>
      <c r="H250" s="466"/>
      <c r="I250" s="466"/>
      <c r="J250" s="466"/>
      <c r="K250" s="466"/>
      <c r="L250" s="466"/>
      <c r="M250" s="466"/>
      <c r="N250" s="466"/>
      <c r="O250" s="466"/>
      <c r="P250" s="466"/>
      <c r="Q250" s="466"/>
      <c r="R250" s="466"/>
      <c r="S250" s="466"/>
      <c r="T250" s="466"/>
      <c r="U250" s="466"/>
      <c r="V250" s="466"/>
      <c r="W250" s="466"/>
      <c r="X250" s="466"/>
      <c r="Y250" s="466"/>
      <c r="Z250" s="466"/>
      <c r="AA250" s="466"/>
      <c r="AB250" s="466"/>
      <c r="AC250" s="466"/>
    </row>
    <row r="251" spans="1:29" s="467" customFormat="1" ht="9" customHeight="1">
      <c r="A251" s="466" t="s">
        <v>24</v>
      </c>
      <c r="B251" s="468">
        <f t="shared" si="6"/>
        <v>521847</v>
      </c>
      <c r="C251" s="468">
        <v>492457</v>
      </c>
      <c r="D251" s="468">
        <v>29390</v>
      </c>
      <c r="E251" s="466"/>
      <c r="F251" s="466"/>
      <c r="G251" s="466"/>
      <c r="H251" s="466"/>
      <c r="I251" s="466"/>
      <c r="J251" s="466"/>
      <c r="K251" s="466"/>
      <c r="L251" s="466"/>
      <c r="M251" s="466"/>
      <c r="N251" s="466"/>
      <c r="O251" s="466"/>
      <c r="P251" s="466"/>
      <c r="Q251" s="466"/>
      <c r="R251" s="466"/>
      <c r="S251" s="466"/>
      <c r="T251" s="466"/>
      <c r="U251" s="466"/>
      <c r="V251" s="466"/>
      <c r="W251" s="466"/>
      <c r="X251" s="466"/>
      <c r="Y251" s="466"/>
      <c r="Z251" s="466"/>
      <c r="AA251" s="466"/>
      <c r="AB251" s="466"/>
      <c r="AC251" s="466"/>
    </row>
    <row r="252" spans="1:29" s="467" customFormat="1" ht="9" customHeight="1">
      <c r="A252" s="469" t="s">
        <v>25</v>
      </c>
      <c r="B252" s="470">
        <f t="shared" si="6"/>
        <v>605714</v>
      </c>
      <c r="C252" s="470">
        <v>583347</v>
      </c>
      <c r="D252" s="470">
        <v>22367</v>
      </c>
      <c r="E252" s="466"/>
      <c r="F252" s="466"/>
      <c r="G252" s="466"/>
      <c r="H252" s="466"/>
      <c r="I252" s="466"/>
      <c r="J252" s="466"/>
      <c r="K252" s="466"/>
      <c r="L252" s="466"/>
      <c r="M252" s="466"/>
      <c r="N252" s="466"/>
      <c r="O252" s="466"/>
      <c r="P252" s="466"/>
      <c r="Q252" s="466"/>
      <c r="R252" s="466"/>
      <c r="S252" s="466"/>
      <c r="T252" s="466"/>
      <c r="U252" s="466"/>
      <c r="V252" s="466"/>
      <c r="W252" s="466"/>
      <c r="X252" s="466"/>
      <c r="Y252" s="466"/>
      <c r="Z252" s="466"/>
      <c r="AA252" s="466"/>
      <c r="AB252" s="466"/>
      <c r="AC252" s="466"/>
    </row>
    <row r="253" spans="1:29" s="467" customFormat="1" ht="9" customHeight="1">
      <c r="A253" s="466" t="s">
        <v>26</v>
      </c>
      <c r="B253" s="468">
        <f t="shared" si="6"/>
        <v>1050866</v>
      </c>
      <c r="C253" s="468">
        <v>1018563</v>
      </c>
      <c r="D253" s="468">
        <v>32303</v>
      </c>
      <c r="E253" s="466"/>
      <c r="F253" s="466"/>
      <c r="G253" s="466"/>
      <c r="H253" s="466"/>
      <c r="I253" s="466"/>
      <c r="J253" s="466"/>
      <c r="K253" s="466"/>
      <c r="L253" s="466"/>
      <c r="M253" s="466"/>
      <c r="N253" s="466"/>
      <c r="O253" s="466"/>
      <c r="P253" s="466"/>
      <c r="Q253" s="466"/>
      <c r="R253" s="466"/>
      <c r="S253" s="466"/>
      <c r="T253" s="466"/>
      <c r="U253" s="466"/>
      <c r="V253" s="466"/>
      <c r="W253" s="466"/>
      <c r="X253" s="466"/>
      <c r="Y253" s="466"/>
      <c r="Z253" s="466"/>
      <c r="AA253" s="466"/>
      <c r="AB253" s="466"/>
      <c r="AC253" s="466"/>
    </row>
    <row r="254" spans="1:29" s="467" customFormat="1" ht="9" customHeight="1">
      <c r="A254" s="466" t="s">
        <v>27</v>
      </c>
      <c r="B254" s="468">
        <f t="shared" si="6"/>
        <v>945565</v>
      </c>
      <c r="C254" s="468">
        <v>905365</v>
      </c>
      <c r="D254" s="468">
        <v>40200</v>
      </c>
      <c r="E254" s="466"/>
      <c r="F254" s="466"/>
      <c r="G254" s="466"/>
      <c r="H254" s="466"/>
      <c r="I254" s="466"/>
      <c r="J254" s="466"/>
      <c r="K254" s="466"/>
      <c r="L254" s="466"/>
      <c r="M254" s="466"/>
      <c r="N254" s="466"/>
      <c r="O254" s="466"/>
      <c r="P254" s="466"/>
      <c r="Q254" s="466"/>
      <c r="R254" s="466"/>
      <c r="S254" s="466"/>
      <c r="T254" s="466"/>
      <c r="U254" s="466"/>
      <c r="V254" s="466"/>
      <c r="W254" s="466"/>
      <c r="X254" s="466"/>
      <c r="Y254" s="466"/>
      <c r="Z254" s="466"/>
      <c r="AA254" s="466"/>
      <c r="AB254" s="466"/>
      <c r="AC254" s="466"/>
    </row>
    <row r="255" spans="1:29" s="467" customFormat="1" ht="9" customHeight="1">
      <c r="A255" s="466" t="s">
        <v>28</v>
      </c>
      <c r="B255" s="468">
        <f t="shared" si="6"/>
        <v>455294</v>
      </c>
      <c r="C255" s="468">
        <v>438239</v>
      </c>
      <c r="D255" s="468">
        <v>17055</v>
      </c>
      <c r="E255" s="466"/>
      <c r="F255" s="466"/>
      <c r="G255" s="466"/>
      <c r="H255" s="466"/>
      <c r="I255" s="466"/>
      <c r="J255" s="466"/>
      <c r="K255" s="466"/>
      <c r="L255" s="466"/>
      <c r="M255" s="466"/>
      <c r="N255" s="466"/>
      <c r="O255" s="466"/>
      <c r="P255" s="466"/>
      <c r="Q255" s="466"/>
      <c r="R255" s="466"/>
      <c r="S255" s="466"/>
      <c r="T255" s="466"/>
      <c r="U255" s="466"/>
      <c r="V255" s="466"/>
      <c r="W255" s="466"/>
      <c r="X255" s="466"/>
      <c r="Y255" s="466"/>
      <c r="Z255" s="466"/>
      <c r="AA255" s="466"/>
      <c r="AB255" s="466"/>
      <c r="AC255" s="466"/>
    </row>
    <row r="256" spans="1:29" s="467" customFormat="1" ht="9" customHeight="1">
      <c r="A256" s="469" t="s">
        <v>29</v>
      </c>
      <c r="B256" s="470">
        <f t="shared" si="6"/>
        <v>1242059</v>
      </c>
      <c r="C256" s="470">
        <v>1208101</v>
      </c>
      <c r="D256" s="470">
        <v>33958</v>
      </c>
      <c r="E256" s="466"/>
      <c r="F256" s="466"/>
      <c r="G256" s="466"/>
      <c r="H256" s="466"/>
      <c r="I256" s="466"/>
      <c r="J256" s="466"/>
      <c r="K256" s="466"/>
      <c r="L256" s="466"/>
      <c r="M256" s="466"/>
      <c r="N256" s="466"/>
      <c r="O256" s="466"/>
      <c r="P256" s="466"/>
      <c r="Q256" s="466"/>
      <c r="R256" s="466"/>
      <c r="S256" s="466"/>
      <c r="T256" s="466"/>
      <c r="U256" s="466"/>
      <c r="V256" s="466"/>
      <c r="W256" s="466"/>
      <c r="X256" s="466"/>
      <c r="Y256" s="466"/>
      <c r="Z256" s="466"/>
      <c r="AA256" s="466"/>
      <c r="AB256" s="466"/>
      <c r="AC256" s="466"/>
    </row>
    <row r="257" spans="1:29" s="467" customFormat="1" ht="9" customHeight="1">
      <c r="A257" s="466" t="s">
        <v>30</v>
      </c>
      <c r="B257" s="468">
        <f t="shared" si="6"/>
        <v>231989</v>
      </c>
      <c r="C257" s="468">
        <v>224346</v>
      </c>
      <c r="D257" s="468">
        <v>7643</v>
      </c>
      <c r="E257" s="466"/>
      <c r="F257" s="466"/>
      <c r="G257" s="466"/>
      <c r="H257" s="466"/>
      <c r="I257" s="466"/>
      <c r="J257" s="466"/>
      <c r="K257" s="466"/>
      <c r="L257" s="466"/>
      <c r="M257" s="466"/>
      <c r="N257" s="466"/>
      <c r="O257" s="466"/>
      <c r="P257" s="466"/>
      <c r="Q257" s="466"/>
      <c r="R257" s="466"/>
      <c r="S257" s="466"/>
      <c r="T257" s="466"/>
      <c r="U257" s="466"/>
      <c r="V257" s="466"/>
      <c r="W257" s="466"/>
      <c r="X257" s="466"/>
      <c r="Y257" s="466"/>
      <c r="Z257" s="466"/>
      <c r="AA257" s="466"/>
      <c r="AB257" s="466"/>
      <c r="AC257" s="466"/>
    </row>
    <row r="258" spans="1:29" s="467" customFormat="1" ht="9" customHeight="1">
      <c r="A258" s="466" t="s">
        <v>31</v>
      </c>
      <c r="B258" s="468">
        <f t="shared" si="6"/>
        <v>1825037</v>
      </c>
      <c r="C258" s="468">
        <v>1773465</v>
      </c>
      <c r="D258" s="468">
        <v>51572</v>
      </c>
      <c r="E258" s="466"/>
      <c r="F258" s="466"/>
      <c r="G258" s="466"/>
      <c r="H258" s="466"/>
      <c r="I258" s="466"/>
      <c r="J258" s="466"/>
      <c r="K258" s="466"/>
      <c r="L258" s="466"/>
      <c r="M258" s="466"/>
      <c r="N258" s="466"/>
      <c r="O258" s="466"/>
      <c r="P258" s="466"/>
      <c r="Q258" s="466"/>
      <c r="R258" s="466"/>
      <c r="S258" s="466"/>
      <c r="T258" s="466"/>
      <c r="U258" s="466"/>
      <c r="V258" s="466"/>
      <c r="W258" s="466"/>
      <c r="X258" s="466"/>
      <c r="Y258" s="466"/>
      <c r="Z258" s="466"/>
      <c r="AA258" s="466"/>
      <c r="AB258" s="466"/>
      <c r="AC258" s="466"/>
    </row>
    <row r="259" spans="1:29" s="467" customFormat="1" ht="9" customHeight="1">
      <c r="A259" s="466" t="s">
        <v>32</v>
      </c>
      <c r="B259" s="468">
        <f t="shared" si="6"/>
        <v>594147</v>
      </c>
      <c r="C259" s="468">
        <v>569745</v>
      </c>
      <c r="D259" s="468">
        <v>24402</v>
      </c>
      <c r="E259" s="466"/>
      <c r="F259" s="466"/>
      <c r="G259" s="466"/>
      <c r="H259" s="466"/>
      <c r="I259" s="466"/>
      <c r="J259" s="466"/>
      <c r="K259" s="466"/>
      <c r="L259" s="466"/>
      <c r="M259" s="466"/>
      <c r="N259" s="466"/>
      <c r="O259" s="466"/>
      <c r="P259" s="466"/>
      <c r="Q259" s="466"/>
      <c r="R259" s="466"/>
      <c r="S259" s="466"/>
      <c r="T259" s="466"/>
      <c r="U259" s="466"/>
      <c r="V259" s="466"/>
      <c r="W259" s="466"/>
      <c r="X259" s="466"/>
      <c r="Y259" s="466"/>
      <c r="Z259" s="466"/>
      <c r="AA259" s="466"/>
      <c r="AB259" s="466"/>
      <c r="AC259" s="466"/>
    </row>
    <row r="260" spans="1:29" s="467" customFormat="1" ht="9" customHeight="1">
      <c r="A260" s="469" t="s">
        <v>33</v>
      </c>
      <c r="B260" s="470">
        <f t="shared" si="6"/>
        <v>324928</v>
      </c>
      <c r="C260" s="470">
        <v>316294</v>
      </c>
      <c r="D260" s="470">
        <v>8634</v>
      </c>
      <c r="E260" s="466"/>
      <c r="F260" s="466"/>
      <c r="G260" s="466"/>
      <c r="H260" s="466"/>
      <c r="I260" s="466"/>
      <c r="J260" s="466"/>
      <c r="K260" s="466"/>
      <c r="L260" s="466"/>
      <c r="M260" s="466"/>
      <c r="N260" s="466"/>
      <c r="O260" s="466"/>
      <c r="P260" s="466"/>
      <c r="Q260" s="466"/>
      <c r="R260" s="466"/>
      <c r="S260" s="466"/>
      <c r="T260" s="466"/>
      <c r="U260" s="466"/>
      <c r="V260" s="466"/>
      <c r="W260" s="466"/>
      <c r="X260" s="466"/>
      <c r="Y260" s="466"/>
      <c r="Z260" s="466"/>
      <c r="AA260" s="466"/>
      <c r="AB260" s="466"/>
      <c r="AC260" s="466"/>
    </row>
    <row r="261" spans="1:29" s="467" customFormat="1" ht="9" customHeight="1">
      <c r="A261" s="471" t="s">
        <v>218</v>
      </c>
      <c r="B261" s="472">
        <f t="shared" si="6"/>
        <v>1022</v>
      </c>
      <c r="C261" s="472">
        <v>900</v>
      </c>
      <c r="D261" s="472">
        <v>122</v>
      </c>
      <c r="E261" s="466"/>
      <c r="F261" s="466"/>
      <c r="G261" s="466"/>
      <c r="H261" s="466"/>
      <c r="I261" s="466"/>
      <c r="J261" s="466"/>
      <c r="K261" s="466"/>
      <c r="L261" s="466"/>
      <c r="M261" s="466"/>
      <c r="N261" s="466"/>
      <c r="O261" s="466"/>
      <c r="P261" s="466"/>
      <c r="Q261" s="466"/>
      <c r="R261" s="466"/>
      <c r="S261" s="466"/>
      <c r="T261" s="466"/>
      <c r="U261" s="466"/>
      <c r="V261" s="466"/>
      <c r="W261" s="466"/>
      <c r="X261" s="466"/>
      <c r="Y261" s="466"/>
      <c r="Z261" s="466"/>
      <c r="AA261" s="466"/>
      <c r="AB261" s="466"/>
      <c r="AC261" s="466"/>
    </row>
    <row r="262" spans="1:29" s="467" customFormat="1" ht="9" customHeight="1">
      <c r="A262" s="471"/>
      <c r="B262" s="472"/>
      <c r="C262" s="472"/>
      <c r="D262" s="472"/>
      <c r="E262" s="466"/>
      <c r="F262" s="466"/>
      <c r="G262" s="466"/>
      <c r="H262" s="466"/>
      <c r="I262" s="466"/>
      <c r="J262" s="466"/>
      <c r="K262" s="466"/>
      <c r="L262" s="466"/>
      <c r="M262" s="466"/>
      <c r="N262" s="466"/>
      <c r="O262" s="466"/>
      <c r="P262" s="466"/>
      <c r="Q262" s="466"/>
      <c r="R262" s="466"/>
      <c r="S262" s="466"/>
      <c r="T262" s="466"/>
      <c r="U262" s="466"/>
      <c r="V262" s="466"/>
      <c r="W262" s="466"/>
      <c r="X262" s="466"/>
      <c r="Y262" s="466"/>
      <c r="Z262" s="466"/>
      <c r="AA262" s="466"/>
      <c r="AB262" s="466"/>
      <c r="AC262" s="466"/>
    </row>
    <row r="263" spans="1:29" ht="9" customHeight="1">
      <c r="A263" s="464">
        <v>2012</v>
      </c>
      <c r="B263" s="455"/>
      <c r="C263" s="455"/>
      <c r="D263" s="455"/>
      <c r="H263" s="463"/>
      <c r="I263" s="463"/>
      <c r="J263" s="463"/>
      <c r="K263" s="463"/>
      <c r="L263" s="463"/>
      <c r="M263" s="463"/>
      <c r="N263" s="463"/>
      <c r="O263" s="463"/>
      <c r="P263" s="463"/>
      <c r="Q263" s="463"/>
      <c r="R263" s="463"/>
      <c r="S263" s="463"/>
    </row>
    <row r="264" spans="1:29" s="467" customFormat="1" ht="9" customHeight="1">
      <c r="A264" s="464" t="s">
        <v>1</v>
      </c>
      <c r="B264" s="465">
        <f>SUM(B266:B298)</f>
        <v>38473767</v>
      </c>
      <c r="C264" s="465">
        <f>SUM(C266:C298)</f>
        <v>36970488</v>
      </c>
      <c r="D264" s="465">
        <f>SUM(D266:D298)</f>
        <v>1503279</v>
      </c>
      <c r="E264" s="466"/>
      <c r="F264" s="466"/>
      <c r="G264" s="466"/>
      <c r="H264" s="466"/>
      <c r="I264" s="466"/>
      <c r="J264" s="466"/>
      <c r="K264" s="466"/>
      <c r="L264" s="466"/>
      <c r="M264" s="466"/>
      <c r="N264" s="466"/>
      <c r="O264" s="466"/>
      <c r="P264" s="466"/>
      <c r="Q264" s="466"/>
      <c r="R264" s="466"/>
      <c r="S264" s="466"/>
      <c r="T264" s="466"/>
      <c r="U264" s="466"/>
      <c r="V264" s="466"/>
      <c r="W264" s="466"/>
      <c r="X264" s="466"/>
      <c r="Y264" s="466"/>
      <c r="Z264" s="466"/>
      <c r="AA264" s="466"/>
      <c r="AB264" s="466"/>
      <c r="AC264" s="466"/>
    </row>
    <row r="265" spans="1:29" s="467" customFormat="1" ht="3.95" customHeight="1">
      <c r="A265" s="464"/>
      <c r="B265" s="465"/>
      <c r="C265" s="465"/>
      <c r="D265" s="465"/>
      <c r="E265" s="466"/>
      <c r="F265" s="466"/>
      <c r="G265" s="466"/>
      <c r="H265" s="466"/>
      <c r="I265" s="466"/>
      <c r="J265" s="466"/>
      <c r="K265" s="466"/>
      <c r="L265" s="466"/>
      <c r="M265" s="466"/>
      <c r="N265" s="466"/>
      <c r="O265" s="466"/>
      <c r="P265" s="466"/>
      <c r="Q265" s="466"/>
      <c r="R265" s="466"/>
      <c r="S265" s="466"/>
      <c r="T265" s="466"/>
      <c r="U265" s="466"/>
      <c r="V265" s="466"/>
      <c r="W265" s="466"/>
      <c r="X265" s="466"/>
      <c r="Y265" s="466"/>
      <c r="Z265" s="466"/>
      <c r="AA265" s="466"/>
      <c r="AB265" s="466"/>
      <c r="AC265" s="466"/>
    </row>
    <row r="266" spans="1:29" s="467" customFormat="1" ht="9" customHeight="1">
      <c r="A266" s="466" t="s">
        <v>2</v>
      </c>
      <c r="B266" s="468">
        <f t="shared" ref="B266:B298" si="7">SUM(C266:D266)</f>
        <v>479545</v>
      </c>
      <c r="C266" s="468">
        <v>465297</v>
      </c>
      <c r="D266" s="468">
        <v>14248</v>
      </c>
      <c r="E266" s="466"/>
      <c r="F266" s="466"/>
      <c r="G266" s="466"/>
      <c r="H266" s="466"/>
      <c r="I266" s="466"/>
      <c r="J266" s="466"/>
      <c r="K266" s="466"/>
      <c r="L266" s="466"/>
      <c r="M266" s="466"/>
      <c r="N266" s="466"/>
      <c r="O266" s="466"/>
      <c r="P266" s="466"/>
      <c r="Q266" s="466"/>
      <c r="R266" s="466"/>
      <c r="S266" s="466"/>
      <c r="T266" s="466"/>
      <c r="U266" s="466"/>
      <c r="V266" s="466"/>
      <c r="W266" s="466"/>
      <c r="X266" s="466"/>
      <c r="Y266" s="466"/>
      <c r="Z266" s="466"/>
      <c r="AA266" s="466"/>
      <c r="AB266" s="466"/>
      <c r="AC266" s="466"/>
    </row>
    <row r="267" spans="1:29" s="467" customFormat="1" ht="9" customHeight="1">
      <c r="A267" s="466" t="s">
        <v>3</v>
      </c>
      <c r="B267" s="468">
        <f t="shared" si="7"/>
        <v>1435950</v>
      </c>
      <c r="C267" s="468">
        <v>1380448</v>
      </c>
      <c r="D267" s="468">
        <v>55502</v>
      </c>
      <c r="E267" s="466"/>
      <c r="F267" s="466"/>
      <c r="G267" s="466"/>
      <c r="H267" s="466"/>
      <c r="I267" s="466"/>
      <c r="J267" s="466"/>
      <c r="K267" s="466"/>
      <c r="L267" s="466"/>
      <c r="M267" s="466"/>
      <c r="N267" s="466"/>
      <c r="O267" s="466"/>
      <c r="P267" s="466"/>
      <c r="Q267" s="466"/>
      <c r="R267" s="466"/>
      <c r="S267" s="466"/>
      <c r="T267" s="466"/>
      <c r="U267" s="466"/>
      <c r="V267" s="466"/>
      <c r="W267" s="466"/>
      <c r="X267" s="466"/>
      <c r="Y267" s="466"/>
      <c r="Z267" s="466"/>
      <c r="AA267" s="466"/>
      <c r="AB267" s="466"/>
      <c r="AC267" s="466"/>
    </row>
    <row r="268" spans="1:29" s="467" customFormat="1" ht="9" customHeight="1">
      <c r="A268" s="466" t="s">
        <v>4</v>
      </c>
      <c r="B268" s="468">
        <f t="shared" si="7"/>
        <v>230519</v>
      </c>
      <c r="C268" s="468">
        <v>215742</v>
      </c>
      <c r="D268" s="468">
        <v>14777</v>
      </c>
      <c r="E268" s="466"/>
      <c r="F268" s="466"/>
      <c r="G268" s="466"/>
      <c r="H268" s="466"/>
      <c r="I268" s="466"/>
      <c r="J268" s="466"/>
      <c r="K268" s="466"/>
      <c r="L268" s="466"/>
      <c r="M268" s="466"/>
      <c r="N268" s="466"/>
      <c r="O268" s="466"/>
      <c r="P268" s="466"/>
      <c r="Q268" s="466"/>
      <c r="R268" s="466"/>
      <c r="S268" s="466"/>
      <c r="T268" s="466"/>
      <c r="U268" s="466"/>
      <c r="V268" s="466"/>
      <c r="W268" s="466"/>
      <c r="X268" s="466"/>
      <c r="Y268" s="466"/>
      <c r="Z268" s="466"/>
      <c r="AA268" s="466"/>
      <c r="AB268" s="466"/>
      <c r="AC268" s="466"/>
    </row>
    <row r="269" spans="1:29" s="467" customFormat="1" ht="9" customHeight="1">
      <c r="A269" s="469" t="s">
        <v>5</v>
      </c>
      <c r="B269" s="470">
        <f t="shared" si="7"/>
        <v>267445</v>
      </c>
      <c r="C269" s="470">
        <v>255581</v>
      </c>
      <c r="D269" s="470">
        <v>11864</v>
      </c>
      <c r="E269" s="466"/>
      <c r="F269" s="466"/>
      <c r="G269" s="466"/>
      <c r="H269" s="466"/>
      <c r="I269" s="466"/>
      <c r="J269" s="466"/>
      <c r="K269" s="466"/>
      <c r="L269" s="466"/>
      <c r="M269" s="466"/>
      <c r="N269" s="466"/>
      <c r="O269" s="466"/>
      <c r="P269" s="466"/>
      <c r="Q269" s="466"/>
      <c r="R269" s="466"/>
      <c r="S269" s="466"/>
      <c r="T269" s="466"/>
      <c r="U269" s="466"/>
      <c r="V269" s="466"/>
      <c r="W269" s="466"/>
      <c r="X269" s="466"/>
      <c r="Y269" s="466"/>
      <c r="Z269" s="466"/>
      <c r="AA269" s="466"/>
      <c r="AB269" s="466"/>
      <c r="AC269" s="466"/>
    </row>
    <row r="270" spans="1:29" s="467" customFormat="1" ht="9" customHeight="1">
      <c r="A270" s="466" t="s">
        <v>6</v>
      </c>
      <c r="B270" s="468">
        <f t="shared" si="7"/>
        <v>958814</v>
      </c>
      <c r="C270" s="468">
        <v>927125</v>
      </c>
      <c r="D270" s="468">
        <v>31689</v>
      </c>
      <c r="E270" s="466"/>
      <c r="F270" s="466"/>
      <c r="G270" s="466"/>
      <c r="H270" s="466"/>
      <c r="I270" s="466"/>
      <c r="J270" s="466"/>
      <c r="K270" s="466"/>
      <c r="L270" s="466"/>
      <c r="M270" s="466"/>
      <c r="N270" s="466"/>
      <c r="O270" s="466"/>
      <c r="P270" s="466"/>
      <c r="Q270" s="466"/>
      <c r="R270" s="466"/>
      <c r="S270" s="466"/>
      <c r="T270" s="466"/>
      <c r="U270" s="466"/>
      <c r="V270" s="466"/>
      <c r="W270" s="466"/>
      <c r="X270" s="466"/>
      <c r="Y270" s="466"/>
      <c r="Z270" s="466"/>
      <c r="AA270" s="466"/>
      <c r="AB270" s="466"/>
      <c r="AC270" s="466"/>
    </row>
    <row r="271" spans="1:29" s="467" customFormat="1" ht="9" customHeight="1">
      <c r="A271" s="466" t="s">
        <v>7</v>
      </c>
      <c r="B271" s="468">
        <f t="shared" si="7"/>
        <v>197829</v>
      </c>
      <c r="C271" s="468">
        <v>188909</v>
      </c>
      <c r="D271" s="468">
        <v>8920</v>
      </c>
      <c r="E271" s="466"/>
      <c r="F271" s="466"/>
      <c r="G271" s="466"/>
      <c r="H271" s="466"/>
      <c r="I271" s="466"/>
      <c r="J271" s="466"/>
      <c r="K271" s="466"/>
      <c r="L271" s="466"/>
      <c r="M271" s="466"/>
      <c r="N271" s="466"/>
      <c r="O271" s="466"/>
      <c r="P271" s="466"/>
      <c r="Q271" s="466"/>
      <c r="R271" s="466"/>
      <c r="S271" s="466"/>
      <c r="T271" s="466"/>
      <c r="U271" s="466"/>
      <c r="V271" s="466"/>
      <c r="W271" s="466"/>
      <c r="X271" s="466"/>
      <c r="Y271" s="466"/>
      <c r="Z271" s="466"/>
      <c r="AA271" s="466"/>
      <c r="AB271" s="466"/>
      <c r="AC271" s="466"/>
    </row>
    <row r="272" spans="1:29" s="467" customFormat="1" ht="9" customHeight="1">
      <c r="A272" s="466" t="s">
        <v>8</v>
      </c>
      <c r="B272" s="468">
        <f t="shared" si="7"/>
        <v>776799</v>
      </c>
      <c r="C272" s="468">
        <v>747871</v>
      </c>
      <c r="D272" s="468">
        <v>28928</v>
      </c>
      <c r="E272" s="466"/>
      <c r="F272" s="466"/>
      <c r="G272" s="466"/>
      <c r="H272" s="466"/>
      <c r="I272" s="466"/>
      <c r="J272" s="466"/>
      <c r="K272" s="466"/>
      <c r="L272" s="466"/>
      <c r="M272" s="466"/>
      <c r="N272" s="466"/>
      <c r="O272" s="466"/>
      <c r="P272" s="466"/>
      <c r="Q272" s="466"/>
      <c r="R272" s="466"/>
      <c r="S272" s="466"/>
      <c r="T272" s="466"/>
      <c r="U272" s="466"/>
      <c r="V272" s="466"/>
      <c r="W272" s="466"/>
      <c r="X272" s="466"/>
      <c r="Y272" s="466"/>
      <c r="Z272" s="466"/>
      <c r="AA272" s="466"/>
      <c r="AB272" s="466"/>
      <c r="AC272" s="466"/>
    </row>
    <row r="273" spans="1:29" s="467" customFormat="1" ht="9" customHeight="1">
      <c r="A273" s="469" t="s">
        <v>9</v>
      </c>
      <c r="B273" s="470">
        <f t="shared" si="7"/>
        <v>1420471</v>
      </c>
      <c r="C273" s="470">
        <v>1385912</v>
      </c>
      <c r="D273" s="470">
        <v>34559</v>
      </c>
      <c r="E273" s="466"/>
      <c r="F273" s="466"/>
      <c r="G273" s="466"/>
      <c r="H273" s="466"/>
      <c r="I273" s="466"/>
      <c r="J273" s="466"/>
      <c r="K273" s="466"/>
      <c r="L273" s="466"/>
      <c r="M273" s="466"/>
      <c r="N273" s="466"/>
      <c r="O273" s="466"/>
      <c r="P273" s="466"/>
      <c r="Q273" s="466"/>
      <c r="R273" s="466"/>
      <c r="S273" s="466"/>
      <c r="T273" s="466"/>
      <c r="U273" s="466"/>
      <c r="V273" s="466"/>
      <c r="W273" s="466"/>
      <c r="X273" s="466"/>
      <c r="Y273" s="466"/>
      <c r="Z273" s="466"/>
      <c r="AA273" s="466"/>
      <c r="AB273" s="466"/>
      <c r="AC273" s="466"/>
    </row>
    <row r="274" spans="1:29" s="467" customFormat="1" ht="9" customHeight="1">
      <c r="A274" s="466" t="s">
        <v>10</v>
      </c>
      <c r="B274" s="468">
        <f t="shared" si="7"/>
        <v>8787969</v>
      </c>
      <c r="C274" s="468">
        <v>8388812</v>
      </c>
      <c r="D274" s="468">
        <v>399157</v>
      </c>
      <c r="E274" s="466"/>
      <c r="F274" s="466"/>
      <c r="G274" s="466"/>
      <c r="H274" s="466"/>
      <c r="I274" s="466"/>
      <c r="J274" s="466"/>
      <c r="K274" s="466"/>
      <c r="L274" s="466"/>
      <c r="M274" s="466"/>
      <c r="N274" s="466"/>
      <c r="O274" s="466"/>
      <c r="P274" s="466"/>
      <c r="Q274" s="466"/>
      <c r="R274" s="466"/>
      <c r="S274" s="466"/>
      <c r="T274" s="466"/>
      <c r="U274" s="466"/>
      <c r="V274" s="466"/>
      <c r="W274" s="466"/>
      <c r="X274" s="466"/>
      <c r="Y274" s="466"/>
      <c r="Z274" s="466"/>
      <c r="AA274" s="466"/>
      <c r="AB274" s="466"/>
      <c r="AC274" s="466"/>
    </row>
    <row r="275" spans="1:29" s="467" customFormat="1" ht="9" customHeight="1">
      <c r="A275" s="466" t="s">
        <v>11</v>
      </c>
      <c r="B275" s="468">
        <f t="shared" si="7"/>
        <v>458674</v>
      </c>
      <c r="C275" s="468">
        <v>444030</v>
      </c>
      <c r="D275" s="468">
        <v>14644</v>
      </c>
      <c r="E275" s="466"/>
      <c r="F275" s="466"/>
      <c r="G275" s="466"/>
      <c r="H275" s="466"/>
      <c r="I275" s="466"/>
      <c r="J275" s="466"/>
      <c r="K275" s="466"/>
      <c r="L275" s="466"/>
      <c r="M275" s="466"/>
      <c r="N275" s="466"/>
      <c r="O275" s="466"/>
      <c r="P275" s="466"/>
      <c r="Q275" s="466"/>
      <c r="R275" s="466"/>
      <c r="S275" s="466"/>
      <c r="T275" s="466"/>
      <c r="U275" s="466"/>
      <c r="V275" s="466"/>
      <c r="W275" s="466"/>
      <c r="X275" s="466"/>
      <c r="Y275" s="466"/>
      <c r="Z275" s="466"/>
      <c r="AA275" s="466"/>
      <c r="AB275" s="466"/>
      <c r="AC275" s="466"/>
    </row>
    <row r="276" spans="1:29" s="467" customFormat="1" ht="9" customHeight="1">
      <c r="A276" s="466" t="s">
        <v>12</v>
      </c>
      <c r="B276" s="468">
        <f t="shared" si="7"/>
        <v>1453586</v>
      </c>
      <c r="C276" s="468">
        <v>1402093</v>
      </c>
      <c r="D276" s="468">
        <v>51493</v>
      </c>
      <c r="E276" s="466"/>
      <c r="F276" s="466"/>
      <c r="G276" s="466"/>
      <c r="H276" s="466"/>
      <c r="I276" s="466"/>
      <c r="J276" s="466"/>
      <c r="K276" s="466"/>
      <c r="L276" s="466"/>
      <c r="M276" s="466"/>
      <c r="N276" s="466"/>
      <c r="O276" s="466"/>
      <c r="P276" s="466"/>
      <c r="Q276" s="466"/>
      <c r="R276" s="466"/>
      <c r="S276" s="466"/>
      <c r="T276" s="466"/>
      <c r="U276" s="466"/>
      <c r="V276" s="466"/>
      <c r="W276" s="466"/>
      <c r="X276" s="466"/>
      <c r="Y276" s="466"/>
      <c r="Z276" s="466"/>
      <c r="AA276" s="466"/>
      <c r="AB276" s="466"/>
      <c r="AC276" s="466"/>
    </row>
    <row r="277" spans="1:29" s="467" customFormat="1" ht="9" customHeight="1">
      <c r="A277" s="469" t="s">
        <v>13</v>
      </c>
      <c r="B277" s="470">
        <f t="shared" si="7"/>
        <v>608195</v>
      </c>
      <c r="C277" s="470">
        <v>589925</v>
      </c>
      <c r="D277" s="470">
        <v>18270</v>
      </c>
      <c r="E277" s="466"/>
      <c r="F277" s="466"/>
      <c r="G277" s="466"/>
      <c r="H277" s="466"/>
      <c r="I277" s="466"/>
      <c r="J277" s="466"/>
      <c r="K277" s="466"/>
      <c r="L277" s="466"/>
      <c r="M277" s="466"/>
      <c r="N277" s="466"/>
      <c r="O277" s="466"/>
      <c r="P277" s="466"/>
      <c r="Q277" s="466"/>
      <c r="R277" s="466"/>
      <c r="S277" s="466"/>
      <c r="T277" s="466"/>
      <c r="U277" s="466"/>
      <c r="V277" s="466"/>
      <c r="W277" s="466"/>
      <c r="X277" s="466"/>
      <c r="Y277" s="466"/>
      <c r="Z277" s="466"/>
      <c r="AA277" s="466"/>
      <c r="AB277" s="466"/>
      <c r="AC277" s="466"/>
    </row>
    <row r="278" spans="1:29" s="467" customFormat="1" ht="9" customHeight="1">
      <c r="A278" s="466" t="s">
        <v>14</v>
      </c>
      <c r="B278" s="468">
        <f t="shared" si="7"/>
        <v>598424</v>
      </c>
      <c r="C278" s="468">
        <v>578101</v>
      </c>
      <c r="D278" s="468">
        <v>20323</v>
      </c>
      <c r="E278" s="466"/>
      <c r="F278" s="466"/>
      <c r="G278" s="466"/>
      <c r="H278" s="466"/>
      <c r="I278" s="466"/>
      <c r="J278" s="466"/>
      <c r="K278" s="466"/>
      <c r="L278" s="466"/>
      <c r="M278" s="466"/>
      <c r="N278" s="466"/>
      <c r="O278" s="466"/>
      <c r="P278" s="466"/>
      <c r="Q278" s="466"/>
      <c r="R278" s="466"/>
      <c r="S278" s="466"/>
      <c r="T278" s="466"/>
      <c r="U278" s="466"/>
      <c r="V278" s="466"/>
      <c r="W278" s="466"/>
      <c r="X278" s="466"/>
      <c r="Y278" s="466"/>
      <c r="Z278" s="466"/>
      <c r="AA278" s="466"/>
      <c r="AB278" s="466"/>
      <c r="AC278" s="466"/>
    </row>
    <row r="279" spans="1:29" s="467" customFormat="1" ht="9" customHeight="1">
      <c r="A279" s="466" t="s">
        <v>15</v>
      </c>
      <c r="B279" s="468">
        <f t="shared" si="7"/>
        <v>2605751</v>
      </c>
      <c r="C279" s="468">
        <v>2488194</v>
      </c>
      <c r="D279" s="468">
        <v>117557</v>
      </c>
      <c r="E279" s="466"/>
      <c r="F279" s="466"/>
      <c r="G279" s="466"/>
      <c r="H279" s="466"/>
      <c r="I279" s="466"/>
      <c r="J279" s="466"/>
      <c r="K279" s="466"/>
      <c r="L279" s="466"/>
      <c r="M279" s="466"/>
      <c r="N279" s="466"/>
      <c r="O279" s="466"/>
      <c r="P279" s="466"/>
      <c r="Q279" s="466"/>
      <c r="R279" s="466"/>
      <c r="S279" s="466"/>
      <c r="T279" s="466"/>
      <c r="U279" s="466"/>
      <c r="V279" s="466"/>
      <c r="W279" s="466"/>
      <c r="X279" s="466"/>
      <c r="Y279" s="466"/>
      <c r="Z279" s="466"/>
      <c r="AA279" s="466"/>
      <c r="AB279" s="466"/>
      <c r="AC279" s="466"/>
    </row>
    <row r="280" spans="1:29" s="467" customFormat="1" ht="9" customHeight="1">
      <c r="A280" s="466" t="s">
        <v>16</v>
      </c>
      <c r="B280" s="468">
        <f t="shared" si="7"/>
        <v>3365348</v>
      </c>
      <c r="C280" s="468">
        <v>3239481</v>
      </c>
      <c r="D280" s="468">
        <v>125867</v>
      </c>
      <c r="E280" s="466"/>
      <c r="F280" s="466"/>
      <c r="G280" s="466"/>
      <c r="H280" s="466"/>
      <c r="I280" s="466"/>
      <c r="J280" s="466"/>
      <c r="K280" s="466"/>
      <c r="L280" s="466"/>
      <c r="M280" s="466"/>
      <c r="N280" s="466"/>
      <c r="O280" s="466"/>
      <c r="P280" s="466"/>
      <c r="Q280" s="466"/>
      <c r="R280" s="466"/>
      <c r="S280" s="466"/>
      <c r="T280" s="466"/>
      <c r="U280" s="466"/>
      <c r="V280" s="466"/>
      <c r="W280" s="466"/>
      <c r="X280" s="466"/>
      <c r="Y280" s="466"/>
      <c r="Z280" s="466"/>
      <c r="AA280" s="466"/>
      <c r="AB280" s="466"/>
      <c r="AC280" s="466"/>
    </row>
    <row r="281" spans="1:29" s="467" customFormat="1" ht="9" customHeight="1">
      <c r="A281" s="469" t="s">
        <v>17</v>
      </c>
      <c r="B281" s="470">
        <f t="shared" si="7"/>
        <v>952664</v>
      </c>
      <c r="C281" s="470">
        <v>920296</v>
      </c>
      <c r="D281" s="470">
        <v>32368</v>
      </c>
      <c r="E281" s="466"/>
      <c r="F281" s="466"/>
      <c r="G281" s="466"/>
      <c r="H281" s="466"/>
      <c r="I281" s="466"/>
      <c r="J281" s="466"/>
      <c r="K281" s="466"/>
      <c r="L281" s="466"/>
      <c r="M281" s="466"/>
      <c r="N281" s="466"/>
      <c r="O281" s="466"/>
      <c r="P281" s="466"/>
      <c r="Q281" s="466"/>
      <c r="R281" s="466"/>
      <c r="S281" s="466"/>
      <c r="T281" s="466"/>
      <c r="U281" s="466"/>
      <c r="V281" s="466"/>
      <c r="W281" s="466"/>
      <c r="X281" s="466"/>
      <c r="Y281" s="466"/>
      <c r="Z281" s="466"/>
      <c r="AA281" s="466"/>
      <c r="AB281" s="466"/>
      <c r="AC281" s="466"/>
    </row>
    <row r="282" spans="1:29" s="467" customFormat="1" ht="9" customHeight="1">
      <c r="A282" s="466" t="s">
        <v>18</v>
      </c>
      <c r="B282" s="468">
        <f t="shared" si="7"/>
        <v>455494</v>
      </c>
      <c r="C282" s="468">
        <v>436228</v>
      </c>
      <c r="D282" s="468">
        <v>19266</v>
      </c>
      <c r="E282" s="466"/>
      <c r="F282" s="466"/>
      <c r="G282" s="466"/>
      <c r="H282" s="466"/>
      <c r="I282" s="466"/>
      <c r="J282" s="466"/>
      <c r="K282" s="466"/>
      <c r="L282" s="466"/>
      <c r="M282" s="466"/>
      <c r="N282" s="466"/>
      <c r="O282" s="466"/>
      <c r="P282" s="466"/>
      <c r="Q282" s="466"/>
      <c r="R282" s="466"/>
      <c r="S282" s="466"/>
      <c r="T282" s="466"/>
      <c r="U282" s="466"/>
      <c r="V282" s="466"/>
      <c r="W282" s="466"/>
      <c r="X282" s="466"/>
      <c r="Y282" s="466"/>
      <c r="Z282" s="466"/>
      <c r="AA282" s="466"/>
      <c r="AB282" s="466"/>
      <c r="AC282" s="466"/>
    </row>
    <row r="283" spans="1:29" s="467" customFormat="1" ht="9" customHeight="1">
      <c r="A283" s="466" t="s">
        <v>19</v>
      </c>
      <c r="B283" s="468">
        <f t="shared" si="7"/>
        <v>308968</v>
      </c>
      <c r="C283" s="468">
        <v>299780</v>
      </c>
      <c r="D283" s="468">
        <v>9188</v>
      </c>
      <c r="E283" s="466"/>
      <c r="F283" s="466"/>
      <c r="G283" s="466"/>
      <c r="H283" s="466"/>
      <c r="I283" s="466"/>
      <c r="J283" s="466"/>
      <c r="K283" s="466"/>
      <c r="L283" s="466"/>
      <c r="M283" s="466"/>
      <c r="N283" s="466"/>
      <c r="O283" s="466"/>
      <c r="P283" s="466"/>
      <c r="Q283" s="466"/>
      <c r="R283" s="466"/>
      <c r="S283" s="466"/>
      <c r="T283" s="466"/>
      <c r="U283" s="466"/>
      <c r="V283" s="466"/>
      <c r="W283" s="466"/>
      <c r="X283" s="466"/>
      <c r="Y283" s="466"/>
      <c r="Z283" s="466"/>
      <c r="AA283" s="466"/>
      <c r="AB283" s="466"/>
      <c r="AC283" s="466"/>
    </row>
    <row r="284" spans="1:29" s="467" customFormat="1" ht="9" customHeight="1">
      <c r="A284" s="466" t="s">
        <v>20</v>
      </c>
      <c r="B284" s="468">
        <f t="shared" si="7"/>
        <v>2365691</v>
      </c>
      <c r="C284" s="468">
        <v>2268027</v>
      </c>
      <c r="D284" s="468">
        <v>97664</v>
      </c>
      <c r="E284" s="466"/>
      <c r="F284" s="466"/>
      <c r="G284" s="466"/>
      <c r="H284" s="466"/>
      <c r="I284" s="466"/>
      <c r="J284" s="466"/>
      <c r="K284" s="466"/>
      <c r="L284" s="466"/>
      <c r="M284" s="466"/>
      <c r="N284" s="466"/>
      <c r="O284" s="466"/>
      <c r="P284" s="466"/>
      <c r="Q284" s="466"/>
      <c r="R284" s="466"/>
      <c r="S284" s="466"/>
      <c r="T284" s="466"/>
      <c r="U284" s="466"/>
      <c r="V284" s="466"/>
      <c r="W284" s="466"/>
      <c r="X284" s="466"/>
      <c r="Y284" s="466"/>
      <c r="Z284" s="466"/>
      <c r="AA284" s="466"/>
      <c r="AB284" s="466"/>
      <c r="AC284" s="466"/>
    </row>
    <row r="285" spans="1:29" s="467" customFormat="1" ht="9" customHeight="1">
      <c r="A285" s="469" t="s">
        <v>21</v>
      </c>
      <c r="B285" s="470">
        <f t="shared" si="7"/>
        <v>707073</v>
      </c>
      <c r="C285" s="470">
        <v>679777</v>
      </c>
      <c r="D285" s="470">
        <v>27296</v>
      </c>
      <c r="E285" s="466"/>
      <c r="F285" s="466"/>
      <c r="G285" s="466"/>
      <c r="H285" s="466"/>
      <c r="I285" s="466"/>
      <c r="J285" s="466"/>
      <c r="K285" s="466"/>
      <c r="L285" s="466"/>
      <c r="M285" s="466"/>
      <c r="N285" s="466"/>
      <c r="O285" s="466"/>
      <c r="P285" s="466"/>
      <c r="Q285" s="466"/>
      <c r="R285" s="466"/>
      <c r="S285" s="466"/>
      <c r="T285" s="466"/>
      <c r="U285" s="466"/>
      <c r="V285" s="466"/>
      <c r="W285" s="466"/>
      <c r="X285" s="466"/>
      <c r="Y285" s="466"/>
      <c r="Z285" s="466"/>
      <c r="AA285" s="466"/>
      <c r="AB285" s="466"/>
      <c r="AC285" s="466"/>
    </row>
    <row r="286" spans="1:29" s="467" customFormat="1" ht="9" customHeight="1">
      <c r="A286" s="466" t="s">
        <v>22</v>
      </c>
      <c r="B286" s="468">
        <f t="shared" si="7"/>
        <v>1329783</v>
      </c>
      <c r="C286" s="468">
        <v>1275902</v>
      </c>
      <c r="D286" s="468">
        <v>53881</v>
      </c>
      <c r="E286" s="466"/>
      <c r="F286" s="466"/>
      <c r="G286" s="466"/>
      <c r="H286" s="466"/>
      <c r="I286" s="466"/>
      <c r="J286" s="466"/>
      <c r="K286" s="466"/>
      <c r="L286" s="466"/>
      <c r="M286" s="466"/>
      <c r="N286" s="466"/>
      <c r="O286" s="466"/>
      <c r="P286" s="466"/>
      <c r="Q286" s="466"/>
      <c r="R286" s="466"/>
      <c r="S286" s="466"/>
      <c r="T286" s="466"/>
      <c r="U286" s="466"/>
      <c r="V286" s="466"/>
      <c r="W286" s="466"/>
      <c r="X286" s="466"/>
      <c r="Y286" s="466"/>
      <c r="Z286" s="466"/>
      <c r="AA286" s="466"/>
      <c r="AB286" s="466"/>
      <c r="AC286" s="466"/>
    </row>
    <row r="287" spans="1:29" s="467" customFormat="1" ht="9" customHeight="1">
      <c r="A287" s="466" t="s">
        <v>23</v>
      </c>
      <c r="B287" s="468">
        <f t="shared" si="7"/>
        <v>625511</v>
      </c>
      <c r="C287" s="468">
        <v>594936</v>
      </c>
      <c r="D287" s="468">
        <v>30575</v>
      </c>
      <c r="E287" s="466"/>
      <c r="F287" s="466"/>
      <c r="G287" s="466"/>
      <c r="H287" s="466"/>
      <c r="I287" s="466"/>
      <c r="J287" s="466"/>
      <c r="K287" s="466"/>
      <c r="L287" s="466"/>
      <c r="M287" s="466"/>
      <c r="N287" s="466"/>
      <c r="O287" s="466"/>
      <c r="P287" s="466"/>
      <c r="Q287" s="466"/>
      <c r="R287" s="466"/>
      <c r="S287" s="466"/>
      <c r="T287" s="466"/>
      <c r="U287" s="466"/>
      <c r="V287" s="466"/>
      <c r="W287" s="466"/>
      <c r="X287" s="466"/>
      <c r="Y287" s="466"/>
      <c r="Z287" s="466"/>
      <c r="AA287" s="466"/>
      <c r="AB287" s="466"/>
      <c r="AC287" s="466"/>
    </row>
    <row r="288" spans="1:29" s="467" customFormat="1" ht="9" customHeight="1">
      <c r="A288" s="466" t="s">
        <v>24</v>
      </c>
      <c r="B288" s="468">
        <f t="shared" si="7"/>
        <v>538548</v>
      </c>
      <c r="C288" s="468">
        <v>506868</v>
      </c>
      <c r="D288" s="468">
        <v>31680</v>
      </c>
      <c r="E288" s="466"/>
      <c r="F288" s="466"/>
      <c r="G288" s="466"/>
      <c r="H288" s="466"/>
      <c r="I288" s="466"/>
      <c r="J288" s="466"/>
      <c r="K288" s="466"/>
      <c r="L288" s="466"/>
      <c r="M288" s="466"/>
      <c r="N288" s="466"/>
      <c r="O288" s="466"/>
      <c r="P288" s="466"/>
      <c r="Q288" s="466"/>
      <c r="R288" s="466"/>
      <c r="S288" s="466"/>
      <c r="T288" s="466"/>
      <c r="U288" s="466"/>
      <c r="V288" s="466"/>
      <c r="W288" s="466"/>
      <c r="X288" s="466"/>
      <c r="Y288" s="466"/>
      <c r="Z288" s="466"/>
      <c r="AA288" s="466"/>
      <c r="AB288" s="466"/>
      <c r="AC288" s="466"/>
    </row>
    <row r="289" spans="1:29" s="467" customFormat="1" ht="9" customHeight="1">
      <c r="A289" s="469" t="s">
        <v>25</v>
      </c>
      <c r="B289" s="470">
        <f t="shared" si="7"/>
        <v>632605</v>
      </c>
      <c r="C289" s="470">
        <v>608782</v>
      </c>
      <c r="D289" s="470">
        <v>23823</v>
      </c>
      <c r="E289" s="466"/>
      <c r="F289" s="466"/>
      <c r="G289" s="466"/>
      <c r="H289" s="466"/>
      <c r="I289" s="466"/>
      <c r="J289" s="466"/>
      <c r="K289" s="466"/>
      <c r="L289" s="466"/>
      <c r="M289" s="466"/>
      <c r="N289" s="466"/>
      <c r="O289" s="466"/>
      <c r="P289" s="466"/>
      <c r="Q289" s="466"/>
      <c r="R289" s="466"/>
      <c r="S289" s="466"/>
      <c r="T289" s="466"/>
      <c r="U289" s="466"/>
      <c r="V289" s="466"/>
      <c r="W289" s="466"/>
      <c r="X289" s="466"/>
      <c r="Y289" s="466"/>
      <c r="Z289" s="466"/>
      <c r="AA289" s="466"/>
      <c r="AB289" s="466"/>
      <c r="AC289" s="466"/>
    </row>
    <row r="290" spans="1:29" s="467" customFormat="1" ht="9" customHeight="1">
      <c r="A290" s="466" t="s">
        <v>26</v>
      </c>
      <c r="B290" s="468">
        <f t="shared" si="7"/>
        <v>1084784</v>
      </c>
      <c r="C290" s="468">
        <v>1050280</v>
      </c>
      <c r="D290" s="468">
        <v>34504</v>
      </c>
      <c r="E290" s="466"/>
      <c r="F290" s="466"/>
      <c r="G290" s="466"/>
      <c r="H290" s="466"/>
      <c r="I290" s="466"/>
      <c r="J290" s="466"/>
      <c r="K290" s="466"/>
      <c r="L290" s="466"/>
      <c r="M290" s="466"/>
      <c r="N290" s="466"/>
      <c r="O290" s="466"/>
      <c r="P290" s="466"/>
      <c r="Q290" s="466"/>
      <c r="R290" s="466"/>
      <c r="S290" s="466"/>
      <c r="T290" s="466"/>
      <c r="U290" s="466"/>
      <c r="V290" s="466"/>
      <c r="W290" s="466"/>
      <c r="X290" s="466"/>
      <c r="Y290" s="466"/>
      <c r="Z290" s="466"/>
      <c r="AA290" s="466"/>
      <c r="AB290" s="466"/>
      <c r="AC290" s="466"/>
    </row>
    <row r="291" spans="1:29" s="467" customFormat="1" ht="9" customHeight="1">
      <c r="A291" s="466" t="s">
        <v>27</v>
      </c>
      <c r="B291" s="468">
        <f t="shared" si="7"/>
        <v>969877</v>
      </c>
      <c r="C291" s="468">
        <v>927279</v>
      </c>
      <c r="D291" s="468">
        <v>42598</v>
      </c>
      <c r="E291" s="466"/>
      <c r="F291" s="466"/>
      <c r="G291" s="466"/>
      <c r="H291" s="466"/>
      <c r="I291" s="466"/>
      <c r="J291" s="466"/>
      <c r="K291" s="466"/>
      <c r="L291" s="466"/>
      <c r="M291" s="466"/>
      <c r="N291" s="466"/>
      <c r="O291" s="466"/>
      <c r="P291" s="466"/>
      <c r="Q291" s="466"/>
      <c r="R291" s="466"/>
      <c r="S291" s="466"/>
      <c r="T291" s="466"/>
      <c r="U291" s="466"/>
      <c r="V291" s="466"/>
      <c r="W291" s="466"/>
      <c r="X291" s="466"/>
      <c r="Y291" s="466"/>
      <c r="Z291" s="466"/>
      <c r="AA291" s="466"/>
      <c r="AB291" s="466"/>
      <c r="AC291" s="466"/>
    </row>
    <row r="292" spans="1:29" s="467" customFormat="1" ht="9" customHeight="1">
      <c r="A292" s="466" t="s">
        <v>28</v>
      </c>
      <c r="B292" s="468">
        <f t="shared" si="7"/>
        <v>480552</v>
      </c>
      <c r="C292" s="468">
        <v>462413</v>
      </c>
      <c r="D292" s="468">
        <v>18139</v>
      </c>
      <c r="E292" s="466"/>
      <c r="F292" s="466"/>
      <c r="G292" s="466"/>
      <c r="H292" s="466"/>
      <c r="I292" s="466"/>
      <c r="J292" s="466"/>
      <c r="K292" s="466"/>
      <c r="L292" s="466"/>
      <c r="M292" s="466"/>
      <c r="N292" s="466"/>
      <c r="O292" s="466"/>
      <c r="P292" s="466"/>
      <c r="Q292" s="466"/>
      <c r="R292" s="466"/>
      <c r="S292" s="466"/>
      <c r="T292" s="466"/>
      <c r="U292" s="466"/>
      <c r="V292" s="466"/>
      <c r="W292" s="466"/>
      <c r="X292" s="466"/>
      <c r="Y292" s="466"/>
      <c r="Z292" s="466"/>
      <c r="AA292" s="466"/>
      <c r="AB292" s="466"/>
      <c r="AC292" s="466"/>
    </row>
    <row r="293" spans="1:29" s="467" customFormat="1" ht="9" customHeight="1">
      <c r="A293" s="469" t="s">
        <v>29</v>
      </c>
      <c r="B293" s="470">
        <f t="shared" si="7"/>
        <v>1274939</v>
      </c>
      <c r="C293" s="470">
        <v>1239245</v>
      </c>
      <c r="D293" s="470">
        <v>35694</v>
      </c>
      <c r="E293" s="466"/>
      <c r="F293" s="466"/>
      <c r="G293" s="466"/>
      <c r="H293" s="466"/>
      <c r="I293" s="466"/>
      <c r="J293" s="466"/>
      <c r="K293" s="466"/>
      <c r="L293" s="466"/>
      <c r="M293" s="466"/>
      <c r="N293" s="466"/>
      <c r="O293" s="466"/>
      <c r="P293" s="466"/>
      <c r="Q293" s="466"/>
      <c r="R293" s="466"/>
      <c r="S293" s="466"/>
      <c r="T293" s="466"/>
      <c r="U293" s="466"/>
      <c r="V293" s="466"/>
      <c r="W293" s="466"/>
      <c r="X293" s="466"/>
      <c r="Y293" s="466"/>
      <c r="Z293" s="466"/>
      <c r="AA293" s="466"/>
      <c r="AB293" s="466"/>
      <c r="AC293" s="466"/>
    </row>
    <row r="294" spans="1:29" s="467" customFormat="1" ht="9" customHeight="1">
      <c r="A294" s="466" t="s">
        <v>30</v>
      </c>
      <c r="B294" s="468">
        <f t="shared" si="7"/>
        <v>240560</v>
      </c>
      <c r="C294" s="468">
        <v>232266</v>
      </c>
      <c r="D294" s="468">
        <v>8294</v>
      </c>
      <c r="E294" s="466"/>
      <c r="F294" s="466"/>
      <c r="G294" s="466"/>
      <c r="H294" s="466"/>
      <c r="I294" s="466"/>
      <c r="J294" s="466"/>
      <c r="K294" s="466"/>
      <c r="L294" s="466"/>
      <c r="M294" s="466"/>
      <c r="N294" s="466"/>
      <c r="O294" s="466"/>
      <c r="P294" s="466"/>
      <c r="Q294" s="466"/>
      <c r="R294" s="466"/>
      <c r="S294" s="466"/>
      <c r="T294" s="466"/>
      <c r="U294" s="466"/>
      <c r="V294" s="466"/>
      <c r="W294" s="466"/>
      <c r="X294" s="466"/>
      <c r="Y294" s="466"/>
      <c r="Z294" s="466"/>
      <c r="AA294" s="466"/>
      <c r="AB294" s="466"/>
      <c r="AC294" s="466"/>
    </row>
    <row r="295" spans="1:29" s="467" customFormat="1" ht="9" customHeight="1">
      <c r="A295" s="466" t="s">
        <v>31</v>
      </c>
      <c r="B295" s="468">
        <f t="shared" si="7"/>
        <v>1907855</v>
      </c>
      <c r="C295" s="468">
        <v>1852848</v>
      </c>
      <c r="D295" s="468">
        <v>55007</v>
      </c>
      <c r="E295" s="466"/>
      <c r="F295" s="466"/>
      <c r="G295" s="466"/>
      <c r="H295" s="466"/>
      <c r="I295" s="466"/>
      <c r="J295" s="466"/>
      <c r="K295" s="466"/>
      <c r="L295" s="466"/>
      <c r="M295" s="466"/>
      <c r="N295" s="466"/>
      <c r="O295" s="466"/>
      <c r="P295" s="466"/>
      <c r="Q295" s="466"/>
      <c r="R295" s="466"/>
      <c r="S295" s="466"/>
      <c r="T295" s="466"/>
      <c r="U295" s="466"/>
      <c r="V295" s="466"/>
      <c r="W295" s="466"/>
      <c r="X295" s="466"/>
      <c r="Y295" s="466"/>
      <c r="Z295" s="466"/>
      <c r="AA295" s="466"/>
      <c r="AB295" s="466"/>
      <c r="AC295" s="466"/>
    </row>
    <row r="296" spans="1:29" s="467" customFormat="1" ht="9" customHeight="1">
      <c r="A296" s="466" t="s">
        <v>32</v>
      </c>
      <c r="B296" s="468">
        <f t="shared" si="7"/>
        <v>612866</v>
      </c>
      <c r="C296" s="468">
        <v>586678</v>
      </c>
      <c r="D296" s="468">
        <v>26188</v>
      </c>
      <c r="E296" s="466"/>
      <c r="F296" s="466"/>
      <c r="G296" s="466"/>
      <c r="H296" s="466"/>
      <c r="I296" s="466"/>
      <c r="J296" s="466"/>
      <c r="K296" s="466"/>
      <c r="L296" s="466"/>
      <c r="M296" s="466"/>
      <c r="N296" s="466"/>
      <c r="O296" s="466"/>
      <c r="P296" s="466"/>
      <c r="Q296" s="466"/>
      <c r="R296" s="466"/>
      <c r="S296" s="466"/>
      <c r="T296" s="466"/>
      <c r="U296" s="466"/>
      <c r="V296" s="466"/>
      <c r="W296" s="466"/>
      <c r="X296" s="466"/>
      <c r="Y296" s="466"/>
      <c r="Z296" s="466"/>
      <c r="AA296" s="466"/>
      <c r="AB296" s="466"/>
      <c r="AC296" s="466"/>
    </row>
    <row r="297" spans="1:29" s="467" customFormat="1" ht="9" customHeight="1">
      <c r="A297" s="469" t="s">
        <v>33</v>
      </c>
      <c r="B297" s="470">
        <f t="shared" si="7"/>
        <v>340235</v>
      </c>
      <c r="C297" s="470">
        <v>331005</v>
      </c>
      <c r="D297" s="470">
        <v>9230</v>
      </c>
      <c r="E297" s="466"/>
      <c r="F297" s="466"/>
      <c r="G297" s="466"/>
      <c r="H297" s="466"/>
      <c r="I297" s="466"/>
      <c r="J297" s="466"/>
      <c r="K297" s="466"/>
      <c r="L297" s="466"/>
      <c r="M297" s="466"/>
      <c r="N297" s="466"/>
      <c r="O297" s="466"/>
      <c r="P297" s="466"/>
      <c r="Q297" s="466"/>
      <c r="R297" s="466"/>
      <c r="S297" s="466"/>
      <c r="T297" s="466"/>
      <c r="U297" s="466"/>
      <c r="V297" s="466"/>
      <c r="W297" s="466"/>
      <c r="X297" s="466"/>
      <c r="Y297" s="466"/>
      <c r="Z297" s="466"/>
      <c r="AA297" s="466"/>
      <c r="AB297" s="466"/>
      <c r="AC297" s="466"/>
    </row>
    <row r="298" spans="1:29" s="467" customFormat="1" ht="9" customHeight="1">
      <c r="A298" s="471" t="s">
        <v>218</v>
      </c>
      <c r="B298" s="472">
        <f t="shared" si="7"/>
        <v>443</v>
      </c>
      <c r="C298" s="472">
        <v>357</v>
      </c>
      <c r="D298" s="472">
        <v>86</v>
      </c>
      <c r="E298" s="466"/>
      <c r="F298" s="466"/>
      <c r="G298" s="466"/>
      <c r="H298" s="466"/>
      <c r="I298" s="466"/>
      <c r="J298" s="466"/>
      <c r="K298" s="466"/>
      <c r="L298" s="466"/>
      <c r="M298" s="466"/>
      <c r="N298" s="466"/>
      <c r="O298" s="466"/>
      <c r="P298" s="466"/>
      <c r="Q298" s="466"/>
      <c r="R298" s="466"/>
      <c r="S298" s="466"/>
      <c r="T298" s="466"/>
      <c r="U298" s="466"/>
      <c r="V298" s="466"/>
      <c r="W298" s="466"/>
      <c r="X298" s="466"/>
      <c r="Y298" s="466"/>
      <c r="Z298" s="466"/>
      <c r="AA298" s="466"/>
      <c r="AB298" s="466"/>
      <c r="AC298" s="466"/>
    </row>
    <row r="299" spans="1:29" s="467" customFormat="1" ht="9" customHeight="1">
      <c r="A299" s="471"/>
      <c r="B299" s="472"/>
      <c r="C299" s="472"/>
      <c r="D299" s="472"/>
      <c r="E299" s="466"/>
      <c r="F299" s="466"/>
      <c r="G299" s="466"/>
      <c r="H299" s="466"/>
      <c r="I299" s="466"/>
      <c r="J299" s="466"/>
      <c r="K299" s="466"/>
      <c r="L299" s="466"/>
      <c r="M299" s="466"/>
      <c r="N299" s="466"/>
      <c r="O299" s="466"/>
      <c r="P299" s="466"/>
      <c r="Q299" s="466"/>
      <c r="R299" s="466"/>
      <c r="S299" s="466"/>
      <c r="T299" s="466"/>
      <c r="U299" s="466"/>
      <c r="V299" s="466"/>
      <c r="W299" s="466"/>
      <c r="X299" s="466"/>
      <c r="Y299" s="466"/>
      <c r="Z299" s="466"/>
      <c r="AA299" s="466"/>
      <c r="AB299" s="466"/>
      <c r="AC299" s="466"/>
    </row>
    <row r="300" spans="1:29" s="467" customFormat="1" ht="9" customHeight="1">
      <c r="A300" s="464">
        <v>2013</v>
      </c>
      <c r="B300" s="455"/>
      <c r="C300" s="455"/>
      <c r="D300" s="455"/>
      <c r="E300" s="455"/>
      <c r="F300" s="466"/>
      <c r="G300" s="466"/>
      <c r="H300" s="466"/>
      <c r="I300" s="466"/>
      <c r="J300" s="466"/>
      <c r="K300" s="466"/>
      <c r="L300" s="466"/>
      <c r="M300" s="466"/>
      <c r="N300" s="466"/>
      <c r="O300" s="466"/>
      <c r="P300" s="466"/>
      <c r="Q300" s="466"/>
      <c r="R300" s="466"/>
      <c r="S300" s="466"/>
      <c r="T300" s="466"/>
      <c r="U300" s="466"/>
      <c r="V300" s="466"/>
      <c r="W300" s="466"/>
      <c r="X300" s="466"/>
      <c r="Y300" s="466"/>
      <c r="Z300" s="466"/>
      <c r="AA300" s="466"/>
      <c r="AB300" s="466"/>
      <c r="AC300" s="466"/>
    </row>
    <row r="301" spans="1:29" s="467" customFormat="1" ht="9" customHeight="1">
      <c r="A301" s="464" t="s">
        <v>1</v>
      </c>
      <c r="B301" s="465">
        <f>SUM(B303:B335)</f>
        <v>41659149</v>
      </c>
      <c r="C301" s="465">
        <f>SUM(C303:C335)</f>
        <v>40059942</v>
      </c>
      <c r="D301" s="465">
        <f>SUM(D303:D335)</f>
        <v>1599207</v>
      </c>
      <c r="E301" s="466"/>
      <c r="F301" s="466"/>
      <c r="G301" s="466"/>
      <c r="H301" s="466"/>
      <c r="I301" s="466"/>
      <c r="J301" s="466"/>
      <c r="K301" s="466"/>
      <c r="L301" s="466"/>
      <c r="M301" s="466"/>
      <c r="N301" s="466"/>
      <c r="O301" s="466"/>
      <c r="P301" s="466"/>
      <c r="Q301" s="466"/>
      <c r="R301" s="466"/>
      <c r="S301" s="466"/>
      <c r="T301" s="466"/>
      <c r="U301" s="466"/>
      <c r="V301" s="466"/>
      <c r="W301" s="466"/>
      <c r="X301" s="466"/>
      <c r="Y301" s="466"/>
      <c r="Z301" s="466"/>
      <c r="AA301" s="466"/>
      <c r="AB301" s="466"/>
      <c r="AC301" s="466"/>
    </row>
    <row r="302" spans="1:29" s="467" customFormat="1" ht="3.95" customHeight="1">
      <c r="A302" s="464"/>
      <c r="B302" s="465"/>
      <c r="C302" s="465"/>
      <c r="D302" s="465"/>
      <c r="E302" s="466"/>
      <c r="F302" s="466"/>
      <c r="G302" s="466"/>
      <c r="H302" s="466"/>
      <c r="I302" s="466"/>
      <c r="J302" s="466"/>
      <c r="K302" s="466"/>
      <c r="L302" s="466"/>
      <c r="M302" s="466"/>
      <c r="N302" s="466"/>
      <c r="O302" s="466"/>
      <c r="P302" s="466"/>
      <c r="Q302" s="466"/>
      <c r="R302" s="466"/>
      <c r="S302" s="466"/>
      <c r="T302" s="466"/>
      <c r="U302" s="466"/>
      <c r="V302" s="466"/>
      <c r="W302" s="466"/>
      <c r="X302" s="466"/>
      <c r="Y302" s="466"/>
      <c r="Z302" s="466"/>
      <c r="AA302" s="466"/>
      <c r="AB302" s="466"/>
      <c r="AC302" s="466"/>
    </row>
    <row r="303" spans="1:29" s="467" customFormat="1" ht="9" customHeight="1">
      <c r="A303" s="466" t="s">
        <v>2</v>
      </c>
      <c r="B303" s="468">
        <f t="shared" ref="B303:B335" si="8">SUM(C303:D303)</f>
        <v>512374</v>
      </c>
      <c r="C303" s="468">
        <v>497197</v>
      </c>
      <c r="D303" s="468">
        <v>15177</v>
      </c>
      <c r="E303" s="466"/>
      <c r="F303" s="466"/>
      <c r="G303" s="466"/>
      <c r="H303" s="466"/>
      <c r="I303" s="466"/>
      <c r="J303" s="466"/>
      <c r="K303" s="466"/>
      <c r="L303" s="466"/>
      <c r="M303" s="466"/>
      <c r="N303" s="466"/>
      <c r="O303" s="466"/>
      <c r="P303" s="466"/>
      <c r="Q303" s="466"/>
      <c r="R303" s="466"/>
      <c r="S303" s="466"/>
      <c r="T303" s="466"/>
      <c r="U303" s="466"/>
      <c r="V303" s="466"/>
      <c r="W303" s="466"/>
      <c r="X303" s="466"/>
      <c r="Y303" s="466"/>
      <c r="Z303" s="466"/>
      <c r="AA303" s="466"/>
      <c r="AB303" s="466"/>
      <c r="AC303" s="466"/>
    </row>
    <row r="304" spans="1:29" s="467" customFormat="1" ht="9" customHeight="1">
      <c r="A304" s="466" t="s">
        <v>3</v>
      </c>
      <c r="B304" s="468">
        <f t="shared" si="8"/>
        <v>1524507</v>
      </c>
      <c r="C304" s="468">
        <v>1466270</v>
      </c>
      <c r="D304" s="468">
        <v>58237</v>
      </c>
      <c r="E304" s="466"/>
      <c r="F304" s="466"/>
      <c r="G304" s="466"/>
      <c r="H304" s="466"/>
      <c r="I304" s="466"/>
      <c r="J304" s="466"/>
      <c r="K304" s="466"/>
      <c r="L304" s="466"/>
      <c r="M304" s="466"/>
      <c r="N304" s="466"/>
      <c r="O304" s="466"/>
      <c r="P304" s="466"/>
      <c r="Q304" s="466"/>
      <c r="R304" s="466"/>
      <c r="S304" s="466"/>
      <c r="T304" s="466"/>
      <c r="U304" s="466"/>
      <c r="V304" s="466"/>
      <c r="W304" s="466"/>
      <c r="X304" s="466"/>
      <c r="Y304" s="466"/>
      <c r="Z304" s="466"/>
      <c r="AA304" s="466"/>
      <c r="AB304" s="466"/>
      <c r="AC304" s="466"/>
    </row>
    <row r="305" spans="1:29" s="467" customFormat="1" ht="9" customHeight="1">
      <c r="A305" s="466" t="s">
        <v>4</v>
      </c>
      <c r="B305" s="468">
        <f t="shared" si="8"/>
        <v>248101</v>
      </c>
      <c r="C305" s="468">
        <v>232514</v>
      </c>
      <c r="D305" s="468">
        <v>15587</v>
      </c>
      <c r="E305" s="466"/>
      <c r="F305" s="466"/>
      <c r="G305" s="466"/>
      <c r="H305" s="466"/>
      <c r="I305" s="466"/>
      <c r="J305" s="466"/>
      <c r="K305" s="466"/>
      <c r="L305" s="466"/>
      <c r="M305" s="466"/>
      <c r="N305" s="466"/>
      <c r="O305" s="466"/>
      <c r="P305" s="466"/>
      <c r="Q305" s="466"/>
      <c r="R305" s="466"/>
      <c r="S305" s="466"/>
      <c r="T305" s="466"/>
      <c r="U305" s="466"/>
      <c r="V305" s="466"/>
      <c r="W305" s="466"/>
      <c r="X305" s="466"/>
      <c r="Y305" s="466"/>
      <c r="Z305" s="466"/>
      <c r="AA305" s="466"/>
      <c r="AB305" s="466"/>
      <c r="AC305" s="466"/>
    </row>
    <row r="306" spans="1:29" s="467" customFormat="1" ht="9" customHeight="1">
      <c r="A306" s="469" t="s">
        <v>5</v>
      </c>
      <c r="B306" s="470">
        <f t="shared" si="8"/>
        <v>290872</v>
      </c>
      <c r="C306" s="470">
        <v>278187</v>
      </c>
      <c r="D306" s="470">
        <v>12685</v>
      </c>
      <c r="E306" s="466"/>
      <c r="F306" s="466"/>
      <c r="G306" s="466"/>
      <c r="H306" s="466"/>
      <c r="I306" s="466"/>
      <c r="J306" s="466"/>
      <c r="K306" s="466"/>
      <c r="L306" s="466"/>
      <c r="M306" s="466"/>
      <c r="N306" s="466"/>
      <c r="O306" s="466"/>
      <c r="P306" s="466"/>
      <c r="Q306" s="466"/>
      <c r="R306" s="466"/>
      <c r="S306" s="466"/>
      <c r="T306" s="466"/>
      <c r="U306" s="466"/>
      <c r="V306" s="466"/>
      <c r="W306" s="466"/>
      <c r="X306" s="466"/>
      <c r="Y306" s="466"/>
      <c r="Z306" s="466"/>
      <c r="AA306" s="466"/>
      <c r="AB306" s="466"/>
      <c r="AC306" s="466"/>
    </row>
    <row r="307" spans="1:29" s="467" customFormat="1" ht="9" customHeight="1">
      <c r="A307" s="466" t="s">
        <v>6</v>
      </c>
      <c r="B307" s="468">
        <f t="shared" si="8"/>
        <v>1051944</v>
      </c>
      <c r="C307" s="468">
        <v>1018214</v>
      </c>
      <c r="D307" s="468">
        <v>33730</v>
      </c>
      <c r="E307" s="466"/>
      <c r="F307" s="466"/>
      <c r="G307" s="466"/>
      <c r="H307" s="466"/>
      <c r="I307" s="466"/>
      <c r="J307" s="466"/>
      <c r="K307" s="466"/>
      <c r="L307" s="466"/>
      <c r="M307" s="466"/>
      <c r="N307" s="466"/>
      <c r="O307" s="466"/>
      <c r="P307" s="466"/>
      <c r="Q307" s="466"/>
      <c r="R307" s="466"/>
      <c r="S307" s="466"/>
      <c r="T307" s="466"/>
      <c r="U307" s="466"/>
      <c r="V307" s="466"/>
      <c r="W307" s="466"/>
      <c r="X307" s="466"/>
      <c r="Y307" s="466"/>
      <c r="Z307" s="466"/>
      <c r="AA307" s="466"/>
      <c r="AB307" s="466"/>
      <c r="AC307" s="466"/>
    </row>
    <row r="308" spans="1:29" s="467" customFormat="1" ht="9" customHeight="1">
      <c r="A308" s="466" t="s">
        <v>7</v>
      </c>
      <c r="B308" s="468">
        <f t="shared" si="8"/>
        <v>228571</v>
      </c>
      <c r="C308" s="468">
        <v>218931</v>
      </c>
      <c r="D308" s="468">
        <v>9640</v>
      </c>
      <c r="E308" s="466"/>
      <c r="F308" s="466"/>
      <c r="G308" s="466"/>
      <c r="H308" s="466"/>
      <c r="I308" s="466"/>
      <c r="J308" s="466"/>
      <c r="K308" s="466"/>
      <c r="L308" s="466"/>
      <c r="M308" s="466"/>
      <c r="N308" s="466"/>
      <c r="O308" s="466"/>
      <c r="P308" s="466"/>
      <c r="Q308" s="466"/>
      <c r="R308" s="466"/>
      <c r="S308" s="466"/>
      <c r="T308" s="466"/>
      <c r="U308" s="466"/>
      <c r="V308" s="466"/>
      <c r="W308" s="466"/>
      <c r="X308" s="466"/>
      <c r="Y308" s="466"/>
      <c r="Z308" s="466"/>
      <c r="AA308" s="466"/>
      <c r="AB308" s="466"/>
      <c r="AC308" s="466"/>
    </row>
    <row r="309" spans="1:29" s="467" customFormat="1" ht="9" customHeight="1">
      <c r="A309" s="466" t="s">
        <v>8</v>
      </c>
      <c r="B309" s="468">
        <f t="shared" si="8"/>
        <v>875277</v>
      </c>
      <c r="C309" s="468">
        <v>843932</v>
      </c>
      <c r="D309" s="468">
        <v>31345</v>
      </c>
      <c r="E309" s="466"/>
      <c r="F309" s="466"/>
      <c r="G309" s="466"/>
      <c r="H309" s="466"/>
      <c r="I309" s="466"/>
      <c r="J309" s="466"/>
      <c r="K309" s="466"/>
      <c r="L309" s="466"/>
      <c r="M309" s="466"/>
      <c r="N309" s="466"/>
      <c r="O309" s="466"/>
      <c r="P309" s="466"/>
      <c r="Q309" s="466"/>
      <c r="R309" s="466"/>
      <c r="S309" s="466"/>
      <c r="T309" s="466"/>
      <c r="U309" s="466"/>
      <c r="V309" s="466"/>
      <c r="W309" s="466"/>
      <c r="X309" s="466"/>
      <c r="Y309" s="466"/>
      <c r="Z309" s="466"/>
      <c r="AA309" s="466"/>
      <c r="AB309" s="466"/>
      <c r="AC309" s="466"/>
    </row>
    <row r="310" spans="1:29" s="467" customFormat="1" ht="9" customHeight="1">
      <c r="A310" s="469" t="s">
        <v>9</v>
      </c>
      <c r="B310" s="470">
        <f t="shared" si="8"/>
        <v>1497273</v>
      </c>
      <c r="C310" s="470">
        <v>1460356</v>
      </c>
      <c r="D310" s="470">
        <v>36917</v>
      </c>
      <c r="E310" s="466"/>
      <c r="F310" s="466"/>
      <c r="G310" s="466"/>
      <c r="H310" s="466"/>
      <c r="I310" s="466"/>
      <c r="J310" s="466"/>
      <c r="K310" s="466"/>
      <c r="L310" s="466"/>
      <c r="M310" s="466"/>
      <c r="N310" s="466"/>
      <c r="O310" s="466"/>
      <c r="P310" s="466"/>
      <c r="Q310" s="466"/>
      <c r="R310" s="466"/>
      <c r="S310" s="466"/>
      <c r="T310" s="466"/>
      <c r="U310" s="466"/>
      <c r="V310" s="466"/>
      <c r="W310" s="466"/>
      <c r="X310" s="466"/>
      <c r="Y310" s="466"/>
      <c r="Z310" s="466"/>
      <c r="AA310" s="466"/>
      <c r="AB310" s="466"/>
      <c r="AC310" s="466"/>
    </row>
    <row r="311" spans="1:29" s="467" customFormat="1" ht="9" customHeight="1">
      <c r="A311" s="466" t="s">
        <v>10</v>
      </c>
      <c r="B311" s="468">
        <f t="shared" si="8"/>
        <v>9136588</v>
      </c>
      <c r="C311" s="468">
        <v>8715052</v>
      </c>
      <c r="D311" s="468">
        <v>421536</v>
      </c>
      <c r="E311" s="466"/>
      <c r="F311" s="466"/>
      <c r="G311" s="466"/>
      <c r="H311" s="466"/>
      <c r="I311" s="466"/>
      <c r="J311" s="466"/>
      <c r="K311" s="466"/>
      <c r="L311" s="466"/>
      <c r="M311" s="466"/>
      <c r="N311" s="466"/>
      <c r="O311" s="466"/>
      <c r="P311" s="466"/>
      <c r="Q311" s="466"/>
      <c r="R311" s="466"/>
      <c r="S311" s="466"/>
      <c r="T311" s="466"/>
      <c r="U311" s="466"/>
      <c r="V311" s="466"/>
      <c r="W311" s="466"/>
      <c r="X311" s="466"/>
      <c r="Y311" s="466"/>
      <c r="Z311" s="466"/>
      <c r="AA311" s="466"/>
      <c r="AB311" s="466"/>
      <c r="AC311" s="466"/>
    </row>
    <row r="312" spans="1:29" s="467" customFormat="1" ht="9" customHeight="1">
      <c r="A312" s="466" t="s">
        <v>11</v>
      </c>
      <c r="B312" s="468">
        <f t="shared" si="8"/>
        <v>505362</v>
      </c>
      <c r="C312" s="468">
        <v>489723</v>
      </c>
      <c r="D312" s="468">
        <v>15639</v>
      </c>
      <c r="E312" s="466"/>
      <c r="F312" s="466"/>
      <c r="G312" s="466"/>
      <c r="H312" s="466"/>
      <c r="I312" s="466"/>
      <c r="J312" s="466"/>
      <c r="K312" s="466"/>
      <c r="L312" s="466"/>
      <c r="M312" s="466"/>
      <c r="N312" s="466"/>
      <c r="O312" s="466"/>
      <c r="P312" s="466"/>
      <c r="Q312" s="466"/>
      <c r="R312" s="466"/>
      <c r="S312" s="466"/>
      <c r="T312" s="466"/>
      <c r="U312" s="466"/>
      <c r="V312" s="466"/>
      <c r="W312" s="466"/>
      <c r="X312" s="466"/>
      <c r="Y312" s="466"/>
      <c r="Z312" s="466"/>
      <c r="AA312" s="466"/>
      <c r="AB312" s="466"/>
      <c r="AC312" s="466"/>
    </row>
    <row r="313" spans="1:29" s="467" customFormat="1" ht="9" customHeight="1">
      <c r="A313" s="466" t="s">
        <v>12</v>
      </c>
      <c r="B313" s="468">
        <f t="shared" si="8"/>
        <v>1604188</v>
      </c>
      <c r="C313" s="468">
        <v>1549377</v>
      </c>
      <c r="D313" s="468">
        <v>54811</v>
      </c>
      <c r="E313" s="466"/>
      <c r="F313" s="466"/>
      <c r="G313" s="466"/>
      <c r="H313" s="466"/>
      <c r="I313" s="466"/>
      <c r="J313" s="466"/>
      <c r="K313" s="466"/>
      <c r="L313" s="466"/>
      <c r="M313" s="466"/>
      <c r="N313" s="466"/>
      <c r="O313" s="466"/>
      <c r="P313" s="466"/>
      <c r="Q313" s="466"/>
      <c r="R313" s="466"/>
      <c r="S313" s="466"/>
      <c r="T313" s="466"/>
      <c r="U313" s="466"/>
      <c r="V313" s="466"/>
      <c r="W313" s="466"/>
      <c r="X313" s="466"/>
      <c r="Y313" s="466"/>
      <c r="Z313" s="466"/>
      <c r="AA313" s="466"/>
      <c r="AB313" s="466"/>
      <c r="AC313" s="466"/>
    </row>
    <row r="314" spans="1:29" s="467" customFormat="1" ht="9" customHeight="1">
      <c r="A314" s="469" t="s">
        <v>13</v>
      </c>
      <c r="B314" s="470">
        <f t="shared" si="8"/>
        <v>666529</v>
      </c>
      <c r="C314" s="470">
        <v>646977</v>
      </c>
      <c r="D314" s="470">
        <v>19552</v>
      </c>
      <c r="E314" s="466"/>
      <c r="F314" s="466"/>
      <c r="G314" s="466"/>
      <c r="H314" s="466"/>
      <c r="I314" s="466"/>
      <c r="J314" s="466"/>
      <c r="K314" s="466"/>
      <c r="L314" s="466"/>
      <c r="M314" s="466"/>
      <c r="N314" s="466"/>
      <c r="O314" s="466"/>
      <c r="P314" s="466"/>
      <c r="Q314" s="466"/>
      <c r="R314" s="466"/>
      <c r="S314" s="466"/>
      <c r="T314" s="466"/>
      <c r="U314" s="466"/>
      <c r="V314" s="466"/>
      <c r="W314" s="466"/>
      <c r="X314" s="466"/>
      <c r="Y314" s="466"/>
      <c r="Z314" s="466"/>
      <c r="AA314" s="466"/>
      <c r="AB314" s="466"/>
      <c r="AC314" s="466"/>
    </row>
    <row r="315" spans="1:29" s="467" customFormat="1" ht="9" customHeight="1">
      <c r="A315" s="466" t="s">
        <v>14</v>
      </c>
      <c r="B315" s="468">
        <f t="shared" si="8"/>
        <v>662274</v>
      </c>
      <c r="C315" s="468">
        <v>640487</v>
      </c>
      <c r="D315" s="468">
        <v>21787</v>
      </c>
      <c r="E315" s="466"/>
      <c r="F315" s="466"/>
      <c r="G315" s="466"/>
      <c r="H315" s="466"/>
      <c r="I315" s="466"/>
      <c r="J315" s="466"/>
      <c r="K315" s="466"/>
      <c r="L315" s="466"/>
      <c r="M315" s="466"/>
      <c r="N315" s="466"/>
      <c r="O315" s="466"/>
      <c r="P315" s="466"/>
      <c r="Q315" s="466"/>
      <c r="R315" s="466"/>
      <c r="S315" s="466"/>
      <c r="T315" s="466"/>
      <c r="U315" s="466"/>
      <c r="V315" s="466"/>
      <c r="W315" s="466"/>
      <c r="X315" s="466"/>
      <c r="Y315" s="466"/>
      <c r="Z315" s="466"/>
      <c r="AA315" s="466"/>
      <c r="AB315" s="466"/>
      <c r="AC315" s="466"/>
    </row>
    <row r="316" spans="1:29" s="467" customFormat="1" ht="9" customHeight="1">
      <c r="A316" s="466" t="s">
        <v>15</v>
      </c>
      <c r="B316" s="468">
        <f t="shared" si="8"/>
        <v>2825765</v>
      </c>
      <c r="C316" s="468">
        <v>2700194</v>
      </c>
      <c r="D316" s="468">
        <v>125571</v>
      </c>
      <c r="E316" s="466"/>
      <c r="F316" s="466"/>
      <c r="G316" s="466"/>
      <c r="H316" s="466"/>
      <c r="I316" s="466"/>
      <c r="J316" s="466"/>
      <c r="K316" s="466"/>
      <c r="L316" s="466"/>
      <c r="M316" s="466"/>
      <c r="N316" s="466"/>
      <c r="O316" s="466"/>
      <c r="P316" s="466"/>
      <c r="Q316" s="466"/>
      <c r="R316" s="466"/>
      <c r="S316" s="466"/>
      <c r="T316" s="466"/>
      <c r="U316" s="466"/>
      <c r="V316" s="466"/>
      <c r="W316" s="466"/>
      <c r="X316" s="466"/>
      <c r="Y316" s="466"/>
      <c r="Z316" s="466"/>
      <c r="AA316" s="466"/>
      <c r="AB316" s="466"/>
      <c r="AC316" s="466"/>
    </row>
    <row r="317" spans="1:29" s="467" customFormat="1" ht="9" customHeight="1">
      <c r="A317" s="466" t="s">
        <v>16</v>
      </c>
      <c r="B317" s="468">
        <f t="shared" si="8"/>
        <v>3690531</v>
      </c>
      <c r="C317" s="468">
        <v>3556446</v>
      </c>
      <c r="D317" s="468">
        <v>134085</v>
      </c>
      <c r="E317" s="466"/>
      <c r="F317" s="466"/>
      <c r="G317" s="466"/>
      <c r="H317" s="466"/>
      <c r="I317" s="466"/>
      <c r="J317" s="466"/>
      <c r="K317" s="466"/>
      <c r="L317" s="466"/>
      <c r="M317" s="466"/>
      <c r="N317" s="466"/>
      <c r="O317" s="466"/>
      <c r="P317" s="466"/>
      <c r="Q317" s="466"/>
      <c r="R317" s="466"/>
      <c r="S317" s="466"/>
      <c r="T317" s="466"/>
      <c r="U317" s="466"/>
      <c r="V317" s="466"/>
      <c r="W317" s="466"/>
      <c r="X317" s="466"/>
      <c r="Y317" s="466"/>
      <c r="Z317" s="466"/>
      <c r="AA317" s="466"/>
      <c r="AB317" s="466"/>
      <c r="AC317" s="466"/>
    </row>
    <row r="318" spans="1:29" s="467" customFormat="1" ht="9" customHeight="1">
      <c r="A318" s="469" t="s">
        <v>17</v>
      </c>
      <c r="B318" s="470">
        <f t="shared" si="8"/>
        <v>1076509</v>
      </c>
      <c r="C318" s="470">
        <v>1042120</v>
      </c>
      <c r="D318" s="470">
        <v>34389</v>
      </c>
      <c r="E318" s="466"/>
      <c r="F318" s="466"/>
      <c r="G318" s="466"/>
      <c r="H318" s="466"/>
      <c r="I318" s="466"/>
      <c r="J318" s="466"/>
      <c r="K318" s="466"/>
      <c r="L318" s="466"/>
      <c r="M318" s="466"/>
      <c r="N318" s="466"/>
      <c r="O318" s="466"/>
      <c r="P318" s="466"/>
      <c r="Q318" s="466"/>
      <c r="R318" s="466"/>
      <c r="S318" s="466"/>
      <c r="T318" s="466"/>
      <c r="U318" s="466"/>
      <c r="V318" s="466"/>
      <c r="W318" s="466"/>
      <c r="X318" s="466"/>
      <c r="Y318" s="466"/>
      <c r="Z318" s="466"/>
      <c r="AA318" s="466"/>
      <c r="AB318" s="466"/>
      <c r="AC318" s="466"/>
    </row>
    <row r="319" spans="1:29" s="467" customFormat="1" ht="9" customHeight="1">
      <c r="A319" s="466" t="s">
        <v>18</v>
      </c>
      <c r="B319" s="468">
        <f t="shared" si="8"/>
        <v>497567</v>
      </c>
      <c r="C319" s="468">
        <v>477040</v>
      </c>
      <c r="D319" s="468">
        <v>20527</v>
      </c>
      <c r="E319" s="466"/>
      <c r="F319" s="466"/>
      <c r="G319" s="466"/>
      <c r="H319" s="466"/>
      <c r="I319" s="466"/>
      <c r="J319" s="466"/>
      <c r="K319" s="466"/>
      <c r="L319" s="466"/>
      <c r="M319" s="466"/>
      <c r="N319" s="466"/>
      <c r="O319" s="466"/>
      <c r="P319" s="466"/>
      <c r="Q319" s="466"/>
      <c r="R319" s="466"/>
      <c r="S319" s="466"/>
      <c r="T319" s="466"/>
      <c r="U319" s="466"/>
      <c r="V319" s="466"/>
      <c r="W319" s="466"/>
      <c r="X319" s="466"/>
      <c r="Y319" s="466"/>
      <c r="Z319" s="466"/>
      <c r="AA319" s="466"/>
      <c r="AB319" s="466"/>
      <c r="AC319" s="466"/>
    </row>
    <row r="320" spans="1:29" s="467" customFormat="1" ht="9" customHeight="1">
      <c r="A320" s="466" t="s">
        <v>19</v>
      </c>
      <c r="B320" s="468">
        <f t="shared" si="8"/>
        <v>337324</v>
      </c>
      <c r="C320" s="468">
        <v>327510</v>
      </c>
      <c r="D320" s="468">
        <v>9814</v>
      </c>
      <c r="E320" s="466"/>
      <c r="F320" s="466"/>
      <c r="G320" s="466"/>
      <c r="H320" s="466"/>
      <c r="I320" s="466"/>
      <c r="J320" s="466"/>
      <c r="K320" s="466"/>
      <c r="L320" s="466"/>
      <c r="M320" s="466"/>
      <c r="N320" s="466"/>
      <c r="O320" s="466"/>
      <c r="P320" s="466"/>
      <c r="Q320" s="466"/>
      <c r="R320" s="466"/>
      <c r="S320" s="466"/>
      <c r="T320" s="466"/>
      <c r="U320" s="466"/>
      <c r="V320" s="466"/>
      <c r="W320" s="466"/>
      <c r="X320" s="466"/>
      <c r="Y320" s="466"/>
      <c r="Z320" s="466"/>
      <c r="AA320" s="466"/>
      <c r="AB320" s="466"/>
      <c r="AC320" s="466"/>
    </row>
    <row r="321" spans="1:29" s="467" customFormat="1" ht="9" customHeight="1">
      <c r="A321" s="466" t="s">
        <v>20</v>
      </c>
      <c r="B321" s="468">
        <f t="shared" si="8"/>
        <v>2553036</v>
      </c>
      <c r="C321" s="468">
        <v>2448718</v>
      </c>
      <c r="D321" s="468">
        <v>104318</v>
      </c>
      <c r="E321" s="466"/>
      <c r="F321" s="466"/>
      <c r="G321" s="466"/>
      <c r="H321" s="466"/>
      <c r="I321" s="466"/>
      <c r="J321" s="466"/>
      <c r="K321" s="466"/>
      <c r="L321" s="466"/>
      <c r="M321" s="466"/>
      <c r="N321" s="466"/>
      <c r="O321" s="466"/>
      <c r="P321" s="466"/>
      <c r="Q321" s="466"/>
      <c r="R321" s="466"/>
      <c r="S321" s="466"/>
      <c r="T321" s="466"/>
      <c r="U321" s="466"/>
      <c r="V321" s="466"/>
      <c r="W321" s="466"/>
      <c r="X321" s="466"/>
      <c r="Y321" s="466"/>
      <c r="Z321" s="466"/>
      <c r="AA321" s="466"/>
      <c r="AB321" s="466"/>
      <c r="AC321" s="466"/>
    </row>
    <row r="322" spans="1:29" s="467" customFormat="1" ht="9" customHeight="1">
      <c r="A322" s="469" t="s">
        <v>21</v>
      </c>
      <c r="B322" s="470">
        <f t="shared" si="8"/>
        <v>784295</v>
      </c>
      <c r="C322" s="470">
        <v>754798</v>
      </c>
      <c r="D322" s="470">
        <v>29497</v>
      </c>
      <c r="E322" s="466"/>
      <c r="F322" s="466"/>
      <c r="G322" s="466"/>
      <c r="H322" s="466"/>
      <c r="I322" s="466"/>
      <c r="J322" s="466"/>
      <c r="K322" s="466"/>
      <c r="L322" s="466"/>
      <c r="M322" s="466"/>
      <c r="N322" s="466"/>
      <c r="O322" s="466"/>
      <c r="P322" s="466"/>
      <c r="Q322" s="466"/>
      <c r="R322" s="466"/>
      <c r="S322" s="466"/>
      <c r="T322" s="466"/>
      <c r="U322" s="466"/>
      <c r="V322" s="466"/>
      <c r="W322" s="466"/>
      <c r="X322" s="466"/>
      <c r="Y322" s="466"/>
      <c r="Z322" s="466"/>
      <c r="AA322" s="466"/>
      <c r="AB322" s="466"/>
      <c r="AC322" s="466"/>
    </row>
    <row r="323" spans="1:29" s="467" customFormat="1" ht="9" customHeight="1">
      <c r="A323" s="466" t="s">
        <v>22</v>
      </c>
      <c r="B323" s="468">
        <f t="shared" si="8"/>
        <v>1460974</v>
      </c>
      <c r="C323" s="468">
        <v>1403382</v>
      </c>
      <c r="D323" s="468">
        <v>57592</v>
      </c>
      <c r="E323" s="466"/>
      <c r="F323" s="466"/>
      <c r="G323" s="466"/>
      <c r="H323" s="466"/>
      <c r="I323" s="466"/>
      <c r="J323" s="466"/>
      <c r="K323" s="466"/>
      <c r="L323" s="466"/>
      <c r="M323" s="466"/>
      <c r="N323" s="466"/>
      <c r="O323" s="466"/>
      <c r="P323" s="466"/>
      <c r="Q323" s="466"/>
      <c r="R323" s="466"/>
      <c r="S323" s="466"/>
      <c r="T323" s="466"/>
      <c r="U323" s="466"/>
      <c r="V323" s="466"/>
      <c r="W323" s="466"/>
      <c r="X323" s="466"/>
      <c r="Y323" s="466"/>
      <c r="Z323" s="466"/>
      <c r="AA323" s="466"/>
      <c r="AB323" s="466"/>
      <c r="AC323" s="466"/>
    </row>
    <row r="324" spans="1:29" s="467" customFormat="1" ht="9" customHeight="1">
      <c r="A324" s="466" t="s">
        <v>23</v>
      </c>
      <c r="B324" s="468">
        <f t="shared" si="8"/>
        <v>681821</v>
      </c>
      <c r="C324" s="468">
        <v>648635</v>
      </c>
      <c r="D324" s="468">
        <v>33186</v>
      </c>
      <c r="E324" s="466"/>
      <c r="F324" s="466"/>
      <c r="G324" s="466"/>
      <c r="H324" s="466"/>
      <c r="I324" s="466"/>
      <c r="J324" s="466"/>
      <c r="K324" s="466"/>
      <c r="L324" s="466"/>
      <c r="M324" s="466"/>
      <c r="N324" s="466"/>
      <c r="O324" s="466"/>
      <c r="P324" s="466"/>
      <c r="Q324" s="466"/>
      <c r="R324" s="466"/>
      <c r="S324" s="466"/>
      <c r="T324" s="466"/>
      <c r="U324" s="466"/>
      <c r="V324" s="466"/>
      <c r="W324" s="466"/>
      <c r="X324" s="466"/>
      <c r="Y324" s="466"/>
      <c r="Z324" s="466"/>
      <c r="AA324" s="466"/>
      <c r="AB324" s="466"/>
      <c r="AC324" s="466"/>
    </row>
    <row r="325" spans="1:29" s="467" customFormat="1" ht="9" customHeight="1">
      <c r="A325" s="466" t="s">
        <v>24</v>
      </c>
      <c r="B325" s="468">
        <f t="shared" si="8"/>
        <v>585831</v>
      </c>
      <c r="C325" s="468">
        <v>552018</v>
      </c>
      <c r="D325" s="468">
        <v>33813</v>
      </c>
      <c r="E325" s="466"/>
      <c r="F325" s="466"/>
      <c r="G325" s="466"/>
      <c r="H325" s="466"/>
      <c r="I325" s="466"/>
      <c r="J325" s="466"/>
      <c r="K325" s="466"/>
      <c r="L325" s="466"/>
      <c r="M325" s="466"/>
      <c r="N325" s="466"/>
      <c r="O325" s="466"/>
      <c r="P325" s="466"/>
      <c r="Q325" s="466"/>
      <c r="R325" s="466"/>
      <c r="S325" s="466"/>
      <c r="T325" s="466"/>
      <c r="U325" s="466"/>
      <c r="V325" s="466"/>
      <c r="W325" s="466"/>
      <c r="X325" s="466"/>
      <c r="Y325" s="466"/>
      <c r="Z325" s="466"/>
      <c r="AA325" s="466"/>
      <c r="AB325" s="466"/>
      <c r="AC325" s="466"/>
    </row>
    <row r="326" spans="1:29" s="467" customFormat="1" ht="9" customHeight="1">
      <c r="A326" s="469" t="s">
        <v>25</v>
      </c>
      <c r="B326" s="470">
        <f t="shared" si="8"/>
        <v>686034</v>
      </c>
      <c r="C326" s="470">
        <v>660293</v>
      </c>
      <c r="D326" s="470">
        <v>25741</v>
      </c>
      <c r="E326" s="466"/>
      <c r="F326" s="466"/>
      <c r="G326" s="466"/>
      <c r="H326" s="466"/>
      <c r="I326" s="466"/>
      <c r="J326" s="466"/>
      <c r="K326" s="466"/>
      <c r="L326" s="466"/>
      <c r="M326" s="466"/>
      <c r="N326" s="466"/>
      <c r="O326" s="466"/>
      <c r="P326" s="466"/>
      <c r="Q326" s="466"/>
      <c r="R326" s="466"/>
      <c r="S326" s="466"/>
      <c r="T326" s="466"/>
      <c r="U326" s="466"/>
      <c r="V326" s="466"/>
      <c r="W326" s="466"/>
      <c r="X326" s="466"/>
      <c r="Y326" s="466"/>
      <c r="Z326" s="466"/>
      <c r="AA326" s="466"/>
      <c r="AB326" s="466"/>
      <c r="AC326" s="466"/>
    </row>
    <row r="327" spans="1:29" s="467" customFormat="1" ht="9" customHeight="1">
      <c r="A327" s="466" t="s">
        <v>26</v>
      </c>
      <c r="B327" s="468">
        <f t="shared" si="8"/>
        <v>1251179</v>
      </c>
      <c r="C327" s="468">
        <v>1214520</v>
      </c>
      <c r="D327" s="468">
        <v>36659</v>
      </c>
      <c r="E327" s="466"/>
      <c r="F327" s="466"/>
      <c r="G327" s="466"/>
      <c r="H327" s="466"/>
      <c r="I327" s="466"/>
      <c r="J327" s="466"/>
      <c r="K327" s="466"/>
      <c r="L327" s="466"/>
      <c r="M327" s="466"/>
      <c r="N327" s="466"/>
      <c r="O327" s="466"/>
      <c r="P327" s="466"/>
      <c r="Q327" s="466"/>
      <c r="R327" s="466"/>
      <c r="S327" s="466"/>
      <c r="T327" s="466"/>
      <c r="U327" s="466"/>
      <c r="V327" s="466"/>
      <c r="W327" s="466"/>
      <c r="X327" s="466"/>
      <c r="Y327" s="466"/>
      <c r="Z327" s="466"/>
      <c r="AA327" s="466"/>
      <c r="AB327" s="466"/>
      <c r="AC327" s="466"/>
    </row>
    <row r="328" spans="1:29" s="467" customFormat="1" ht="9" customHeight="1">
      <c r="A328" s="466" t="s">
        <v>27</v>
      </c>
      <c r="B328" s="468">
        <f t="shared" si="8"/>
        <v>1071334</v>
      </c>
      <c r="C328" s="468">
        <v>1026170</v>
      </c>
      <c r="D328" s="468">
        <v>45164</v>
      </c>
      <c r="E328" s="466"/>
      <c r="F328" s="466"/>
      <c r="G328" s="466"/>
      <c r="H328" s="466"/>
      <c r="I328" s="466"/>
      <c r="J328" s="466"/>
      <c r="K328" s="466"/>
      <c r="L328" s="466"/>
      <c r="M328" s="466"/>
      <c r="N328" s="466"/>
      <c r="O328" s="466"/>
      <c r="P328" s="466"/>
      <c r="Q328" s="466"/>
      <c r="R328" s="466"/>
      <c r="S328" s="466"/>
      <c r="T328" s="466"/>
      <c r="U328" s="466"/>
      <c r="V328" s="466"/>
      <c r="W328" s="466"/>
      <c r="X328" s="466"/>
      <c r="Y328" s="466"/>
      <c r="Z328" s="466"/>
      <c r="AA328" s="466"/>
      <c r="AB328" s="466"/>
      <c r="AC328" s="466"/>
    </row>
    <row r="329" spans="1:29" s="467" customFormat="1" ht="9" customHeight="1">
      <c r="A329" s="466" t="s">
        <v>28</v>
      </c>
      <c r="B329" s="468">
        <f t="shared" si="8"/>
        <v>535738</v>
      </c>
      <c r="C329" s="468">
        <v>516288</v>
      </c>
      <c r="D329" s="468">
        <v>19450</v>
      </c>
      <c r="E329" s="466"/>
      <c r="F329" s="466"/>
      <c r="G329" s="466"/>
      <c r="H329" s="466"/>
      <c r="I329" s="466"/>
      <c r="J329" s="466"/>
      <c r="K329" s="466"/>
      <c r="L329" s="466"/>
      <c r="M329" s="466"/>
      <c r="N329" s="466"/>
      <c r="O329" s="466"/>
      <c r="P329" s="466"/>
      <c r="Q329" s="466"/>
      <c r="R329" s="466"/>
      <c r="S329" s="466"/>
      <c r="T329" s="466"/>
      <c r="U329" s="466"/>
      <c r="V329" s="466"/>
      <c r="W329" s="466"/>
      <c r="X329" s="466"/>
      <c r="Y329" s="466"/>
      <c r="Z329" s="466"/>
      <c r="AA329" s="466"/>
      <c r="AB329" s="466"/>
      <c r="AC329" s="466"/>
    </row>
    <row r="330" spans="1:29" s="467" customFormat="1" ht="9" customHeight="1">
      <c r="A330" s="469" t="s">
        <v>29</v>
      </c>
      <c r="B330" s="470">
        <f t="shared" si="8"/>
        <v>1393129</v>
      </c>
      <c r="C330" s="470">
        <v>1355831</v>
      </c>
      <c r="D330" s="470">
        <v>37298</v>
      </c>
      <c r="E330" s="466"/>
      <c r="F330" s="466"/>
      <c r="G330" s="466"/>
      <c r="H330" s="466"/>
      <c r="I330" s="466"/>
      <c r="J330" s="466"/>
      <c r="K330" s="466"/>
      <c r="L330" s="466"/>
      <c r="M330" s="466"/>
      <c r="N330" s="466"/>
      <c r="O330" s="466"/>
      <c r="P330" s="466"/>
      <c r="Q330" s="466"/>
      <c r="R330" s="466"/>
      <c r="S330" s="466"/>
      <c r="T330" s="466"/>
      <c r="U330" s="466"/>
      <c r="V330" s="466"/>
      <c r="W330" s="466"/>
      <c r="X330" s="466"/>
      <c r="Y330" s="466"/>
      <c r="Z330" s="466"/>
      <c r="AA330" s="466"/>
      <c r="AB330" s="466"/>
      <c r="AC330" s="466"/>
    </row>
    <row r="331" spans="1:29" s="467" customFormat="1" ht="9" customHeight="1">
      <c r="A331" s="466" t="s">
        <v>30</v>
      </c>
      <c r="B331" s="468">
        <f t="shared" si="8"/>
        <v>261876</v>
      </c>
      <c r="C331" s="468">
        <v>252994</v>
      </c>
      <c r="D331" s="468">
        <v>8882</v>
      </c>
      <c r="E331" s="466"/>
      <c r="F331" s="466"/>
      <c r="G331" s="466"/>
      <c r="H331" s="466"/>
      <c r="I331" s="466"/>
      <c r="J331" s="466"/>
      <c r="K331" s="466"/>
      <c r="L331" s="466"/>
      <c r="M331" s="466"/>
      <c r="N331" s="466"/>
      <c r="O331" s="466"/>
      <c r="P331" s="466"/>
      <c r="Q331" s="466"/>
      <c r="R331" s="466"/>
      <c r="S331" s="466"/>
      <c r="T331" s="466"/>
      <c r="U331" s="466"/>
      <c r="V331" s="466"/>
      <c r="W331" s="466"/>
      <c r="X331" s="466"/>
      <c r="Y331" s="466"/>
      <c r="Z331" s="466"/>
      <c r="AA331" s="466"/>
      <c r="AB331" s="466"/>
      <c r="AC331" s="466"/>
    </row>
    <row r="332" spans="1:29" s="467" customFormat="1" ht="9" customHeight="1">
      <c r="A332" s="466" t="s">
        <v>31</v>
      </c>
      <c r="B332" s="468">
        <f t="shared" si="8"/>
        <v>2112765</v>
      </c>
      <c r="C332" s="468">
        <v>2054434</v>
      </c>
      <c r="D332" s="468">
        <v>58331</v>
      </c>
      <c r="E332" s="466"/>
      <c r="F332" s="466"/>
      <c r="G332" s="466"/>
      <c r="H332" s="466"/>
      <c r="I332" s="466"/>
      <c r="J332" s="466"/>
      <c r="K332" s="466"/>
      <c r="L332" s="466"/>
      <c r="M332" s="466"/>
      <c r="N332" s="466"/>
      <c r="O332" s="466"/>
      <c r="P332" s="466"/>
      <c r="Q332" s="466"/>
      <c r="R332" s="466"/>
      <c r="S332" s="466"/>
      <c r="T332" s="466"/>
      <c r="U332" s="466"/>
      <c r="V332" s="466"/>
      <c r="W332" s="466"/>
      <c r="X332" s="466"/>
      <c r="Y332" s="466"/>
      <c r="Z332" s="466"/>
      <c r="AA332" s="466"/>
      <c r="AB332" s="466"/>
      <c r="AC332" s="466"/>
    </row>
    <row r="333" spans="1:29" s="467" customFormat="1" ht="9" customHeight="1">
      <c r="A333" s="466" t="s">
        <v>32</v>
      </c>
      <c r="B333" s="468">
        <f t="shared" si="8"/>
        <v>666693</v>
      </c>
      <c r="C333" s="468">
        <v>638469</v>
      </c>
      <c r="D333" s="468">
        <v>28224</v>
      </c>
      <c r="E333" s="466"/>
      <c r="F333" s="466"/>
      <c r="G333" s="466"/>
      <c r="H333" s="466"/>
      <c r="I333" s="466"/>
      <c r="J333" s="466"/>
      <c r="K333" s="466"/>
      <c r="L333" s="466"/>
      <c r="M333" s="466"/>
      <c r="N333" s="466"/>
      <c r="O333" s="466"/>
      <c r="P333" s="466"/>
      <c r="Q333" s="466"/>
      <c r="R333" s="466"/>
      <c r="S333" s="466"/>
      <c r="T333" s="466"/>
      <c r="U333" s="466"/>
      <c r="V333" s="466"/>
      <c r="W333" s="466"/>
      <c r="X333" s="466"/>
      <c r="Y333" s="466"/>
      <c r="Z333" s="466"/>
      <c r="AA333" s="466"/>
      <c r="AB333" s="466"/>
      <c r="AC333" s="466"/>
    </row>
    <row r="334" spans="1:29" s="467" customFormat="1" ht="9" customHeight="1">
      <c r="A334" s="469" t="s">
        <v>33</v>
      </c>
      <c r="B334" s="470">
        <f t="shared" si="8"/>
        <v>382371</v>
      </c>
      <c r="C334" s="470">
        <v>372441</v>
      </c>
      <c r="D334" s="470">
        <v>9930</v>
      </c>
      <c r="E334" s="466"/>
      <c r="F334" s="466"/>
      <c r="G334" s="466"/>
      <c r="H334" s="466"/>
      <c r="I334" s="466"/>
      <c r="J334" s="466"/>
      <c r="K334" s="466"/>
      <c r="L334" s="466"/>
      <c r="M334" s="466"/>
      <c r="N334" s="466"/>
      <c r="O334" s="466"/>
      <c r="P334" s="466"/>
      <c r="Q334" s="466"/>
      <c r="R334" s="466"/>
      <c r="S334" s="466"/>
      <c r="T334" s="466"/>
      <c r="U334" s="466"/>
      <c r="V334" s="466"/>
      <c r="W334" s="466"/>
      <c r="X334" s="466"/>
      <c r="Y334" s="466"/>
      <c r="Z334" s="466"/>
      <c r="AA334" s="466"/>
      <c r="AB334" s="466"/>
      <c r="AC334" s="466"/>
    </row>
    <row r="335" spans="1:29" s="467" customFormat="1" ht="9" customHeight="1">
      <c r="A335" s="471" t="s">
        <v>218</v>
      </c>
      <c r="B335" s="472">
        <f t="shared" si="8"/>
        <v>517</v>
      </c>
      <c r="C335" s="472">
        <v>424</v>
      </c>
      <c r="D335" s="472">
        <v>93</v>
      </c>
      <c r="E335" s="466"/>
      <c r="F335" s="466"/>
      <c r="G335" s="466"/>
      <c r="H335" s="466"/>
      <c r="I335" s="466"/>
      <c r="J335" s="466"/>
      <c r="K335" s="466"/>
      <c r="L335" s="466"/>
      <c r="M335" s="466"/>
      <c r="N335" s="466"/>
      <c r="O335" s="466"/>
      <c r="P335" s="466"/>
      <c r="Q335" s="466"/>
      <c r="R335" s="466"/>
      <c r="S335" s="466"/>
      <c r="T335" s="466"/>
      <c r="U335" s="466"/>
      <c r="V335" s="466"/>
      <c r="W335" s="466"/>
      <c r="X335" s="466"/>
      <c r="Y335" s="466"/>
      <c r="Z335" s="466"/>
      <c r="AA335" s="466"/>
      <c r="AB335" s="466"/>
      <c r="AC335" s="466"/>
    </row>
    <row r="336" spans="1:29" s="467" customFormat="1" ht="9" customHeight="1">
      <c r="A336" s="471"/>
      <c r="B336" s="472"/>
      <c r="C336" s="472"/>
      <c r="D336" s="472"/>
      <c r="E336" s="466"/>
      <c r="F336" s="466"/>
      <c r="G336" s="466"/>
      <c r="H336" s="466"/>
      <c r="I336" s="466"/>
      <c r="J336" s="466"/>
      <c r="K336" s="466"/>
      <c r="L336" s="466"/>
      <c r="M336" s="466"/>
      <c r="N336" s="466"/>
      <c r="O336" s="466"/>
      <c r="P336" s="466"/>
      <c r="Q336" s="466"/>
      <c r="R336" s="466"/>
      <c r="S336" s="466"/>
      <c r="T336" s="466"/>
      <c r="U336" s="466"/>
      <c r="V336" s="466"/>
      <c r="W336" s="466"/>
      <c r="X336" s="466"/>
      <c r="Y336" s="466"/>
      <c r="Z336" s="466"/>
      <c r="AA336" s="466"/>
      <c r="AB336" s="466"/>
      <c r="AC336" s="466"/>
    </row>
    <row r="337" spans="1:29" ht="9" customHeight="1">
      <c r="A337" s="464">
        <v>2014</v>
      </c>
      <c r="B337" s="455"/>
      <c r="C337" s="455"/>
      <c r="D337" s="455"/>
      <c r="H337" s="463"/>
      <c r="I337" s="463"/>
      <c r="J337" s="463"/>
      <c r="K337" s="463"/>
      <c r="L337" s="463"/>
      <c r="M337" s="463"/>
      <c r="N337" s="463"/>
      <c r="O337" s="463"/>
      <c r="P337" s="463"/>
      <c r="Q337" s="463"/>
      <c r="R337" s="463"/>
      <c r="S337" s="463"/>
    </row>
    <row r="338" spans="1:29" s="467" customFormat="1" ht="9" customHeight="1">
      <c r="A338" s="464" t="s">
        <v>1</v>
      </c>
      <c r="B338" s="465">
        <f>SUM(B340:B372)</f>
        <v>46295553</v>
      </c>
      <c r="C338" s="465">
        <f>SUM(C340:C372)</f>
        <v>44603415</v>
      </c>
      <c r="D338" s="465">
        <f>SUM(D340:D372)</f>
        <v>1692138</v>
      </c>
      <c r="E338" s="466"/>
      <c r="F338" s="466"/>
      <c r="G338" s="466"/>
      <c r="H338" s="466"/>
      <c r="I338" s="466"/>
      <c r="J338" s="466"/>
      <c r="K338" s="466"/>
      <c r="L338" s="466"/>
      <c r="M338" s="466"/>
      <c r="N338" s="466"/>
      <c r="O338" s="466"/>
      <c r="P338" s="466"/>
      <c r="Q338" s="466"/>
      <c r="R338" s="466"/>
      <c r="S338" s="466"/>
      <c r="T338" s="466"/>
      <c r="U338" s="466"/>
      <c r="V338" s="466"/>
      <c r="W338" s="466"/>
      <c r="X338" s="466"/>
      <c r="Y338" s="466"/>
      <c r="Z338" s="466"/>
      <c r="AA338" s="466"/>
      <c r="AB338" s="466"/>
      <c r="AC338" s="466"/>
    </row>
    <row r="339" spans="1:29" s="467" customFormat="1" ht="3.95" customHeight="1">
      <c r="A339" s="464"/>
      <c r="B339" s="465"/>
      <c r="C339" s="465"/>
      <c r="D339" s="465"/>
      <c r="E339" s="466"/>
      <c r="F339" s="466"/>
      <c r="G339" s="466"/>
      <c r="H339" s="466"/>
      <c r="I339" s="466"/>
      <c r="J339" s="466"/>
      <c r="K339" s="466"/>
      <c r="L339" s="466"/>
      <c r="M339" s="466"/>
      <c r="N339" s="466"/>
      <c r="O339" s="466"/>
      <c r="P339" s="466"/>
      <c r="Q339" s="466"/>
      <c r="R339" s="466"/>
      <c r="S339" s="466"/>
      <c r="T339" s="466"/>
      <c r="U339" s="466"/>
      <c r="V339" s="466"/>
      <c r="W339" s="466"/>
      <c r="X339" s="466"/>
      <c r="Y339" s="466"/>
      <c r="Z339" s="466"/>
      <c r="AA339" s="466"/>
      <c r="AB339" s="466"/>
      <c r="AC339" s="466"/>
    </row>
    <row r="340" spans="1:29" s="467" customFormat="1" ht="9" customHeight="1">
      <c r="A340" s="466" t="s">
        <v>2</v>
      </c>
      <c r="B340" s="468">
        <f t="shared" ref="B340:B372" si="9">SUM(C340:D340)</f>
        <v>560653</v>
      </c>
      <c r="C340" s="468">
        <v>544581</v>
      </c>
      <c r="D340" s="468">
        <v>16072</v>
      </c>
      <c r="E340" s="466"/>
      <c r="F340" s="466"/>
      <c r="G340" s="466"/>
      <c r="H340" s="466"/>
      <c r="I340" s="466"/>
      <c r="J340" s="466"/>
      <c r="K340" s="466"/>
      <c r="L340" s="466"/>
      <c r="M340" s="466"/>
      <c r="N340" s="466"/>
      <c r="O340" s="466"/>
      <c r="P340" s="466"/>
      <c r="Q340" s="466"/>
      <c r="R340" s="466"/>
      <c r="S340" s="466"/>
      <c r="T340" s="466"/>
      <c r="U340" s="466"/>
      <c r="V340" s="466"/>
      <c r="W340" s="466"/>
      <c r="X340" s="466"/>
      <c r="Y340" s="466"/>
      <c r="Z340" s="466"/>
      <c r="AA340" s="466"/>
      <c r="AB340" s="466"/>
      <c r="AC340" s="466"/>
    </row>
    <row r="341" spans="1:29" s="467" customFormat="1" ht="9" customHeight="1">
      <c r="A341" s="466" t="s">
        <v>3</v>
      </c>
      <c r="B341" s="468">
        <f t="shared" si="9"/>
        <v>1637152</v>
      </c>
      <c r="C341" s="468">
        <v>1576260</v>
      </c>
      <c r="D341" s="468">
        <v>60892</v>
      </c>
      <c r="E341" s="466"/>
      <c r="F341" s="466"/>
      <c r="G341" s="466"/>
      <c r="H341" s="466"/>
      <c r="I341" s="466"/>
      <c r="J341" s="466"/>
      <c r="K341" s="466"/>
      <c r="L341" s="466"/>
      <c r="M341" s="466"/>
      <c r="N341" s="466"/>
      <c r="O341" s="466"/>
      <c r="P341" s="466"/>
      <c r="Q341" s="466"/>
      <c r="R341" s="466"/>
      <c r="S341" s="466"/>
      <c r="T341" s="466"/>
      <c r="U341" s="466"/>
      <c r="V341" s="466"/>
      <c r="W341" s="466"/>
      <c r="X341" s="466"/>
      <c r="Y341" s="466"/>
      <c r="Z341" s="466"/>
      <c r="AA341" s="466"/>
      <c r="AB341" s="466"/>
      <c r="AC341" s="466"/>
    </row>
    <row r="342" spans="1:29" s="467" customFormat="1" ht="9" customHeight="1">
      <c r="A342" s="466" t="s">
        <v>4</v>
      </c>
      <c r="B342" s="468">
        <f t="shared" si="9"/>
        <v>285068</v>
      </c>
      <c r="C342" s="468">
        <v>268714</v>
      </c>
      <c r="D342" s="468">
        <v>16354</v>
      </c>
      <c r="E342" s="466"/>
      <c r="F342" s="466"/>
      <c r="G342" s="466"/>
      <c r="H342" s="466"/>
      <c r="I342" s="466"/>
      <c r="J342" s="466"/>
      <c r="K342" s="466"/>
      <c r="L342" s="466"/>
      <c r="M342" s="466"/>
      <c r="N342" s="466"/>
      <c r="O342" s="466"/>
      <c r="P342" s="466"/>
      <c r="Q342" s="466"/>
      <c r="R342" s="466"/>
      <c r="S342" s="466"/>
      <c r="T342" s="466"/>
      <c r="U342" s="466"/>
      <c r="V342" s="466"/>
      <c r="W342" s="466"/>
      <c r="X342" s="466"/>
      <c r="Y342" s="466"/>
      <c r="Z342" s="466"/>
      <c r="AA342" s="466"/>
      <c r="AB342" s="466"/>
      <c r="AC342" s="466"/>
    </row>
    <row r="343" spans="1:29" s="467" customFormat="1" ht="9" customHeight="1">
      <c r="A343" s="469" t="s">
        <v>5</v>
      </c>
      <c r="B343" s="470">
        <f t="shared" si="9"/>
        <v>326446</v>
      </c>
      <c r="C343" s="470">
        <v>312964</v>
      </c>
      <c r="D343" s="470">
        <v>13482</v>
      </c>
      <c r="E343" s="466"/>
      <c r="F343" s="466"/>
      <c r="G343" s="466"/>
      <c r="H343" s="466"/>
      <c r="I343" s="466"/>
      <c r="J343" s="466"/>
      <c r="K343" s="466"/>
      <c r="L343" s="466"/>
      <c r="M343" s="466"/>
      <c r="N343" s="466"/>
      <c r="O343" s="466"/>
      <c r="P343" s="466"/>
      <c r="Q343" s="466"/>
      <c r="R343" s="466"/>
      <c r="S343" s="466"/>
      <c r="T343" s="466"/>
      <c r="U343" s="466"/>
      <c r="V343" s="466"/>
      <c r="W343" s="466"/>
      <c r="X343" s="466"/>
      <c r="Y343" s="466"/>
      <c r="Z343" s="466"/>
      <c r="AA343" s="466"/>
      <c r="AB343" s="466"/>
      <c r="AC343" s="466"/>
    </row>
    <row r="344" spans="1:29" s="467" customFormat="1" ht="9" customHeight="1">
      <c r="A344" s="466" t="s">
        <v>6</v>
      </c>
      <c r="B344" s="468">
        <f t="shared" si="9"/>
        <v>1202772</v>
      </c>
      <c r="C344" s="468">
        <v>1167265</v>
      </c>
      <c r="D344" s="468">
        <v>35507</v>
      </c>
      <c r="E344" s="466"/>
      <c r="F344" s="466"/>
      <c r="G344" s="466"/>
      <c r="H344" s="466"/>
      <c r="I344" s="466"/>
      <c r="J344" s="466"/>
      <c r="K344" s="466"/>
      <c r="L344" s="466"/>
      <c r="M344" s="466"/>
      <c r="N344" s="466"/>
      <c r="O344" s="466"/>
      <c r="P344" s="466"/>
      <c r="Q344" s="466"/>
      <c r="R344" s="466"/>
      <c r="S344" s="466"/>
      <c r="T344" s="466"/>
      <c r="U344" s="466"/>
      <c r="V344" s="466"/>
      <c r="W344" s="466"/>
      <c r="X344" s="466"/>
      <c r="Y344" s="466"/>
      <c r="Z344" s="466"/>
      <c r="AA344" s="466"/>
      <c r="AB344" s="466"/>
      <c r="AC344" s="466"/>
    </row>
    <row r="345" spans="1:29" s="467" customFormat="1" ht="9" customHeight="1">
      <c r="A345" s="466" t="s">
        <v>7</v>
      </c>
      <c r="B345" s="468">
        <f t="shared" si="9"/>
        <v>256249</v>
      </c>
      <c r="C345" s="468">
        <v>245883</v>
      </c>
      <c r="D345" s="468">
        <v>10366</v>
      </c>
      <c r="E345" s="466"/>
      <c r="F345" s="466"/>
      <c r="G345" s="466"/>
      <c r="H345" s="466"/>
      <c r="I345" s="466"/>
      <c r="J345" s="466"/>
      <c r="K345" s="466"/>
      <c r="L345" s="466"/>
      <c r="M345" s="466"/>
      <c r="N345" s="466"/>
      <c r="O345" s="466"/>
      <c r="P345" s="466"/>
      <c r="Q345" s="466"/>
      <c r="R345" s="466"/>
      <c r="S345" s="466"/>
      <c r="T345" s="466"/>
      <c r="U345" s="466"/>
      <c r="V345" s="466"/>
      <c r="W345" s="466"/>
      <c r="X345" s="466"/>
      <c r="Y345" s="466"/>
      <c r="Z345" s="466"/>
      <c r="AA345" s="466"/>
      <c r="AB345" s="466"/>
      <c r="AC345" s="466"/>
    </row>
    <row r="346" spans="1:29" s="467" customFormat="1" ht="9" customHeight="1">
      <c r="A346" s="466" t="s">
        <v>8</v>
      </c>
      <c r="B346" s="468">
        <f t="shared" si="9"/>
        <v>991399</v>
      </c>
      <c r="C346" s="468">
        <v>957911</v>
      </c>
      <c r="D346" s="468">
        <v>33488</v>
      </c>
      <c r="E346" s="466"/>
      <c r="F346" s="466"/>
      <c r="G346" s="466"/>
      <c r="H346" s="466"/>
      <c r="I346" s="466"/>
      <c r="J346" s="466"/>
      <c r="K346" s="466"/>
      <c r="L346" s="466"/>
      <c r="M346" s="466"/>
      <c r="N346" s="466"/>
      <c r="O346" s="466"/>
      <c r="P346" s="466"/>
      <c r="Q346" s="466"/>
      <c r="R346" s="466"/>
      <c r="S346" s="466"/>
      <c r="T346" s="466"/>
      <c r="U346" s="466"/>
      <c r="V346" s="466"/>
      <c r="W346" s="466"/>
      <c r="X346" s="466"/>
      <c r="Y346" s="466"/>
      <c r="Z346" s="466"/>
      <c r="AA346" s="466"/>
      <c r="AB346" s="466"/>
      <c r="AC346" s="466"/>
    </row>
    <row r="347" spans="1:29" s="467" customFormat="1" ht="9" customHeight="1">
      <c r="A347" s="469" t="s">
        <v>9</v>
      </c>
      <c r="B347" s="470">
        <f t="shared" si="9"/>
        <v>1621142</v>
      </c>
      <c r="C347" s="470">
        <v>1582121</v>
      </c>
      <c r="D347" s="470">
        <v>39021</v>
      </c>
      <c r="E347" s="466"/>
      <c r="F347" s="466"/>
      <c r="G347" s="466"/>
      <c r="H347" s="466"/>
      <c r="I347" s="466"/>
      <c r="J347" s="466"/>
      <c r="K347" s="466"/>
      <c r="L347" s="466"/>
      <c r="M347" s="466"/>
      <c r="N347" s="466"/>
      <c r="O347" s="466"/>
      <c r="P347" s="466"/>
      <c r="Q347" s="466"/>
      <c r="R347" s="466"/>
      <c r="S347" s="466"/>
      <c r="T347" s="466"/>
      <c r="U347" s="466"/>
      <c r="V347" s="466"/>
      <c r="W347" s="466"/>
      <c r="X347" s="466"/>
      <c r="Y347" s="466"/>
      <c r="Z347" s="466"/>
      <c r="AA347" s="466"/>
      <c r="AB347" s="466"/>
      <c r="AC347" s="466"/>
    </row>
    <row r="348" spans="1:29" s="467" customFormat="1" ht="9" customHeight="1">
      <c r="A348" s="466" t="s">
        <v>10</v>
      </c>
      <c r="B348" s="468">
        <f t="shared" si="9"/>
        <v>9858952</v>
      </c>
      <c r="C348" s="468">
        <v>9415545</v>
      </c>
      <c r="D348" s="468">
        <v>443407</v>
      </c>
      <c r="E348" s="466"/>
      <c r="F348" s="466"/>
      <c r="G348" s="466"/>
      <c r="H348" s="466"/>
      <c r="I348" s="466"/>
      <c r="J348" s="466"/>
      <c r="K348" s="466"/>
      <c r="L348" s="466"/>
      <c r="M348" s="466"/>
      <c r="N348" s="466"/>
      <c r="O348" s="466"/>
      <c r="P348" s="466"/>
      <c r="Q348" s="466"/>
      <c r="R348" s="466"/>
      <c r="S348" s="466"/>
      <c r="T348" s="466"/>
      <c r="U348" s="466"/>
      <c r="V348" s="466"/>
      <c r="W348" s="466"/>
      <c r="X348" s="466"/>
      <c r="Y348" s="466"/>
      <c r="Z348" s="466"/>
      <c r="AA348" s="466"/>
      <c r="AB348" s="466"/>
      <c r="AC348" s="466"/>
    </row>
    <row r="349" spans="1:29" s="467" customFormat="1" ht="9" customHeight="1">
      <c r="A349" s="466" t="s">
        <v>11</v>
      </c>
      <c r="B349" s="468">
        <f t="shared" si="9"/>
        <v>582708</v>
      </c>
      <c r="C349" s="468">
        <v>566218</v>
      </c>
      <c r="D349" s="468">
        <v>16490</v>
      </c>
      <c r="E349" s="466"/>
      <c r="F349" s="466"/>
      <c r="G349" s="466"/>
      <c r="H349" s="466"/>
      <c r="I349" s="466"/>
      <c r="J349" s="466"/>
      <c r="K349" s="466"/>
      <c r="L349" s="466"/>
      <c r="M349" s="466"/>
      <c r="N349" s="466"/>
      <c r="O349" s="466"/>
      <c r="P349" s="466"/>
      <c r="Q349" s="466"/>
      <c r="R349" s="466"/>
      <c r="S349" s="466"/>
      <c r="T349" s="466"/>
      <c r="U349" s="466"/>
      <c r="V349" s="466"/>
      <c r="W349" s="466"/>
      <c r="X349" s="466"/>
      <c r="Y349" s="466"/>
      <c r="Z349" s="466"/>
      <c r="AA349" s="466"/>
      <c r="AB349" s="466"/>
      <c r="AC349" s="466"/>
    </row>
    <row r="350" spans="1:29" s="467" customFormat="1" ht="9" customHeight="1">
      <c r="A350" s="466" t="s">
        <v>12</v>
      </c>
      <c r="B350" s="468">
        <f t="shared" si="9"/>
        <v>1808669</v>
      </c>
      <c r="C350" s="468">
        <v>1750798</v>
      </c>
      <c r="D350" s="468">
        <v>57871</v>
      </c>
      <c r="E350" s="466"/>
      <c r="F350" s="466"/>
      <c r="G350" s="466"/>
      <c r="H350" s="466"/>
      <c r="I350" s="466"/>
      <c r="J350" s="466"/>
      <c r="K350" s="466"/>
      <c r="L350" s="466"/>
      <c r="M350" s="466"/>
      <c r="N350" s="466"/>
      <c r="O350" s="466"/>
      <c r="P350" s="466"/>
      <c r="Q350" s="466"/>
      <c r="R350" s="466"/>
      <c r="S350" s="466"/>
      <c r="T350" s="466"/>
      <c r="U350" s="466"/>
      <c r="V350" s="466"/>
      <c r="W350" s="466"/>
      <c r="X350" s="466"/>
      <c r="Y350" s="466"/>
      <c r="Z350" s="466"/>
      <c r="AA350" s="466"/>
      <c r="AB350" s="466"/>
      <c r="AC350" s="466"/>
    </row>
    <row r="351" spans="1:29" s="467" customFormat="1" ht="9" customHeight="1">
      <c r="A351" s="469" t="s">
        <v>13</v>
      </c>
      <c r="B351" s="470">
        <f t="shared" si="9"/>
        <v>762469</v>
      </c>
      <c r="C351" s="470">
        <v>741464</v>
      </c>
      <c r="D351" s="470">
        <v>21005</v>
      </c>
      <c r="E351" s="466"/>
      <c r="F351" s="466"/>
      <c r="G351" s="466"/>
      <c r="H351" s="466"/>
      <c r="I351" s="466"/>
      <c r="J351" s="466"/>
      <c r="K351" s="466"/>
      <c r="L351" s="466"/>
      <c r="M351" s="466"/>
      <c r="N351" s="466"/>
      <c r="O351" s="466"/>
      <c r="P351" s="466"/>
      <c r="Q351" s="466"/>
      <c r="R351" s="466"/>
      <c r="S351" s="466"/>
      <c r="T351" s="466"/>
      <c r="U351" s="466"/>
      <c r="V351" s="466"/>
      <c r="W351" s="466"/>
      <c r="X351" s="466"/>
      <c r="Y351" s="466"/>
      <c r="Z351" s="466"/>
      <c r="AA351" s="466"/>
      <c r="AB351" s="466"/>
      <c r="AC351" s="466"/>
    </row>
    <row r="352" spans="1:29" s="467" customFormat="1" ht="9" customHeight="1">
      <c r="A352" s="466" t="s">
        <v>14</v>
      </c>
      <c r="B352" s="468">
        <f t="shared" si="9"/>
        <v>739714</v>
      </c>
      <c r="C352" s="468">
        <v>716538</v>
      </c>
      <c r="D352" s="468">
        <v>23176</v>
      </c>
      <c r="E352" s="466"/>
      <c r="F352" s="466"/>
      <c r="G352" s="466"/>
      <c r="H352" s="466"/>
      <c r="I352" s="466"/>
      <c r="J352" s="466"/>
      <c r="K352" s="466"/>
      <c r="L352" s="466"/>
      <c r="M352" s="466"/>
      <c r="N352" s="466"/>
      <c r="O352" s="466"/>
      <c r="P352" s="466"/>
      <c r="Q352" s="466"/>
      <c r="R352" s="466"/>
      <c r="S352" s="466"/>
      <c r="T352" s="466"/>
      <c r="U352" s="466"/>
      <c r="V352" s="466"/>
      <c r="W352" s="466"/>
      <c r="X352" s="466"/>
      <c r="Y352" s="466"/>
      <c r="Z352" s="466"/>
      <c r="AA352" s="466"/>
      <c r="AB352" s="466"/>
      <c r="AC352" s="466"/>
    </row>
    <row r="353" spans="1:29" s="467" customFormat="1" ht="9" customHeight="1">
      <c r="A353" s="466" t="s">
        <v>15</v>
      </c>
      <c r="B353" s="468">
        <f t="shared" si="9"/>
        <v>3154696</v>
      </c>
      <c r="C353" s="468">
        <v>3020773</v>
      </c>
      <c r="D353" s="468">
        <v>133923</v>
      </c>
      <c r="E353" s="466"/>
      <c r="F353" s="466"/>
      <c r="G353" s="466"/>
      <c r="H353" s="466"/>
      <c r="I353" s="466"/>
      <c r="J353" s="466"/>
      <c r="K353" s="466"/>
      <c r="L353" s="466"/>
      <c r="M353" s="466"/>
      <c r="N353" s="466"/>
      <c r="O353" s="466"/>
      <c r="P353" s="466"/>
      <c r="Q353" s="466"/>
      <c r="R353" s="466"/>
      <c r="S353" s="466"/>
      <c r="T353" s="466"/>
      <c r="U353" s="466"/>
      <c r="V353" s="466"/>
      <c r="W353" s="466"/>
      <c r="X353" s="466"/>
      <c r="Y353" s="466"/>
      <c r="Z353" s="466"/>
      <c r="AA353" s="466"/>
      <c r="AB353" s="466"/>
      <c r="AC353" s="466"/>
    </row>
    <row r="354" spans="1:29" s="467" customFormat="1" ht="9" customHeight="1">
      <c r="A354" s="466" t="s">
        <v>16</v>
      </c>
      <c r="B354" s="468">
        <f t="shared" si="9"/>
        <v>4254106</v>
      </c>
      <c r="C354" s="468">
        <v>4112072</v>
      </c>
      <c r="D354" s="468">
        <v>142034</v>
      </c>
      <c r="E354" s="466"/>
      <c r="F354" s="466"/>
      <c r="G354" s="466"/>
      <c r="H354" s="466"/>
      <c r="I354" s="466"/>
      <c r="J354" s="466"/>
      <c r="K354" s="466"/>
      <c r="L354" s="466"/>
      <c r="M354" s="466"/>
      <c r="N354" s="466"/>
      <c r="O354" s="466"/>
      <c r="P354" s="466"/>
      <c r="Q354" s="466"/>
      <c r="R354" s="466"/>
      <c r="S354" s="466"/>
      <c r="T354" s="466"/>
      <c r="U354" s="466"/>
      <c r="V354" s="466"/>
      <c r="W354" s="466"/>
      <c r="X354" s="466"/>
      <c r="Y354" s="466"/>
      <c r="Z354" s="466"/>
      <c r="AA354" s="466"/>
      <c r="AB354" s="466"/>
      <c r="AC354" s="466"/>
    </row>
    <row r="355" spans="1:29" s="467" customFormat="1" ht="9" customHeight="1">
      <c r="A355" s="469" t="s">
        <v>17</v>
      </c>
      <c r="B355" s="470">
        <f t="shared" si="9"/>
        <v>1207917</v>
      </c>
      <c r="C355" s="470">
        <v>1171694</v>
      </c>
      <c r="D355" s="470">
        <v>36223</v>
      </c>
      <c r="E355" s="466"/>
      <c r="F355" s="466"/>
      <c r="G355" s="466"/>
      <c r="H355" s="466"/>
      <c r="I355" s="466"/>
      <c r="J355" s="466"/>
      <c r="K355" s="466"/>
      <c r="L355" s="466"/>
      <c r="M355" s="466"/>
      <c r="N355" s="466"/>
      <c r="O355" s="466"/>
      <c r="P355" s="466"/>
      <c r="Q355" s="466"/>
      <c r="R355" s="466"/>
      <c r="S355" s="466"/>
      <c r="T355" s="466"/>
      <c r="U355" s="466"/>
      <c r="V355" s="466"/>
      <c r="W355" s="466"/>
      <c r="X355" s="466"/>
      <c r="Y355" s="466"/>
      <c r="Z355" s="466"/>
      <c r="AA355" s="466"/>
      <c r="AB355" s="466"/>
      <c r="AC355" s="466"/>
    </row>
    <row r="356" spans="1:29" s="467" customFormat="1" ht="9" customHeight="1">
      <c r="A356" s="466" t="s">
        <v>18</v>
      </c>
      <c r="B356" s="468">
        <f t="shared" si="9"/>
        <v>570211</v>
      </c>
      <c r="C356" s="468">
        <v>548583</v>
      </c>
      <c r="D356" s="468">
        <v>21628</v>
      </c>
      <c r="E356" s="466"/>
      <c r="F356" s="466"/>
      <c r="G356" s="466"/>
      <c r="H356" s="466"/>
      <c r="I356" s="466"/>
      <c r="J356" s="466"/>
      <c r="K356" s="466"/>
      <c r="L356" s="466"/>
      <c r="M356" s="466"/>
      <c r="N356" s="466"/>
      <c r="O356" s="466"/>
      <c r="P356" s="466"/>
      <c r="Q356" s="466"/>
      <c r="R356" s="466"/>
      <c r="S356" s="466"/>
      <c r="T356" s="466"/>
      <c r="U356" s="466"/>
      <c r="V356" s="466"/>
      <c r="W356" s="466"/>
      <c r="X356" s="466"/>
      <c r="Y356" s="466"/>
      <c r="Z356" s="466"/>
      <c r="AA356" s="466"/>
      <c r="AB356" s="466"/>
      <c r="AC356" s="466"/>
    </row>
    <row r="357" spans="1:29" s="467" customFormat="1" ht="9" customHeight="1">
      <c r="A357" s="466" t="s">
        <v>19</v>
      </c>
      <c r="B357" s="468">
        <f t="shared" si="9"/>
        <v>387081</v>
      </c>
      <c r="C357" s="468">
        <v>376711</v>
      </c>
      <c r="D357" s="468">
        <v>10370</v>
      </c>
      <c r="E357" s="466"/>
      <c r="F357" s="466"/>
      <c r="G357" s="466"/>
      <c r="H357" s="466"/>
      <c r="I357" s="466"/>
      <c r="J357" s="466"/>
      <c r="K357" s="466"/>
      <c r="L357" s="466"/>
      <c r="M357" s="466"/>
      <c r="N357" s="466"/>
      <c r="O357" s="466"/>
      <c r="P357" s="466"/>
      <c r="Q357" s="466"/>
      <c r="R357" s="466"/>
      <c r="S357" s="466"/>
      <c r="T357" s="466"/>
      <c r="U357" s="466"/>
      <c r="V357" s="466"/>
      <c r="W357" s="466"/>
      <c r="X357" s="466"/>
      <c r="Y357" s="466"/>
      <c r="Z357" s="466"/>
      <c r="AA357" s="466"/>
      <c r="AB357" s="466"/>
      <c r="AC357" s="466"/>
    </row>
    <row r="358" spans="1:29" s="467" customFormat="1" ht="9" customHeight="1">
      <c r="A358" s="466" t="s">
        <v>20</v>
      </c>
      <c r="B358" s="468">
        <f t="shared" si="9"/>
        <v>2736342</v>
      </c>
      <c r="C358" s="468">
        <v>2625303</v>
      </c>
      <c r="D358" s="468">
        <v>111039</v>
      </c>
      <c r="E358" s="466"/>
      <c r="F358" s="466"/>
      <c r="G358" s="466"/>
      <c r="H358" s="466"/>
      <c r="I358" s="466"/>
      <c r="J358" s="466"/>
      <c r="K358" s="466"/>
      <c r="L358" s="466"/>
      <c r="M358" s="466"/>
      <c r="N358" s="466"/>
      <c r="O358" s="466"/>
      <c r="P358" s="466"/>
      <c r="Q358" s="466"/>
      <c r="R358" s="466"/>
      <c r="S358" s="466"/>
      <c r="T358" s="466"/>
      <c r="U358" s="466"/>
      <c r="V358" s="466"/>
      <c r="W358" s="466"/>
      <c r="X358" s="466"/>
      <c r="Y358" s="466"/>
      <c r="Z358" s="466"/>
      <c r="AA358" s="466"/>
      <c r="AB358" s="466"/>
      <c r="AC358" s="466"/>
    </row>
    <row r="359" spans="1:29" s="467" customFormat="1" ht="9" customHeight="1">
      <c r="A359" s="469" t="s">
        <v>21</v>
      </c>
      <c r="B359" s="470">
        <f t="shared" si="9"/>
        <v>892483</v>
      </c>
      <c r="C359" s="470">
        <v>860807</v>
      </c>
      <c r="D359" s="470">
        <v>31676</v>
      </c>
      <c r="E359" s="466"/>
      <c r="F359" s="466"/>
      <c r="G359" s="466"/>
      <c r="H359" s="466"/>
      <c r="I359" s="466"/>
      <c r="J359" s="466"/>
      <c r="K359" s="466"/>
      <c r="L359" s="466"/>
      <c r="M359" s="466"/>
      <c r="N359" s="466"/>
      <c r="O359" s="466"/>
      <c r="P359" s="466"/>
      <c r="Q359" s="466"/>
      <c r="R359" s="466"/>
      <c r="S359" s="466"/>
      <c r="T359" s="466"/>
      <c r="U359" s="466"/>
      <c r="V359" s="466"/>
      <c r="W359" s="466"/>
      <c r="X359" s="466"/>
      <c r="Y359" s="466"/>
      <c r="Z359" s="466"/>
      <c r="AA359" s="466"/>
      <c r="AB359" s="466"/>
      <c r="AC359" s="466"/>
    </row>
    <row r="360" spans="1:29" s="467" customFormat="1" ht="9" customHeight="1">
      <c r="A360" s="466" t="s">
        <v>22</v>
      </c>
      <c r="B360" s="468">
        <f t="shared" si="9"/>
        <v>1652822</v>
      </c>
      <c r="C360" s="468">
        <v>1591972</v>
      </c>
      <c r="D360" s="468">
        <v>60850</v>
      </c>
      <c r="E360" s="466"/>
      <c r="F360" s="466"/>
      <c r="G360" s="466"/>
      <c r="H360" s="466"/>
      <c r="I360" s="466"/>
      <c r="J360" s="466"/>
      <c r="K360" s="466"/>
      <c r="L360" s="466"/>
      <c r="M360" s="466"/>
      <c r="N360" s="466"/>
      <c r="O360" s="466"/>
      <c r="P360" s="466"/>
      <c r="Q360" s="466"/>
      <c r="R360" s="466"/>
      <c r="S360" s="466"/>
      <c r="T360" s="466"/>
      <c r="U360" s="466"/>
      <c r="V360" s="466"/>
      <c r="W360" s="466"/>
      <c r="X360" s="466"/>
      <c r="Y360" s="466"/>
      <c r="Z360" s="466"/>
      <c r="AA360" s="466"/>
      <c r="AB360" s="466"/>
      <c r="AC360" s="466"/>
    </row>
    <row r="361" spans="1:29" s="467" customFormat="1" ht="9" customHeight="1">
      <c r="A361" s="466" t="s">
        <v>23</v>
      </c>
      <c r="B361" s="468">
        <f t="shared" si="9"/>
        <v>766659</v>
      </c>
      <c r="C361" s="468">
        <v>730891</v>
      </c>
      <c r="D361" s="468">
        <v>35768</v>
      </c>
      <c r="E361" s="466"/>
      <c r="F361" s="466"/>
      <c r="G361" s="466"/>
      <c r="H361" s="466"/>
      <c r="I361" s="466"/>
      <c r="J361" s="466"/>
      <c r="K361" s="466"/>
      <c r="L361" s="466"/>
      <c r="M361" s="466"/>
      <c r="N361" s="466"/>
      <c r="O361" s="466"/>
      <c r="P361" s="466"/>
      <c r="Q361" s="466"/>
      <c r="R361" s="466"/>
      <c r="S361" s="466"/>
      <c r="T361" s="466"/>
      <c r="U361" s="466"/>
      <c r="V361" s="466"/>
      <c r="W361" s="466"/>
      <c r="X361" s="466"/>
      <c r="Y361" s="466"/>
      <c r="Z361" s="466"/>
      <c r="AA361" s="466"/>
      <c r="AB361" s="466"/>
      <c r="AC361" s="466"/>
    </row>
    <row r="362" spans="1:29" s="467" customFormat="1" ht="9" customHeight="1">
      <c r="A362" s="466" t="s">
        <v>24</v>
      </c>
      <c r="B362" s="468">
        <f t="shared" si="9"/>
        <v>675745</v>
      </c>
      <c r="C362" s="468">
        <v>639695</v>
      </c>
      <c r="D362" s="468">
        <v>36050</v>
      </c>
      <c r="E362" s="466"/>
      <c r="F362" s="466"/>
      <c r="G362" s="466"/>
      <c r="H362" s="466"/>
      <c r="I362" s="466"/>
      <c r="J362" s="466"/>
      <c r="K362" s="466"/>
      <c r="L362" s="466"/>
      <c r="M362" s="466"/>
      <c r="N362" s="466"/>
      <c r="O362" s="466"/>
      <c r="P362" s="466"/>
      <c r="Q362" s="466"/>
      <c r="R362" s="466"/>
      <c r="S362" s="466"/>
      <c r="T362" s="466"/>
      <c r="U362" s="466"/>
      <c r="V362" s="466"/>
      <c r="W362" s="466"/>
      <c r="X362" s="466"/>
      <c r="Y362" s="466"/>
      <c r="Z362" s="466"/>
      <c r="AA362" s="466"/>
      <c r="AB362" s="466"/>
      <c r="AC362" s="466"/>
    </row>
    <row r="363" spans="1:29" s="467" customFormat="1" ht="9" customHeight="1">
      <c r="A363" s="469" t="s">
        <v>25</v>
      </c>
      <c r="B363" s="470">
        <f t="shared" si="9"/>
        <v>767296</v>
      </c>
      <c r="C363" s="470">
        <v>739943</v>
      </c>
      <c r="D363" s="470">
        <v>27353</v>
      </c>
      <c r="E363" s="466"/>
      <c r="F363" s="466"/>
      <c r="G363" s="466"/>
      <c r="H363" s="466"/>
      <c r="I363" s="466"/>
      <c r="J363" s="466"/>
      <c r="K363" s="466"/>
      <c r="L363" s="466"/>
      <c r="M363" s="466"/>
      <c r="N363" s="466"/>
      <c r="O363" s="466"/>
      <c r="P363" s="466"/>
      <c r="Q363" s="466"/>
      <c r="R363" s="466"/>
      <c r="S363" s="466"/>
      <c r="T363" s="466"/>
      <c r="U363" s="466"/>
      <c r="V363" s="466"/>
      <c r="W363" s="466"/>
      <c r="X363" s="466"/>
      <c r="Y363" s="466"/>
      <c r="Z363" s="466"/>
      <c r="AA363" s="466"/>
      <c r="AB363" s="466"/>
      <c r="AC363" s="466"/>
    </row>
    <row r="364" spans="1:29" s="467" customFormat="1" ht="9" customHeight="1">
      <c r="A364" s="466" t="s">
        <v>26</v>
      </c>
      <c r="B364" s="468">
        <f t="shared" si="9"/>
        <v>1379188</v>
      </c>
      <c r="C364" s="468">
        <v>1340271</v>
      </c>
      <c r="D364" s="468">
        <v>38917</v>
      </c>
      <c r="E364" s="466"/>
      <c r="F364" s="466"/>
      <c r="G364" s="466"/>
      <c r="H364" s="466"/>
      <c r="I364" s="466"/>
      <c r="J364" s="466"/>
      <c r="K364" s="466"/>
      <c r="L364" s="466"/>
      <c r="M364" s="466"/>
      <c r="N364" s="466"/>
      <c r="O364" s="466"/>
      <c r="P364" s="466"/>
      <c r="Q364" s="466"/>
      <c r="R364" s="466"/>
      <c r="S364" s="466"/>
      <c r="T364" s="466"/>
      <c r="U364" s="466"/>
      <c r="V364" s="466"/>
      <c r="W364" s="466"/>
      <c r="X364" s="466"/>
      <c r="Y364" s="466"/>
      <c r="Z364" s="466"/>
      <c r="AA364" s="466"/>
      <c r="AB364" s="466"/>
      <c r="AC364" s="466"/>
    </row>
    <row r="365" spans="1:29" s="467" customFormat="1" ht="9" customHeight="1">
      <c r="A365" s="466" t="s">
        <v>27</v>
      </c>
      <c r="B365" s="468">
        <f t="shared" si="9"/>
        <v>1177602</v>
      </c>
      <c r="C365" s="468">
        <v>1130119</v>
      </c>
      <c r="D365" s="468">
        <v>47483</v>
      </c>
      <c r="E365" s="466"/>
      <c r="F365" s="466"/>
      <c r="G365" s="466"/>
      <c r="H365" s="466"/>
      <c r="I365" s="466"/>
      <c r="J365" s="466"/>
      <c r="K365" s="466"/>
      <c r="L365" s="466"/>
      <c r="M365" s="466"/>
      <c r="N365" s="466"/>
      <c r="O365" s="466"/>
      <c r="P365" s="466"/>
      <c r="Q365" s="466"/>
      <c r="R365" s="466"/>
      <c r="S365" s="466"/>
      <c r="T365" s="466"/>
      <c r="U365" s="466"/>
      <c r="V365" s="466"/>
      <c r="W365" s="466"/>
      <c r="X365" s="466"/>
      <c r="Y365" s="466"/>
      <c r="Z365" s="466"/>
      <c r="AA365" s="466"/>
      <c r="AB365" s="466"/>
      <c r="AC365" s="466"/>
    </row>
    <row r="366" spans="1:29" s="467" customFormat="1" ht="9" customHeight="1">
      <c r="A366" s="466" t="s">
        <v>28</v>
      </c>
      <c r="B366" s="468">
        <f t="shared" si="9"/>
        <v>633892</v>
      </c>
      <c r="C366" s="468">
        <v>613235</v>
      </c>
      <c r="D366" s="468">
        <v>20657</v>
      </c>
      <c r="E366" s="466"/>
      <c r="F366" s="466"/>
      <c r="G366" s="466"/>
      <c r="H366" s="466"/>
      <c r="I366" s="466"/>
      <c r="J366" s="466"/>
      <c r="K366" s="466"/>
      <c r="L366" s="466"/>
      <c r="M366" s="466"/>
      <c r="N366" s="466"/>
      <c r="O366" s="466"/>
      <c r="P366" s="466"/>
      <c r="Q366" s="466"/>
      <c r="R366" s="466"/>
      <c r="S366" s="466"/>
      <c r="T366" s="466"/>
      <c r="U366" s="466"/>
      <c r="V366" s="466"/>
      <c r="W366" s="466"/>
      <c r="X366" s="466"/>
      <c r="Y366" s="466"/>
      <c r="Z366" s="466"/>
      <c r="AA366" s="466"/>
      <c r="AB366" s="466"/>
      <c r="AC366" s="466"/>
    </row>
    <row r="367" spans="1:29" s="467" customFormat="1" ht="9" customHeight="1">
      <c r="A367" s="469" t="s">
        <v>29</v>
      </c>
      <c r="B367" s="470">
        <f t="shared" si="9"/>
        <v>1532962</v>
      </c>
      <c r="C367" s="470">
        <v>1494073</v>
      </c>
      <c r="D367" s="470">
        <v>38889</v>
      </c>
      <c r="E367" s="466"/>
      <c r="F367" s="466"/>
      <c r="G367" s="466"/>
      <c r="H367" s="466"/>
      <c r="I367" s="466"/>
      <c r="J367" s="466"/>
      <c r="K367" s="466"/>
      <c r="L367" s="466"/>
      <c r="M367" s="466"/>
      <c r="N367" s="466"/>
      <c r="O367" s="466"/>
      <c r="P367" s="466"/>
      <c r="Q367" s="466"/>
      <c r="R367" s="466"/>
      <c r="S367" s="466"/>
      <c r="T367" s="466"/>
      <c r="U367" s="466"/>
      <c r="V367" s="466"/>
      <c r="W367" s="466"/>
      <c r="X367" s="466"/>
      <c r="Y367" s="466"/>
      <c r="Z367" s="466"/>
      <c r="AA367" s="466"/>
      <c r="AB367" s="466"/>
      <c r="AC367" s="466"/>
    </row>
    <row r="368" spans="1:29" s="467" customFormat="1" ht="9" customHeight="1">
      <c r="A368" s="466" t="s">
        <v>30</v>
      </c>
      <c r="B368" s="468">
        <f t="shared" si="9"/>
        <v>298757</v>
      </c>
      <c r="C368" s="468">
        <v>289493</v>
      </c>
      <c r="D368" s="468">
        <v>9264</v>
      </c>
      <c r="E368" s="466"/>
      <c r="F368" s="466"/>
      <c r="G368" s="466"/>
      <c r="H368" s="466"/>
      <c r="I368" s="466"/>
      <c r="J368" s="466"/>
      <c r="K368" s="466"/>
      <c r="L368" s="466"/>
      <c r="M368" s="466"/>
      <c r="N368" s="466"/>
      <c r="O368" s="466"/>
      <c r="P368" s="466"/>
      <c r="Q368" s="466"/>
      <c r="R368" s="466"/>
      <c r="S368" s="466"/>
      <c r="T368" s="466"/>
      <c r="U368" s="466"/>
      <c r="V368" s="466"/>
      <c r="W368" s="466"/>
      <c r="X368" s="466"/>
      <c r="Y368" s="466"/>
      <c r="Z368" s="466"/>
      <c r="AA368" s="466"/>
      <c r="AB368" s="466"/>
      <c r="AC368" s="466"/>
    </row>
    <row r="369" spans="1:29" s="467" customFormat="1" ht="9" customHeight="1">
      <c r="A369" s="466" t="s">
        <v>31</v>
      </c>
      <c r="B369" s="468">
        <f t="shared" si="9"/>
        <v>2389385</v>
      </c>
      <c r="C369" s="468">
        <v>2327593</v>
      </c>
      <c r="D369" s="468">
        <v>61792</v>
      </c>
      <c r="E369" s="466"/>
      <c r="F369" s="466"/>
      <c r="G369" s="466"/>
      <c r="H369" s="466"/>
      <c r="I369" s="466"/>
      <c r="J369" s="466"/>
      <c r="K369" s="466"/>
      <c r="L369" s="466"/>
      <c r="M369" s="466"/>
      <c r="N369" s="466"/>
      <c r="O369" s="466"/>
      <c r="P369" s="466"/>
      <c r="Q369" s="466"/>
      <c r="R369" s="466"/>
      <c r="S369" s="466"/>
      <c r="T369" s="466"/>
      <c r="U369" s="466"/>
      <c r="V369" s="466"/>
      <c r="W369" s="466"/>
      <c r="X369" s="466"/>
      <c r="Y369" s="466"/>
      <c r="Z369" s="466"/>
      <c r="AA369" s="466"/>
      <c r="AB369" s="466"/>
      <c r="AC369" s="466"/>
    </row>
    <row r="370" spans="1:29" s="467" customFormat="1" ht="9" customHeight="1">
      <c r="A370" s="466" t="s">
        <v>32</v>
      </c>
      <c r="B370" s="468">
        <f t="shared" si="9"/>
        <v>745505</v>
      </c>
      <c r="C370" s="468">
        <v>715174</v>
      </c>
      <c r="D370" s="468">
        <v>30331</v>
      </c>
      <c r="E370" s="466"/>
      <c r="F370" s="466"/>
      <c r="G370" s="466"/>
      <c r="H370" s="466"/>
      <c r="I370" s="466"/>
      <c r="J370" s="466"/>
      <c r="K370" s="466"/>
      <c r="L370" s="466"/>
      <c r="M370" s="466"/>
      <c r="N370" s="466"/>
      <c r="O370" s="466"/>
      <c r="P370" s="466"/>
      <c r="Q370" s="466"/>
      <c r="R370" s="466"/>
      <c r="S370" s="466"/>
      <c r="T370" s="466"/>
      <c r="U370" s="466"/>
      <c r="V370" s="466"/>
      <c r="W370" s="466"/>
      <c r="X370" s="466"/>
      <c r="Y370" s="466"/>
      <c r="Z370" s="466"/>
      <c r="AA370" s="466"/>
      <c r="AB370" s="466"/>
      <c r="AC370" s="466"/>
    </row>
    <row r="371" spans="1:29" s="467" customFormat="1" ht="9" customHeight="1">
      <c r="A371" s="469" t="s">
        <v>33</v>
      </c>
      <c r="B371" s="470">
        <f t="shared" si="9"/>
        <v>438919</v>
      </c>
      <c r="C371" s="470">
        <v>428167</v>
      </c>
      <c r="D371" s="470">
        <v>10752</v>
      </c>
      <c r="E371" s="466"/>
      <c r="F371" s="466"/>
      <c r="G371" s="466"/>
      <c r="H371" s="466"/>
      <c r="I371" s="466"/>
      <c r="J371" s="466"/>
      <c r="K371" s="466"/>
      <c r="L371" s="466"/>
      <c r="M371" s="466"/>
      <c r="N371" s="466"/>
      <c r="O371" s="466"/>
      <c r="P371" s="466"/>
      <c r="Q371" s="466"/>
      <c r="R371" s="466"/>
      <c r="S371" s="466"/>
      <c r="T371" s="466"/>
      <c r="U371" s="466"/>
      <c r="V371" s="466"/>
      <c r="W371" s="466"/>
      <c r="X371" s="466"/>
      <c r="Y371" s="466"/>
      <c r="Z371" s="466"/>
      <c r="AA371" s="466"/>
      <c r="AB371" s="466"/>
      <c r="AC371" s="466"/>
    </row>
    <row r="372" spans="1:29" s="467" customFormat="1" ht="9" customHeight="1">
      <c r="A372" s="471" t="s">
        <v>218</v>
      </c>
      <c r="B372" s="472">
        <f t="shared" si="9"/>
        <v>592</v>
      </c>
      <c r="C372" s="472">
        <v>584</v>
      </c>
      <c r="D372" s="472">
        <v>8</v>
      </c>
      <c r="E372" s="466"/>
      <c r="F372" s="466"/>
      <c r="G372" s="466"/>
      <c r="H372" s="466"/>
      <c r="I372" s="466"/>
      <c r="J372" s="466"/>
      <c r="K372" s="466"/>
      <c r="L372" s="466"/>
      <c r="M372" s="466"/>
      <c r="N372" s="466"/>
      <c r="O372" s="466"/>
      <c r="P372" s="466"/>
      <c r="Q372" s="466"/>
      <c r="R372" s="466"/>
      <c r="S372" s="466"/>
      <c r="T372" s="466"/>
      <c r="U372" s="466"/>
      <c r="V372" s="466"/>
      <c r="W372" s="466"/>
      <c r="X372" s="466"/>
      <c r="Y372" s="466"/>
      <c r="Z372" s="466"/>
      <c r="AA372" s="466"/>
      <c r="AB372" s="466"/>
      <c r="AC372" s="466"/>
    </row>
    <row r="373" spans="1:29" s="467" customFormat="1" ht="9" customHeight="1">
      <c r="A373" s="471"/>
      <c r="B373" s="472"/>
      <c r="C373" s="472"/>
      <c r="D373" s="472"/>
      <c r="E373" s="466"/>
      <c r="F373" s="466"/>
      <c r="G373" s="466"/>
      <c r="H373" s="466"/>
      <c r="I373" s="466"/>
      <c r="J373" s="466"/>
      <c r="K373" s="466"/>
      <c r="L373" s="466"/>
      <c r="M373" s="466"/>
      <c r="N373" s="466"/>
      <c r="O373" s="466"/>
      <c r="P373" s="466"/>
      <c r="Q373" s="466"/>
      <c r="R373" s="466"/>
      <c r="S373" s="466"/>
      <c r="T373" s="466"/>
      <c r="U373" s="466"/>
      <c r="V373" s="466"/>
      <c r="W373" s="466"/>
      <c r="X373" s="466"/>
      <c r="Y373" s="466"/>
      <c r="Z373" s="466"/>
      <c r="AA373" s="466"/>
      <c r="AB373" s="466"/>
      <c r="AC373" s="466"/>
    </row>
    <row r="374" spans="1:29" ht="9" customHeight="1">
      <c r="A374" s="464">
        <v>2015</v>
      </c>
      <c r="B374" s="455"/>
      <c r="C374" s="455"/>
      <c r="D374" s="455"/>
      <c r="H374" s="463"/>
      <c r="I374" s="463"/>
      <c r="J374" s="463"/>
      <c r="K374" s="463"/>
      <c r="L374" s="463"/>
      <c r="M374" s="463"/>
      <c r="N374" s="463"/>
      <c r="O374" s="463"/>
      <c r="P374" s="463"/>
      <c r="Q374" s="463"/>
      <c r="R374" s="463"/>
      <c r="S374" s="463"/>
    </row>
    <row r="375" spans="1:29" s="467" customFormat="1" ht="9" customHeight="1">
      <c r="A375" s="464" t="s">
        <v>1</v>
      </c>
      <c r="B375" s="465">
        <f>SUM(B377:B409)</f>
        <v>51582845</v>
      </c>
      <c r="C375" s="465">
        <f>SUM(C377:C409)</f>
        <v>49813317</v>
      </c>
      <c r="D375" s="465">
        <f>SUM(D377:D409)</f>
        <v>1769528</v>
      </c>
      <c r="E375" s="466"/>
      <c r="F375" s="466"/>
      <c r="G375" s="466"/>
      <c r="H375" s="466"/>
      <c r="I375" s="466"/>
      <c r="J375" s="466"/>
      <c r="K375" s="466"/>
      <c r="L375" s="466"/>
      <c r="M375" s="466"/>
      <c r="N375" s="466"/>
      <c r="O375" s="466"/>
      <c r="P375" s="466"/>
      <c r="Q375" s="466"/>
      <c r="R375" s="466"/>
      <c r="S375" s="466"/>
      <c r="T375" s="466"/>
      <c r="U375" s="466"/>
      <c r="V375" s="466"/>
      <c r="W375" s="466"/>
      <c r="X375" s="466"/>
      <c r="Y375" s="466"/>
      <c r="Z375" s="466"/>
      <c r="AA375" s="466"/>
      <c r="AB375" s="466"/>
      <c r="AC375" s="466"/>
    </row>
    <row r="376" spans="1:29" s="467" customFormat="1" ht="3.95" customHeight="1">
      <c r="A376" s="464"/>
      <c r="B376" s="465"/>
      <c r="C376" s="465"/>
      <c r="D376" s="465"/>
      <c r="E376" s="466"/>
      <c r="F376" s="466"/>
      <c r="G376" s="466"/>
      <c r="H376" s="466"/>
      <c r="I376" s="466"/>
      <c r="J376" s="466"/>
      <c r="K376" s="466"/>
      <c r="L376" s="466"/>
      <c r="M376" s="466"/>
      <c r="N376" s="466"/>
      <c r="O376" s="466"/>
      <c r="P376" s="466"/>
      <c r="Q376" s="466"/>
      <c r="R376" s="466"/>
      <c r="S376" s="466"/>
      <c r="T376" s="466"/>
      <c r="U376" s="466"/>
      <c r="V376" s="466"/>
      <c r="W376" s="466"/>
      <c r="X376" s="466"/>
      <c r="Y376" s="466"/>
      <c r="Z376" s="466"/>
      <c r="AA376" s="466"/>
      <c r="AB376" s="466"/>
      <c r="AC376" s="466"/>
    </row>
    <row r="377" spans="1:29" s="467" customFormat="1" ht="9" customHeight="1">
      <c r="A377" s="466" t="s">
        <v>2</v>
      </c>
      <c r="B377" s="468">
        <f t="shared" ref="B377:B409" si="10">SUM(C377:D377)</f>
        <v>617802</v>
      </c>
      <c r="C377" s="468">
        <v>600871</v>
      </c>
      <c r="D377" s="468">
        <v>16931</v>
      </c>
      <c r="E377" s="466"/>
      <c r="F377" s="466"/>
      <c r="G377" s="466"/>
      <c r="H377" s="466"/>
      <c r="I377" s="466"/>
      <c r="J377" s="466"/>
      <c r="K377" s="466"/>
      <c r="L377" s="466"/>
      <c r="M377" s="466"/>
      <c r="N377" s="466"/>
      <c r="O377" s="466"/>
      <c r="P377" s="466"/>
      <c r="Q377" s="466"/>
      <c r="R377" s="466"/>
      <c r="S377" s="466"/>
      <c r="T377" s="466"/>
      <c r="U377" s="466"/>
      <c r="V377" s="466"/>
      <c r="W377" s="466"/>
      <c r="X377" s="466"/>
      <c r="Y377" s="466"/>
      <c r="Z377" s="466"/>
      <c r="AA377" s="466"/>
      <c r="AB377" s="466"/>
      <c r="AC377" s="466"/>
    </row>
    <row r="378" spans="1:29" s="467" customFormat="1" ht="9" customHeight="1">
      <c r="A378" s="466" t="s">
        <v>3</v>
      </c>
      <c r="B378" s="468">
        <f t="shared" si="10"/>
        <v>1806188</v>
      </c>
      <c r="C378" s="468">
        <v>1743161</v>
      </c>
      <c r="D378" s="468">
        <v>63027</v>
      </c>
      <c r="E378" s="466"/>
      <c r="F378" s="466"/>
      <c r="G378" s="466"/>
      <c r="H378" s="466"/>
      <c r="I378" s="466"/>
      <c r="J378" s="466"/>
      <c r="K378" s="466"/>
      <c r="L378" s="466"/>
      <c r="M378" s="466"/>
      <c r="N378" s="466"/>
      <c r="O378" s="466"/>
      <c r="P378" s="466"/>
      <c r="Q378" s="466"/>
      <c r="R378" s="466"/>
      <c r="S378" s="466"/>
      <c r="T378" s="466"/>
      <c r="U378" s="466"/>
      <c r="V378" s="466"/>
      <c r="W378" s="466"/>
      <c r="X378" s="466"/>
      <c r="Y378" s="466"/>
      <c r="Z378" s="466"/>
      <c r="AA378" s="466"/>
      <c r="AB378" s="466"/>
      <c r="AC378" s="466"/>
    </row>
    <row r="379" spans="1:29" s="467" customFormat="1" ht="9" customHeight="1">
      <c r="A379" s="466" t="s">
        <v>4</v>
      </c>
      <c r="B379" s="468">
        <f t="shared" si="10"/>
        <v>323367</v>
      </c>
      <c r="C379" s="468">
        <v>306280</v>
      </c>
      <c r="D379" s="468">
        <v>17087</v>
      </c>
      <c r="E379" s="466"/>
      <c r="F379" s="466"/>
      <c r="G379" s="466"/>
      <c r="H379" s="466"/>
      <c r="I379" s="466"/>
      <c r="J379" s="466"/>
      <c r="K379" s="466"/>
      <c r="L379" s="466"/>
      <c r="M379" s="466"/>
      <c r="N379" s="466"/>
      <c r="O379" s="466"/>
      <c r="P379" s="466"/>
      <c r="Q379" s="466"/>
      <c r="R379" s="466"/>
      <c r="S379" s="466"/>
      <c r="T379" s="466"/>
      <c r="U379" s="466"/>
      <c r="V379" s="466"/>
      <c r="W379" s="466"/>
      <c r="X379" s="466"/>
      <c r="Y379" s="466"/>
      <c r="Z379" s="466"/>
      <c r="AA379" s="466"/>
      <c r="AB379" s="466"/>
      <c r="AC379" s="466"/>
    </row>
    <row r="380" spans="1:29" s="467" customFormat="1" ht="9" customHeight="1">
      <c r="A380" s="469" t="s">
        <v>5</v>
      </c>
      <c r="B380" s="470">
        <f t="shared" si="10"/>
        <v>362814</v>
      </c>
      <c r="C380" s="470">
        <v>348682</v>
      </c>
      <c r="D380" s="470">
        <v>14132</v>
      </c>
      <c r="E380" s="466"/>
      <c r="F380" s="466"/>
      <c r="G380" s="466"/>
      <c r="H380" s="466"/>
      <c r="I380" s="466"/>
      <c r="J380" s="466"/>
      <c r="K380" s="466"/>
      <c r="L380" s="466"/>
      <c r="M380" s="466"/>
      <c r="N380" s="466"/>
      <c r="O380" s="466"/>
      <c r="P380" s="466"/>
      <c r="Q380" s="466"/>
      <c r="R380" s="466"/>
      <c r="S380" s="466"/>
      <c r="T380" s="466"/>
      <c r="U380" s="466"/>
      <c r="V380" s="466"/>
      <c r="W380" s="466"/>
      <c r="X380" s="466"/>
      <c r="Y380" s="466"/>
      <c r="Z380" s="466"/>
      <c r="AA380" s="466"/>
      <c r="AB380" s="466"/>
      <c r="AC380" s="466"/>
    </row>
    <row r="381" spans="1:29" s="467" customFormat="1" ht="9" customHeight="1">
      <c r="A381" s="466" t="s">
        <v>6</v>
      </c>
      <c r="B381" s="468">
        <f t="shared" si="10"/>
        <v>1366607</v>
      </c>
      <c r="C381" s="468">
        <v>1329692</v>
      </c>
      <c r="D381" s="468">
        <v>36915</v>
      </c>
      <c r="E381" s="466"/>
      <c r="F381" s="466"/>
      <c r="G381" s="466"/>
      <c r="H381" s="466"/>
      <c r="I381" s="466"/>
      <c r="J381" s="466"/>
      <c r="K381" s="466"/>
      <c r="L381" s="466"/>
      <c r="M381" s="466"/>
      <c r="N381" s="466"/>
      <c r="O381" s="466"/>
      <c r="P381" s="466"/>
      <c r="Q381" s="466"/>
      <c r="R381" s="466"/>
      <c r="S381" s="466"/>
      <c r="T381" s="466"/>
      <c r="U381" s="466"/>
      <c r="V381" s="466"/>
      <c r="W381" s="466"/>
      <c r="X381" s="466"/>
      <c r="Y381" s="466"/>
      <c r="Z381" s="466"/>
      <c r="AA381" s="466"/>
      <c r="AB381" s="466"/>
      <c r="AC381" s="466"/>
    </row>
    <row r="382" spans="1:29" s="467" customFormat="1" ht="9" customHeight="1">
      <c r="A382" s="466" t="s">
        <v>7</v>
      </c>
      <c r="B382" s="468">
        <f t="shared" si="10"/>
        <v>290830</v>
      </c>
      <c r="C382" s="468">
        <v>279921</v>
      </c>
      <c r="D382" s="468">
        <v>10909</v>
      </c>
      <c r="E382" s="466"/>
      <c r="F382" s="466"/>
      <c r="G382" s="466"/>
      <c r="H382" s="466"/>
      <c r="I382" s="466"/>
      <c r="J382" s="466"/>
      <c r="K382" s="466"/>
      <c r="L382" s="466"/>
      <c r="M382" s="466"/>
      <c r="N382" s="466"/>
      <c r="O382" s="466"/>
      <c r="P382" s="466"/>
      <c r="Q382" s="466"/>
      <c r="R382" s="466"/>
      <c r="S382" s="466"/>
      <c r="T382" s="466"/>
      <c r="U382" s="466"/>
      <c r="V382" s="466"/>
      <c r="W382" s="466"/>
      <c r="X382" s="466"/>
      <c r="Y382" s="466"/>
      <c r="Z382" s="466"/>
      <c r="AA382" s="466"/>
      <c r="AB382" s="466"/>
      <c r="AC382" s="466"/>
    </row>
    <row r="383" spans="1:29" s="467" customFormat="1" ht="9" customHeight="1">
      <c r="A383" s="466" t="s">
        <v>8</v>
      </c>
      <c r="B383" s="468">
        <f t="shared" si="10"/>
        <v>1176344</v>
      </c>
      <c r="C383" s="468">
        <v>1141264</v>
      </c>
      <c r="D383" s="468">
        <v>35080</v>
      </c>
      <c r="E383" s="466"/>
      <c r="F383" s="466"/>
      <c r="G383" s="466"/>
      <c r="H383" s="466"/>
      <c r="I383" s="466"/>
      <c r="J383" s="466"/>
      <c r="K383" s="466"/>
      <c r="L383" s="466"/>
      <c r="M383" s="466"/>
      <c r="N383" s="466"/>
      <c r="O383" s="466"/>
      <c r="P383" s="466"/>
      <c r="Q383" s="466"/>
      <c r="R383" s="466"/>
      <c r="S383" s="466"/>
      <c r="T383" s="466"/>
      <c r="U383" s="466"/>
      <c r="V383" s="466"/>
      <c r="W383" s="466"/>
      <c r="X383" s="466"/>
      <c r="Y383" s="466"/>
      <c r="Z383" s="466"/>
      <c r="AA383" s="466"/>
      <c r="AB383" s="466"/>
      <c r="AC383" s="466"/>
    </row>
    <row r="384" spans="1:29" s="467" customFormat="1" ht="9" customHeight="1">
      <c r="A384" s="469" t="s">
        <v>9</v>
      </c>
      <c r="B384" s="470">
        <f t="shared" si="10"/>
        <v>1790338</v>
      </c>
      <c r="C384" s="470">
        <v>1749752</v>
      </c>
      <c r="D384" s="470">
        <v>40586</v>
      </c>
      <c r="E384" s="466"/>
      <c r="F384" s="466"/>
      <c r="G384" s="466"/>
      <c r="H384" s="466"/>
      <c r="I384" s="466"/>
      <c r="J384" s="466"/>
      <c r="K384" s="466"/>
      <c r="L384" s="466"/>
      <c r="M384" s="466"/>
      <c r="N384" s="466"/>
      <c r="O384" s="466"/>
      <c r="P384" s="466"/>
      <c r="Q384" s="466"/>
      <c r="R384" s="466"/>
      <c r="S384" s="466"/>
      <c r="T384" s="466"/>
      <c r="U384" s="466"/>
      <c r="V384" s="466"/>
      <c r="W384" s="466"/>
      <c r="X384" s="466"/>
      <c r="Y384" s="466"/>
      <c r="Z384" s="466"/>
      <c r="AA384" s="466"/>
      <c r="AB384" s="466"/>
      <c r="AC384" s="466"/>
    </row>
    <row r="385" spans="1:29" s="467" customFormat="1" ht="9" customHeight="1">
      <c r="A385" s="466" t="s">
        <v>10</v>
      </c>
      <c r="B385" s="468">
        <f t="shared" si="10"/>
        <v>10356313</v>
      </c>
      <c r="C385" s="468">
        <v>9895878</v>
      </c>
      <c r="D385" s="468">
        <v>460435</v>
      </c>
      <c r="E385" s="466"/>
      <c r="F385" s="466"/>
      <c r="G385" s="466"/>
      <c r="H385" s="466"/>
      <c r="I385" s="466"/>
      <c r="J385" s="466"/>
      <c r="K385" s="466"/>
      <c r="L385" s="466"/>
      <c r="M385" s="466"/>
      <c r="N385" s="466"/>
      <c r="O385" s="466"/>
      <c r="P385" s="466"/>
      <c r="Q385" s="466"/>
      <c r="R385" s="466"/>
      <c r="S385" s="466"/>
      <c r="T385" s="466"/>
      <c r="U385" s="466"/>
      <c r="V385" s="466"/>
      <c r="W385" s="466"/>
      <c r="X385" s="466"/>
      <c r="Y385" s="466"/>
      <c r="Z385" s="466"/>
      <c r="AA385" s="466"/>
      <c r="AB385" s="466"/>
      <c r="AC385" s="466"/>
    </row>
    <row r="386" spans="1:29" s="467" customFormat="1" ht="9" customHeight="1">
      <c r="A386" s="466" t="s">
        <v>11</v>
      </c>
      <c r="B386" s="468">
        <f t="shared" si="10"/>
        <v>662826</v>
      </c>
      <c r="C386" s="468">
        <v>645647</v>
      </c>
      <c r="D386" s="468">
        <v>17179</v>
      </c>
      <c r="E386" s="466"/>
      <c r="F386" s="466"/>
      <c r="G386" s="466"/>
      <c r="H386" s="466"/>
      <c r="I386" s="466"/>
      <c r="J386" s="466"/>
      <c r="K386" s="466"/>
      <c r="L386" s="466"/>
      <c r="M386" s="466"/>
      <c r="N386" s="466"/>
      <c r="O386" s="466"/>
      <c r="P386" s="466"/>
      <c r="Q386" s="466"/>
      <c r="R386" s="466"/>
      <c r="S386" s="466"/>
      <c r="T386" s="466"/>
      <c r="U386" s="466"/>
      <c r="V386" s="466"/>
      <c r="W386" s="466"/>
      <c r="X386" s="466"/>
      <c r="Y386" s="466"/>
      <c r="Z386" s="466"/>
      <c r="AA386" s="466"/>
      <c r="AB386" s="466"/>
      <c r="AC386" s="466"/>
    </row>
    <row r="387" spans="1:29" s="467" customFormat="1" ht="9" customHeight="1">
      <c r="A387" s="466" t="s">
        <v>12</v>
      </c>
      <c r="B387" s="468">
        <f t="shared" si="10"/>
        <v>2053132</v>
      </c>
      <c r="C387" s="468">
        <v>1993012</v>
      </c>
      <c r="D387" s="468">
        <v>60120</v>
      </c>
      <c r="E387" s="466"/>
      <c r="F387" s="466"/>
      <c r="G387" s="466"/>
      <c r="H387" s="466"/>
      <c r="I387" s="466"/>
      <c r="J387" s="466"/>
      <c r="K387" s="466"/>
      <c r="L387" s="466"/>
      <c r="M387" s="466"/>
      <c r="N387" s="466"/>
      <c r="O387" s="466"/>
      <c r="P387" s="466"/>
      <c r="Q387" s="466"/>
      <c r="R387" s="466"/>
      <c r="S387" s="466"/>
      <c r="T387" s="466"/>
      <c r="U387" s="466"/>
      <c r="V387" s="466"/>
      <c r="W387" s="466"/>
      <c r="X387" s="466"/>
      <c r="Y387" s="466"/>
      <c r="Z387" s="466"/>
      <c r="AA387" s="466"/>
      <c r="AB387" s="466"/>
      <c r="AC387" s="466"/>
    </row>
    <row r="388" spans="1:29" s="467" customFormat="1" ht="9" customHeight="1">
      <c r="A388" s="469" t="s">
        <v>13</v>
      </c>
      <c r="B388" s="470">
        <f t="shared" si="10"/>
        <v>872848</v>
      </c>
      <c r="C388" s="470">
        <v>850499</v>
      </c>
      <c r="D388" s="470">
        <v>22349</v>
      </c>
      <c r="E388" s="466"/>
      <c r="F388" s="466"/>
      <c r="G388" s="466"/>
      <c r="H388" s="466"/>
      <c r="I388" s="466"/>
      <c r="J388" s="466"/>
      <c r="K388" s="466"/>
      <c r="L388" s="466"/>
      <c r="M388" s="466"/>
      <c r="N388" s="466"/>
      <c r="O388" s="466"/>
      <c r="P388" s="466"/>
      <c r="Q388" s="466"/>
      <c r="R388" s="466"/>
      <c r="S388" s="466"/>
      <c r="T388" s="466"/>
      <c r="U388" s="466"/>
      <c r="V388" s="466"/>
      <c r="W388" s="466"/>
      <c r="X388" s="466"/>
      <c r="Y388" s="466"/>
      <c r="Z388" s="466"/>
      <c r="AA388" s="466"/>
      <c r="AB388" s="466"/>
      <c r="AC388" s="466"/>
    </row>
    <row r="389" spans="1:29" s="467" customFormat="1" ht="9" customHeight="1">
      <c r="A389" s="466" t="s">
        <v>14</v>
      </c>
      <c r="B389" s="468">
        <f t="shared" si="10"/>
        <v>829872</v>
      </c>
      <c r="C389" s="468">
        <v>805678</v>
      </c>
      <c r="D389" s="468">
        <v>24194</v>
      </c>
      <c r="E389" s="466"/>
      <c r="F389" s="466"/>
      <c r="G389" s="466"/>
      <c r="H389" s="466"/>
      <c r="I389" s="466"/>
      <c r="J389" s="466"/>
      <c r="K389" s="466"/>
      <c r="L389" s="466"/>
      <c r="M389" s="466"/>
      <c r="N389" s="466"/>
      <c r="O389" s="466"/>
      <c r="P389" s="466"/>
      <c r="Q389" s="466"/>
      <c r="R389" s="466"/>
      <c r="S389" s="466"/>
      <c r="T389" s="466"/>
      <c r="U389" s="466"/>
      <c r="V389" s="466"/>
      <c r="W389" s="466"/>
      <c r="X389" s="466"/>
      <c r="Y389" s="466"/>
      <c r="Z389" s="466"/>
      <c r="AA389" s="466"/>
      <c r="AB389" s="466"/>
      <c r="AC389" s="466"/>
    </row>
    <row r="390" spans="1:29" s="467" customFormat="1" ht="9" customHeight="1">
      <c r="A390" s="466" t="s">
        <v>15</v>
      </c>
      <c r="B390" s="468">
        <f t="shared" si="10"/>
        <v>3563100</v>
      </c>
      <c r="C390" s="468">
        <v>3422495</v>
      </c>
      <c r="D390" s="468">
        <v>140605</v>
      </c>
      <c r="E390" s="466"/>
      <c r="F390" s="466"/>
      <c r="G390" s="466"/>
      <c r="H390" s="466"/>
      <c r="I390" s="466"/>
      <c r="J390" s="466"/>
      <c r="K390" s="466"/>
      <c r="L390" s="466"/>
      <c r="M390" s="466"/>
      <c r="N390" s="466"/>
      <c r="O390" s="466"/>
      <c r="P390" s="466"/>
      <c r="Q390" s="466"/>
      <c r="R390" s="466"/>
      <c r="S390" s="466"/>
      <c r="T390" s="466"/>
      <c r="U390" s="466"/>
      <c r="V390" s="466"/>
      <c r="W390" s="466"/>
      <c r="X390" s="466"/>
      <c r="Y390" s="466"/>
      <c r="Z390" s="466"/>
      <c r="AA390" s="466"/>
      <c r="AB390" s="466"/>
      <c r="AC390" s="466"/>
    </row>
    <row r="391" spans="1:29" s="467" customFormat="1" ht="9" customHeight="1">
      <c r="A391" s="466" t="s">
        <v>16</v>
      </c>
      <c r="B391" s="468">
        <f t="shared" si="10"/>
        <v>4970370</v>
      </c>
      <c r="C391" s="468">
        <v>4821736</v>
      </c>
      <c r="D391" s="468">
        <v>148634</v>
      </c>
      <c r="E391" s="466"/>
      <c r="F391" s="466"/>
      <c r="G391" s="466"/>
      <c r="H391" s="466"/>
      <c r="I391" s="466"/>
      <c r="J391" s="466"/>
      <c r="K391" s="466"/>
      <c r="L391" s="466"/>
      <c r="M391" s="466"/>
      <c r="N391" s="466"/>
      <c r="O391" s="466"/>
      <c r="P391" s="466"/>
      <c r="Q391" s="466"/>
      <c r="R391" s="466"/>
      <c r="S391" s="466"/>
      <c r="T391" s="466"/>
      <c r="U391" s="466"/>
      <c r="V391" s="466"/>
      <c r="W391" s="466"/>
      <c r="X391" s="466"/>
      <c r="Y391" s="466"/>
      <c r="Z391" s="466"/>
      <c r="AA391" s="466"/>
      <c r="AB391" s="466"/>
      <c r="AC391" s="466"/>
    </row>
    <row r="392" spans="1:29" s="467" customFormat="1" ht="9" customHeight="1">
      <c r="A392" s="469" t="s">
        <v>17</v>
      </c>
      <c r="B392" s="470">
        <f t="shared" si="10"/>
        <v>1383513</v>
      </c>
      <c r="C392" s="470">
        <v>1345148</v>
      </c>
      <c r="D392" s="470">
        <v>38365</v>
      </c>
      <c r="E392" s="466"/>
      <c r="F392" s="466"/>
      <c r="G392" s="466"/>
      <c r="H392" s="466"/>
      <c r="I392" s="466"/>
      <c r="J392" s="466"/>
      <c r="K392" s="466"/>
      <c r="L392" s="466"/>
      <c r="M392" s="466"/>
      <c r="N392" s="466"/>
      <c r="O392" s="466"/>
      <c r="P392" s="466"/>
      <c r="Q392" s="466"/>
      <c r="R392" s="466"/>
      <c r="S392" s="466"/>
      <c r="T392" s="466"/>
      <c r="U392" s="466"/>
      <c r="V392" s="466"/>
      <c r="W392" s="466"/>
      <c r="X392" s="466"/>
      <c r="Y392" s="466"/>
      <c r="Z392" s="466"/>
      <c r="AA392" s="466"/>
      <c r="AB392" s="466"/>
      <c r="AC392" s="466"/>
    </row>
    <row r="393" spans="1:29" s="467" customFormat="1" ht="9" customHeight="1">
      <c r="A393" s="466" t="s">
        <v>18</v>
      </c>
      <c r="B393" s="468">
        <f t="shared" si="10"/>
        <v>643457</v>
      </c>
      <c r="C393" s="468">
        <v>620863</v>
      </c>
      <c r="D393" s="468">
        <v>22594</v>
      </c>
      <c r="E393" s="466"/>
      <c r="F393" s="466"/>
      <c r="G393" s="466"/>
      <c r="H393" s="466"/>
      <c r="I393" s="466"/>
      <c r="J393" s="466"/>
      <c r="K393" s="466"/>
      <c r="L393" s="466"/>
      <c r="M393" s="466"/>
      <c r="N393" s="466"/>
      <c r="O393" s="466"/>
      <c r="P393" s="466"/>
      <c r="Q393" s="466"/>
      <c r="R393" s="466"/>
      <c r="S393" s="466"/>
      <c r="T393" s="466"/>
      <c r="U393" s="466"/>
      <c r="V393" s="466"/>
      <c r="W393" s="466"/>
      <c r="X393" s="466"/>
      <c r="Y393" s="466"/>
      <c r="Z393" s="466"/>
      <c r="AA393" s="466"/>
      <c r="AB393" s="466"/>
      <c r="AC393" s="466"/>
    </row>
    <row r="394" spans="1:29" s="467" customFormat="1" ht="9" customHeight="1">
      <c r="A394" s="466" t="s">
        <v>19</v>
      </c>
      <c r="B394" s="468">
        <f t="shared" si="10"/>
        <v>433612</v>
      </c>
      <c r="C394" s="468">
        <v>422666</v>
      </c>
      <c r="D394" s="468">
        <v>10946</v>
      </c>
      <c r="E394" s="466"/>
      <c r="F394" s="466"/>
      <c r="G394" s="466"/>
      <c r="H394" s="466"/>
      <c r="I394" s="466"/>
      <c r="J394" s="466"/>
      <c r="K394" s="466"/>
      <c r="L394" s="466"/>
      <c r="M394" s="466"/>
      <c r="N394" s="466"/>
      <c r="O394" s="466"/>
      <c r="P394" s="466"/>
      <c r="Q394" s="466"/>
      <c r="R394" s="466"/>
      <c r="S394" s="466"/>
      <c r="T394" s="466"/>
      <c r="U394" s="466"/>
      <c r="V394" s="466"/>
      <c r="W394" s="466"/>
      <c r="X394" s="466"/>
      <c r="Y394" s="466"/>
      <c r="Z394" s="466"/>
      <c r="AA394" s="466"/>
      <c r="AB394" s="466"/>
      <c r="AC394" s="466"/>
    </row>
    <row r="395" spans="1:29" s="467" customFormat="1" ht="9" customHeight="1">
      <c r="A395" s="466" t="s">
        <v>20</v>
      </c>
      <c r="B395" s="468">
        <f t="shared" si="10"/>
        <v>3010383</v>
      </c>
      <c r="C395" s="468">
        <v>2892547</v>
      </c>
      <c r="D395" s="468">
        <v>117836</v>
      </c>
      <c r="E395" s="466"/>
      <c r="F395" s="466"/>
      <c r="G395" s="466"/>
      <c r="H395" s="466"/>
      <c r="I395" s="466"/>
      <c r="J395" s="466"/>
      <c r="K395" s="466"/>
      <c r="L395" s="466"/>
      <c r="M395" s="466"/>
      <c r="N395" s="466"/>
      <c r="O395" s="466"/>
      <c r="P395" s="466"/>
      <c r="Q395" s="466"/>
      <c r="R395" s="466"/>
      <c r="S395" s="466"/>
      <c r="T395" s="466"/>
      <c r="U395" s="466"/>
      <c r="V395" s="466"/>
      <c r="W395" s="466"/>
      <c r="X395" s="466"/>
      <c r="Y395" s="466"/>
      <c r="Z395" s="466"/>
      <c r="AA395" s="466"/>
      <c r="AB395" s="466"/>
      <c r="AC395" s="466"/>
    </row>
    <row r="396" spans="1:29" s="467" customFormat="1" ht="9" customHeight="1">
      <c r="A396" s="469" t="s">
        <v>21</v>
      </c>
      <c r="B396" s="470">
        <f t="shared" si="10"/>
        <v>1017036</v>
      </c>
      <c r="C396" s="470">
        <v>983609</v>
      </c>
      <c r="D396" s="470">
        <v>33427</v>
      </c>
      <c r="E396" s="466"/>
      <c r="F396" s="466"/>
      <c r="G396" s="466"/>
      <c r="H396" s="466"/>
      <c r="I396" s="466"/>
      <c r="J396" s="466"/>
      <c r="K396" s="466"/>
      <c r="L396" s="466"/>
      <c r="M396" s="466"/>
      <c r="N396" s="466"/>
      <c r="O396" s="466"/>
      <c r="P396" s="466"/>
      <c r="Q396" s="466"/>
      <c r="R396" s="466"/>
      <c r="S396" s="466"/>
      <c r="T396" s="466"/>
      <c r="U396" s="466"/>
      <c r="V396" s="466"/>
      <c r="W396" s="466"/>
      <c r="X396" s="466"/>
      <c r="Y396" s="466"/>
      <c r="Z396" s="466"/>
      <c r="AA396" s="466"/>
      <c r="AB396" s="466"/>
      <c r="AC396" s="466"/>
    </row>
    <row r="397" spans="1:29" s="467" customFormat="1" ht="9" customHeight="1">
      <c r="A397" s="466" t="s">
        <v>22</v>
      </c>
      <c r="B397" s="468">
        <f t="shared" si="10"/>
        <v>1873000</v>
      </c>
      <c r="C397" s="468">
        <v>1809648</v>
      </c>
      <c r="D397" s="468">
        <v>63352</v>
      </c>
      <c r="E397" s="466"/>
      <c r="F397" s="466"/>
      <c r="G397" s="466"/>
      <c r="H397" s="466"/>
      <c r="I397" s="466"/>
      <c r="J397" s="466"/>
      <c r="K397" s="466"/>
      <c r="L397" s="466"/>
      <c r="M397" s="466"/>
      <c r="N397" s="466"/>
      <c r="O397" s="466"/>
      <c r="P397" s="466"/>
      <c r="Q397" s="466"/>
      <c r="R397" s="466"/>
      <c r="S397" s="466"/>
      <c r="T397" s="466"/>
      <c r="U397" s="466"/>
      <c r="V397" s="466"/>
      <c r="W397" s="466"/>
      <c r="X397" s="466"/>
      <c r="Y397" s="466"/>
      <c r="Z397" s="466"/>
      <c r="AA397" s="466"/>
      <c r="AB397" s="466"/>
      <c r="AC397" s="466"/>
    </row>
    <row r="398" spans="1:29" s="467" customFormat="1" ht="9" customHeight="1">
      <c r="A398" s="466" t="s">
        <v>23</v>
      </c>
      <c r="B398" s="468">
        <f t="shared" si="10"/>
        <v>866857</v>
      </c>
      <c r="C398" s="468">
        <v>828278</v>
      </c>
      <c r="D398" s="468">
        <v>38579</v>
      </c>
      <c r="E398" s="466"/>
      <c r="F398" s="466"/>
      <c r="G398" s="466"/>
      <c r="H398" s="466"/>
      <c r="I398" s="466"/>
      <c r="J398" s="466"/>
      <c r="K398" s="466"/>
      <c r="L398" s="466"/>
      <c r="M398" s="466"/>
      <c r="N398" s="466"/>
      <c r="O398" s="466"/>
      <c r="P398" s="466"/>
      <c r="Q398" s="466"/>
      <c r="R398" s="466"/>
      <c r="S398" s="466"/>
      <c r="T398" s="466"/>
      <c r="U398" s="466"/>
      <c r="V398" s="466"/>
      <c r="W398" s="466"/>
      <c r="X398" s="466"/>
      <c r="Y398" s="466"/>
      <c r="Z398" s="466"/>
      <c r="AA398" s="466"/>
      <c r="AB398" s="466"/>
      <c r="AC398" s="466"/>
    </row>
    <row r="399" spans="1:29" s="467" customFormat="1" ht="9" customHeight="1">
      <c r="A399" s="466" t="s">
        <v>24</v>
      </c>
      <c r="B399" s="468">
        <f t="shared" si="10"/>
        <v>759497</v>
      </c>
      <c r="C399" s="468">
        <v>721176</v>
      </c>
      <c r="D399" s="468">
        <v>38321</v>
      </c>
      <c r="E399" s="466"/>
      <c r="F399" s="466"/>
      <c r="G399" s="466"/>
      <c r="H399" s="466"/>
      <c r="I399" s="466"/>
      <c r="J399" s="466"/>
      <c r="K399" s="466"/>
      <c r="L399" s="466"/>
      <c r="M399" s="466"/>
      <c r="N399" s="466"/>
      <c r="O399" s="466"/>
      <c r="P399" s="466"/>
      <c r="Q399" s="466"/>
      <c r="R399" s="466"/>
      <c r="S399" s="466"/>
      <c r="T399" s="466"/>
      <c r="U399" s="466"/>
      <c r="V399" s="466"/>
      <c r="W399" s="466"/>
      <c r="X399" s="466"/>
      <c r="Y399" s="466"/>
      <c r="Z399" s="466"/>
      <c r="AA399" s="466"/>
      <c r="AB399" s="466"/>
      <c r="AC399" s="466"/>
    </row>
    <row r="400" spans="1:29" s="467" customFormat="1" ht="9" customHeight="1">
      <c r="A400" s="469" t="s">
        <v>25</v>
      </c>
      <c r="B400" s="470">
        <f t="shared" si="10"/>
        <v>865831</v>
      </c>
      <c r="C400" s="470">
        <v>837225</v>
      </c>
      <c r="D400" s="470">
        <v>28606</v>
      </c>
      <c r="E400" s="466"/>
      <c r="F400" s="466"/>
      <c r="G400" s="466"/>
      <c r="H400" s="466"/>
      <c r="I400" s="466"/>
      <c r="J400" s="466"/>
      <c r="K400" s="466"/>
      <c r="L400" s="466"/>
      <c r="M400" s="466"/>
      <c r="N400" s="466"/>
      <c r="O400" s="466"/>
      <c r="P400" s="466"/>
      <c r="Q400" s="466"/>
      <c r="R400" s="466"/>
      <c r="S400" s="466"/>
      <c r="T400" s="466"/>
      <c r="U400" s="466"/>
      <c r="V400" s="466"/>
      <c r="W400" s="466"/>
      <c r="X400" s="466"/>
      <c r="Y400" s="466"/>
      <c r="Z400" s="466"/>
      <c r="AA400" s="466"/>
      <c r="AB400" s="466"/>
      <c r="AC400" s="466"/>
    </row>
    <row r="401" spans="1:29" s="467" customFormat="1" ht="9" customHeight="1">
      <c r="A401" s="466" t="s">
        <v>26</v>
      </c>
      <c r="B401" s="468">
        <f t="shared" si="10"/>
        <v>1525836</v>
      </c>
      <c r="C401" s="468">
        <v>1484940</v>
      </c>
      <c r="D401" s="468">
        <v>40896</v>
      </c>
      <c r="E401" s="466"/>
      <c r="F401" s="466"/>
      <c r="G401" s="466"/>
      <c r="H401" s="466"/>
      <c r="I401" s="466"/>
      <c r="J401" s="466"/>
      <c r="K401" s="466"/>
      <c r="L401" s="466"/>
      <c r="M401" s="466"/>
      <c r="N401" s="466"/>
      <c r="O401" s="466"/>
      <c r="P401" s="466"/>
      <c r="Q401" s="466"/>
      <c r="R401" s="466"/>
      <c r="S401" s="466"/>
      <c r="T401" s="466"/>
      <c r="U401" s="466"/>
      <c r="V401" s="466"/>
      <c r="W401" s="466"/>
      <c r="X401" s="466"/>
      <c r="Y401" s="466"/>
      <c r="Z401" s="466"/>
      <c r="AA401" s="466"/>
      <c r="AB401" s="466"/>
      <c r="AC401" s="466"/>
    </row>
    <row r="402" spans="1:29" s="467" customFormat="1" ht="9" customHeight="1">
      <c r="A402" s="466" t="s">
        <v>27</v>
      </c>
      <c r="B402" s="468">
        <f t="shared" si="10"/>
        <v>1307655</v>
      </c>
      <c r="C402" s="468">
        <v>1258198</v>
      </c>
      <c r="D402" s="468">
        <v>49457</v>
      </c>
      <c r="E402" s="466"/>
      <c r="F402" s="466"/>
      <c r="G402" s="466"/>
      <c r="H402" s="466"/>
      <c r="I402" s="466"/>
      <c r="J402" s="466"/>
      <c r="K402" s="466"/>
      <c r="L402" s="466"/>
      <c r="M402" s="466"/>
      <c r="N402" s="466"/>
      <c r="O402" s="466"/>
      <c r="P402" s="466"/>
      <c r="Q402" s="466"/>
      <c r="R402" s="466"/>
      <c r="S402" s="466"/>
      <c r="T402" s="466"/>
      <c r="U402" s="466"/>
      <c r="V402" s="466"/>
      <c r="W402" s="466"/>
      <c r="X402" s="466"/>
      <c r="Y402" s="466"/>
      <c r="Z402" s="466"/>
      <c r="AA402" s="466"/>
      <c r="AB402" s="466"/>
      <c r="AC402" s="466"/>
    </row>
    <row r="403" spans="1:29" s="467" customFormat="1" ht="9" customHeight="1">
      <c r="A403" s="466" t="s">
        <v>28</v>
      </c>
      <c r="B403" s="468">
        <f t="shared" si="10"/>
        <v>729424</v>
      </c>
      <c r="C403" s="468">
        <v>707827</v>
      </c>
      <c r="D403" s="468">
        <v>21597</v>
      </c>
      <c r="E403" s="466"/>
      <c r="F403" s="466"/>
      <c r="G403" s="466"/>
      <c r="H403" s="466"/>
      <c r="I403" s="466"/>
      <c r="J403" s="466"/>
      <c r="K403" s="466"/>
      <c r="L403" s="466"/>
      <c r="M403" s="466"/>
      <c r="N403" s="466"/>
      <c r="O403" s="466"/>
      <c r="P403" s="466"/>
      <c r="Q403" s="466"/>
      <c r="R403" s="466"/>
      <c r="S403" s="466"/>
      <c r="T403" s="466"/>
      <c r="U403" s="466"/>
      <c r="V403" s="466"/>
      <c r="W403" s="466"/>
      <c r="X403" s="466"/>
      <c r="Y403" s="466"/>
      <c r="Z403" s="466"/>
      <c r="AA403" s="466"/>
      <c r="AB403" s="466"/>
      <c r="AC403" s="466"/>
    </row>
    <row r="404" spans="1:29" s="467" customFormat="1" ht="9" customHeight="1">
      <c r="A404" s="469" t="s">
        <v>29</v>
      </c>
      <c r="B404" s="470">
        <f t="shared" si="10"/>
        <v>1701362</v>
      </c>
      <c r="C404" s="470">
        <v>1661236</v>
      </c>
      <c r="D404" s="470">
        <v>40126</v>
      </c>
      <c r="E404" s="466"/>
      <c r="F404" s="466"/>
      <c r="G404" s="466"/>
      <c r="H404" s="466"/>
      <c r="I404" s="466"/>
      <c r="J404" s="466"/>
      <c r="K404" s="466"/>
      <c r="L404" s="466"/>
      <c r="M404" s="466"/>
      <c r="N404" s="466"/>
      <c r="O404" s="466"/>
      <c r="P404" s="466"/>
      <c r="Q404" s="466"/>
      <c r="R404" s="466"/>
      <c r="S404" s="466"/>
      <c r="T404" s="466"/>
      <c r="U404" s="466"/>
      <c r="V404" s="466"/>
      <c r="W404" s="466"/>
      <c r="X404" s="466"/>
      <c r="Y404" s="466"/>
      <c r="Z404" s="466"/>
      <c r="AA404" s="466"/>
      <c r="AB404" s="466"/>
      <c r="AC404" s="466"/>
    </row>
    <row r="405" spans="1:29" s="467" customFormat="1" ht="9" customHeight="1">
      <c r="A405" s="466" t="s">
        <v>30</v>
      </c>
      <c r="B405" s="468">
        <f t="shared" si="10"/>
        <v>343392</v>
      </c>
      <c r="C405" s="468">
        <v>333763</v>
      </c>
      <c r="D405" s="468">
        <v>9629</v>
      </c>
      <c r="E405" s="466"/>
      <c r="F405" s="466"/>
      <c r="G405" s="466"/>
      <c r="H405" s="466"/>
      <c r="I405" s="466"/>
      <c r="J405" s="466"/>
      <c r="K405" s="466"/>
      <c r="L405" s="466"/>
      <c r="M405" s="466"/>
      <c r="N405" s="466"/>
      <c r="O405" s="466"/>
      <c r="P405" s="466"/>
      <c r="Q405" s="466"/>
      <c r="R405" s="466"/>
      <c r="S405" s="466"/>
      <c r="T405" s="466"/>
      <c r="U405" s="466"/>
      <c r="V405" s="466"/>
      <c r="W405" s="466"/>
      <c r="X405" s="466"/>
      <c r="Y405" s="466"/>
      <c r="Z405" s="466"/>
      <c r="AA405" s="466"/>
      <c r="AB405" s="466"/>
      <c r="AC405" s="466"/>
    </row>
    <row r="406" spans="1:29" s="467" customFormat="1" ht="9" customHeight="1">
      <c r="A406" s="466" t="s">
        <v>31</v>
      </c>
      <c r="B406" s="468">
        <f t="shared" si="10"/>
        <v>2756147</v>
      </c>
      <c r="C406" s="468">
        <v>2692044</v>
      </c>
      <c r="D406" s="468">
        <v>64103</v>
      </c>
      <c r="E406" s="466"/>
      <c r="F406" s="466"/>
      <c r="G406" s="466"/>
      <c r="H406" s="466"/>
      <c r="I406" s="466"/>
      <c r="J406" s="466"/>
      <c r="K406" s="466"/>
      <c r="L406" s="466"/>
      <c r="M406" s="466"/>
      <c r="N406" s="466"/>
      <c r="O406" s="466"/>
      <c r="P406" s="466"/>
      <c r="Q406" s="466"/>
      <c r="R406" s="466"/>
      <c r="S406" s="466"/>
      <c r="T406" s="466"/>
      <c r="U406" s="466"/>
      <c r="V406" s="466"/>
      <c r="W406" s="466"/>
      <c r="X406" s="466"/>
      <c r="Y406" s="466"/>
      <c r="Z406" s="466"/>
      <c r="AA406" s="466"/>
      <c r="AB406" s="466"/>
      <c r="AC406" s="466"/>
    </row>
    <row r="407" spans="1:29" s="467" customFormat="1" ht="9" customHeight="1">
      <c r="A407" s="466" t="s">
        <v>32</v>
      </c>
      <c r="B407" s="468">
        <f t="shared" si="10"/>
        <v>825602</v>
      </c>
      <c r="C407" s="468">
        <v>793519</v>
      </c>
      <c r="D407" s="468">
        <v>32083</v>
      </c>
      <c r="E407" s="466"/>
      <c r="F407" s="466"/>
      <c r="G407" s="466"/>
      <c r="H407" s="466"/>
      <c r="I407" s="466"/>
      <c r="J407" s="466"/>
      <c r="K407" s="466"/>
      <c r="L407" s="466"/>
      <c r="M407" s="466"/>
      <c r="N407" s="466"/>
      <c r="O407" s="466"/>
      <c r="P407" s="466"/>
      <c r="Q407" s="466"/>
      <c r="R407" s="466"/>
      <c r="S407" s="466"/>
      <c r="T407" s="466"/>
      <c r="U407" s="466"/>
      <c r="V407" s="466"/>
      <c r="W407" s="466"/>
      <c r="X407" s="466"/>
      <c r="Y407" s="466"/>
      <c r="Z407" s="466"/>
      <c r="AA407" s="466"/>
      <c r="AB407" s="466"/>
      <c r="AC407" s="466"/>
    </row>
    <row r="408" spans="1:29" s="467" customFormat="1" ht="9" customHeight="1">
      <c r="A408" s="469" t="s">
        <v>33</v>
      </c>
      <c r="B408" s="470">
        <f t="shared" si="10"/>
        <v>496135</v>
      </c>
      <c r="C408" s="470">
        <v>484724</v>
      </c>
      <c r="D408" s="470">
        <v>11411</v>
      </c>
      <c r="E408" s="466"/>
      <c r="F408" s="466"/>
      <c r="G408" s="466"/>
      <c r="H408" s="466"/>
      <c r="I408" s="466"/>
      <c r="J408" s="466"/>
      <c r="K408" s="466"/>
      <c r="L408" s="466"/>
      <c r="M408" s="466"/>
      <c r="N408" s="466"/>
      <c r="O408" s="466"/>
      <c r="P408" s="466"/>
      <c r="Q408" s="466"/>
      <c r="R408" s="466"/>
      <c r="S408" s="466"/>
      <c r="T408" s="466"/>
      <c r="U408" s="466"/>
      <c r="V408" s="466"/>
      <c r="W408" s="466"/>
      <c r="X408" s="466"/>
      <c r="Y408" s="466"/>
      <c r="Z408" s="466"/>
      <c r="AA408" s="466"/>
      <c r="AB408" s="466"/>
      <c r="AC408" s="466"/>
    </row>
    <row r="409" spans="1:29" s="467" customFormat="1" ht="9" customHeight="1">
      <c r="A409" s="471" t="s">
        <v>218</v>
      </c>
      <c r="B409" s="472">
        <f t="shared" si="10"/>
        <v>1355</v>
      </c>
      <c r="C409" s="472">
        <v>1338</v>
      </c>
      <c r="D409" s="472">
        <v>17</v>
      </c>
      <c r="E409" s="466"/>
      <c r="F409" s="466"/>
      <c r="G409" s="466"/>
      <c r="H409" s="466"/>
      <c r="I409" s="466"/>
      <c r="J409" s="466"/>
      <c r="K409" s="466"/>
      <c r="L409" s="466"/>
      <c r="M409" s="466"/>
      <c r="N409" s="466"/>
      <c r="O409" s="466"/>
      <c r="P409" s="466"/>
      <c r="Q409" s="466"/>
      <c r="R409" s="466"/>
      <c r="S409" s="466"/>
      <c r="T409" s="466"/>
      <c r="U409" s="466"/>
      <c r="V409" s="466"/>
      <c r="W409" s="466"/>
      <c r="X409" s="466"/>
      <c r="Y409" s="466"/>
      <c r="Z409" s="466"/>
      <c r="AA409" s="466"/>
      <c r="AB409" s="466"/>
      <c r="AC409" s="466"/>
    </row>
    <row r="410" spans="1:29" s="467" customFormat="1" ht="9" customHeight="1">
      <c r="A410" s="471"/>
      <c r="B410" s="472"/>
      <c r="C410" s="472"/>
      <c r="D410" s="472"/>
      <c r="E410" s="466"/>
      <c r="F410" s="466"/>
      <c r="G410" s="466"/>
      <c r="H410" s="466"/>
      <c r="I410" s="466"/>
      <c r="J410" s="466"/>
      <c r="K410" s="466"/>
      <c r="L410" s="466"/>
      <c r="M410" s="466"/>
      <c r="N410" s="466"/>
      <c r="O410" s="466"/>
      <c r="P410" s="466"/>
      <c r="Q410" s="466"/>
      <c r="R410" s="466"/>
      <c r="S410" s="466"/>
      <c r="T410" s="466"/>
      <c r="U410" s="466"/>
      <c r="V410" s="466"/>
      <c r="W410" s="466"/>
      <c r="X410" s="466"/>
      <c r="Y410" s="466"/>
      <c r="Z410" s="466"/>
      <c r="AA410" s="466"/>
      <c r="AB410" s="466"/>
      <c r="AC410" s="466"/>
    </row>
    <row r="411" spans="1:29" ht="9" customHeight="1">
      <c r="A411" s="464">
        <v>2016</v>
      </c>
      <c r="B411" s="455"/>
      <c r="C411" s="455"/>
      <c r="D411" s="455"/>
      <c r="H411" s="463"/>
      <c r="I411" s="463"/>
      <c r="J411" s="463"/>
      <c r="K411" s="463"/>
      <c r="L411" s="463"/>
      <c r="M411" s="463"/>
      <c r="N411" s="463"/>
      <c r="O411" s="463"/>
      <c r="P411" s="463"/>
      <c r="Q411" s="463"/>
      <c r="R411" s="463"/>
      <c r="S411" s="463"/>
    </row>
    <row r="412" spans="1:29" s="467" customFormat="1" ht="9" customHeight="1">
      <c r="A412" s="464" t="s">
        <v>1</v>
      </c>
      <c r="B412" s="465">
        <f>SUM(B414:B446)</f>
        <v>56794640</v>
      </c>
      <c r="C412" s="465">
        <f>SUM(C414:C446)</f>
        <v>54943028</v>
      </c>
      <c r="D412" s="465">
        <f>SUM(D414:D446)</f>
        <v>1851612</v>
      </c>
      <c r="E412" s="466"/>
      <c r="F412" s="466"/>
      <c r="G412" s="466"/>
      <c r="H412" s="466"/>
      <c r="I412" s="466"/>
      <c r="J412" s="466"/>
      <c r="K412" s="466"/>
      <c r="L412" s="466"/>
      <c r="M412" s="466"/>
      <c r="N412" s="466"/>
      <c r="O412" s="466"/>
      <c r="P412" s="466"/>
      <c r="Q412" s="466"/>
      <c r="R412" s="466"/>
      <c r="S412" s="466"/>
      <c r="T412" s="466"/>
      <c r="U412" s="466"/>
      <c r="V412" s="466"/>
      <c r="W412" s="466"/>
      <c r="X412" s="466"/>
      <c r="Y412" s="466"/>
      <c r="Z412" s="466"/>
      <c r="AA412" s="466"/>
      <c r="AB412" s="466"/>
      <c r="AC412" s="466"/>
    </row>
    <row r="413" spans="1:29" s="467" customFormat="1" ht="3.95" customHeight="1">
      <c r="A413" s="464"/>
      <c r="B413" s="465"/>
      <c r="C413" s="465"/>
      <c r="D413" s="465"/>
      <c r="E413" s="466"/>
      <c r="F413" s="466"/>
      <c r="G413" s="466"/>
      <c r="H413" s="466"/>
      <c r="I413" s="466"/>
      <c r="J413" s="466"/>
      <c r="K413" s="466"/>
      <c r="L413" s="466"/>
      <c r="M413" s="466"/>
      <c r="N413" s="466"/>
      <c r="O413" s="466"/>
      <c r="P413" s="466"/>
      <c r="Q413" s="466"/>
      <c r="R413" s="466"/>
      <c r="S413" s="466"/>
      <c r="T413" s="466"/>
      <c r="U413" s="466"/>
      <c r="V413" s="466"/>
      <c r="W413" s="466"/>
      <c r="X413" s="466"/>
      <c r="Y413" s="466"/>
      <c r="Z413" s="466"/>
      <c r="AA413" s="466"/>
      <c r="AB413" s="466"/>
      <c r="AC413" s="466"/>
    </row>
    <row r="414" spans="1:29" s="467" customFormat="1" ht="9" customHeight="1">
      <c r="A414" s="466" t="s">
        <v>2</v>
      </c>
      <c r="B414" s="468">
        <f t="shared" ref="B414:B446" si="11">SUM(C414:D414)</f>
        <v>672707</v>
      </c>
      <c r="C414" s="468">
        <v>654740</v>
      </c>
      <c r="D414" s="468">
        <v>17967</v>
      </c>
      <c r="E414" s="466"/>
      <c r="F414" s="466"/>
      <c r="G414" s="466"/>
      <c r="H414" s="466"/>
      <c r="I414" s="466"/>
      <c r="J414" s="466"/>
      <c r="K414" s="466"/>
      <c r="L414" s="466"/>
      <c r="M414" s="466"/>
      <c r="N414" s="466"/>
      <c r="O414" s="466"/>
      <c r="P414" s="466"/>
      <c r="Q414" s="466"/>
      <c r="R414" s="466"/>
      <c r="S414" s="466"/>
      <c r="T414" s="466"/>
      <c r="U414" s="466"/>
      <c r="V414" s="466"/>
      <c r="W414" s="466"/>
      <c r="X414" s="466"/>
      <c r="Y414" s="466"/>
      <c r="Z414" s="466"/>
      <c r="AA414" s="466"/>
      <c r="AB414" s="466"/>
      <c r="AC414" s="466"/>
    </row>
    <row r="415" spans="1:29" s="467" customFormat="1" ht="9" customHeight="1">
      <c r="A415" s="466" t="s">
        <v>3</v>
      </c>
      <c r="B415" s="468">
        <f t="shared" si="11"/>
        <v>1972442</v>
      </c>
      <c r="C415" s="468">
        <v>1906723</v>
      </c>
      <c r="D415" s="468">
        <v>65719</v>
      </c>
      <c r="E415" s="466"/>
      <c r="F415" s="466"/>
      <c r="G415" s="466"/>
      <c r="H415" s="466"/>
      <c r="I415" s="466"/>
      <c r="J415" s="466"/>
      <c r="K415" s="466"/>
      <c r="L415" s="466"/>
      <c r="M415" s="466"/>
      <c r="N415" s="466"/>
      <c r="O415" s="466"/>
      <c r="P415" s="466"/>
      <c r="Q415" s="466"/>
      <c r="R415" s="466"/>
      <c r="S415" s="466"/>
      <c r="T415" s="466"/>
      <c r="U415" s="466"/>
      <c r="V415" s="466"/>
      <c r="W415" s="466"/>
      <c r="X415" s="466"/>
      <c r="Y415" s="466"/>
      <c r="Z415" s="466"/>
      <c r="AA415" s="466"/>
      <c r="AB415" s="466"/>
      <c r="AC415" s="466"/>
    </row>
    <row r="416" spans="1:29" s="467" customFormat="1" ht="9" customHeight="1">
      <c r="A416" s="466" t="s">
        <v>4</v>
      </c>
      <c r="B416" s="468">
        <f t="shared" si="11"/>
        <v>362973</v>
      </c>
      <c r="C416" s="468">
        <v>345081</v>
      </c>
      <c r="D416" s="468">
        <v>17892</v>
      </c>
      <c r="E416" s="466"/>
      <c r="F416" s="466"/>
      <c r="G416" s="466"/>
      <c r="H416" s="466"/>
      <c r="I416" s="466"/>
      <c r="J416" s="466"/>
      <c r="K416" s="466"/>
      <c r="L416" s="466"/>
      <c r="M416" s="466"/>
      <c r="N416" s="466"/>
      <c r="O416" s="466"/>
      <c r="P416" s="466"/>
      <c r="Q416" s="466"/>
      <c r="R416" s="466"/>
      <c r="S416" s="466"/>
      <c r="T416" s="466"/>
      <c r="U416" s="466"/>
      <c r="V416" s="466"/>
      <c r="W416" s="466"/>
      <c r="X416" s="466"/>
      <c r="Y416" s="466"/>
      <c r="Z416" s="466"/>
      <c r="AA416" s="466"/>
      <c r="AB416" s="466"/>
      <c r="AC416" s="466"/>
    </row>
    <row r="417" spans="1:29" s="467" customFormat="1" ht="9" customHeight="1">
      <c r="A417" s="469" t="s">
        <v>5</v>
      </c>
      <c r="B417" s="470">
        <f t="shared" si="11"/>
        <v>395690</v>
      </c>
      <c r="C417" s="470">
        <v>381048</v>
      </c>
      <c r="D417" s="470">
        <v>14642</v>
      </c>
      <c r="E417" s="466"/>
      <c r="F417" s="466"/>
      <c r="G417" s="466"/>
      <c r="H417" s="466"/>
      <c r="I417" s="466"/>
      <c r="J417" s="466"/>
      <c r="K417" s="466"/>
      <c r="L417" s="466"/>
      <c r="M417" s="466"/>
      <c r="N417" s="466"/>
      <c r="O417" s="466"/>
      <c r="P417" s="466"/>
      <c r="Q417" s="466"/>
      <c r="R417" s="466"/>
      <c r="S417" s="466"/>
      <c r="T417" s="466"/>
      <c r="U417" s="466"/>
      <c r="V417" s="466"/>
      <c r="W417" s="466"/>
      <c r="X417" s="466"/>
      <c r="Y417" s="466"/>
      <c r="Z417" s="466"/>
      <c r="AA417" s="466"/>
      <c r="AB417" s="466"/>
      <c r="AC417" s="466"/>
    </row>
    <row r="418" spans="1:29" s="467" customFormat="1" ht="9" customHeight="1">
      <c r="A418" s="466" t="s">
        <v>6</v>
      </c>
      <c r="B418" s="468">
        <f t="shared" si="11"/>
        <v>1513780</v>
      </c>
      <c r="C418" s="468">
        <v>1475321</v>
      </c>
      <c r="D418" s="468">
        <v>38459</v>
      </c>
      <c r="E418" s="466"/>
      <c r="F418" s="466"/>
      <c r="G418" s="466"/>
      <c r="H418" s="466"/>
      <c r="I418" s="466"/>
      <c r="J418" s="466"/>
      <c r="K418" s="466"/>
      <c r="L418" s="466"/>
      <c r="M418" s="466"/>
      <c r="N418" s="466"/>
      <c r="O418" s="466"/>
      <c r="P418" s="466"/>
      <c r="Q418" s="466"/>
      <c r="R418" s="466"/>
      <c r="S418" s="466"/>
      <c r="T418" s="466"/>
      <c r="U418" s="466"/>
      <c r="V418" s="466"/>
      <c r="W418" s="466"/>
      <c r="X418" s="466"/>
      <c r="Y418" s="466"/>
      <c r="Z418" s="466"/>
      <c r="AA418" s="466"/>
      <c r="AB418" s="466"/>
      <c r="AC418" s="466"/>
    </row>
    <row r="419" spans="1:29" s="467" customFormat="1" ht="9" customHeight="1">
      <c r="A419" s="466" t="s">
        <v>7</v>
      </c>
      <c r="B419" s="468">
        <f t="shared" si="11"/>
        <v>325695</v>
      </c>
      <c r="C419" s="468">
        <v>314222</v>
      </c>
      <c r="D419" s="468">
        <v>11473</v>
      </c>
      <c r="E419" s="466"/>
      <c r="F419" s="466"/>
      <c r="G419" s="466"/>
      <c r="H419" s="466"/>
      <c r="I419" s="466"/>
      <c r="J419" s="466"/>
      <c r="K419" s="466"/>
      <c r="L419" s="466"/>
      <c r="M419" s="466"/>
      <c r="N419" s="466"/>
      <c r="O419" s="466"/>
      <c r="P419" s="466"/>
      <c r="Q419" s="466"/>
      <c r="R419" s="466"/>
      <c r="S419" s="466"/>
      <c r="T419" s="466"/>
      <c r="U419" s="466"/>
      <c r="V419" s="466"/>
      <c r="W419" s="466"/>
      <c r="X419" s="466"/>
      <c r="Y419" s="466"/>
      <c r="Z419" s="466"/>
      <c r="AA419" s="466"/>
      <c r="AB419" s="466"/>
      <c r="AC419" s="466"/>
    </row>
    <row r="420" spans="1:29" s="467" customFormat="1" ht="9" customHeight="1">
      <c r="A420" s="466" t="s">
        <v>8</v>
      </c>
      <c r="B420" s="468">
        <f t="shared" si="11"/>
        <v>1340930</v>
      </c>
      <c r="C420" s="468">
        <v>1304317</v>
      </c>
      <c r="D420" s="468">
        <v>36613</v>
      </c>
      <c r="E420" s="466"/>
      <c r="F420" s="466"/>
      <c r="G420" s="466"/>
      <c r="H420" s="466"/>
      <c r="I420" s="466"/>
      <c r="J420" s="466"/>
      <c r="K420" s="466"/>
      <c r="L420" s="466"/>
      <c r="M420" s="466"/>
      <c r="N420" s="466"/>
      <c r="O420" s="466"/>
      <c r="P420" s="466"/>
      <c r="Q420" s="466"/>
      <c r="R420" s="466"/>
      <c r="S420" s="466"/>
      <c r="T420" s="466"/>
      <c r="U420" s="466"/>
      <c r="V420" s="466"/>
      <c r="W420" s="466"/>
      <c r="X420" s="466"/>
      <c r="Y420" s="466"/>
      <c r="Z420" s="466"/>
      <c r="AA420" s="466"/>
      <c r="AB420" s="466"/>
      <c r="AC420" s="466"/>
    </row>
    <row r="421" spans="1:29" s="467" customFormat="1" ht="9" customHeight="1">
      <c r="A421" s="469" t="s">
        <v>9</v>
      </c>
      <c r="B421" s="470">
        <f t="shared" si="11"/>
        <v>1956603</v>
      </c>
      <c r="C421" s="470">
        <v>1914359</v>
      </c>
      <c r="D421" s="470">
        <v>42244</v>
      </c>
      <c r="E421" s="466"/>
      <c r="F421" s="466"/>
      <c r="G421" s="466"/>
      <c r="H421" s="466"/>
      <c r="I421" s="466"/>
      <c r="J421" s="466"/>
      <c r="K421" s="466"/>
      <c r="L421" s="466"/>
      <c r="M421" s="466"/>
      <c r="N421" s="466"/>
      <c r="O421" s="466"/>
      <c r="P421" s="466"/>
      <c r="Q421" s="466"/>
      <c r="R421" s="466"/>
      <c r="S421" s="466"/>
      <c r="T421" s="466"/>
      <c r="U421" s="466"/>
      <c r="V421" s="466"/>
      <c r="W421" s="466"/>
      <c r="X421" s="466"/>
      <c r="Y421" s="466"/>
      <c r="Z421" s="466"/>
      <c r="AA421" s="466"/>
      <c r="AB421" s="466"/>
      <c r="AC421" s="466"/>
    </row>
    <row r="422" spans="1:29" s="467" customFormat="1" ht="9" customHeight="1">
      <c r="A422" s="466" t="s">
        <v>10</v>
      </c>
      <c r="B422" s="468">
        <f t="shared" si="11"/>
        <v>10597738</v>
      </c>
      <c r="C422" s="468">
        <v>10119759</v>
      </c>
      <c r="D422" s="468">
        <v>477979</v>
      </c>
      <c r="E422" s="466"/>
      <c r="F422" s="466"/>
      <c r="G422" s="466"/>
      <c r="H422" s="466"/>
      <c r="I422" s="466"/>
      <c r="J422" s="466"/>
      <c r="K422" s="466"/>
      <c r="L422" s="466"/>
      <c r="M422" s="466"/>
      <c r="N422" s="466"/>
      <c r="O422" s="466"/>
      <c r="P422" s="466"/>
      <c r="Q422" s="466"/>
      <c r="R422" s="466"/>
      <c r="S422" s="466"/>
      <c r="T422" s="466"/>
      <c r="U422" s="466"/>
      <c r="V422" s="466"/>
      <c r="W422" s="466"/>
      <c r="X422" s="466"/>
      <c r="Y422" s="466"/>
      <c r="Z422" s="466"/>
      <c r="AA422" s="466"/>
      <c r="AB422" s="466"/>
      <c r="AC422" s="466"/>
    </row>
    <row r="423" spans="1:29" s="467" customFormat="1" ht="9" customHeight="1">
      <c r="A423" s="466" t="s">
        <v>11</v>
      </c>
      <c r="B423" s="468">
        <f t="shared" si="11"/>
        <v>737557</v>
      </c>
      <c r="C423" s="468">
        <v>719694</v>
      </c>
      <c r="D423" s="468">
        <v>17863</v>
      </c>
      <c r="E423" s="466"/>
      <c r="F423" s="466"/>
      <c r="G423" s="466"/>
      <c r="H423" s="466"/>
      <c r="I423" s="466"/>
      <c r="J423" s="466"/>
      <c r="K423" s="466"/>
      <c r="L423" s="466"/>
      <c r="M423" s="466"/>
      <c r="N423" s="466"/>
      <c r="O423" s="466"/>
      <c r="P423" s="466"/>
      <c r="Q423" s="466"/>
      <c r="R423" s="466"/>
      <c r="S423" s="466"/>
      <c r="T423" s="466"/>
      <c r="U423" s="466"/>
      <c r="V423" s="466"/>
      <c r="W423" s="466"/>
      <c r="X423" s="466"/>
      <c r="Y423" s="466"/>
      <c r="Z423" s="466"/>
      <c r="AA423" s="466"/>
      <c r="AB423" s="466"/>
      <c r="AC423" s="466"/>
    </row>
    <row r="424" spans="1:29" s="467" customFormat="1" ht="9" customHeight="1">
      <c r="A424" s="466" t="s">
        <v>12</v>
      </c>
      <c r="B424" s="468">
        <f t="shared" si="11"/>
        <v>2347226</v>
      </c>
      <c r="C424" s="468">
        <v>2284649</v>
      </c>
      <c r="D424" s="468">
        <v>62577</v>
      </c>
      <c r="E424" s="466"/>
      <c r="F424" s="466"/>
      <c r="G424" s="466"/>
      <c r="H424" s="466"/>
      <c r="I424" s="466"/>
      <c r="J424" s="466"/>
      <c r="K424" s="466"/>
      <c r="L424" s="466"/>
      <c r="M424" s="466"/>
      <c r="N424" s="466"/>
      <c r="O424" s="466"/>
      <c r="P424" s="466"/>
      <c r="Q424" s="466"/>
      <c r="R424" s="466"/>
      <c r="S424" s="466"/>
      <c r="T424" s="466"/>
      <c r="U424" s="466"/>
      <c r="V424" s="466"/>
      <c r="W424" s="466"/>
      <c r="X424" s="466"/>
      <c r="Y424" s="466"/>
      <c r="Z424" s="466"/>
      <c r="AA424" s="466"/>
      <c r="AB424" s="466"/>
      <c r="AC424" s="466"/>
    </row>
    <row r="425" spans="1:29" s="467" customFormat="1" ht="9" customHeight="1">
      <c r="A425" s="469" t="s">
        <v>13</v>
      </c>
      <c r="B425" s="470">
        <f t="shared" si="11"/>
        <v>982638</v>
      </c>
      <c r="C425" s="470">
        <v>958962</v>
      </c>
      <c r="D425" s="470">
        <v>23676</v>
      </c>
      <c r="E425" s="466"/>
      <c r="F425" s="466"/>
      <c r="G425" s="466"/>
      <c r="H425" s="466"/>
      <c r="I425" s="466"/>
      <c r="J425" s="466"/>
      <c r="K425" s="466"/>
      <c r="L425" s="466"/>
      <c r="M425" s="466"/>
      <c r="N425" s="466"/>
      <c r="O425" s="466"/>
      <c r="P425" s="466"/>
      <c r="Q425" s="466"/>
      <c r="R425" s="466"/>
      <c r="S425" s="466"/>
      <c r="T425" s="466"/>
      <c r="U425" s="466"/>
      <c r="V425" s="466"/>
      <c r="W425" s="466"/>
      <c r="X425" s="466"/>
      <c r="Y425" s="466"/>
      <c r="Z425" s="466"/>
      <c r="AA425" s="466"/>
      <c r="AB425" s="466"/>
      <c r="AC425" s="466"/>
    </row>
    <row r="426" spans="1:29" s="467" customFormat="1" ht="9" customHeight="1">
      <c r="A426" s="466" t="s">
        <v>14</v>
      </c>
      <c r="B426" s="468">
        <f t="shared" si="11"/>
        <v>948016</v>
      </c>
      <c r="C426" s="468">
        <v>922797</v>
      </c>
      <c r="D426" s="468">
        <v>25219</v>
      </c>
      <c r="E426" s="466"/>
      <c r="F426" s="466"/>
      <c r="G426" s="466"/>
      <c r="H426" s="466"/>
      <c r="I426" s="466"/>
      <c r="J426" s="466"/>
      <c r="K426" s="466"/>
      <c r="L426" s="466"/>
      <c r="M426" s="466"/>
      <c r="N426" s="466"/>
      <c r="O426" s="466"/>
      <c r="P426" s="466"/>
      <c r="Q426" s="466"/>
      <c r="R426" s="466"/>
      <c r="S426" s="466"/>
      <c r="T426" s="466"/>
      <c r="U426" s="466"/>
      <c r="V426" s="466"/>
      <c r="W426" s="466"/>
      <c r="X426" s="466"/>
      <c r="Y426" s="466"/>
      <c r="Z426" s="466"/>
      <c r="AA426" s="466"/>
      <c r="AB426" s="466"/>
      <c r="AC426" s="466"/>
    </row>
    <row r="427" spans="1:29" s="467" customFormat="1" ht="9" customHeight="1">
      <c r="A427" s="466" t="s">
        <v>15</v>
      </c>
      <c r="B427" s="468">
        <f t="shared" si="11"/>
        <v>3990915</v>
      </c>
      <c r="C427" s="468">
        <v>3842944</v>
      </c>
      <c r="D427" s="468">
        <v>147971</v>
      </c>
      <c r="E427" s="466"/>
      <c r="F427" s="466"/>
      <c r="G427" s="466"/>
      <c r="H427" s="466"/>
      <c r="I427" s="466"/>
      <c r="J427" s="466"/>
      <c r="K427" s="466"/>
      <c r="L427" s="466"/>
      <c r="M427" s="466"/>
      <c r="N427" s="466"/>
      <c r="O427" s="466"/>
      <c r="P427" s="466"/>
      <c r="Q427" s="466"/>
      <c r="R427" s="466"/>
      <c r="S427" s="466"/>
      <c r="T427" s="466"/>
      <c r="U427" s="466"/>
      <c r="V427" s="466"/>
      <c r="W427" s="466"/>
      <c r="X427" s="466"/>
      <c r="Y427" s="466"/>
      <c r="Z427" s="466"/>
      <c r="AA427" s="466"/>
      <c r="AB427" s="466"/>
      <c r="AC427" s="466"/>
    </row>
    <row r="428" spans="1:29" s="467" customFormat="1" ht="9" customHeight="1">
      <c r="A428" s="466" t="s">
        <v>16</v>
      </c>
      <c r="B428" s="468">
        <f t="shared" si="11"/>
        <v>5704300</v>
      </c>
      <c r="C428" s="468">
        <v>5547544</v>
      </c>
      <c r="D428" s="468">
        <v>156756</v>
      </c>
      <c r="E428" s="466"/>
      <c r="F428" s="466"/>
      <c r="G428" s="466"/>
      <c r="H428" s="466"/>
      <c r="I428" s="466"/>
      <c r="J428" s="466"/>
      <c r="K428" s="466"/>
      <c r="L428" s="466"/>
      <c r="M428" s="466"/>
      <c r="N428" s="466"/>
      <c r="O428" s="466"/>
      <c r="P428" s="466"/>
      <c r="Q428" s="466"/>
      <c r="R428" s="466"/>
      <c r="S428" s="466"/>
      <c r="T428" s="466"/>
      <c r="U428" s="466"/>
      <c r="V428" s="466"/>
      <c r="W428" s="466"/>
      <c r="X428" s="466"/>
      <c r="Y428" s="466"/>
      <c r="Z428" s="466"/>
      <c r="AA428" s="466"/>
      <c r="AB428" s="466"/>
      <c r="AC428" s="466"/>
    </row>
    <row r="429" spans="1:29" s="467" customFormat="1" ht="9" customHeight="1">
      <c r="A429" s="469" t="s">
        <v>17</v>
      </c>
      <c r="B429" s="470">
        <f t="shared" si="11"/>
        <v>1606741</v>
      </c>
      <c r="C429" s="470">
        <v>1566149</v>
      </c>
      <c r="D429" s="470">
        <v>40592</v>
      </c>
      <c r="E429" s="466"/>
      <c r="F429" s="466"/>
      <c r="G429" s="466"/>
      <c r="H429" s="466"/>
      <c r="I429" s="466"/>
      <c r="J429" s="466"/>
      <c r="K429" s="466"/>
      <c r="L429" s="466"/>
      <c r="M429" s="466"/>
      <c r="N429" s="466"/>
      <c r="O429" s="466"/>
      <c r="P429" s="466"/>
      <c r="Q429" s="466"/>
      <c r="R429" s="466"/>
      <c r="S429" s="466"/>
      <c r="T429" s="466"/>
      <c r="U429" s="466"/>
      <c r="V429" s="466"/>
      <c r="W429" s="466"/>
      <c r="X429" s="466"/>
      <c r="Y429" s="466"/>
      <c r="Z429" s="466"/>
      <c r="AA429" s="466"/>
      <c r="AB429" s="466"/>
      <c r="AC429" s="466"/>
    </row>
    <row r="430" spans="1:29" s="467" customFormat="1" ht="9" customHeight="1">
      <c r="A430" s="466" t="s">
        <v>18</v>
      </c>
      <c r="B430" s="468">
        <f t="shared" si="11"/>
        <v>735020</v>
      </c>
      <c r="C430" s="468">
        <v>711297</v>
      </c>
      <c r="D430" s="468">
        <v>23723</v>
      </c>
      <c r="E430" s="466"/>
      <c r="F430" s="466"/>
      <c r="G430" s="466"/>
      <c r="H430" s="466"/>
      <c r="I430" s="466"/>
      <c r="J430" s="466"/>
      <c r="K430" s="466"/>
      <c r="L430" s="466"/>
      <c r="M430" s="466"/>
      <c r="N430" s="466"/>
      <c r="O430" s="466"/>
      <c r="P430" s="466"/>
      <c r="Q430" s="466"/>
      <c r="R430" s="466"/>
      <c r="S430" s="466"/>
      <c r="T430" s="466"/>
      <c r="U430" s="466"/>
      <c r="V430" s="466"/>
      <c r="W430" s="466"/>
      <c r="X430" s="466"/>
      <c r="Y430" s="466"/>
      <c r="Z430" s="466"/>
      <c r="AA430" s="466"/>
      <c r="AB430" s="466"/>
      <c r="AC430" s="466"/>
    </row>
    <row r="431" spans="1:29" s="467" customFormat="1" ht="9" customHeight="1">
      <c r="A431" s="466" t="s">
        <v>19</v>
      </c>
      <c r="B431" s="468">
        <f t="shared" si="11"/>
        <v>493399</v>
      </c>
      <c r="C431" s="468">
        <v>481978</v>
      </c>
      <c r="D431" s="468">
        <v>11421</v>
      </c>
      <c r="E431" s="466"/>
      <c r="F431" s="466"/>
      <c r="G431" s="466"/>
      <c r="H431" s="466"/>
      <c r="I431" s="466"/>
      <c r="J431" s="466"/>
      <c r="K431" s="466"/>
      <c r="L431" s="466"/>
      <c r="M431" s="466"/>
      <c r="N431" s="466"/>
      <c r="O431" s="466"/>
      <c r="P431" s="466"/>
      <c r="Q431" s="466"/>
      <c r="R431" s="466"/>
      <c r="S431" s="466"/>
      <c r="T431" s="466"/>
      <c r="U431" s="466"/>
      <c r="V431" s="466"/>
      <c r="W431" s="466"/>
      <c r="X431" s="466"/>
      <c r="Y431" s="466"/>
      <c r="Z431" s="466"/>
      <c r="AA431" s="466"/>
      <c r="AB431" s="466"/>
      <c r="AC431" s="466"/>
    </row>
    <row r="432" spans="1:29" s="467" customFormat="1" ht="9" customHeight="1">
      <c r="A432" s="466" t="s">
        <v>20</v>
      </c>
      <c r="B432" s="468">
        <f t="shared" si="11"/>
        <v>3263714</v>
      </c>
      <c r="C432" s="468">
        <v>3139053</v>
      </c>
      <c r="D432" s="468">
        <v>124661</v>
      </c>
      <c r="E432" s="466"/>
      <c r="F432" s="466"/>
      <c r="G432" s="466"/>
      <c r="H432" s="466"/>
      <c r="I432" s="466"/>
      <c r="J432" s="466"/>
      <c r="K432" s="466"/>
      <c r="L432" s="466"/>
      <c r="M432" s="466"/>
      <c r="N432" s="466"/>
      <c r="O432" s="466"/>
      <c r="P432" s="466"/>
      <c r="Q432" s="466"/>
      <c r="R432" s="466"/>
      <c r="S432" s="466"/>
      <c r="T432" s="466"/>
      <c r="U432" s="466"/>
      <c r="V432" s="466"/>
      <c r="W432" s="466"/>
      <c r="X432" s="466"/>
      <c r="Y432" s="466"/>
      <c r="Z432" s="466"/>
      <c r="AA432" s="466"/>
      <c r="AB432" s="466"/>
      <c r="AC432" s="466"/>
    </row>
    <row r="433" spans="1:29" s="467" customFormat="1" ht="9" customHeight="1">
      <c r="A433" s="469" t="s">
        <v>21</v>
      </c>
      <c r="B433" s="470">
        <f t="shared" si="11"/>
        <v>1147463</v>
      </c>
      <c r="C433" s="470">
        <v>1112489</v>
      </c>
      <c r="D433" s="470">
        <v>34974</v>
      </c>
      <c r="E433" s="466"/>
      <c r="F433" s="466"/>
      <c r="G433" s="466"/>
      <c r="H433" s="466"/>
      <c r="I433" s="466"/>
      <c r="J433" s="466"/>
      <c r="K433" s="466"/>
      <c r="L433" s="466"/>
      <c r="M433" s="466"/>
      <c r="N433" s="466"/>
      <c r="O433" s="466"/>
      <c r="P433" s="466"/>
      <c r="Q433" s="466"/>
      <c r="R433" s="466"/>
      <c r="S433" s="466"/>
      <c r="T433" s="466"/>
      <c r="U433" s="466"/>
      <c r="V433" s="466"/>
      <c r="W433" s="466"/>
      <c r="X433" s="466"/>
      <c r="Y433" s="466"/>
      <c r="Z433" s="466"/>
      <c r="AA433" s="466"/>
      <c r="AB433" s="466"/>
      <c r="AC433" s="466"/>
    </row>
    <row r="434" spans="1:29" s="467" customFormat="1" ht="9" customHeight="1">
      <c r="A434" s="466" t="s">
        <v>22</v>
      </c>
      <c r="B434" s="468">
        <f t="shared" si="11"/>
        <v>2124354</v>
      </c>
      <c r="C434" s="468">
        <v>2058190</v>
      </c>
      <c r="D434" s="468">
        <v>66164</v>
      </c>
      <c r="E434" s="466"/>
      <c r="F434" s="466"/>
      <c r="G434" s="466"/>
      <c r="H434" s="466"/>
      <c r="I434" s="466"/>
      <c r="J434" s="466"/>
      <c r="K434" s="466"/>
      <c r="L434" s="466"/>
      <c r="M434" s="466"/>
      <c r="N434" s="466"/>
      <c r="O434" s="466"/>
      <c r="P434" s="466"/>
      <c r="Q434" s="466"/>
      <c r="R434" s="466"/>
      <c r="S434" s="466"/>
      <c r="T434" s="466"/>
      <c r="U434" s="466"/>
      <c r="V434" s="466"/>
      <c r="W434" s="466"/>
      <c r="X434" s="466"/>
      <c r="Y434" s="466"/>
      <c r="Z434" s="466"/>
      <c r="AA434" s="466"/>
      <c r="AB434" s="466"/>
      <c r="AC434" s="466"/>
    </row>
    <row r="435" spans="1:29" s="467" customFormat="1" ht="9" customHeight="1">
      <c r="A435" s="466" t="s">
        <v>23</v>
      </c>
      <c r="B435" s="468">
        <f t="shared" si="11"/>
        <v>969591</v>
      </c>
      <c r="C435" s="468">
        <v>927988</v>
      </c>
      <c r="D435" s="468">
        <v>41603</v>
      </c>
      <c r="E435" s="466"/>
      <c r="F435" s="466"/>
      <c r="G435" s="466"/>
      <c r="H435" s="466"/>
      <c r="I435" s="466"/>
      <c r="J435" s="466"/>
      <c r="K435" s="466"/>
      <c r="L435" s="466"/>
      <c r="M435" s="466"/>
      <c r="N435" s="466"/>
      <c r="O435" s="466"/>
      <c r="P435" s="466"/>
      <c r="Q435" s="466"/>
      <c r="R435" s="466"/>
      <c r="S435" s="466"/>
      <c r="T435" s="466"/>
      <c r="U435" s="466"/>
      <c r="V435" s="466"/>
      <c r="W435" s="466"/>
      <c r="X435" s="466"/>
      <c r="Y435" s="466"/>
      <c r="Z435" s="466"/>
      <c r="AA435" s="466"/>
      <c r="AB435" s="466"/>
      <c r="AC435" s="466"/>
    </row>
    <row r="436" spans="1:29" s="467" customFormat="1" ht="9" customHeight="1">
      <c r="A436" s="466" t="s">
        <v>24</v>
      </c>
      <c r="B436" s="468">
        <f t="shared" si="11"/>
        <v>844983</v>
      </c>
      <c r="C436" s="468">
        <v>804068</v>
      </c>
      <c r="D436" s="468">
        <v>40915</v>
      </c>
      <c r="E436" s="466"/>
      <c r="F436" s="466"/>
      <c r="G436" s="466"/>
      <c r="H436" s="466"/>
      <c r="I436" s="466"/>
      <c r="J436" s="466"/>
      <c r="K436" s="466"/>
      <c r="L436" s="466"/>
      <c r="M436" s="466"/>
      <c r="N436" s="466"/>
      <c r="O436" s="466"/>
      <c r="P436" s="466"/>
      <c r="Q436" s="466"/>
      <c r="R436" s="466"/>
      <c r="S436" s="466"/>
      <c r="T436" s="466"/>
      <c r="U436" s="466"/>
      <c r="V436" s="466"/>
      <c r="W436" s="466"/>
      <c r="X436" s="466"/>
      <c r="Y436" s="466"/>
      <c r="Z436" s="466"/>
      <c r="AA436" s="466"/>
      <c r="AB436" s="466"/>
      <c r="AC436" s="466"/>
    </row>
    <row r="437" spans="1:29" s="467" customFormat="1" ht="9" customHeight="1">
      <c r="A437" s="469" t="s">
        <v>25</v>
      </c>
      <c r="B437" s="470">
        <f t="shared" si="11"/>
        <v>980786</v>
      </c>
      <c r="C437" s="470">
        <v>950798</v>
      </c>
      <c r="D437" s="470">
        <v>29988</v>
      </c>
      <c r="E437" s="466"/>
      <c r="F437" s="466"/>
      <c r="G437" s="466"/>
      <c r="H437" s="466"/>
      <c r="I437" s="466"/>
      <c r="J437" s="466"/>
      <c r="K437" s="466"/>
      <c r="L437" s="466"/>
      <c r="M437" s="466"/>
      <c r="N437" s="466"/>
      <c r="O437" s="466"/>
      <c r="P437" s="466"/>
      <c r="Q437" s="466"/>
      <c r="R437" s="466"/>
      <c r="S437" s="466"/>
      <c r="T437" s="466"/>
      <c r="U437" s="466"/>
      <c r="V437" s="466"/>
      <c r="W437" s="466"/>
      <c r="X437" s="466"/>
      <c r="Y437" s="466"/>
      <c r="Z437" s="466"/>
      <c r="AA437" s="466"/>
      <c r="AB437" s="466"/>
      <c r="AC437" s="466"/>
    </row>
    <row r="438" spans="1:29" s="467" customFormat="1" ht="9" customHeight="1">
      <c r="A438" s="466" t="s">
        <v>26</v>
      </c>
      <c r="B438" s="468">
        <f t="shared" si="11"/>
        <v>1658720</v>
      </c>
      <c r="C438" s="468">
        <v>1615869</v>
      </c>
      <c r="D438" s="468">
        <v>42851</v>
      </c>
      <c r="E438" s="466"/>
      <c r="F438" s="466"/>
      <c r="G438" s="466"/>
      <c r="H438" s="466"/>
      <c r="I438" s="466"/>
      <c r="J438" s="466"/>
      <c r="K438" s="466"/>
      <c r="L438" s="466"/>
      <c r="M438" s="466"/>
      <c r="N438" s="466"/>
      <c r="O438" s="466"/>
      <c r="P438" s="466"/>
      <c r="Q438" s="466"/>
      <c r="R438" s="466"/>
      <c r="S438" s="466"/>
      <c r="T438" s="466"/>
      <c r="U438" s="466"/>
      <c r="V438" s="466"/>
      <c r="W438" s="466"/>
      <c r="X438" s="466"/>
      <c r="Y438" s="466"/>
      <c r="Z438" s="466"/>
      <c r="AA438" s="466"/>
      <c r="AB438" s="466"/>
      <c r="AC438" s="466"/>
    </row>
    <row r="439" spans="1:29" s="467" customFormat="1" ht="9" customHeight="1">
      <c r="A439" s="466" t="s">
        <v>27</v>
      </c>
      <c r="B439" s="468">
        <f t="shared" si="11"/>
        <v>1480538</v>
      </c>
      <c r="C439" s="468">
        <v>1429034</v>
      </c>
      <c r="D439" s="468">
        <v>51504</v>
      </c>
      <c r="E439" s="466"/>
      <c r="F439" s="466"/>
      <c r="G439" s="466"/>
      <c r="H439" s="466"/>
      <c r="I439" s="466"/>
      <c r="J439" s="466"/>
      <c r="K439" s="466"/>
      <c r="L439" s="466"/>
      <c r="M439" s="466"/>
      <c r="N439" s="466"/>
      <c r="O439" s="466"/>
      <c r="P439" s="466"/>
      <c r="Q439" s="466"/>
      <c r="R439" s="466"/>
      <c r="S439" s="466"/>
      <c r="T439" s="466"/>
      <c r="U439" s="466"/>
      <c r="V439" s="466"/>
      <c r="W439" s="466"/>
      <c r="X439" s="466"/>
      <c r="Y439" s="466"/>
      <c r="Z439" s="466"/>
      <c r="AA439" s="466"/>
      <c r="AB439" s="466"/>
      <c r="AC439" s="466"/>
    </row>
    <row r="440" spans="1:29" s="467" customFormat="1" ht="9" customHeight="1">
      <c r="A440" s="466" t="s">
        <v>28</v>
      </c>
      <c r="B440" s="468">
        <f t="shared" si="11"/>
        <v>809385</v>
      </c>
      <c r="C440" s="468">
        <v>786887</v>
      </c>
      <c r="D440" s="468">
        <v>22498</v>
      </c>
      <c r="E440" s="466"/>
      <c r="F440" s="466"/>
      <c r="G440" s="466"/>
      <c r="H440" s="466"/>
      <c r="I440" s="466"/>
      <c r="J440" s="466"/>
      <c r="K440" s="466"/>
      <c r="L440" s="466"/>
      <c r="M440" s="466"/>
      <c r="N440" s="466"/>
      <c r="O440" s="466"/>
      <c r="P440" s="466"/>
      <c r="Q440" s="466"/>
      <c r="R440" s="466"/>
      <c r="S440" s="466"/>
      <c r="T440" s="466"/>
      <c r="U440" s="466"/>
      <c r="V440" s="466"/>
      <c r="W440" s="466"/>
      <c r="X440" s="466"/>
      <c r="Y440" s="466"/>
      <c r="Z440" s="466"/>
      <c r="AA440" s="466"/>
      <c r="AB440" s="466"/>
      <c r="AC440" s="466"/>
    </row>
    <row r="441" spans="1:29" s="467" customFormat="1" ht="9" customHeight="1">
      <c r="A441" s="469" t="s">
        <v>29</v>
      </c>
      <c r="B441" s="470">
        <f t="shared" si="11"/>
        <v>1884640</v>
      </c>
      <c r="C441" s="470">
        <v>1842942</v>
      </c>
      <c r="D441" s="470">
        <v>41698</v>
      </c>
      <c r="E441" s="466"/>
      <c r="F441" s="466"/>
      <c r="G441" s="466"/>
      <c r="H441" s="466"/>
      <c r="I441" s="466"/>
      <c r="J441" s="466"/>
      <c r="K441" s="466"/>
      <c r="L441" s="466"/>
      <c r="M441" s="466"/>
      <c r="N441" s="466"/>
      <c r="O441" s="466"/>
      <c r="P441" s="466"/>
      <c r="Q441" s="466"/>
      <c r="R441" s="466"/>
      <c r="S441" s="466"/>
      <c r="T441" s="466"/>
      <c r="U441" s="466"/>
      <c r="V441" s="466"/>
      <c r="W441" s="466"/>
      <c r="X441" s="466"/>
      <c r="Y441" s="466"/>
      <c r="Z441" s="466"/>
      <c r="AA441" s="466"/>
      <c r="AB441" s="466"/>
      <c r="AC441" s="466"/>
    </row>
    <row r="442" spans="1:29" s="467" customFormat="1" ht="9" customHeight="1">
      <c r="A442" s="466" t="s">
        <v>30</v>
      </c>
      <c r="B442" s="468">
        <f t="shared" si="11"/>
        <v>406854</v>
      </c>
      <c r="C442" s="468">
        <v>397024</v>
      </c>
      <c r="D442" s="468">
        <v>9830</v>
      </c>
      <c r="E442" s="466"/>
      <c r="F442" s="466"/>
      <c r="G442" s="466"/>
      <c r="H442" s="466"/>
      <c r="I442" s="466"/>
      <c r="J442" s="466"/>
      <c r="K442" s="466"/>
      <c r="L442" s="466"/>
      <c r="M442" s="466"/>
      <c r="N442" s="466"/>
      <c r="O442" s="466"/>
      <c r="P442" s="466"/>
      <c r="Q442" s="466"/>
      <c r="R442" s="466"/>
      <c r="S442" s="466"/>
      <c r="T442" s="466"/>
      <c r="U442" s="466"/>
      <c r="V442" s="466"/>
      <c r="W442" s="466"/>
      <c r="X442" s="466"/>
      <c r="Y442" s="466"/>
      <c r="Z442" s="466"/>
      <c r="AA442" s="466"/>
      <c r="AB442" s="466"/>
      <c r="AC442" s="466"/>
    </row>
    <row r="443" spans="1:29" s="467" customFormat="1" ht="9" customHeight="1">
      <c r="A443" s="466" t="s">
        <v>31</v>
      </c>
      <c r="B443" s="468">
        <f t="shared" si="11"/>
        <v>3052883</v>
      </c>
      <c r="C443" s="468">
        <v>2986130</v>
      </c>
      <c r="D443" s="468">
        <v>66753</v>
      </c>
      <c r="E443" s="466"/>
      <c r="F443" s="466"/>
      <c r="G443" s="466"/>
      <c r="H443" s="466"/>
      <c r="I443" s="466"/>
      <c r="J443" s="466"/>
      <c r="K443" s="466"/>
      <c r="L443" s="466"/>
      <c r="M443" s="466"/>
      <c r="N443" s="466"/>
      <c r="O443" s="466"/>
      <c r="P443" s="466"/>
      <c r="Q443" s="466"/>
      <c r="R443" s="466"/>
      <c r="S443" s="466"/>
      <c r="T443" s="466"/>
      <c r="U443" s="466"/>
      <c r="V443" s="466"/>
      <c r="W443" s="466"/>
      <c r="X443" s="466"/>
      <c r="Y443" s="466"/>
      <c r="Z443" s="466"/>
      <c r="AA443" s="466"/>
      <c r="AB443" s="466"/>
      <c r="AC443" s="466"/>
    </row>
    <row r="444" spans="1:29" s="467" customFormat="1" ht="9" customHeight="1">
      <c r="A444" s="466" t="s">
        <v>32</v>
      </c>
      <c r="B444" s="468">
        <f t="shared" si="11"/>
        <v>915535</v>
      </c>
      <c r="C444" s="468">
        <v>882065</v>
      </c>
      <c r="D444" s="468">
        <v>33470</v>
      </c>
      <c r="E444" s="466"/>
      <c r="F444" s="466"/>
      <c r="G444" s="466"/>
      <c r="H444" s="466"/>
      <c r="I444" s="466"/>
      <c r="J444" s="466"/>
      <c r="K444" s="466"/>
      <c r="L444" s="466"/>
      <c r="M444" s="466"/>
      <c r="N444" s="466"/>
      <c r="O444" s="466"/>
      <c r="P444" s="466"/>
      <c r="Q444" s="466"/>
      <c r="R444" s="466"/>
      <c r="S444" s="466"/>
      <c r="T444" s="466"/>
      <c r="U444" s="466"/>
      <c r="V444" s="466"/>
      <c r="W444" s="466"/>
      <c r="X444" s="466"/>
      <c r="Y444" s="466"/>
      <c r="Z444" s="466"/>
      <c r="AA444" s="466"/>
      <c r="AB444" s="466"/>
      <c r="AC444" s="466"/>
    </row>
    <row r="445" spans="1:29" s="467" customFormat="1" ht="9" customHeight="1">
      <c r="A445" s="469" t="s">
        <v>33</v>
      </c>
      <c r="B445" s="470">
        <f t="shared" si="11"/>
        <v>569269</v>
      </c>
      <c r="C445" s="470">
        <v>557366</v>
      </c>
      <c r="D445" s="470">
        <v>11903</v>
      </c>
      <c r="E445" s="466"/>
      <c r="F445" s="466"/>
      <c r="G445" s="466"/>
      <c r="H445" s="466"/>
      <c r="I445" s="466"/>
      <c r="J445" s="466"/>
      <c r="K445" s="466"/>
      <c r="L445" s="466"/>
      <c r="M445" s="466"/>
      <c r="N445" s="466"/>
      <c r="O445" s="466"/>
      <c r="P445" s="466"/>
      <c r="Q445" s="466"/>
      <c r="R445" s="466"/>
      <c r="S445" s="466"/>
      <c r="T445" s="466"/>
      <c r="U445" s="466"/>
      <c r="V445" s="466"/>
      <c r="W445" s="466"/>
      <c r="X445" s="466"/>
      <c r="Y445" s="466"/>
      <c r="Z445" s="466"/>
      <c r="AA445" s="466"/>
      <c r="AB445" s="466"/>
      <c r="AC445" s="466"/>
    </row>
    <row r="446" spans="1:29" s="467" customFormat="1" ht="9" customHeight="1">
      <c r="A446" s="471" t="s">
        <v>218</v>
      </c>
      <c r="B446" s="472">
        <f t="shared" si="11"/>
        <v>1555</v>
      </c>
      <c r="C446" s="472">
        <v>1541</v>
      </c>
      <c r="D446" s="472">
        <v>14</v>
      </c>
      <c r="E446" s="466"/>
      <c r="F446" s="466"/>
      <c r="G446" s="466"/>
      <c r="H446" s="466"/>
      <c r="I446" s="466"/>
      <c r="J446" s="466"/>
      <c r="K446" s="466"/>
      <c r="L446" s="466"/>
      <c r="M446" s="466"/>
      <c r="N446" s="466"/>
      <c r="O446" s="466"/>
      <c r="P446" s="466"/>
      <c r="Q446" s="466"/>
      <c r="R446" s="466"/>
      <c r="S446" s="466"/>
      <c r="T446" s="466"/>
      <c r="U446" s="466"/>
      <c r="V446" s="466"/>
      <c r="W446" s="466"/>
      <c r="X446" s="466"/>
      <c r="Y446" s="466"/>
      <c r="Z446" s="466"/>
      <c r="AA446" s="466"/>
      <c r="AB446" s="466"/>
      <c r="AC446" s="466"/>
    </row>
    <row r="447" spans="1:29" s="467" customFormat="1" ht="9" customHeight="1">
      <c r="A447" s="471"/>
      <c r="B447" s="472"/>
      <c r="C447" s="472"/>
      <c r="D447" s="472"/>
      <c r="E447" s="466"/>
      <c r="F447" s="466"/>
      <c r="G447" s="466"/>
      <c r="H447" s="466"/>
      <c r="I447" s="466"/>
      <c r="J447" s="466"/>
      <c r="K447" s="466"/>
      <c r="L447" s="466"/>
      <c r="M447" s="466"/>
      <c r="N447" s="466"/>
      <c r="O447" s="466"/>
      <c r="P447" s="466"/>
      <c r="Q447" s="466"/>
      <c r="R447" s="466"/>
      <c r="S447" s="466"/>
      <c r="T447" s="466"/>
      <c r="U447" s="466"/>
      <c r="V447" s="466"/>
      <c r="W447" s="466"/>
      <c r="X447" s="466"/>
      <c r="Y447" s="466"/>
      <c r="Z447" s="466"/>
      <c r="AA447" s="466"/>
      <c r="AB447" s="466"/>
      <c r="AC447" s="466"/>
    </row>
    <row r="448" spans="1:29" ht="9" customHeight="1">
      <c r="A448" s="464">
        <v>2017</v>
      </c>
      <c r="B448" s="455"/>
      <c r="C448" s="455"/>
      <c r="D448" s="455"/>
      <c r="H448" s="463"/>
      <c r="I448" s="463"/>
      <c r="J448" s="463"/>
      <c r="K448" s="463"/>
      <c r="L448" s="463"/>
      <c r="M448" s="463"/>
      <c r="N448" s="463"/>
      <c r="O448" s="463"/>
      <c r="P448" s="463"/>
      <c r="Q448" s="463"/>
      <c r="R448" s="463"/>
      <c r="S448" s="463"/>
    </row>
    <row r="449" spans="1:29" s="467" customFormat="1" ht="9" customHeight="1">
      <c r="A449" s="464" t="s">
        <v>1</v>
      </c>
      <c r="B449" s="465">
        <f>SUM(B451:B483)</f>
        <v>64672335</v>
      </c>
      <c r="C449" s="465">
        <f>SUM(C451:C483)</f>
        <v>62730333</v>
      </c>
      <c r="D449" s="465">
        <f>SUM(D451:D483)</f>
        <v>1942002</v>
      </c>
      <c r="E449" s="466"/>
      <c r="F449" s="466"/>
      <c r="G449" s="473"/>
      <c r="H449" s="466"/>
      <c r="I449" s="466"/>
      <c r="J449" s="466"/>
      <c r="K449" s="466"/>
      <c r="L449" s="466"/>
      <c r="M449" s="466"/>
      <c r="N449" s="466"/>
      <c r="O449" s="466"/>
      <c r="P449" s="466"/>
      <c r="Q449" s="466"/>
      <c r="R449" s="466"/>
      <c r="S449" s="466"/>
      <c r="T449" s="466"/>
      <c r="U449" s="466"/>
      <c r="V449" s="466"/>
      <c r="W449" s="466"/>
      <c r="X449" s="466"/>
      <c r="Y449" s="466"/>
      <c r="Z449" s="466"/>
      <c r="AA449" s="466"/>
      <c r="AB449" s="466"/>
      <c r="AC449" s="466"/>
    </row>
    <row r="450" spans="1:29" s="467" customFormat="1" ht="3.95" customHeight="1">
      <c r="A450" s="464"/>
      <c r="B450" s="465"/>
      <c r="C450" s="465"/>
      <c r="D450" s="465"/>
      <c r="E450" s="466"/>
      <c r="F450" s="466"/>
      <c r="G450" s="466"/>
      <c r="H450" s="466"/>
      <c r="I450" s="466"/>
      <c r="J450" s="466"/>
      <c r="K450" s="466"/>
      <c r="L450" s="466"/>
      <c r="M450" s="466"/>
      <c r="N450" s="466"/>
      <c r="O450" s="466"/>
      <c r="P450" s="466"/>
      <c r="Q450" s="466"/>
      <c r="R450" s="466"/>
      <c r="S450" s="466"/>
      <c r="T450" s="466"/>
      <c r="U450" s="466"/>
      <c r="V450" s="466"/>
      <c r="W450" s="466"/>
      <c r="X450" s="466"/>
      <c r="Y450" s="466"/>
      <c r="Z450" s="466"/>
      <c r="AA450" s="466"/>
      <c r="AB450" s="466"/>
      <c r="AC450" s="466"/>
    </row>
    <row r="451" spans="1:29" s="467" customFormat="1" ht="9" customHeight="1">
      <c r="A451" s="466" t="s">
        <v>2</v>
      </c>
      <c r="B451" s="468">
        <f t="shared" ref="B451:B483" si="12">SUM(C451:D451)</f>
        <v>755495</v>
      </c>
      <c r="C451" s="468">
        <v>736440</v>
      </c>
      <c r="D451" s="468">
        <v>19055</v>
      </c>
      <c r="E451" s="466"/>
      <c r="F451" s="466"/>
      <c r="G451" s="473"/>
      <c r="H451" s="466"/>
      <c r="I451" s="466"/>
      <c r="J451" s="466"/>
      <c r="K451" s="466"/>
      <c r="L451" s="466"/>
      <c r="M451" s="466"/>
      <c r="N451" s="466"/>
      <c r="O451" s="466"/>
      <c r="P451" s="466"/>
      <c r="Q451" s="466"/>
      <c r="R451" s="466"/>
      <c r="S451" s="466"/>
      <c r="T451" s="466"/>
      <c r="U451" s="466"/>
      <c r="V451" s="466"/>
      <c r="W451" s="466"/>
      <c r="X451" s="466"/>
      <c r="Y451" s="466"/>
      <c r="Z451" s="466"/>
      <c r="AA451" s="466"/>
      <c r="AB451" s="466"/>
      <c r="AC451" s="466"/>
    </row>
    <row r="452" spans="1:29" s="467" customFormat="1" ht="9" customHeight="1">
      <c r="A452" s="466" t="s">
        <v>3</v>
      </c>
      <c r="B452" s="468">
        <f t="shared" si="12"/>
        <v>2268588</v>
      </c>
      <c r="C452" s="468">
        <v>2200126</v>
      </c>
      <c r="D452" s="468">
        <v>68462</v>
      </c>
      <c r="E452" s="466"/>
      <c r="F452" s="466"/>
      <c r="G452" s="473"/>
      <c r="H452" s="466"/>
      <c r="I452" s="466"/>
      <c r="J452" s="466"/>
      <c r="K452" s="466"/>
      <c r="L452" s="466"/>
      <c r="M452" s="466"/>
      <c r="N452" s="466"/>
      <c r="O452" s="466"/>
      <c r="P452" s="466"/>
      <c r="Q452" s="466"/>
      <c r="R452" s="466"/>
      <c r="S452" s="466"/>
      <c r="T452" s="466"/>
      <c r="U452" s="466"/>
      <c r="V452" s="466"/>
      <c r="W452" s="466"/>
      <c r="X452" s="466"/>
      <c r="Y452" s="466"/>
      <c r="Z452" s="466"/>
      <c r="AA452" s="466"/>
      <c r="AB452" s="466"/>
      <c r="AC452" s="466"/>
    </row>
    <row r="453" spans="1:29" s="467" customFormat="1" ht="9" customHeight="1">
      <c r="A453" s="466" t="s">
        <v>4</v>
      </c>
      <c r="B453" s="468">
        <f t="shared" si="12"/>
        <v>413896</v>
      </c>
      <c r="C453" s="468">
        <v>395169</v>
      </c>
      <c r="D453" s="468">
        <v>18727</v>
      </c>
      <c r="E453" s="466"/>
      <c r="F453" s="466"/>
      <c r="G453" s="473"/>
      <c r="H453" s="466"/>
      <c r="I453" s="466"/>
      <c r="J453" s="466"/>
      <c r="K453" s="466"/>
      <c r="L453" s="466"/>
      <c r="M453" s="466"/>
      <c r="N453" s="466"/>
      <c r="O453" s="466"/>
      <c r="P453" s="466"/>
      <c r="Q453" s="466"/>
      <c r="R453" s="466"/>
      <c r="S453" s="466"/>
      <c r="T453" s="466"/>
      <c r="U453" s="466"/>
      <c r="V453" s="466"/>
      <c r="W453" s="466"/>
      <c r="X453" s="466"/>
      <c r="Y453" s="466"/>
      <c r="Z453" s="466"/>
      <c r="AA453" s="466"/>
      <c r="AB453" s="466"/>
      <c r="AC453" s="466"/>
    </row>
    <row r="454" spans="1:29" s="467" customFormat="1" ht="9" customHeight="1">
      <c r="A454" s="469" t="s">
        <v>5</v>
      </c>
      <c r="B454" s="470">
        <f t="shared" si="12"/>
        <v>439320</v>
      </c>
      <c r="C454" s="470">
        <v>424188</v>
      </c>
      <c r="D454" s="470">
        <v>15132</v>
      </c>
      <c r="E454" s="466"/>
      <c r="F454" s="466"/>
      <c r="G454" s="473"/>
      <c r="H454" s="466"/>
      <c r="I454" s="466"/>
      <c r="J454" s="466"/>
      <c r="K454" s="466"/>
      <c r="L454" s="466"/>
      <c r="M454" s="466"/>
      <c r="N454" s="466"/>
      <c r="O454" s="466"/>
      <c r="P454" s="466"/>
      <c r="Q454" s="466"/>
      <c r="R454" s="466"/>
      <c r="S454" s="466"/>
      <c r="T454" s="466"/>
      <c r="U454" s="466"/>
      <c r="V454" s="466"/>
      <c r="W454" s="466"/>
      <c r="X454" s="466"/>
      <c r="Y454" s="466"/>
      <c r="Z454" s="466"/>
      <c r="AA454" s="466"/>
      <c r="AB454" s="466"/>
      <c r="AC454" s="466"/>
    </row>
    <row r="455" spans="1:29" s="467" customFormat="1" ht="9" customHeight="1">
      <c r="A455" s="466" t="s">
        <v>6</v>
      </c>
      <c r="B455" s="468">
        <f t="shared" si="12"/>
        <v>1717993</v>
      </c>
      <c r="C455" s="468">
        <v>1677546</v>
      </c>
      <c r="D455" s="468">
        <v>40447</v>
      </c>
      <c r="E455" s="466"/>
      <c r="F455" s="466"/>
      <c r="G455" s="473"/>
      <c r="H455" s="466"/>
      <c r="I455" s="466"/>
      <c r="J455" s="466"/>
      <c r="K455" s="466"/>
      <c r="L455" s="466"/>
      <c r="M455" s="466"/>
      <c r="N455" s="466"/>
      <c r="O455" s="466"/>
      <c r="P455" s="466"/>
      <c r="Q455" s="466"/>
      <c r="R455" s="466"/>
      <c r="S455" s="466"/>
      <c r="T455" s="466"/>
      <c r="U455" s="466"/>
      <c r="V455" s="466"/>
      <c r="W455" s="466"/>
      <c r="X455" s="466"/>
      <c r="Y455" s="466"/>
      <c r="Z455" s="466"/>
      <c r="AA455" s="466"/>
      <c r="AB455" s="466"/>
      <c r="AC455" s="466"/>
    </row>
    <row r="456" spans="1:29" s="467" customFormat="1" ht="9" customHeight="1">
      <c r="A456" s="466" t="s">
        <v>7</v>
      </c>
      <c r="B456" s="468">
        <f t="shared" si="12"/>
        <v>371788</v>
      </c>
      <c r="C456" s="468">
        <v>359748</v>
      </c>
      <c r="D456" s="468">
        <v>12040</v>
      </c>
      <c r="E456" s="466"/>
      <c r="F456" s="466"/>
      <c r="G456" s="473"/>
      <c r="H456" s="466"/>
      <c r="I456" s="466"/>
      <c r="J456" s="466"/>
      <c r="K456" s="466"/>
      <c r="L456" s="466"/>
      <c r="M456" s="466"/>
      <c r="N456" s="466"/>
      <c r="O456" s="466"/>
      <c r="P456" s="466"/>
      <c r="Q456" s="466"/>
      <c r="R456" s="466"/>
      <c r="S456" s="466"/>
      <c r="T456" s="466"/>
      <c r="U456" s="466"/>
      <c r="V456" s="466"/>
      <c r="W456" s="466"/>
      <c r="X456" s="466"/>
      <c r="Y456" s="466"/>
      <c r="Z456" s="466"/>
      <c r="AA456" s="466"/>
      <c r="AB456" s="466"/>
      <c r="AC456" s="466"/>
    </row>
    <row r="457" spans="1:29" s="467" customFormat="1" ht="9" customHeight="1">
      <c r="A457" s="466" t="s">
        <v>8</v>
      </c>
      <c r="B457" s="468">
        <f t="shared" si="12"/>
        <v>1542316</v>
      </c>
      <c r="C457" s="468">
        <v>1504213</v>
      </c>
      <c r="D457" s="468">
        <v>38103</v>
      </c>
      <c r="E457" s="466"/>
      <c r="F457" s="466"/>
      <c r="G457" s="473"/>
      <c r="H457" s="466"/>
      <c r="I457" s="466"/>
      <c r="J457" s="466"/>
      <c r="K457" s="466"/>
      <c r="L457" s="466"/>
      <c r="M457" s="466"/>
      <c r="N457" s="466"/>
      <c r="O457" s="466"/>
      <c r="P457" s="466"/>
      <c r="Q457" s="466"/>
      <c r="R457" s="466"/>
      <c r="S457" s="466"/>
      <c r="T457" s="466"/>
      <c r="U457" s="466"/>
      <c r="V457" s="466"/>
      <c r="W457" s="466"/>
      <c r="X457" s="466"/>
      <c r="Y457" s="466"/>
      <c r="Z457" s="466"/>
      <c r="AA457" s="466"/>
      <c r="AB457" s="466"/>
      <c r="AC457" s="466"/>
    </row>
    <row r="458" spans="1:29" s="467" customFormat="1" ht="9" customHeight="1">
      <c r="A458" s="469" t="s">
        <v>9</v>
      </c>
      <c r="B458" s="470">
        <f t="shared" si="12"/>
        <v>2194255</v>
      </c>
      <c r="C458" s="470">
        <v>2150111</v>
      </c>
      <c r="D458" s="470">
        <v>44144</v>
      </c>
      <c r="E458" s="466"/>
      <c r="F458" s="466"/>
      <c r="G458" s="473"/>
      <c r="H458" s="466"/>
      <c r="I458" s="466"/>
      <c r="J458" s="466"/>
      <c r="K458" s="466"/>
      <c r="L458" s="466"/>
      <c r="M458" s="466"/>
      <c r="N458" s="466"/>
      <c r="O458" s="466"/>
      <c r="P458" s="466"/>
      <c r="Q458" s="466"/>
      <c r="R458" s="466"/>
      <c r="S458" s="466"/>
      <c r="T458" s="466"/>
      <c r="U458" s="466"/>
      <c r="V458" s="466"/>
      <c r="W458" s="466"/>
      <c r="X458" s="466"/>
      <c r="Y458" s="466"/>
      <c r="Z458" s="466"/>
      <c r="AA458" s="466"/>
      <c r="AB458" s="466"/>
      <c r="AC458" s="466"/>
    </row>
    <row r="459" spans="1:29" s="467" customFormat="1" ht="9" customHeight="1">
      <c r="A459" s="466" t="s">
        <v>10</v>
      </c>
      <c r="B459" s="468">
        <f t="shared" si="12"/>
        <v>11827089</v>
      </c>
      <c r="C459" s="468">
        <v>11329532</v>
      </c>
      <c r="D459" s="468">
        <v>497557</v>
      </c>
      <c r="E459" s="466"/>
      <c r="F459" s="466"/>
      <c r="G459" s="473"/>
      <c r="H459" s="466"/>
      <c r="I459" s="466"/>
      <c r="J459" s="466"/>
      <c r="K459" s="466"/>
      <c r="L459" s="466"/>
      <c r="M459" s="466"/>
      <c r="N459" s="466"/>
      <c r="O459" s="466"/>
      <c r="P459" s="466"/>
      <c r="Q459" s="466"/>
      <c r="R459" s="466"/>
      <c r="S459" s="466"/>
      <c r="T459" s="466"/>
      <c r="U459" s="466"/>
      <c r="V459" s="466"/>
      <c r="W459" s="466"/>
      <c r="X459" s="466"/>
      <c r="Y459" s="466"/>
      <c r="Z459" s="466"/>
      <c r="AA459" s="466"/>
      <c r="AB459" s="466"/>
      <c r="AC459" s="466"/>
    </row>
    <row r="460" spans="1:29" s="467" customFormat="1" ht="9" customHeight="1">
      <c r="A460" s="466" t="s">
        <v>11</v>
      </c>
      <c r="B460" s="468">
        <f t="shared" si="12"/>
        <v>847032</v>
      </c>
      <c r="C460" s="468">
        <v>828396</v>
      </c>
      <c r="D460" s="468">
        <v>18636</v>
      </c>
      <c r="E460" s="466"/>
      <c r="F460" s="466"/>
      <c r="G460" s="473"/>
      <c r="H460" s="466"/>
      <c r="I460" s="466"/>
      <c r="J460" s="466"/>
      <c r="K460" s="466"/>
      <c r="L460" s="466"/>
      <c r="M460" s="466"/>
      <c r="N460" s="466"/>
      <c r="O460" s="466"/>
      <c r="P460" s="466"/>
      <c r="Q460" s="466"/>
      <c r="R460" s="466"/>
      <c r="S460" s="466"/>
      <c r="T460" s="466"/>
      <c r="U460" s="466"/>
      <c r="V460" s="466"/>
      <c r="W460" s="466"/>
      <c r="X460" s="466"/>
      <c r="Y460" s="466"/>
      <c r="Z460" s="466"/>
      <c r="AA460" s="466"/>
      <c r="AB460" s="466"/>
      <c r="AC460" s="466"/>
    </row>
    <row r="461" spans="1:29" s="467" customFormat="1" ht="9" customHeight="1">
      <c r="A461" s="466" t="s">
        <v>12</v>
      </c>
      <c r="B461" s="468">
        <f t="shared" si="12"/>
        <v>2724062</v>
      </c>
      <c r="C461" s="468">
        <v>2658943</v>
      </c>
      <c r="D461" s="468">
        <v>65119</v>
      </c>
      <c r="E461" s="466"/>
      <c r="F461" s="466"/>
      <c r="G461" s="473"/>
      <c r="H461" s="466"/>
      <c r="I461" s="466"/>
      <c r="J461" s="466"/>
      <c r="K461" s="466"/>
      <c r="L461" s="466"/>
      <c r="M461" s="466"/>
      <c r="N461" s="466"/>
      <c r="O461" s="466"/>
      <c r="P461" s="466"/>
      <c r="Q461" s="466"/>
      <c r="R461" s="466"/>
      <c r="S461" s="466"/>
      <c r="T461" s="466"/>
      <c r="U461" s="466"/>
      <c r="V461" s="466"/>
      <c r="W461" s="466"/>
      <c r="X461" s="466"/>
      <c r="Y461" s="466"/>
      <c r="Z461" s="466"/>
      <c r="AA461" s="466"/>
      <c r="AB461" s="466"/>
      <c r="AC461" s="466"/>
    </row>
    <row r="462" spans="1:29" s="467" customFormat="1" ht="9" customHeight="1">
      <c r="A462" s="469" t="s">
        <v>13</v>
      </c>
      <c r="B462" s="470">
        <f t="shared" si="12"/>
        <v>1118238</v>
      </c>
      <c r="C462" s="470">
        <v>1093548</v>
      </c>
      <c r="D462" s="470">
        <v>24690</v>
      </c>
      <c r="E462" s="466"/>
      <c r="F462" s="466"/>
      <c r="G462" s="473"/>
      <c r="H462" s="466"/>
      <c r="I462" s="466"/>
      <c r="J462" s="466"/>
      <c r="K462" s="466"/>
      <c r="L462" s="466"/>
      <c r="M462" s="466"/>
      <c r="N462" s="466"/>
      <c r="O462" s="466"/>
      <c r="P462" s="466"/>
      <c r="Q462" s="466"/>
      <c r="R462" s="466"/>
      <c r="S462" s="466"/>
      <c r="T462" s="466"/>
      <c r="U462" s="466"/>
      <c r="V462" s="466"/>
      <c r="W462" s="466"/>
      <c r="X462" s="466"/>
      <c r="Y462" s="466"/>
      <c r="Z462" s="466"/>
      <c r="AA462" s="466"/>
      <c r="AB462" s="466"/>
      <c r="AC462" s="466"/>
    </row>
    <row r="463" spans="1:29" s="467" customFormat="1" ht="9" customHeight="1">
      <c r="A463" s="466" t="s">
        <v>14</v>
      </c>
      <c r="B463" s="468">
        <f t="shared" si="12"/>
        <v>1089501</v>
      </c>
      <c r="C463" s="468">
        <v>1062936</v>
      </c>
      <c r="D463" s="468">
        <v>26565</v>
      </c>
      <c r="E463" s="466"/>
      <c r="F463" s="466"/>
      <c r="G463" s="473"/>
      <c r="H463" s="466"/>
      <c r="I463" s="466"/>
      <c r="J463" s="466"/>
      <c r="K463" s="466"/>
      <c r="L463" s="466"/>
      <c r="M463" s="466"/>
      <c r="N463" s="466"/>
      <c r="O463" s="466"/>
      <c r="P463" s="466"/>
      <c r="Q463" s="466"/>
      <c r="R463" s="466"/>
      <c r="S463" s="466"/>
      <c r="T463" s="466"/>
      <c r="U463" s="466"/>
      <c r="V463" s="466"/>
      <c r="W463" s="466"/>
      <c r="X463" s="466"/>
      <c r="Y463" s="466"/>
      <c r="Z463" s="466"/>
      <c r="AA463" s="466"/>
      <c r="AB463" s="466"/>
      <c r="AC463" s="466"/>
    </row>
    <row r="464" spans="1:29" s="467" customFormat="1" ht="9" customHeight="1">
      <c r="A464" s="466" t="s">
        <v>15</v>
      </c>
      <c r="B464" s="468">
        <f t="shared" si="12"/>
        <v>4549972</v>
      </c>
      <c r="C464" s="468">
        <v>4394253</v>
      </c>
      <c r="D464" s="468">
        <v>155719</v>
      </c>
      <c r="E464" s="466"/>
      <c r="F464" s="466"/>
      <c r="G464" s="473"/>
      <c r="H464" s="466"/>
      <c r="I464" s="466"/>
      <c r="J464" s="466"/>
      <c r="K464" s="466"/>
      <c r="L464" s="466"/>
      <c r="M464" s="466"/>
      <c r="N464" s="466"/>
      <c r="O464" s="466"/>
      <c r="P464" s="466"/>
      <c r="Q464" s="466"/>
      <c r="R464" s="466"/>
      <c r="S464" s="466"/>
      <c r="T464" s="466"/>
      <c r="U464" s="466"/>
      <c r="V464" s="466"/>
      <c r="W464" s="466"/>
      <c r="X464" s="466"/>
      <c r="Y464" s="466"/>
      <c r="Z464" s="466"/>
      <c r="AA464" s="466"/>
      <c r="AB464" s="466"/>
      <c r="AC464" s="466"/>
    </row>
    <row r="465" spans="1:29" s="467" customFormat="1" ht="9" customHeight="1">
      <c r="A465" s="466" t="s">
        <v>16</v>
      </c>
      <c r="B465" s="468">
        <f t="shared" si="12"/>
        <v>6652624</v>
      </c>
      <c r="C465" s="468">
        <v>6486526</v>
      </c>
      <c r="D465" s="468">
        <v>166098</v>
      </c>
      <c r="E465" s="466"/>
      <c r="F465" s="466"/>
      <c r="G465" s="473"/>
      <c r="H465" s="466"/>
      <c r="I465" s="466"/>
      <c r="J465" s="466"/>
      <c r="K465" s="466"/>
      <c r="L465" s="466"/>
      <c r="M465" s="466"/>
      <c r="N465" s="466"/>
      <c r="O465" s="466"/>
      <c r="P465" s="466"/>
      <c r="Q465" s="466"/>
      <c r="R465" s="466"/>
      <c r="S465" s="466"/>
      <c r="T465" s="466"/>
      <c r="U465" s="466"/>
      <c r="V465" s="466"/>
      <c r="W465" s="466"/>
      <c r="X465" s="466"/>
      <c r="Y465" s="466"/>
      <c r="Z465" s="466"/>
      <c r="AA465" s="466"/>
      <c r="AB465" s="466"/>
      <c r="AC465" s="466"/>
    </row>
    <row r="466" spans="1:29" s="467" customFormat="1" ht="9" customHeight="1">
      <c r="A466" s="469" t="s">
        <v>17</v>
      </c>
      <c r="B466" s="470">
        <f t="shared" si="12"/>
        <v>1887255</v>
      </c>
      <c r="C466" s="470">
        <v>1844388</v>
      </c>
      <c r="D466" s="470">
        <v>42867</v>
      </c>
      <c r="E466" s="466"/>
      <c r="F466" s="466"/>
      <c r="G466" s="473"/>
      <c r="H466" s="466"/>
      <c r="I466" s="466"/>
      <c r="J466" s="466"/>
      <c r="K466" s="466"/>
      <c r="L466" s="466"/>
      <c r="M466" s="466"/>
      <c r="N466" s="466"/>
      <c r="O466" s="466"/>
      <c r="P466" s="466"/>
      <c r="Q466" s="466"/>
      <c r="R466" s="466"/>
      <c r="S466" s="466"/>
      <c r="T466" s="466"/>
      <c r="U466" s="466"/>
      <c r="V466" s="466"/>
      <c r="W466" s="466"/>
      <c r="X466" s="466"/>
      <c r="Y466" s="466"/>
      <c r="Z466" s="466"/>
      <c r="AA466" s="466"/>
      <c r="AB466" s="466"/>
      <c r="AC466" s="466"/>
    </row>
    <row r="467" spans="1:29" s="467" customFormat="1" ht="9" customHeight="1">
      <c r="A467" s="466" t="s">
        <v>18</v>
      </c>
      <c r="B467" s="468">
        <f t="shared" si="12"/>
        <v>849397</v>
      </c>
      <c r="C467" s="468">
        <v>824327</v>
      </c>
      <c r="D467" s="468">
        <v>25070</v>
      </c>
      <c r="E467" s="466"/>
      <c r="F467" s="466"/>
      <c r="G467" s="473"/>
      <c r="H467" s="466"/>
      <c r="I467" s="466"/>
      <c r="J467" s="466"/>
      <c r="K467" s="466"/>
      <c r="L467" s="466"/>
      <c r="M467" s="466"/>
      <c r="N467" s="466"/>
      <c r="O467" s="466"/>
      <c r="P467" s="466"/>
      <c r="Q467" s="466"/>
      <c r="R467" s="466"/>
      <c r="S467" s="466"/>
      <c r="T467" s="466"/>
      <c r="U467" s="466"/>
      <c r="V467" s="466"/>
      <c r="W467" s="466"/>
      <c r="X467" s="466"/>
      <c r="Y467" s="466"/>
      <c r="Z467" s="466"/>
      <c r="AA467" s="466"/>
      <c r="AB467" s="466"/>
      <c r="AC467" s="466"/>
    </row>
    <row r="468" spans="1:29" s="467" customFormat="1" ht="9" customHeight="1">
      <c r="A468" s="466" t="s">
        <v>19</v>
      </c>
      <c r="B468" s="468">
        <f t="shared" si="12"/>
        <v>560688</v>
      </c>
      <c r="C468" s="468">
        <v>548435</v>
      </c>
      <c r="D468" s="468">
        <v>12253</v>
      </c>
      <c r="E468" s="466"/>
      <c r="F468" s="466"/>
      <c r="G468" s="473"/>
      <c r="H468" s="466"/>
      <c r="I468" s="466"/>
      <c r="J468" s="466"/>
      <c r="K468" s="466"/>
      <c r="L468" s="466"/>
      <c r="M468" s="466"/>
      <c r="N468" s="466"/>
      <c r="O468" s="466"/>
      <c r="P468" s="466"/>
      <c r="Q468" s="466"/>
      <c r="R468" s="466"/>
      <c r="S468" s="466"/>
      <c r="T468" s="466"/>
      <c r="U468" s="466"/>
      <c r="V468" s="466"/>
      <c r="W468" s="466"/>
      <c r="X468" s="466"/>
      <c r="Y468" s="466"/>
      <c r="Z468" s="466"/>
      <c r="AA468" s="466"/>
      <c r="AB468" s="466"/>
      <c r="AC468" s="466"/>
    </row>
    <row r="469" spans="1:29" s="467" customFormat="1" ht="9" customHeight="1">
      <c r="A469" s="466" t="s">
        <v>20</v>
      </c>
      <c r="B469" s="468">
        <f t="shared" si="12"/>
        <v>3696012</v>
      </c>
      <c r="C469" s="468">
        <v>3564129</v>
      </c>
      <c r="D469" s="468">
        <v>131883</v>
      </c>
      <c r="E469" s="466"/>
      <c r="F469" s="466"/>
      <c r="G469" s="473"/>
      <c r="H469" s="466"/>
      <c r="I469" s="466"/>
      <c r="J469" s="466"/>
      <c r="K469" s="466"/>
      <c r="L469" s="466"/>
      <c r="M469" s="466"/>
      <c r="N469" s="466"/>
      <c r="O469" s="466"/>
      <c r="P469" s="466"/>
      <c r="Q469" s="466"/>
      <c r="R469" s="466"/>
      <c r="S469" s="466"/>
      <c r="T469" s="466"/>
      <c r="U469" s="466"/>
      <c r="V469" s="466"/>
      <c r="W469" s="466"/>
      <c r="X469" s="466"/>
      <c r="Y469" s="466"/>
      <c r="Z469" s="466"/>
      <c r="AA469" s="466"/>
      <c r="AB469" s="466"/>
      <c r="AC469" s="466"/>
    </row>
    <row r="470" spans="1:29" s="467" customFormat="1" ht="9" customHeight="1">
      <c r="A470" s="469" t="s">
        <v>21</v>
      </c>
      <c r="B470" s="470">
        <f t="shared" si="12"/>
        <v>1331112</v>
      </c>
      <c r="C470" s="470">
        <v>1294063</v>
      </c>
      <c r="D470" s="470">
        <v>37049</v>
      </c>
      <c r="E470" s="466"/>
      <c r="F470" s="466"/>
      <c r="G470" s="473"/>
      <c r="H470" s="466"/>
      <c r="I470" s="466"/>
      <c r="J470" s="466"/>
      <c r="K470" s="466"/>
      <c r="L470" s="466"/>
      <c r="M470" s="466"/>
      <c r="N470" s="466"/>
      <c r="O470" s="466"/>
      <c r="P470" s="466"/>
      <c r="Q470" s="466"/>
      <c r="R470" s="466"/>
      <c r="S470" s="466"/>
      <c r="T470" s="466"/>
      <c r="U470" s="466"/>
      <c r="V470" s="466"/>
      <c r="W470" s="466"/>
      <c r="X470" s="466"/>
      <c r="Y470" s="466"/>
      <c r="Z470" s="466"/>
      <c r="AA470" s="466"/>
      <c r="AB470" s="466"/>
      <c r="AC470" s="466"/>
    </row>
    <row r="471" spans="1:29" s="467" customFormat="1" ht="9" customHeight="1">
      <c r="A471" s="466" t="s">
        <v>22</v>
      </c>
      <c r="B471" s="468">
        <f t="shared" si="12"/>
        <v>2426177</v>
      </c>
      <c r="C471" s="468">
        <v>2356936</v>
      </c>
      <c r="D471" s="468">
        <v>69241</v>
      </c>
      <c r="E471" s="466"/>
      <c r="F471" s="466"/>
      <c r="G471" s="473"/>
      <c r="H471" s="466"/>
      <c r="I471" s="466"/>
      <c r="J471" s="466"/>
      <c r="K471" s="466"/>
      <c r="L471" s="466"/>
      <c r="M471" s="466"/>
      <c r="N471" s="466"/>
      <c r="O471" s="466"/>
      <c r="P471" s="466"/>
      <c r="Q471" s="466"/>
      <c r="R471" s="466"/>
      <c r="S471" s="466"/>
      <c r="T471" s="466"/>
      <c r="U471" s="466"/>
      <c r="V471" s="466"/>
      <c r="W471" s="466"/>
      <c r="X471" s="466"/>
      <c r="Y471" s="466"/>
      <c r="Z471" s="466"/>
      <c r="AA471" s="466"/>
      <c r="AB471" s="466"/>
      <c r="AC471" s="466"/>
    </row>
    <row r="472" spans="1:29" s="467" customFormat="1" ht="9" customHeight="1">
      <c r="A472" s="466" t="s">
        <v>23</v>
      </c>
      <c r="B472" s="468">
        <f t="shared" si="12"/>
        <v>1124298</v>
      </c>
      <c r="C472" s="468">
        <v>1079319</v>
      </c>
      <c r="D472" s="468">
        <v>44979</v>
      </c>
      <c r="E472" s="466"/>
      <c r="F472" s="466"/>
      <c r="G472" s="473"/>
      <c r="H472" s="466"/>
      <c r="I472" s="466"/>
      <c r="J472" s="466"/>
      <c r="K472" s="466"/>
      <c r="L472" s="466"/>
      <c r="M472" s="466"/>
      <c r="N472" s="466"/>
      <c r="O472" s="466"/>
      <c r="P472" s="466"/>
      <c r="Q472" s="466"/>
      <c r="R472" s="466"/>
      <c r="S472" s="466"/>
      <c r="T472" s="466"/>
      <c r="U472" s="466"/>
      <c r="V472" s="466"/>
      <c r="W472" s="466"/>
      <c r="X472" s="466"/>
      <c r="Y472" s="466"/>
      <c r="Z472" s="466"/>
      <c r="AA472" s="466"/>
      <c r="AB472" s="466"/>
      <c r="AC472" s="466"/>
    </row>
    <row r="473" spans="1:29" s="467" customFormat="1" ht="9" customHeight="1">
      <c r="A473" s="466" t="s">
        <v>24</v>
      </c>
      <c r="B473" s="468">
        <f t="shared" si="12"/>
        <v>956746</v>
      </c>
      <c r="C473" s="468">
        <v>912576</v>
      </c>
      <c r="D473" s="468">
        <v>44170</v>
      </c>
      <c r="E473" s="466"/>
      <c r="F473" s="466"/>
      <c r="G473" s="473"/>
      <c r="H473" s="466"/>
      <c r="I473" s="466"/>
      <c r="J473" s="466"/>
      <c r="K473" s="466"/>
      <c r="L473" s="466"/>
      <c r="M473" s="466"/>
      <c r="N473" s="466"/>
      <c r="O473" s="466"/>
      <c r="P473" s="466"/>
      <c r="Q473" s="466"/>
      <c r="R473" s="466"/>
      <c r="S473" s="466"/>
      <c r="T473" s="466"/>
      <c r="U473" s="466"/>
      <c r="V473" s="466"/>
      <c r="W473" s="466"/>
      <c r="X473" s="466"/>
      <c r="Y473" s="466"/>
      <c r="Z473" s="466"/>
      <c r="AA473" s="466"/>
      <c r="AB473" s="466"/>
      <c r="AC473" s="466"/>
    </row>
    <row r="474" spans="1:29" s="467" customFormat="1" ht="9" customHeight="1">
      <c r="A474" s="469" t="s">
        <v>25</v>
      </c>
      <c r="B474" s="470">
        <f t="shared" si="12"/>
        <v>1134976</v>
      </c>
      <c r="C474" s="470">
        <v>1103520</v>
      </c>
      <c r="D474" s="470">
        <v>31456</v>
      </c>
      <c r="E474" s="466"/>
      <c r="F474" s="466"/>
      <c r="G474" s="473"/>
      <c r="H474" s="466"/>
      <c r="I474" s="466"/>
      <c r="J474" s="466"/>
      <c r="K474" s="466"/>
      <c r="L474" s="466"/>
      <c r="M474" s="466"/>
      <c r="N474" s="466"/>
      <c r="O474" s="466"/>
      <c r="P474" s="466"/>
      <c r="Q474" s="466"/>
      <c r="R474" s="466"/>
      <c r="S474" s="466"/>
      <c r="T474" s="466"/>
      <c r="U474" s="466"/>
      <c r="V474" s="466"/>
      <c r="W474" s="466"/>
      <c r="X474" s="466"/>
      <c r="Y474" s="466"/>
      <c r="Z474" s="466"/>
      <c r="AA474" s="466"/>
      <c r="AB474" s="466"/>
      <c r="AC474" s="466"/>
    </row>
    <row r="475" spans="1:29" s="467" customFormat="1" ht="9" customHeight="1">
      <c r="A475" s="466" t="s">
        <v>26</v>
      </c>
      <c r="B475" s="468">
        <f t="shared" si="12"/>
        <v>1875168</v>
      </c>
      <c r="C475" s="468">
        <v>1830127</v>
      </c>
      <c r="D475" s="468">
        <v>45041</v>
      </c>
      <c r="E475" s="466"/>
      <c r="F475" s="466"/>
      <c r="G475" s="473"/>
      <c r="H475" s="466"/>
      <c r="I475" s="466"/>
      <c r="J475" s="466"/>
      <c r="K475" s="466"/>
      <c r="L475" s="466"/>
      <c r="M475" s="466"/>
      <c r="N475" s="466"/>
      <c r="O475" s="466"/>
      <c r="P475" s="466"/>
      <c r="Q475" s="466"/>
      <c r="R475" s="466"/>
      <c r="S475" s="466"/>
      <c r="T475" s="466"/>
      <c r="U475" s="466"/>
      <c r="V475" s="466"/>
      <c r="W475" s="466"/>
      <c r="X475" s="466"/>
      <c r="Y475" s="466"/>
      <c r="Z475" s="466"/>
      <c r="AA475" s="466"/>
      <c r="AB475" s="466"/>
      <c r="AC475" s="466"/>
    </row>
    <row r="476" spans="1:29" s="467" customFormat="1" ht="9" customHeight="1">
      <c r="A476" s="466" t="s">
        <v>27</v>
      </c>
      <c r="B476" s="468">
        <f t="shared" si="12"/>
        <v>1700363</v>
      </c>
      <c r="C476" s="468">
        <v>1647030</v>
      </c>
      <c r="D476" s="468">
        <v>53333</v>
      </c>
      <c r="E476" s="466"/>
      <c r="F476" s="466"/>
      <c r="G476" s="473"/>
      <c r="H476" s="466"/>
      <c r="I476" s="466"/>
      <c r="J476" s="466"/>
      <c r="K476" s="466"/>
      <c r="L476" s="466"/>
      <c r="M476" s="466"/>
      <c r="N476" s="466"/>
      <c r="O476" s="466"/>
      <c r="P476" s="466"/>
      <c r="Q476" s="466"/>
      <c r="R476" s="466"/>
      <c r="S476" s="466"/>
      <c r="T476" s="466"/>
      <c r="U476" s="466"/>
      <c r="V476" s="466"/>
      <c r="W476" s="466"/>
      <c r="X476" s="466"/>
      <c r="Y476" s="466"/>
      <c r="Z476" s="466"/>
      <c r="AA476" s="466"/>
      <c r="AB476" s="466"/>
      <c r="AC476" s="466"/>
    </row>
    <row r="477" spans="1:29" s="467" customFormat="1" ht="9" customHeight="1">
      <c r="A477" s="466" t="s">
        <v>28</v>
      </c>
      <c r="B477" s="468">
        <f t="shared" si="12"/>
        <v>909194</v>
      </c>
      <c r="C477" s="468">
        <v>885830</v>
      </c>
      <c r="D477" s="468">
        <v>23364</v>
      </c>
      <c r="E477" s="466"/>
      <c r="F477" s="466"/>
      <c r="G477" s="473"/>
      <c r="H477" s="466"/>
      <c r="I477" s="466"/>
      <c r="J477" s="466"/>
      <c r="K477" s="466"/>
      <c r="L477" s="466"/>
      <c r="M477" s="466"/>
      <c r="N477" s="466"/>
      <c r="O477" s="466"/>
      <c r="P477" s="466"/>
      <c r="Q477" s="466"/>
      <c r="R477" s="466"/>
      <c r="S477" s="466"/>
      <c r="T477" s="466"/>
      <c r="U477" s="466"/>
      <c r="V477" s="466"/>
      <c r="W477" s="466"/>
      <c r="X477" s="466"/>
      <c r="Y477" s="466"/>
      <c r="Z477" s="466"/>
      <c r="AA477" s="466"/>
      <c r="AB477" s="466"/>
      <c r="AC477" s="466"/>
    </row>
    <row r="478" spans="1:29" s="467" customFormat="1" ht="9" customHeight="1">
      <c r="A478" s="469" t="s">
        <v>29</v>
      </c>
      <c r="B478" s="470">
        <f t="shared" si="12"/>
        <v>2140048</v>
      </c>
      <c r="C478" s="470">
        <v>2096749</v>
      </c>
      <c r="D478" s="470">
        <v>43299</v>
      </c>
      <c r="E478" s="466"/>
      <c r="F478" s="466"/>
      <c r="G478" s="473"/>
      <c r="H478" s="466"/>
      <c r="I478" s="466"/>
      <c r="J478" s="466"/>
      <c r="K478" s="466"/>
      <c r="L478" s="466"/>
      <c r="M478" s="466"/>
      <c r="N478" s="466"/>
      <c r="O478" s="466"/>
      <c r="P478" s="466"/>
      <c r="Q478" s="466"/>
      <c r="R478" s="466"/>
      <c r="S478" s="466"/>
      <c r="T478" s="466"/>
      <c r="U478" s="466"/>
      <c r="V478" s="466"/>
      <c r="W478" s="466"/>
      <c r="X478" s="466"/>
      <c r="Y478" s="466"/>
      <c r="Z478" s="466"/>
      <c r="AA478" s="466"/>
      <c r="AB478" s="466"/>
      <c r="AC478" s="466"/>
    </row>
    <row r="479" spans="1:29" s="467" customFormat="1" ht="9" customHeight="1">
      <c r="A479" s="466" t="s">
        <v>30</v>
      </c>
      <c r="B479" s="468">
        <f t="shared" si="12"/>
        <v>479057</v>
      </c>
      <c r="C479" s="468">
        <v>468813</v>
      </c>
      <c r="D479" s="468">
        <v>10244</v>
      </c>
      <c r="E479" s="466"/>
      <c r="F479" s="466"/>
      <c r="G479" s="473"/>
      <c r="H479" s="466"/>
      <c r="I479" s="466"/>
      <c r="J479" s="466"/>
      <c r="K479" s="466"/>
      <c r="L479" s="466"/>
      <c r="M479" s="466"/>
      <c r="N479" s="466"/>
      <c r="O479" s="466"/>
      <c r="P479" s="466"/>
      <c r="Q479" s="466"/>
      <c r="R479" s="466"/>
      <c r="S479" s="466"/>
      <c r="T479" s="466"/>
      <c r="U479" s="466"/>
      <c r="V479" s="466"/>
      <c r="W479" s="466"/>
      <c r="X479" s="466"/>
      <c r="Y479" s="466"/>
      <c r="Z479" s="466"/>
      <c r="AA479" s="466"/>
      <c r="AB479" s="466"/>
      <c r="AC479" s="466"/>
    </row>
    <row r="480" spans="1:29" s="467" customFormat="1" ht="9" customHeight="1">
      <c r="A480" s="466" t="s">
        <v>31</v>
      </c>
      <c r="B480" s="468">
        <f t="shared" si="12"/>
        <v>3408977</v>
      </c>
      <c r="C480" s="468">
        <v>3339514</v>
      </c>
      <c r="D480" s="468">
        <v>69463</v>
      </c>
      <c r="E480" s="466"/>
      <c r="F480" s="466"/>
      <c r="G480" s="473"/>
      <c r="H480" s="466"/>
      <c r="I480" s="466"/>
      <c r="J480" s="466"/>
      <c r="K480" s="466"/>
      <c r="L480" s="466"/>
      <c r="M480" s="466"/>
      <c r="N480" s="466"/>
      <c r="O480" s="466"/>
      <c r="P480" s="466"/>
      <c r="Q480" s="466"/>
      <c r="R480" s="466"/>
      <c r="S480" s="466"/>
      <c r="T480" s="466"/>
      <c r="U480" s="466"/>
      <c r="V480" s="466"/>
      <c r="W480" s="466"/>
      <c r="X480" s="466"/>
      <c r="Y480" s="466"/>
      <c r="Z480" s="466"/>
      <c r="AA480" s="466"/>
      <c r="AB480" s="466"/>
      <c r="AC480" s="466"/>
    </row>
    <row r="481" spans="1:29" s="467" customFormat="1" ht="9" customHeight="1">
      <c r="A481" s="466" t="s">
        <v>32</v>
      </c>
      <c r="B481" s="468">
        <f t="shared" si="12"/>
        <v>1022328</v>
      </c>
      <c r="C481" s="468">
        <v>987056</v>
      </c>
      <c r="D481" s="468">
        <v>35272</v>
      </c>
      <c r="E481" s="466"/>
      <c r="F481" s="466"/>
      <c r="G481" s="473"/>
      <c r="H481" s="466"/>
      <c r="I481" s="466"/>
      <c r="J481" s="466"/>
      <c r="K481" s="466"/>
      <c r="L481" s="466"/>
      <c r="M481" s="466"/>
      <c r="N481" s="466"/>
      <c r="O481" s="466"/>
      <c r="P481" s="466"/>
      <c r="Q481" s="466"/>
      <c r="R481" s="466"/>
      <c r="S481" s="466"/>
      <c r="T481" s="466"/>
      <c r="U481" s="466"/>
      <c r="V481" s="466"/>
      <c r="W481" s="466"/>
      <c r="X481" s="466"/>
      <c r="Y481" s="466"/>
      <c r="Z481" s="466"/>
      <c r="AA481" s="466"/>
      <c r="AB481" s="466"/>
      <c r="AC481" s="466"/>
    </row>
    <row r="482" spans="1:29" s="467" customFormat="1" ht="9" customHeight="1">
      <c r="A482" s="469" t="s">
        <v>33</v>
      </c>
      <c r="B482" s="470">
        <f t="shared" si="12"/>
        <v>656601</v>
      </c>
      <c r="C482" s="470">
        <v>644089</v>
      </c>
      <c r="D482" s="470">
        <v>12512</v>
      </c>
      <c r="E482" s="466"/>
      <c r="F482" s="466"/>
      <c r="G482" s="473"/>
      <c r="H482" s="466"/>
      <c r="I482" s="466"/>
      <c r="J482" s="466"/>
      <c r="K482" s="466"/>
      <c r="L482" s="466"/>
      <c r="M482" s="466"/>
      <c r="N482" s="466"/>
      <c r="O482" s="466"/>
      <c r="P482" s="466"/>
      <c r="Q482" s="466"/>
      <c r="R482" s="466"/>
      <c r="S482" s="466"/>
      <c r="T482" s="466"/>
      <c r="U482" s="466"/>
      <c r="V482" s="466"/>
      <c r="W482" s="466"/>
      <c r="X482" s="466"/>
      <c r="Y482" s="466"/>
      <c r="Z482" s="466"/>
      <c r="AA482" s="466"/>
      <c r="AB482" s="466"/>
      <c r="AC482" s="466"/>
    </row>
    <row r="483" spans="1:29" s="467" customFormat="1" ht="9" customHeight="1">
      <c r="A483" s="471" t="s">
        <v>218</v>
      </c>
      <c r="B483" s="472">
        <f t="shared" si="12"/>
        <v>1769</v>
      </c>
      <c r="C483" s="472">
        <v>1757</v>
      </c>
      <c r="D483" s="472">
        <v>12</v>
      </c>
      <c r="E483" s="466"/>
      <c r="F483" s="466"/>
      <c r="G483" s="473"/>
      <c r="H483" s="466"/>
      <c r="I483" s="466"/>
      <c r="J483" s="466"/>
      <c r="K483" s="466"/>
      <c r="L483" s="466"/>
      <c r="M483" s="466"/>
      <c r="N483" s="466"/>
      <c r="O483" s="466"/>
      <c r="P483" s="466"/>
      <c r="Q483" s="466"/>
      <c r="R483" s="466"/>
      <c r="S483" s="466"/>
      <c r="T483" s="466"/>
      <c r="U483" s="466"/>
      <c r="V483" s="466"/>
      <c r="W483" s="466"/>
      <c r="X483" s="466"/>
      <c r="Y483" s="466"/>
      <c r="Z483" s="466"/>
      <c r="AA483" s="466"/>
      <c r="AB483" s="466"/>
      <c r="AC483" s="466"/>
    </row>
    <row r="484" spans="1:29" s="467" customFormat="1" ht="9" customHeight="1">
      <c r="A484" s="471"/>
      <c r="B484" s="472"/>
      <c r="C484" s="472"/>
      <c r="D484" s="472"/>
      <c r="E484" s="466"/>
      <c r="F484" s="466"/>
      <c r="G484" s="466"/>
      <c r="H484" s="466"/>
      <c r="I484" s="466"/>
      <c r="J484" s="466"/>
      <c r="K484" s="466"/>
      <c r="L484" s="466"/>
      <c r="M484" s="466"/>
      <c r="N484" s="466"/>
      <c r="O484" s="466"/>
      <c r="P484" s="466"/>
      <c r="Q484" s="466"/>
      <c r="R484" s="466"/>
      <c r="S484" s="466"/>
      <c r="T484" s="466"/>
      <c r="U484" s="466"/>
      <c r="V484" s="466"/>
      <c r="W484" s="466"/>
      <c r="X484" s="466"/>
      <c r="Y484" s="466"/>
      <c r="Z484" s="466"/>
      <c r="AA484" s="466"/>
      <c r="AB484" s="466"/>
      <c r="AC484" s="466"/>
    </row>
    <row r="485" spans="1:29" ht="9" customHeight="1">
      <c r="A485" s="464">
        <v>2018</v>
      </c>
      <c r="B485" s="455"/>
      <c r="C485" s="455"/>
      <c r="D485" s="455"/>
      <c r="H485" s="463"/>
      <c r="I485" s="463"/>
      <c r="J485" s="463"/>
      <c r="K485" s="463"/>
      <c r="L485" s="463"/>
      <c r="M485" s="463"/>
      <c r="N485" s="463"/>
      <c r="O485" s="463"/>
      <c r="P485" s="463"/>
      <c r="Q485" s="463"/>
      <c r="R485" s="463"/>
      <c r="S485" s="463"/>
    </row>
    <row r="486" spans="1:29" s="467" customFormat="1" ht="9" customHeight="1">
      <c r="A486" s="464" t="s">
        <v>1</v>
      </c>
      <c r="B486" s="465">
        <f>SUM(B488:B520)</f>
        <v>71795905</v>
      </c>
      <c r="C486" s="465">
        <f>SUM(C488:C520)</f>
        <v>69743073</v>
      </c>
      <c r="D486" s="465">
        <f>SUM(D488:D520)</f>
        <v>2052832</v>
      </c>
      <c r="E486" s="466"/>
      <c r="F486" s="466"/>
      <c r="G486" s="473"/>
      <c r="H486" s="466"/>
      <c r="I486" s="466"/>
      <c r="J486" s="466"/>
      <c r="K486" s="466"/>
      <c r="L486" s="466"/>
      <c r="M486" s="466"/>
      <c r="N486" s="466"/>
      <c r="O486" s="466"/>
      <c r="P486" s="466"/>
      <c r="Q486" s="466"/>
      <c r="R486" s="466"/>
      <c r="S486" s="466"/>
      <c r="T486" s="466"/>
      <c r="U486" s="466"/>
      <c r="V486" s="466"/>
      <c r="W486" s="466"/>
      <c r="X486" s="466"/>
      <c r="Y486" s="466"/>
      <c r="Z486" s="466"/>
      <c r="AA486" s="466"/>
      <c r="AB486" s="466"/>
      <c r="AC486" s="466"/>
    </row>
    <row r="487" spans="1:29" s="467" customFormat="1" ht="3.95" customHeight="1">
      <c r="A487" s="464"/>
      <c r="B487" s="465"/>
      <c r="C487" s="465"/>
      <c r="D487" s="465"/>
      <c r="E487" s="466"/>
      <c r="F487" s="466"/>
      <c r="G487" s="466"/>
      <c r="H487" s="466"/>
      <c r="I487" s="466"/>
      <c r="J487" s="466"/>
      <c r="K487" s="466"/>
      <c r="L487" s="466"/>
      <c r="M487" s="466"/>
      <c r="N487" s="466"/>
      <c r="O487" s="466"/>
      <c r="P487" s="466"/>
      <c r="Q487" s="466"/>
      <c r="R487" s="466"/>
      <c r="S487" s="466"/>
      <c r="T487" s="466"/>
      <c r="U487" s="466"/>
      <c r="V487" s="466"/>
      <c r="W487" s="466"/>
      <c r="X487" s="466"/>
      <c r="Y487" s="466"/>
      <c r="Z487" s="466"/>
      <c r="AA487" s="466"/>
      <c r="AB487" s="466"/>
      <c r="AC487" s="466"/>
    </row>
    <row r="488" spans="1:29" s="467" customFormat="1" ht="9" customHeight="1">
      <c r="A488" s="466" t="s">
        <v>2</v>
      </c>
      <c r="B488" s="468">
        <f t="shared" ref="B488:B520" si="13">SUM(C488:D488)</f>
        <v>830101</v>
      </c>
      <c r="C488" s="468">
        <v>809681</v>
      </c>
      <c r="D488" s="468">
        <v>20420</v>
      </c>
      <c r="E488" s="466"/>
      <c r="F488" s="466"/>
      <c r="G488" s="473"/>
      <c r="H488" s="466"/>
      <c r="I488" s="466"/>
      <c r="J488" s="466"/>
      <c r="K488" s="466"/>
      <c r="L488" s="466"/>
      <c r="M488" s="466"/>
      <c r="N488" s="466"/>
      <c r="O488" s="466"/>
      <c r="P488" s="466"/>
      <c r="Q488" s="466"/>
      <c r="R488" s="466"/>
      <c r="S488" s="466"/>
      <c r="T488" s="466"/>
      <c r="U488" s="466"/>
      <c r="V488" s="466"/>
      <c r="W488" s="466"/>
      <c r="X488" s="466"/>
      <c r="Y488" s="466"/>
      <c r="Z488" s="466"/>
      <c r="AA488" s="466"/>
      <c r="AB488" s="466"/>
      <c r="AC488" s="466"/>
    </row>
    <row r="489" spans="1:29" s="467" customFormat="1" ht="9" customHeight="1">
      <c r="A489" s="466" t="s">
        <v>3</v>
      </c>
      <c r="B489" s="468">
        <f t="shared" si="13"/>
        <v>2490276</v>
      </c>
      <c r="C489" s="468">
        <v>2418415</v>
      </c>
      <c r="D489" s="468">
        <v>71861</v>
      </c>
      <c r="E489" s="466"/>
      <c r="F489" s="466"/>
      <c r="G489" s="473"/>
      <c r="H489" s="466"/>
      <c r="I489" s="466"/>
      <c r="J489" s="466"/>
      <c r="K489" s="466"/>
      <c r="L489" s="466"/>
      <c r="M489" s="466"/>
      <c r="N489" s="466"/>
      <c r="O489" s="466"/>
      <c r="P489" s="466"/>
      <c r="Q489" s="466"/>
      <c r="R489" s="466"/>
      <c r="S489" s="466"/>
      <c r="T489" s="466"/>
      <c r="U489" s="466"/>
      <c r="V489" s="466"/>
      <c r="W489" s="466"/>
      <c r="X489" s="466"/>
      <c r="Y489" s="466"/>
      <c r="Z489" s="466"/>
      <c r="AA489" s="466"/>
      <c r="AB489" s="466"/>
      <c r="AC489" s="466"/>
    </row>
    <row r="490" spans="1:29" s="467" customFormat="1" ht="9" customHeight="1">
      <c r="A490" s="466" t="s">
        <v>4</v>
      </c>
      <c r="B490" s="468">
        <f t="shared" si="13"/>
        <v>464469</v>
      </c>
      <c r="C490" s="468">
        <v>444668</v>
      </c>
      <c r="D490" s="468">
        <v>19801</v>
      </c>
      <c r="E490" s="466"/>
      <c r="F490" s="466"/>
      <c r="G490" s="473"/>
      <c r="H490" s="466"/>
      <c r="I490" s="466"/>
      <c r="J490" s="466"/>
      <c r="K490" s="466"/>
      <c r="L490" s="466"/>
      <c r="M490" s="466"/>
      <c r="N490" s="466"/>
      <c r="O490" s="466"/>
      <c r="P490" s="466"/>
      <c r="Q490" s="466"/>
      <c r="R490" s="466"/>
      <c r="S490" s="466"/>
      <c r="T490" s="466"/>
      <c r="U490" s="466"/>
      <c r="V490" s="466"/>
      <c r="W490" s="466"/>
      <c r="X490" s="466"/>
      <c r="Y490" s="466"/>
      <c r="Z490" s="466"/>
      <c r="AA490" s="466"/>
      <c r="AB490" s="466"/>
      <c r="AC490" s="466"/>
    </row>
    <row r="491" spans="1:29" s="467" customFormat="1" ht="9" customHeight="1">
      <c r="A491" s="469" t="s">
        <v>5</v>
      </c>
      <c r="B491" s="470">
        <f t="shared" si="13"/>
        <v>484030</v>
      </c>
      <c r="C491" s="470">
        <v>468277</v>
      </c>
      <c r="D491" s="470">
        <v>15753</v>
      </c>
      <c r="E491" s="466"/>
      <c r="F491" s="466"/>
      <c r="G491" s="473"/>
      <c r="H491" s="466"/>
      <c r="I491" s="466"/>
      <c r="J491" s="466"/>
      <c r="K491" s="466"/>
      <c r="L491" s="466"/>
      <c r="M491" s="466"/>
      <c r="N491" s="466"/>
      <c r="O491" s="466"/>
      <c r="P491" s="466"/>
      <c r="Q491" s="466"/>
      <c r="R491" s="466"/>
      <c r="S491" s="466"/>
      <c r="T491" s="466"/>
      <c r="U491" s="466"/>
      <c r="V491" s="466"/>
      <c r="W491" s="466"/>
      <c r="X491" s="466"/>
      <c r="Y491" s="466"/>
      <c r="Z491" s="466"/>
      <c r="AA491" s="466"/>
      <c r="AB491" s="466"/>
      <c r="AC491" s="466"/>
    </row>
    <row r="492" spans="1:29" s="467" customFormat="1" ht="9" customHeight="1">
      <c r="A492" s="466" t="s">
        <v>6</v>
      </c>
      <c r="B492" s="468">
        <f t="shared" si="13"/>
        <v>1874380</v>
      </c>
      <c r="C492" s="468">
        <v>1831337</v>
      </c>
      <c r="D492" s="468">
        <v>43043</v>
      </c>
      <c r="E492" s="466"/>
      <c r="F492" s="466"/>
      <c r="G492" s="473"/>
      <c r="H492" s="466"/>
      <c r="I492" s="466"/>
      <c r="J492" s="466"/>
      <c r="K492" s="466"/>
      <c r="L492" s="466"/>
      <c r="M492" s="466"/>
      <c r="N492" s="466"/>
      <c r="O492" s="466"/>
      <c r="P492" s="466"/>
      <c r="Q492" s="466"/>
      <c r="R492" s="466"/>
      <c r="S492" s="466"/>
      <c r="T492" s="466"/>
      <c r="U492" s="466"/>
      <c r="V492" s="466"/>
      <c r="W492" s="466"/>
      <c r="X492" s="466"/>
      <c r="Y492" s="466"/>
      <c r="Z492" s="466"/>
      <c r="AA492" s="466"/>
      <c r="AB492" s="466"/>
      <c r="AC492" s="466"/>
    </row>
    <row r="493" spans="1:29" s="467" customFormat="1" ht="9" customHeight="1">
      <c r="A493" s="466" t="s">
        <v>7</v>
      </c>
      <c r="B493" s="468">
        <f t="shared" si="13"/>
        <v>415986</v>
      </c>
      <c r="C493" s="468">
        <v>403259</v>
      </c>
      <c r="D493" s="468">
        <v>12727</v>
      </c>
      <c r="E493" s="466"/>
      <c r="F493" s="466"/>
      <c r="G493" s="473"/>
      <c r="H493" s="466"/>
      <c r="I493" s="466"/>
      <c r="J493" s="466"/>
      <c r="K493" s="466"/>
      <c r="L493" s="466"/>
      <c r="M493" s="466"/>
      <c r="N493" s="466"/>
      <c r="O493" s="466"/>
      <c r="P493" s="466"/>
      <c r="Q493" s="466"/>
      <c r="R493" s="466"/>
      <c r="S493" s="466"/>
      <c r="T493" s="466"/>
      <c r="U493" s="466"/>
      <c r="V493" s="466"/>
      <c r="W493" s="466"/>
      <c r="X493" s="466"/>
      <c r="Y493" s="466"/>
      <c r="Z493" s="466"/>
      <c r="AA493" s="466"/>
      <c r="AB493" s="466"/>
      <c r="AC493" s="466"/>
    </row>
    <row r="494" spans="1:29" s="467" customFormat="1" ht="9" customHeight="1">
      <c r="A494" s="466" t="s">
        <v>8</v>
      </c>
      <c r="B494" s="468">
        <f t="shared" si="13"/>
        <v>1800785</v>
      </c>
      <c r="C494" s="468">
        <v>1760918</v>
      </c>
      <c r="D494" s="468">
        <v>39867</v>
      </c>
      <c r="E494" s="466"/>
      <c r="F494" s="466"/>
      <c r="G494" s="473"/>
      <c r="H494" s="466"/>
      <c r="I494" s="466"/>
      <c r="J494" s="466"/>
      <c r="K494" s="466"/>
      <c r="L494" s="466"/>
      <c r="M494" s="466"/>
      <c r="N494" s="466"/>
      <c r="O494" s="466"/>
      <c r="P494" s="466"/>
      <c r="Q494" s="466"/>
      <c r="R494" s="466"/>
      <c r="S494" s="466"/>
      <c r="T494" s="466"/>
      <c r="U494" s="466"/>
      <c r="V494" s="466"/>
      <c r="W494" s="466"/>
      <c r="X494" s="466"/>
      <c r="Y494" s="466"/>
      <c r="Z494" s="466"/>
      <c r="AA494" s="466"/>
      <c r="AB494" s="466"/>
      <c r="AC494" s="466"/>
    </row>
    <row r="495" spans="1:29" s="467" customFormat="1" ht="9" customHeight="1">
      <c r="A495" s="469" t="s">
        <v>9</v>
      </c>
      <c r="B495" s="470">
        <f t="shared" si="13"/>
        <v>2383105</v>
      </c>
      <c r="C495" s="470">
        <v>2336461</v>
      </c>
      <c r="D495" s="470">
        <v>46644</v>
      </c>
      <c r="E495" s="466"/>
      <c r="F495" s="466"/>
      <c r="G495" s="473"/>
      <c r="H495" s="466"/>
      <c r="I495" s="466"/>
      <c r="J495" s="466"/>
      <c r="K495" s="466"/>
      <c r="L495" s="466"/>
      <c r="M495" s="466"/>
      <c r="N495" s="466"/>
      <c r="O495" s="466"/>
      <c r="P495" s="466"/>
      <c r="Q495" s="466"/>
      <c r="R495" s="466"/>
      <c r="S495" s="466"/>
      <c r="T495" s="466"/>
      <c r="U495" s="466"/>
      <c r="V495" s="466"/>
      <c r="W495" s="466"/>
      <c r="X495" s="466"/>
      <c r="Y495" s="466"/>
      <c r="Z495" s="466"/>
      <c r="AA495" s="466"/>
      <c r="AB495" s="466"/>
      <c r="AC495" s="466"/>
    </row>
    <row r="496" spans="1:29" s="467" customFormat="1" ht="9" customHeight="1">
      <c r="A496" s="466" t="s">
        <v>10</v>
      </c>
      <c r="B496" s="468">
        <f t="shared" si="13"/>
        <v>12438281</v>
      </c>
      <c r="C496" s="468">
        <v>11916548</v>
      </c>
      <c r="D496" s="468">
        <v>521733</v>
      </c>
      <c r="E496" s="466"/>
      <c r="F496" s="466"/>
      <c r="G496" s="473"/>
      <c r="H496" s="466"/>
      <c r="I496" s="466"/>
      <c r="J496" s="466"/>
      <c r="K496" s="466"/>
      <c r="L496" s="466"/>
      <c r="M496" s="466"/>
      <c r="N496" s="466"/>
      <c r="O496" s="466"/>
      <c r="P496" s="466"/>
      <c r="Q496" s="466"/>
      <c r="R496" s="466"/>
      <c r="S496" s="466"/>
      <c r="T496" s="466"/>
      <c r="U496" s="466"/>
      <c r="V496" s="466"/>
      <c r="W496" s="466"/>
      <c r="X496" s="466"/>
      <c r="Y496" s="466"/>
      <c r="Z496" s="466"/>
      <c r="AA496" s="466"/>
      <c r="AB496" s="466"/>
      <c r="AC496" s="466"/>
    </row>
    <row r="497" spans="1:29" s="467" customFormat="1" ht="9" customHeight="1">
      <c r="A497" s="466" t="s">
        <v>11</v>
      </c>
      <c r="B497" s="468">
        <f t="shared" si="13"/>
        <v>932493</v>
      </c>
      <c r="C497" s="468">
        <v>912962</v>
      </c>
      <c r="D497" s="468">
        <v>19531</v>
      </c>
      <c r="E497" s="466"/>
      <c r="F497" s="466"/>
      <c r="G497" s="473"/>
      <c r="H497" s="466"/>
      <c r="I497" s="466"/>
      <c r="J497" s="466"/>
      <c r="K497" s="466"/>
      <c r="L497" s="466"/>
      <c r="M497" s="466"/>
      <c r="N497" s="466"/>
      <c r="O497" s="466"/>
      <c r="P497" s="466"/>
      <c r="Q497" s="466"/>
      <c r="R497" s="466"/>
      <c r="S497" s="466"/>
      <c r="T497" s="466"/>
      <c r="U497" s="466"/>
      <c r="V497" s="466"/>
      <c r="W497" s="466"/>
      <c r="X497" s="466"/>
      <c r="Y497" s="466"/>
      <c r="Z497" s="466"/>
      <c r="AA497" s="466"/>
      <c r="AB497" s="466"/>
      <c r="AC497" s="466"/>
    </row>
    <row r="498" spans="1:29" s="467" customFormat="1" ht="9" customHeight="1">
      <c r="A498" s="466" t="s">
        <v>12</v>
      </c>
      <c r="B498" s="468">
        <f t="shared" si="13"/>
        <v>3098694</v>
      </c>
      <c r="C498" s="468">
        <v>3030091</v>
      </c>
      <c r="D498" s="468">
        <v>68603</v>
      </c>
      <c r="E498" s="466"/>
      <c r="F498" s="466"/>
      <c r="G498" s="473"/>
      <c r="H498" s="466"/>
      <c r="I498" s="466"/>
      <c r="J498" s="466"/>
      <c r="K498" s="466"/>
      <c r="L498" s="466"/>
      <c r="M498" s="466"/>
      <c r="N498" s="466"/>
      <c r="O498" s="466"/>
      <c r="P498" s="466"/>
      <c r="Q498" s="466"/>
      <c r="R498" s="466"/>
      <c r="S498" s="466"/>
      <c r="T498" s="466"/>
      <c r="U498" s="466"/>
      <c r="V498" s="466"/>
      <c r="W498" s="466"/>
      <c r="X498" s="466"/>
      <c r="Y498" s="466"/>
      <c r="Z498" s="466"/>
      <c r="AA498" s="466"/>
      <c r="AB498" s="466"/>
      <c r="AC498" s="466"/>
    </row>
    <row r="499" spans="1:29" s="467" customFormat="1" ht="9" customHeight="1">
      <c r="A499" s="469" t="s">
        <v>13</v>
      </c>
      <c r="B499" s="470">
        <f t="shared" si="13"/>
        <v>1306490</v>
      </c>
      <c r="C499" s="470">
        <v>1280709</v>
      </c>
      <c r="D499" s="470">
        <v>25781</v>
      </c>
      <c r="E499" s="466"/>
      <c r="F499" s="466"/>
      <c r="G499" s="473"/>
      <c r="H499" s="466"/>
      <c r="I499" s="466"/>
      <c r="J499" s="466"/>
      <c r="K499" s="466"/>
      <c r="L499" s="466"/>
      <c r="M499" s="466"/>
      <c r="N499" s="466"/>
      <c r="O499" s="466"/>
      <c r="P499" s="466"/>
      <c r="Q499" s="466"/>
      <c r="R499" s="466"/>
      <c r="S499" s="466"/>
      <c r="T499" s="466"/>
      <c r="U499" s="466"/>
      <c r="V499" s="466"/>
      <c r="W499" s="466"/>
      <c r="X499" s="466"/>
      <c r="Y499" s="466"/>
      <c r="Z499" s="466"/>
      <c r="AA499" s="466"/>
      <c r="AB499" s="466"/>
      <c r="AC499" s="466"/>
    </row>
    <row r="500" spans="1:29" s="467" customFormat="1" ht="9" customHeight="1">
      <c r="A500" s="466" t="s">
        <v>14</v>
      </c>
      <c r="B500" s="468">
        <f t="shared" si="13"/>
        <v>1248498</v>
      </c>
      <c r="C500" s="468">
        <v>1220273</v>
      </c>
      <c r="D500" s="468">
        <v>28225</v>
      </c>
      <c r="E500" s="466"/>
      <c r="F500" s="466"/>
      <c r="G500" s="473"/>
      <c r="H500" s="466"/>
      <c r="I500" s="466"/>
      <c r="J500" s="466"/>
      <c r="K500" s="466"/>
      <c r="L500" s="466"/>
      <c r="M500" s="466"/>
      <c r="N500" s="466"/>
      <c r="O500" s="466"/>
      <c r="P500" s="466"/>
      <c r="Q500" s="466"/>
      <c r="R500" s="466"/>
      <c r="S500" s="466"/>
      <c r="T500" s="466"/>
      <c r="U500" s="466"/>
      <c r="V500" s="466"/>
      <c r="W500" s="466"/>
      <c r="X500" s="466"/>
      <c r="Y500" s="466"/>
      <c r="Z500" s="466"/>
      <c r="AA500" s="466"/>
      <c r="AB500" s="466"/>
      <c r="AC500" s="466"/>
    </row>
    <row r="501" spans="1:29" s="467" customFormat="1" ht="9" customHeight="1">
      <c r="A501" s="466" t="s">
        <v>15</v>
      </c>
      <c r="B501" s="468">
        <f t="shared" si="13"/>
        <v>5100481</v>
      </c>
      <c r="C501" s="468">
        <v>4934690</v>
      </c>
      <c r="D501" s="468">
        <v>165791</v>
      </c>
      <c r="E501" s="466"/>
      <c r="F501" s="466"/>
      <c r="G501" s="473"/>
      <c r="H501" s="466"/>
      <c r="I501" s="466"/>
      <c r="J501" s="466"/>
      <c r="K501" s="466"/>
      <c r="L501" s="466"/>
      <c r="M501" s="466"/>
      <c r="N501" s="466"/>
      <c r="O501" s="466"/>
      <c r="P501" s="466"/>
      <c r="Q501" s="466"/>
      <c r="R501" s="466"/>
      <c r="S501" s="466"/>
      <c r="T501" s="466"/>
      <c r="U501" s="466"/>
      <c r="V501" s="466"/>
      <c r="W501" s="466"/>
      <c r="X501" s="466"/>
      <c r="Y501" s="466"/>
      <c r="Z501" s="466"/>
      <c r="AA501" s="466"/>
      <c r="AB501" s="466"/>
      <c r="AC501" s="466"/>
    </row>
    <row r="502" spans="1:29" s="467" customFormat="1" ht="9" customHeight="1">
      <c r="A502" s="466" t="s">
        <v>16</v>
      </c>
      <c r="B502" s="468">
        <f t="shared" si="13"/>
        <v>7745748</v>
      </c>
      <c r="C502" s="468">
        <v>7568513</v>
      </c>
      <c r="D502" s="468">
        <v>177235</v>
      </c>
      <c r="E502" s="466"/>
      <c r="F502" s="466"/>
      <c r="G502" s="473"/>
      <c r="H502" s="466"/>
      <c r="I502" s="466"/>
      <c r="J502" s="466"/>
      <c r="K502" s="466"/>
      <c r="L502" s="466"/>
      <c r="M502" s="466"/>
      <c r="N502" s="466"/>
      <c r="O502" s="466"/>
      <c r="P502" s="466"/>
      <c r="Q502" s="466"/>
      <c r="R502" s="466"/>
      <c r="S502" s="466"/>
      <c r="T502" s="466"/>
      <c r="U502" s="466"/>
      <c r="V502" s="466"/>
      <c r="W502" s="466"/>
      <c r="X502" s="466"/>
      <c r="Y502" s="466"/>
      <c r="Z502" s="466"/>
      <c r="AA502" s="466"/>
      <c r="AB502" s="466"/>
      <c r="AC502" s="466"/>
    </row>
    <row r="503" spans="1:29" s="467" customFormat="1" ht="9" customHeight="1">
      <c r="A503" s="469" t="s">
        <v>17</v>
      </c>
      <c r="B503" s="470">
        <f t="shared" si="13"/>
        <v>2203115</v>
      </c>
      <c r="C503" s="470">
        <v>2157808</v>
      </c>
      <c r="D503" s="470">
        <v>45307</v>
      </c>
      <c r="E503" s="466"/>
      <c r="F503" s="466"/>
      <c r="G503" s="473"/>
      <c r="H503" s="466"/>
      <c r="I503" s="466"/>
      <c r="J503" s="466"/>
      <c r="K503" s="466"/>
      <c r="L503" s="466"/>
      <c r="M503" s="466"/>
      <c r="N503" s="466"/>
      <c r="O503" s="466"/>
      <c r="P503" s="466"/>
      <c r="Q503" s="466"/>
      <c r="R503" s="466"/>
      <c r="S503" s="466"/>
      <c r="T503" s="466"/>
      <c r="U503" s="466"/>
      <c r="V503" s="466"/>
      <c r="W503" s="466"/>
      <c r="X503" s="466"/>
      <c r="Y503" s="466"/>
      <c r="Z503" s="466"/>
      <c r="AA503" s="466"/>
      <c r="AB503" s="466"/>
      <c r="AC503" s="466"/>
    </row>
    <row r="504" spans="1:29" s="467" customFormat="1" ht="9" customHeight="1">
      <c r="A504" s="466" t="s">
        <v>18</v>
      </c>
      <c r="B504" s="468">
        <f t="shared" si="13"/>
        <v>968217</v>
      </c>
      <c r="C504" s="468">
        <v>941645</v>
      </c>
      <c r="D504" s="468">
        <v>26572</v>
      </c>
      <c r="E504" s="466"/>
      <c r="F504" s="466"/>
      <c r="G504" s="473"/>
      <c r="H504" s="466"/>
      <c r="I504" s="466"/>
      <c r="J504" s="466"/>
      <c r="K504" s="466"/>
      <c r="L504" s="466"/>
      <c r="M504" s="466"/>
      <c r="N504" s="466"/>
      <c r="O504" s="466"/>
      <c r="P504" s="466"/>
      <c r="Q504" s="466"/>
      <c r="R504" s="466"/>
      <c r="S504" s="466"/>
      <c r="T504" s="466"/>
      <c r="U504" s="466"/>
      <c r="V504" s="466"/>
      <c r="W504" s="466"/>
      <c r="X504" s="466"/>
      <c r="Y504" s="466"/>
      <c r="Z504" s="466"/>
      <c r="AA504" s="466"/>
      <c r="AB504" s="466"/>
      <c r="AC504" s="466"/>
    </row>
    <row r="505" spans="1:29" s="467" customFormat="1" ht="9" customHeight="1">
      <c r="A505" s="466" t="s">
        <v>19</v>
      </c>
      <c r="B505" s="468">
        <f t="shared" si="13"/>
        <v>721671</v>
      </c>
      <c r="C505" s="468">
        <v>708664</v>
      </c>
      <c r="D505" s="468">
        <v>13007</v>
      </c>
      <c r="E505" s="466"/>
      <c r="F505" s="466"/>
      <c r="G505" s="473"/>
      <c r="H505" s="466"/>
      <c r="I505" s="466"/>
      <c r="J505" s="466"/>
      <c r="K505" s="466"/>
      <c r="L505" s="466"/>
      <c r="M505" s="466"/>
      <c r="N505" s="466"/>
      <c r="O505" s="466"/>
      <c r="P505" s="466"/>
      <c r="Q505" s="466"/>
      <c r="R505" s="466"/>
      <c r="S505" s="466"/>
      <c r="T505" s="466"/>
      <c r="U505" s="466"/>
      <c r="V505" s="466"/>
      <c r="W505" s="466"/>
      <c r="X505" s="466"/>
      <c r="Y505" s="466"/>
      <c r="Z505" s="466"/>
      <c r="AA505" s="466"/>
      <c r="AB505" s="466"/>
      <c r="AC505" s="466"/>
    </row>
    <row r="506" spans="1:29" s="467" customFormat="1" ht="9" customHeight="1">
      <c r="A506" s="466" t="s">
        <v>20</v>
      </c>
      <c r="B506" s="468">
        <f t="shared" si="13"/>
        <v>3951441</v>
      </c>
      <c r="C506" s="468">
        <v>3811635</v>
      </c>
      <c r="D506" s="468">
        <v>139806</v>
      </c>
      <c r="E506" s="466"/>
      <c r="F506" s="466"/>
      <c r="G506" s="473"/>
      <c r="H506" s="466"/>
      <c r="I506" s="466"/>
      <c r="J506" s="466"/>
      <c r="K506" s="466"/>
      <c r="L506" s="466"/>
      <c r="M506" s="466"/>
      <c r="N506" s="466"/>
      <c r="O506" s="466"/>
      <c r="P506" s="466"/>
      <c r="Q506" s="466"/>
      <c r="R506" s="466"/>
      <c r="S506" s="466"/>
      <c r="T506" s="466"/>
      <c r="U506" s="466"/>
      <c r="V506" s="466"/>
      <c r="W506" s="466"/>
      <c r="X506" s="466"/>
      <c r="Y506" s="466"/>
      <c r="Z506" s="466"/>
      <c r="AA506" s="466"/>
      <c r="AB506" s="466"/>
      <c r="AC506" s="466"/>
    </row>
    <row r="507" spans="1:29" s="467" customFormat="1" ht="9" customHeight="1">
      <c r="A507" s="469" t="s">
        <v>21</v>
      </c>
      <c r="B507" s="470">
        <f t="shared" si="13"/>
        <v>1531408</v>
      </c>
      <c r="C507" s="470">
        <v>1492117</v>
      </c>
      <c r="D507" s="470">
        <v>39291</v>
      </c>
      <c r="E507" s="466"/>
      <c r="F507" s="466"/>
      <c r="G507" s="473"/>
      <c r="H507" s="466"/>
      <c r="I507" s="466"/>
      <c r="J507" s="466"/>
      <c r="K507" s="466"/>
      <c r="L507" s="466"/>
      <c r="M507" s="466"/>
      <c r="N507" s="466"/>
      <c r="O507" s="466"/>
      <c r="P507" s="466"/>
      <c r="Q507" s="466"/>
      <c r="R507" s="466"/>
      <c r="S507" s="466"/>
      <c r="T507" s="466"/>
      <c r="U507" s="466"/>
      <c r="V507" s="466"/>
      <c r="W507" s="466"/>
      <c r="X507" s="466"/>
      <c r="Y507" s="466"/>
      <c r="Z507" s="466"/>
      <c r="AA507" s="466"/>
      <c r="AB507" s="466"/>
      <c r="AC507" s="466"/>
    </row>
    <row r="508" spans="1:29" s="467" customFormat="1" ht="9" customHeight="1">
      <c r="A508" s="466" t="s">
        <v>22</v>
      </c>
      <c r="B508" s="468">
        <f t="shared" si="13"/>
        <v>2747044</v>
      </c>
      <c r="C508" s="468">
        <v>2673338</v>
      </c>
      <c r="D508" s="468">
        <v>73706</v>
      </c>
      <c r="E508" s="466"/>
      <c r="F508" s="466"/>
      <c r="G508" s="473"/>
      <c r="H508" s="466"/>
      <c r="I508" s="466"/>
      <c r="J508" s="466"/>
      <c r="K508" s="466"/>
      <c r="L508" s="466"/>
      <c r="M508" s="466"/>
      <c r="N508" s="466"/>
      <c r="O508" s="466"/>
      <c r="P508" s="466"/>
      <c r="Q508" s="466"/>
      <c r="R508" s="466"/>
      <c r="S508" s="466"/>
      <c r="T508" s="466"/>
      <c r="U508" s="466"/>
      <c r="V508" s="466"/>
      <c r="W508" s="466"/>
      <c r="X508" s="466"/>
      <c r="Y508" s="466"/>
      <c r="Z508" s="466"/>
      <c r="AA508" s="466"/>
      <c r="AB508" s="466"/>
      <c r="AC508" s="466"/>
    </row>
    <row r="509" spans="1:29" s="467" customFormat="1" ht="9" customHeight="1">
      <c r="A509" s="466" t="s">
        <v>23</v>
      </c>
      <c r="B509" s="468">
        <f t="shared" si="13"/>
        <v>1251460</v>
      </c>
      <c r="C509" s="468">
        <v>1202646</v>
      </c>
      <c r="D509" s="468">
        <v>48814</v>
      </c>
      <c r="E509" s="466"/>
      <c r="F509" s="466"/>
      <c r="G509" s="473"/>
      <c r="H509" s="466"/>
      <c r="I509" s="466"/>
      <c r="J509" s="466"/>
      <c r="K509" s="466"/>
      <c r="L509" s="466"/>
      <c r="M509" s="466"/>
      <c r="N509" s="466"/>
      <c r="O509" s="466"/>
      <c r="P509" s="466"/>
      <c r="Q509" s="466"/>
      <c r="R509" s="466"/>
      <c r="S509" s="466"/>
      <c r="T509" s="466"/>
      <c r="U509" s="466"/>
      <c r="V509" s="466"/>
      <c r="W509" s="466"/>
      <c r="X509" s="466"/>
      <c r="Y509" s="466"/>
      <c r="Z509" s="466"/>
      <c r="AA509" s="466"/>
      <c r="AB509" s="466"/>
      <c r="AC509" s="466"/>
    </row>
    <row r="510" spans="1:29" s="467" customFormat="1" ht="9" customHeight="1">
      <c r="A510" s="466" t="s">
        <v>24</v>
      </c>
      <c r="B510" s="468">
        <f t="shared" si="13"/>
        <v>1071447</v>
      </c>
      <c r="C510" s="468">
        <v>1023747</v>
      </c>
      <c r="D510" s="468">
        <v>47700</v>
      </c>
      <c r="E510" s="466"/>
      <c r="F510" s="466"/>
      <c r="G510" s="473"/>
      <c r="H510" s="466"/>
      <c r="I510" s="466"/>
      <c r="J510" s="466"/>
      <c r="K510" s="466"/>
      <c r="L510" s="466"/>
      <c r="M510" s="466"/>
      <c r="N510" s="466"/>
      <c r="O510" s="466"/>
      <c r="P510" s="466"/>
      <c r="Q510" s="466"/>
      <c r="R510" s="466"/>
      <c r="S510" s="466"/>
      <c r="T510" s="466"/>
      <c r="U510" s="466"/>
      <c r="V510" s="466"/>
      <c r="W510" s="466"/>
      <c r="X510" s="466"/>
      <c r="Y510" s="466"/>
      <c r="Z510" s="466"/>
      <c r="AA510" s="466"/>
      <c r="AB510" s="466"/>
      <c r="AC510" s="466"/>
    </row>
    <row r="511" spans="1:29" s="467" customFormat="1" ht="9" customHeight="1">
      <c r="A511" s="469" t="s">
        <v>25</v>
      </c>
      <c r="B511" s="470">
        <f t="shared" si="13"/>
        <v>1264133</v>
      </c>
      <c r="C511" s="470">
        <v>1230969</v>
      </c>
      <c r="D511" s="470">
        <v>33164</v>
      </c>
      <c r="E511" s="466"/>
      <c r="F511" s="466"/>
      <c r="G511" s="473"/>
      <c r="H511" s="466"/>
      <c r="I511" s="466"/>
      <c r="J511" s="466"/>
      <c r="K511" s="466"/>
      <c r="L511" s="466"/>
      <c r="M511" s="466"/>
      <c r="N511" s="466"/>
      <c r="O511" s="466"/>
      <c r="P511" s="466"/>
      <c r="Q511" s="466"/>
      <c r="R511" s="466"/>
      <c r="S511" s="466"/>
      <c r="T511" s="466"/>
      <c r="U511" s="466"/>
      <c r="V511" s="466"/>
      <c r="W511" s="466"/>
      <c r="X511" s="466"/>
      <c r="Y511" s="466"/>
      <c r="Z511" s="466"/>
      <c r="AA511" s="466"/>
      <c r="AB511" s="466"/>
      <c r="AC511" s="466"/>
    </row>
    <row r="512" spans="1:29" s="467" customFormat="1" ht="9" customHeight="1">
      <c r="A512" s="466" t="s">
        <v>26</v>
      </c>
      <c r="B512" s="468">
        <f t="shared" si="13"/>
        <v>2034301</v>
      </c>
      <c r="C512" s="468">
        <v>1986660</v>
      </c>
      <c r="D512" s="468">
        <v>47641</v>
      </c>
      <c r="E512" s="466"/>
      <c r="F512" s="466"/>
      <c r="G512" s="473"/>
      <c r="H512" s="466"/>
      <c r="I512" s="466"/>
      <c r="J512" s="466"/>
      <c r="K512" s="466"/>
      <c r="L512" s="466"/>
      <c r="M512" s="466"/>
      <c r="N512" s="466"/>
      <c r="O512" s="466"/>
      <c r="P512" s="466"/>
      <c r="Q512" s="466"/>
      <c r="R512" s="466"/>
      <c r="S512" s="466"/>
      <c r="T512" s="466"/>
      <c r="U512" s="466"/>
      <c r="V512" s="466"/>
      <c r="W512" s="466"/>
      <c r="X512" s="466"/>
      <c r="Y512" s="466"/>
      <c r="Z512" s="466"/>
      <c r="AA512" s="466"/>
      <c r="AB512" s="466"/>
      <c r="AC512" s="466"/>
    </row>
    <row r="513" spans="1:29" s="467" customFormat="1" ht="9" customHeight="1">
      <c r="A513" s="466" t="s">
        <v>27</v>
      </c>
      <c r="B513" s="468">
        <f t="shared" si="13"/>
        <v>1886932</v>
      </c>
      <c r="C513" s="468">
        <v>1831370</v>
      </c>
      <c r="D513" s="468">
        <v>55562</v>
      </c>
      <c r="E513" s="466"/>
      <c r="F513" s="466"/>
      <c r="G513" s="473"/>
      <c r="H513" s="466"/>
      <c r="I513" s="466"/>
      <c r="J513" s="466"/>
      <c r="K513" s="466"/>
      <c r="L513" s="466"/>
      <c r="M513" s="466"/>
      <c r="N513" s="466"/>
      <c r="O513" s="466"/>
      <c r="P513" s="466"/>
      <c r="Q513" s="466"/>
      <c r="R513" s="466"/>
      <c r="S513" s="466"/>
      <c r="T513" s="466"/>
      <c r="U513" s="466"/>
      <c r="V513" s="466"/>
      <c r="W513" s="466"/>
      <c r="X513" s="466"/>
      <c r="Y513" s="466"/>
      <c r="Z513" s="466"/>
      <c r="AA513" s="466"/>
      <c r="AB513" s="466"/>
      <c r="AC513" s="466"/>
    </row>
    <row r="514" spans="1:29" s="467" customFormat="1" ht="9" customHeight="1">
      <c r="A514" s="466" t="s">
        <v>28</v>
      </c>
      <c r="B514" s="468">
        <f t="shared" si="13"/>
        <v>1034898</v>
      </c>
      <c r="C514" s="468">
        <v>1010379</v>
      </c>
      <c r="D514" s="468">
        <v>24519</v>
      </c>
      <c r="E514" s="466"/>
      <c r="F514" s="466"/>
      <c r="G514" s="473"/>
      <c r="H514" s="466"/>
      <c r="I514" s="466"/>
      <c r="J514" s="466"/>
      <c r="K514" s="466"/>
      <c r="L514" s="466"/>
      <c r="M514" s="466"/>
      <c r="N514" s="466"/>
      <c r="O514" s="466"/>
      <c r="P514" s="466"/>
      <c r="Q514" s="466"/>
      <c r="R514" s="466"/>
      <c r="S514" s="466"/>
      <c r="T514" s="466"/>
      <c r="U514" s="466"/>
      <c r="V514" s="466"/>
      <c r="W514" s="466"/>
      <c r="X514" s="466"/>
      <c r="Y514" s="466"/>
      <c r="Z514" s="466"/>
      <c r="AA514" s="466"/>
      <c r="AB514" s="466"/>
      <c r="AC514" s="466"/>
    </row>
    <row r="515" spans="1:29" s="467" customFormat="1" ht="9" customHeight="1">
      <c r="A515" s="469" t="s">
        <v>29</v>
      </c>
      <c r="B515" s="470">
        <f t="shared" si="13"/>
        <v>2328799</v>
      </c>
      <c r="C515" s="470">
        <v>2283339</v>
      </c>
      <c r="D515" s="470">
        <v>45460</v>
      </c>
      <c r="E515" s="466"/>
      <c r="F515" s="466"/>
      <c r="G515" s="473"/>
      <c r="H515" s="466"/>
      <c r="I515" s="466"/>
      <c r="J515" s="466"/>
      <c r="K515" s="466"/>
      <c r="L515" s="466"/>
      <c r="M515" s="466"/>
      <c r="N515" s="466"/>
      <c r="O515" s="466"/>
      <c r="P515" s="466"/>
      <c r="Q515" s="466"/>
      <c r="R515" s="466"/>
      <c r="S515" s="466"/>
      <c r="T515" s="466"/>
      <c r="U515" s="466"/>
      <c r="V515" s="466"/>
      <c r="W515" s="466"/>
      <c r="X515" s="466"/>
      <c r="Y515" s="466"/>
      <c r="Z515" s="466"/>
      <c r="AA515" s="466"/>
      <c r="AB515" s="466"/>
      <c r="AC515" s="466"/>
    </row>
    <row r="516" spans="1:29" s="467" customFormat="1" ht="9" customHeight="1">
      <c r="A516" s="466" t="s">
        <v>30</v>
      </c>
      <c r="B516" s="468">
        <f t="shared" si="13"/>
        <v>533203</v>
      </c>
      <c r="C516" s="468">
        <v>522331</v>
      </c>
      <c r="D516" s="468">
        <v>10872</v>
      </c>
      <c r="E516" s="466"/>
      <c r="F516" s="466"/>
      <c r="G516" s="473"/>
      <c r="H516" s="466"/>
      <c r="I516" s="466"/>
      <c r="J516" s="466"/>
      <c r="K516" s="466"/>
      <c r="L516" s="466"/>
      <c r="M516" s="466"/>
      <c r="N516" s="466"/>
      <c r="O516" s="466"/>
      <c r="P516" s="466"/>
      <c r="Q516" s="466"/>
      <c r="R516" s="466"/>
      <c r="S516" s="466"/>
      <c r="T516" s="466"/>
      <c r="U516" s="466"/>
      <c r="V516" s="466"/>
      <c r="W516" s="466"/>
      <c r="X516" s="466"/>
      <c r="Y516" s="466"/>
      <c r="Z516" s="466"/>
      <c r="AA516" s="466"/>
      <c r="AB516" s="466"/>
      <c r="AC516" s="466"/>
    </row>
    <row r="517" spans="1:29" s="467" customFormat="1" ht="9" customHeight="1">
      <c r="A517" s="466" t="s">
        <v>31</v>
      </c>
      <c r="B517" s="468">
        <f t="shared" si="13"/>
        <v>3761488</v>
      </c>
      <c r="C517" s="468">
        <v>3688477</v>
      </c>
      <c r="D517" s="468">
        <v>73011</v>
      </c>
      <c r="E517" s="466"/>
      <c r="F517" s="466"/>
      <c r="G517" s="473"/>
      <c r="H517" s="466"/>
      <c r="I517" s="466"/>
      <c r="J517" s="466"/>
      <c r="K517" s="466"/>
      <c r="L517" s="466"/>
      <c r="M517" s="466"/>
      <c r="N517" s="466"/>
      <c r="O517" s="466"/>
      <c r="P517" s="466"/>
      <c r="Q517" s="466"/>
      <c r="R517" s="466"/>
      <c r="S517" s="466"/>
      <c r="T517" s="466"/>
      <c r="U517" s="466"/>
      <c r="V517" s="466"/>
      <c r="W517" s="466"/>
      <c r="X517" s="466"/>
      <c r="Y517" s="466"/>
      <c r="Z517" s="466"/>
      <c r="AA517" s="466"/>
      <c r="AB517" s="466"/>
      <c r="AC517" s="466"/>
    </row>
    <row r="518" spans="1:29" s="467" customFormat="1" ht="9" customHeight="1">
      <c r="A518" s="466" t="s">
        <v>32</v>
      </c>
      <c r="B518" s="468">
        <f t="shared" si="13"/>
        <v>1129072</v>
      </c>
      <c r="C518" s="468">
        <v>1091011</v>
      </c>
      <c r="D518" s="468">
        <v>38061</v>
      </c>
      <c r="E518" s="466"/>
      <c r="F518" s="466"/>
      <c r="G518" s="473"/>
      <c r="H518" s="466"/>
      <c r="I518" s="466"/>
      <c r="J518" s="466"/>
      <c r="K518" s="466"/>
      <c r="L518" s="466"/>
      <c r="M518" s="466"/>
      <c r="N518" s="466"/>
      <c r="O518" s="466"/>
      <c r="P518" s="466"/>
      <c r="Q518" s="466"/>
      <c r="R518" s="466"/>
      <c r="S518" s="466"/>
      <c r="T518" s="466"/>
      <c r="U518" s="466"/>
      <c r="V518" s="466"/>
      <c r="W518" s="466"/>
      <c r="X518" s="466"/>
      <c r="Y518" s="466"/>
      <c r="Z518" s="466"/>
      <c r="AA518" s="466"/>
      <c r="AB518" s="466"/>
      <c r="AC518" s="466"/>
    </row>
    <row r="519" spans="1:29" s="467" customFormat="1" ht="9" customHeight="1">
      <c r="A519" s="469" t="s">
        <v>33</v>
      </c>
      <c r="B519" s="470">
        <f t="shared" si="13"/>
        <v>760891</v>
      </c>
      <c r="C519" s="470">
        <v>747697</v>
      </c>
      <c r="D519" s="470">
        <v>13194</v>
      </c>
      <c r="E519" s="466"/>
      <c r="F519" s="466"/>
      <c r="G519" s="473"/>
      <c r="H519" s="466"/>
      <c r="I519" s="466"/>
      <c r="J519" s="466"/>
      <c r="K519" s="466"/>
      <c r="L519" s="466"/>
      <c r="M519" s="466"/>
      <c r="N519" s="466"/>
      <c r="O519" s="466"/>
      <c r="P519" s="466"/>
      <c r="Q519" s="466"/>
      <c r="R519" s="466"/>
      <c r="S519" s="466"/>
      <c r="T519" s="466"/>
      <c r="U519" s="466"/>
      <c r="V519" s="466"/>
      <c r="W519" s="466"/>
      <c r="X519" s="466"/>
      <c r="Y519" s="466"/>
      <c r="Z519" s="466"/>
      <c r="AA519" s="466"/>
      <c r="AB519" s="466"/>
      <c r="AC519" s="466"/>
    </row>
    <row r="520" spans="1:29" s="467" customFormat="1" ht="9" customHeight="1">
      <c r="A520" s="471" t="s">
        <v>218</v>
      </c>
      <c r="B520" s="472">
        <f t="shared" si="13"/>
        <v>2568</v>
      </c>
      <c r="C520" s="472">
        <v>2438</v>
      </c>
      <c r="D520" s="472">
        <v>130</v>
      </c>
      <c r="E520" s="466"/>
      <c r="F520" s="466"/>
      <c r="G520" s="473"/>
      <c r="H520" s="466"/>
      <c r="I520" s="466"/>
      <c r="J520" s="466"/>
      <c r="K520" s="466"/>
      <c r="L520" s="466"/>
      <c r="M520" s="466"/>
      <c r="N520" s="466"/>
      <c r="O520" s="466"/>
      <c r="P520" s="466"/>
      <c r="Q520" s="466"/>
      <c r="R520" s="466"/>
      <c r="S520" s="466"/>
      <c r="T520" s="466"/>
      <c r="U520" s="466"/>
      <c r="V520" s="466"/>
      <c r="W520" s="466"/>
      <c r="X520" s="466"/>
      <c r="Y520" s="466"/>
      <c r="Z520" s="466"/>
      <c r="AA520" s="466"/>
      <c r="AB520" s="466"/>
      <c r="AC520" s="466"/>
    </row>
    <row r="521" spans="1:29" ht="3" customHeight="1">
      <c r="A521" s="454"/>
      <c r="B521" s="454"/>
      <c r="C521" s="454"/>
      <c r="D521" s="454"/>
      <c r="E521" s="463"/>
      <c r="F521" s="474"/>
      <c r="G521" s="474"/>
    </row>
    <row r="522" spans="1:29" ht="3" customHeight="1">
      <c r="A522" s="455"/>
      <c r="E522" s="463"/>
      <c r="F522" s="474"/>
      <c r="G522" s="474"/>
    </row>
    <row r="523" spans="1:29" s="462" customFormat="1" ht="9" customHeight="1">
      <c r="A523" s="475" t="s">
        <v>219</v>
      </c>
      <c r="B523" s="476"/>
      <c r="C523" s="476"/>
      <c r="D523" s="476"/>
      <c r="E523" s="460"/>
      <c r="F523" s="460"/>
      <c r="G523" s="460"/>
      <c r="H523" s="460"/>
      <c r="I523" s="460"/>
      <c r="J523" s="460"/>
      <c r="K523" s="460"/>
      <c r="L523" s="460"/>
      <c r="M523" s="460"/>
      <c r="N523" s="460"/>
      <c r="O523" s="460"/>
      <c r="P523" s="460"/>
      <c r="Q523" s="460"/>
      <c r="R523" s="460"/>
      <c r="S523" s="460"/>
      <c r="T523" s="460"/>
      <c r="U523" s="460"/>
      <c r="V523" s="460"/>
      <c r="W523" s="460"/>
      <c r="X523" s="460"/>
      <c r="Y523" s="460"/>
      <c r="Z523" s="460"/>
      <c r="AA523" s="460"/>
      <c r="AB523" s="460"/>
      <c r="AC523" s="460"/>
    </row>
    <row r="524" spans="1:29" s="462" customFormat="1" ht="9" customHeight="1">
      <c r="A524" s="475" t="s">
        <v>220</v>
      </c>
      <c r="E524" s="460"/>
      <c r="F524" s="460"/>
      <c r="G524" s="460"/>
      <c r="H524" s="460"/>
      <c r="I524" s="460"/>
      <c r="J524" s="460"/>
      <c r="K524" s="460"/>
      <c r="L524" s="460"/>
      <c r="M524" s="460"/>
      <c r="N524" s="460"/>
      <c r="O524" s="460"/>
      <c r="P524" s="460"/>
      <c r="Q524" s="460"/>
      <c r="R524" s="460"/>
      <c r="S524" s="460"/>
      <c r="T524" s="460"/>
      <c r="U524" s="460"/>
      <c r="V524" s="460"/>
      <c r="W524" s="460"/>
      <c r="X524" s="460"/>
      <c r="Y524" s="460"/>
      <c r="Z524" s="460"/>
      <c r="AA524" s="460"/>
      <c r="AB524" s="460"/>
      <c r="AC524" s="460"/>
    </row>
    <row r="525" spans="1:29" ht="9" hidden="1" customHeight="1">
      <c r="A525" s="477"/>
    </row>
    <row r="526" spans="1:29" ht="11.25" hidden="1" customHeight="1"/>
    <row r="527" spans="1:29" ht="11.25" hidden="1" customHeight="1"/>
    <row r="528" spans="1:29" ht="11.25" hidden="1" customHeight="1"/>
    <row r="529" ht="11.25" hidden="1" customHeight="1"/>
    <row r="530" ht="11.25" hidden="1" customHeight="1"/>
    <row r="531" ht="11.25" hidden="1" customHeight="1"/>
    <row r="532" ht="11.25" hidden="1" customHeight="1"/>
    <row r="533" ht="11.25" hidden="1" customHeight="1"/>
    <row r="534" ht="11.25" hidden="1" customHeight="1"/>
    <row r="535" ht="11.25" hidden="1" customHeight="1"/>
    <row r="536" ht="11.25" hidden="1" customHeight="1"/>
    <row r="537" ht="11.25" hidden="1" customHeight="1"/>
    <row r="538" ht="11.25" hidden="1" customHeight="1"/>
    <row r="539" ht="11.25" hidden="1" customHeight="1"/>
    <row r="540" ht="11.25" hidden="1" customHeight="1"/>
    <row r="541" ht="11.25" hidden="1" customHeight="1"/>
    <row r="542" ht="11.25" hidden="1" customHeight="1"/>
    <row r="543" ht="11.25" hidden="1" customHeight="1"/>
    <row r="544" ht="11.25" hidden="1" customHeight="1"/>
    <row r="545" ht="11.25" hidden="1" customHeight="1"/>
    <row r="546" ht="11.25" hidden="1" customHeight="1"/>
    <row r="547" ht="11.25" hidden="1" customHeight="1"/>
    <row r="548" ht="11.25" hidden="1" customHeight="1"/>
    <row r="549" ht="11.25" hidden="1" customHeight="1"/>
    <row r="550" ht="11.25" hidden="1" customHeight="1"/>
    <row r="551" ht="11.25" hidden="1" customHeight="1"/>
    <row r="552" ht="11.25" hidden="1" customHeight="1"/>
    <row r="553" ht="11.25" hidden="1" customHeight="1"/>
    <row r="554" ht="11.25" hidden="1" customHeight="1"/>
    <row r="555" ht="11.25" hidden="1" customHeight="1"/>
    <row r="556" ht="11.25" hidden="1" customHeight="1"/>
    <row r="557" ht="11.25" hidden="1" customHeight="1"/>
    <row r="558" ht="11.25" hidden="1" customHeight="1"/>
    <row r="559" ht="11.25" hidden="1" customHeight="1"/>
    <row r="560" ht="11.25" hidden="1" customHeight="1"/>
    <row r="561" ht="11.25" hidden="1" customHeight="1"/>
    <row r="562" ht="11.25" hidden="1" customHeight="1"/>
    <row r="563" ht="11.25" hidden="1" customHeight="1"/>
    <row r="564" ht="11.25" hidden="1" customHeight="1"/>
    <row r="565" ht="11.25" hidden="1" customHeight="1"/>
    <row r="566" ht="11.25" hidden="1" customHeight="1"/>
    <row r="567" ht="11.25" hidden="1" customHeight="1"/>
    <row r="568" ht="11.25" hidden="1" customHeight="1"/>
    <row r="569" ht="11.25" hidden="1" customHeight="1"/>
    <row r="570" ht="11.25" hidden="1" customHeight="1"/>
    <row r="571" ht="11.25" hidden="1" customHeight="1"/>
    <row r="572" ht="11.25" hidden="1" customHeight="1"/>
    <row r="573" ht="11.25" hidden="1" customHeight="1"/>
    <row r="574" ht="11.25" hidden="1" customHeight="1"/>
    <row r="575" ht="11.25" hidden="1" customHeight="1"/>
    <row r="576" ht="11.25" hidden="1" customHeight="1"/>
    <row r="577" ht="11.25" hidden="1" customHeight="1"/>
    <row r="578" ht="11.25" hidden="1" customHeight="1"/>
    <row r="579" ht="11.25" hidden="1" customHeight="1"/>
    <row r="580" ht="11.25" hidden="1" customHeight="1"/>
    <row r="581" ht="11.25" hidden="1" customHeight="1"/>
    <row r="582" ht="11.25" hidden="1" customHeight="1"/>
    <row r="583" ht="11.25" hidden="1" customHeight="1"/>
    <row r="584" ht="11.25" hidden="1" customHeight="1"/>
    <row r="585" ht="11.25" hidden="1" customHeight="1"/>
    <row r="586" ht="11.25" hidden="1" customHeight="1"/>
    <row r="587" ht="11.25" hidden="1" customHeight="1"/>
    <row r="588" ht="11.25" hidden="1" customHeight="1"/>
    <row r="589" ht="11.25" hidden="1" customHeight="1"/>
    <row r="590" ht="11.25" hidden="1" customHeight="1"/>
    <row r="591" ht="11.25" hidden="1" customHeight="1"/>
    <row r="592" ht="11.25" hidden="1" customHeight="1"/>
    <row r="593" ht="11.25" hidden="1" customHeight="1"/>
    <row r="594" ht="11.25" hidden="1" customHeight="1"/>
    <row r="595" ht="11.25" hidden="1" customHeight="1"/>
    <row r="596" ht="11.25" hidden="1" customHeight="1"/>
    <row r="597" ht="11.25" hidden="1" customHeight="1"/>
    <row r="598" ht="11.25" hidden="1" customHeight="1"/>
    <row r="599" ht="11.25" hidden="1" customHeight="1"/>
    <row r="600" ht="11.25" hidden="1" customHeight="1"/>
    <row r="601" ht="11.25" hidden="1" customHeight="1"/>
    <row r="602" ht="11.25" hidden="1" customHeight="1"/>
    <row r="603" ht="11.25" hidden="1" customHeight="1"/>
    <row r="604" ht="11.25" hidden="1" customHeight="1"/>
    <row r="605" ht="11.25" hidden="1" customHeight="1"/>
    <row r="606" ht="11.25" hidden="1" customHeight="1"/>
    <row r="607" ht="11.25" hidden="1" customHeight="1"/>
    <row r="608" ht="11.25" hidden="1" customHeight="1"/>
    <row r="609" ht="11.25" hidden="1" customHeight="1"/>
    <row r="610" ht="11.25" hidden="1" customHeight="1"/>
    <row r="611" ht="11.25" hidden="1" customHeight="1"/>
    <row r="612" ht="11.25" hidden="1" customHeight="1"/>
    <row r="613" ht="11.25" hidden="1" customHeight="1"/>
    <row r="614" ht="11.25" hidden="1" customHeight="1"/>
    <row r="615" ht="11.25" hidden="1" customHeight="1"/>
    <row r="616" ht="11.25" hidden="1" customHeight="1"/>
    <row r="617" ht="11.25" hidden="1" customHeight="1"/>
    <row r="618" ht="11.25" hidden="1" customHeight="1"/>
    <row r="619" ht="11.25" hidden="1" customHeight="1"/>
    <row r="620" ht="11.25" hidden="1" customHeight="1"/>
    <row r="621" ht="11.25" hidden="1" customHeight="1"/>
    <row r="622" ht="11.25" hidden="1" customHeight="1"/>
    <row r="623" ht="11.25" hidden="1" customHeight="1"/>
    <row r="624" ht="11.25" hidden="1" customHeight="1"/>
    <row r="625" ht="11.25" hidden="1" customHeight="1"/>
    <row r="626" ht="11.25" hidden="1" customHeight="1"/>
    <row r="627" ht="11.25" hidden="1" customHeight="1"/>
    <row r="628" ht="11.25" hidden="1" customHeight="1"/>
    <row r="629" ht="11.25" hidden="1" customHeight="1"/>
    <row r="630" ht="11.25" hidden="1" customHeight="1"/>
    <row r="631" ht="11.25" hidden="1" customHeight="1"/>
    <row r="632" ht="11.25" hidden="1" customHeight="1"/>
    <row r="633" ht="11.25" hidden="1" customHeight="1"/>
    <row r="634" ht="11.25" hidden="1" customHeight="1"/>
    <row r="635" ht="11.25" hidden="1" customHeight="1"/>
    <row r="636" ht="11.25" hidden="1" customHeight="1"/>
    <row r="637" ht="11.25" hidden="1" customHeight="1"/>
    <row r="638" ht="11.25" hidden="1" customHeight="1"/>
    <row r="639" ht="11.25" hidden="1" customHeight="1"/>
    <row r="640" ht="11.25" hidden="1" customHeight="1"/>
    <row r="641" ht="11.25" hidden="1" customHeight="1"/>
    <row r="642" ht="11.25" hidden="1" customHeight="1"/>
    <row r="643" ht="11.25" hidden="1" customHeight="1"/>
    <row r="644" ht="11.25" hidden="1" customHeight="1"/>
    <row r="645" ht="11.25" hidden="1" customHeight="1"/>
    <row r="646" ht="11.25" hidden="1" customHeight="1"/>
    <row r="647" ht="11.25" hidden="1" customHeight="1"/>
    <row r="648" ht="11.25" hidden="1" customHeight="1"/>
    <row r="649" ht="11.25" hidden="1" customHeight="1"/>
    <row r="650" ht="11.25" hidden="1" customHeight="1"/>
    <row r="651" ht="11.25" hidden="1" customHeight="1"/>
    <row r="652" ht="11.25" hidden="1" customHeight="1"/>
    <row r="653" ht="11.25" hidden="1" customHeight="1"/>
    <row r="654" ht="11.25" hidden="1" customHeight="1"/>
    <row r="655" ht="11.25" hidden="1" customHeight="1"/>
    <row r="656" ht="11.25" hidden="1" customHeight="1"/>
    <row r="657" ht="11.25" hidden="1" customHeight="1"/>
    <row r="658" ht="11.25" hidden="1" customHeight="1"/>
    <row r="659" ht="11.25" hidden="1" customHeight="1"/>
    <row r="660" ht="11.25" hidden="1" customHeight="1"/>
    <row r="661" ht="11.25" hidden="1" customHeight="1"/>
    <row r="662" ht="11.25" hidden="1" customHeight="1"/>
    <row r="663" ht="11.25" hidden="1" customHeight="1"/>
    <row r="664" ht="11.25" hidden="1" customHeight="1"/>
    <row r="665" ht="11.25" hidden="1" customHeight="1"/>
    <row r="666" ht="11.25" hidden="1" customHeight="1"/>
    <row r="667" ht="11.25" hidden="1" customHeight="1"/>
    <row r="668" ht="11.25" hidden="1" customHeight="1"/>
    <row r="669" ht="11.25" hidden="1" customHeight="1"/>
    <row r="670" ht="11.25" hidden="1" customHeight="1"/>
    <row r="671" ht="11.25" hidden="1" customHeight="1"/>
    <row r="672" ht="11.25" hidden="1" customHeight="1"/>
    <row r="673" spans="1:32" ht="11.25" hidden="1" customHeight="1"/>
    <row r="674" spans="1:32" ht="11.25" hidden="1" customHeight="1"/>
    <row r="675" spans="1:32" ht="11.25" hidden="1" customHeight="1"/>
    <row r="676" spans="1:32" ht="11.25" hidden="1" customHeight="1"/>
    <row r="677" spans="1:32" ht="11.25" hidden="1" customHeight="1"/>
    <row r="678" spans="1:32" ht="11.25" hidden="1" customHeight="1"/>
    <row r="679" spans="1:32" ht="11.25" hidden="1" customHeight="1"/>
    <row r="680" spans="1:32" ht="11.25" hidden="1" customHeight="1"/>
    <row r="681" spans="1:32" ht="11.25" hidden="1" customHeight="1"/>
    <row r="682" spans="1:32" ht="11.25" hidden="1" customHeight="1"/>
    <row r="683" spans="1:32" ht="11.25" hidden="1" customHeight="1"/>
    <row r="684" spans="1:32" ht="11.25" hidden="1" customHeight="1"/>
    <row r="685" spans="1:32" ht="11.25" hidden="1" customHeight="1"/>
    <row r="686" spans="1:32" s="478" customFormat="1" ht="11.25" hidden="1" customHeight="1">
      <c r="A686" s="456"/>
      <c r="B686" s="456"/>
      <c r="C686" s="456"/>
      <c r="D686" s="456"/>
      <c r="E686" s="455"/>
      <c r="F686" s="455"/>
      <c r="G686" s="455"/>
      <c r="H686" s="455"/>
      <c r="I686" s="455"/>
      <c r="J686" s="455"/>
      <c r="K686" s="455"/>
      <c r="L686" s="455"/>
      <c r="M686" s="455"/>
      <c r="N686" s="455"/>
      <c r="O686" s="455"/>
      <c r="P686" s="455"/>
      <c r="Q686" s="455"/>
      <c r="R686" s="455"/>
      <c r="S686" s="455"/>
      <c r="T686" s="455"/>
      <c r="U686" s="455"/>
      <c r="V686" s="455"/>
      <c r="W686" s="455"/>
      <c r="X686" s="455"/>
      <c r="Y686" s="455"/>
      <c r="Z686" s="455"/>
      <c r="AA686" s="455"/>
      <c r="AB686" s="455"/>
      <c r="AC686" s="455"/>
      <c r="AD686" s="456"/>
      <c r="AE686" s="456"/>
      <c r="AF686" s="456"/>
    </row>
    <row r="687" spans="1:32" s="478" customFormat="1" ht="11.25" hidden="1" customHeight="1">
      <c r="A687" s="456"/>
      <c r="B687" s="456"/>
      <c r="C687" s="456"/>
      <c r="D687" s="456"/>
      <c r="E687" s="455"/>
      <c r="F687" s="455"/>
      <c r="G687" s="455"/>
      <c r="H687" s="455"/>
      <c r="I687" s="455"/>
      <c r="J687" s="455"/>
      <c r="K687" s="455"/>
      <c r="L687" s="455"/>
      <c r="M687" s="455"/>
      <c r="N687" s="455"/>
      <c r="O687" s="455"/>
      <c r="P687" s="455"/>
      <c r="Q687" s="455"/>
      <c r="R687" s="455"/>
      <c r="S687" s="455"/>
      <c r="T687" s="455"/>
      <c r="U687" s="455"/>
      <c r="V687" s="455"/>
      <c r="W687" s="455"/>
      <c r="X687" s="455"/>
      <c r="Y687" s="455"/>
      <c r="Z687" s="455"/>
      <c r="AA687" s="455"/>
      <c r="AB687" s="455"/>
      <c r="AC687" s="455"/>
      <c r="AD687" s="456"/>
      <c r="AE687" s="456"/>
      <c r="AF687" s="456"/>
    </row>
    <row r="688" spans="1:32" s="478" customFormat="1" ht="11.25" hidden="1" customHeight="1">
      <c r="A688" s="456"/>
      <c r="B688" s="456"/>
      <c r="C688" s="456"/>
      <c r="D688" s="456"/>
      <c r="E688" s="455"/>
      <c r="F688" s="455"/>
      <c r="G688" s="455"/>
      <c r="H688" s="455"/>
      <c r="I688" s="455"/>
      <c r="J688" s="455"/>
      <c r="K688" s="455"/>
      <c r="L688" s="455"/>
      <c r="M688" s="455"/>
      <c r="N688" s="455"/>
      <c r="O688" s="455"/>
      <c r="P688" s="455"/>
      <c r="Q688" s="455"/>
      <c r="R688" s="455"/>
      <c r="S688" s="455"/>
      <c r="T688" s="455"/>
      <c r="U688" s="455"/>
      <c r="V688" s="455"/>
      <c r="W688" s="455"/>
      <c r="X688" s="455"/>
      <c r="Y688" s="455"/>
      <c r="Z688" s="455"/>
      <c r="AA688" s="455"/>
      <c r="AB688" s="455"/>
      <c r="AC688" s="455"/>
      <c r="AD688" s="456"/>
      <c r="AE688" s="456"/>
      <c r="AF688" s="456"/>
    </row>
    <row r="689" spans="1:32" s="478" customFormat="1" ht="11.25" hidden="1" customHeight="1">
      <c r="A689" s="456"/>
      <c r="B689" s="456"/>
      <c r="C689" s="456"/>
      <c r="D689" s="456"/>
      <c r="E689" s="455"/>
      <c r="F689" s="455"/>
      <c r="G689" s="455"/>
      <c r="H689" s="455"/>
      <c r="I689" s="455"/>
      <c r="J689" s="455"/>
      <c r="K689" s="455"/>
      <c r="L689" s="455"/>
      <c r="M689" s="455"/>
      <c r="N689" s="455"/>
      <c r="O689" s="455"/>
      <c r="P689" s="455"/>
      <c r="Q689" s="455"/>
      <c r="R689" s="455"/>
      <c r="S689" s="455"/>
      <c r="T689" s="455"/>
      <c r="U689" s="455"/>
      <c r="V689" s="455"/>
      <c r="W689" s="455"/>
      <c r="X689" s="455"/>
      <c r="Y689" s="455"/>
      <c r="Z689" s="455"/>
      <c r="AA689" s="455"/>
      <c r="AB689" s="455"/>
      <c r="AC689" s="455"/>
      <c r="AD689" s="456"/>
      <c r="AE689" s="456"/>
      <c r="AF689" s="456"/>
    </row>
    <row r="690" spans="1:32" s="478" customFormat="1" ht="11.25" hidden="1" customHeight="1">
      <c r="A690" s="456"/>
      <c r="B690" s="456"/>
      <c r="C690" s="456"/>
      <c r="D690" s="456"/>
      <c r="E690" s="455"/>
      <c r="F690" s="455"/>
      <c r="G690" s="455"/>
      <c r="H690" s="455"/>
      <c r="I690" s="455"/>
      <c r="J690" s="455"/>
      <c r="K690" s="455"/>
      <c r="L690" s="455"/>
      <c r="M690" s="455"/>
      <c r="N690" s="455"/>
      <c r="O690" s="455"/>
      <c r="P690" s="455"/>
      <c r="Q690" s="455"/>
      <c r="R690" s="455"/>
      <c r="S690" s="455"/>
      <c r="T690" s="455"/>
      <c r="U690" s="455"/>
      <c r="V690" s="455"/>
      <c r="W690" s="455"/>
      <c r="X690" s="455"/>
      <c r="Y690" s="455"/>
      <c r="Z690" s="455"/>
      <c r="AA690" s="455"/>
      <c r="AB690" s="455"/>
      <c r="AC690" s="455"/>
      <c r="AD690" s="456"/>
      <c r="AE690" s="456"/>
      <c r="AF690" s="456"/>
    </row>
    <row r="691" spans="1:32" s="478" customFormat="1" ht="11.25" hidden="1" customHeight="1">
      <c r="A691" s="456"/>
      <c r="B691" s="456"/>
      <c r="C691" s="456"/>
      <c r="D691" s="456"/>
      <c r="E691" s="455"/>
      <c r="F691" s="455"/>
      <c r="G691" s="455"/>
      <c r="H691" s="455"/>
      <c r="I691" s="455"/>
      <c r="J691" s="455"/>
      <c r="K691" s="455"/>
      <c r="L691" s="455"/>
      <c r="M691" s="455"/>
      <c r="N691" s="455"/>
      <c r="O691" s="455"/>
      <c r="P691" s="455"/>
      <c r="Q691" s="455"/>
      <c r="R691" s="455"/>
      <c r="S691" s="455"/>
      <c r="T691" s="455"/>
      <c r="U691" s="455"/>
      <c r="V691" s="455"/>
      <c r="W691" s="455"/>
      <c r="X691" s="455"/>
      <c r="Y691" s="455"/>
      <c r="Z691" s="455"/>
      <c r="AA691" s="455"/>
      <c r="AB691" s="455"/>
      <c r="AC691" s="455"/>
      <c r="AD691" s="456"/>
      <c r="AE691" s="456"/>
      <c r="AF691" s="456"/>
    </row>
    <row r="692" spans="1:32" s="478" customFormat="1" ht="11.25" hidden="1" customHeight="1">
      <c r="A692" s="456"/>
      <c r="B692" s="479"/>
      <c r="C692" s="479"/>
      <c r="D692" s="479"/>
      <c r="E692" s="455"/>
      <c r="F692" s="455"/>
      <c r="G692" s="455"/>
      <c r="H692" s="455"/>
      <c r="I692" s="455"/>
      <c r="J692" s="455"/>
      <c r="K692" s="455"/>
      <c r="L692" s="455"/>
      <c r="M692" s="455"/>
      <c r="N692" s="455"/>
      <c r="O692" s="455"/>
      <c r="P692" s="455"/>
      <c r="Q692" s="455"/>
      <c r="R692" s="455"/>
      <c r="S692" s="455"/>
      <c r="T692" s="455"/>
      <c r="U692" s="455"/>
      <c r="V692" s="455"/>
      <c r="W692" s="455"/>
      <c r="X692" s="455"/>
      <c r="Y692" s="455"/>
      <c r="Z692" s="455"/>
      <c r="AA692" s="455"/>
      <c r="AB692" s="455"/>
      <c r="AC692" s="455"/>
      <c r="AD692" s="456"/>
      <c r="AE692" s="456"/>
      <c r="AF692" s="456"/>
    </row>
    <row r="693" spans="1:32" s="478" customFormat="1" ht="11.25" hidden="1" customHeight="1">
      <c r="A693" s="456"/>
      <c r="B693" s="474"/>
      <c r="C693" s="474"/>
      <c r="D693" s="474"/>
      <c r="E693" s="455"/>
      <c r="F693" s="455"/>
      <c r="G693" s="455"/>
      <c r="H693" s="455"/>
      <c r="I693" s="455"/>
      <c r="J693" s="455"/>
      <c r="K693" s="455"/>
      <c r="L693" s="455"/>
      <c r="M693" s="455"/>
      <c r="N693" s="455"/>
      <c r="O693" s="455"/>
      <c r="P693" s="455"/>
      <c r="Q693" s="455"/>
      <c r="R693" s="455"/>
      <c r="S693" s="455"/>
      <c r="T693" s="455"/>
      <c r="U693" s="455"/>
      <c r="V693" s="455"/>
      <c r="W693" s="455"/>
      <c r="X693" s="455"/>
      <c r="Y693" s="455"/>
      <c r="Z693" s="455"/>
      <c r="AA693" s="455"/>
      <c r="AB693" s="455"/>
      <c r="AC693" s="455"/>
      <c r="AD693" s="456"/>
      <c r="AE693" s="456"/>
      <c r="AF693" s="456"/>
    </row>
    <row r="694" spans="1:32" s="478" customFormat="1" ht="11.25" hidden="1" customHeight="1">
      <c r="A694" s="456"/>
      <c r="B694" s="474"/>
      <c r="C694" s="474"/>
      <c r="D694" s="474"/>
      <c r="E694" s="455"/>
      <c r="F694" s="455"/>
      <c r="G694" s="455"/>
      <c r="H694" s="455"/>
      <c r="I694" s="455"/>
      <c r="J694" s="455"/>
      <c r="K694" s="455"/>
      <c r="L694" s="455"/>
      <c r="M694" s="455"/>
      <c r="N694" s="455"/>
      <c r="O694" s="455"/>
      <c r="P694" s="455"/>
      <c r="Q694" s="455"/>
      <c r="R694" s="455"/>
      <c r="S694" s="455"/>
      <c r="T694" s="455"/>
      <c r="U694" s="455"/>
      <c r="V694" s="455"/>
      <c r="W694" s="455"/>
      <c r="X694" s="455"/>
      <c r="Y694" s="455"/>
      <c r="Z694" s="455"/>
      <c r="AA694" s="455"/>
      <c r="AB694" s="455"/>
      <c r="AC694" s="455"/>
      <c r="AD694" s="456"/>
      <c r="AE694" s="456"/>
      <c r="AF694" s="456"/>
    </row>
    <row r="695" spans="1:32" s="478" customFormat="1" ht="11.25" hidden="1" customHeight="1">
      <c r="A695" s="456"/>
      <c r="B695" s="474"/>
      <c r="C695" s="474"/>
      <c r="D695" s="474"/>
      <c r="E695" s="455"/>
      <c r="F695" s="455"/>
      <c r="G695" s="455"/>
      <c r="H695" s="455"/>
      <c r="I695" s="455"/>
      <c r="J695" s="455"/>
      <c r="K695" s="455"/>
      <c r="L695" s="455"/>
      <c r="M695" s="455"/>
      <c r="N695" s="455"/>
      <c r="O695" s="455"/>
      <c r="P695" s="455"/>
      <c r="Q695" s="455"/>
      <c r="R695" s="455"/>
      <c r="S695" s="455"/>
      <c r="T695" s="455"/>
      <c r="U695" s="455"/>
      <c r="V695" s="455"/>
      <c r="W695" s="455"/>
      <c r="X695" s="455"/>
      <c r="Y695" s="455"/>
      <c r="Z695" s="455"/>
      <c r="AA695" s="455"/>
      <c r="AB695" s="455"/>
      <c r="AC695" s="455"/>
      <c r="AD695" s="456"/>
      <c r="AE695" s="456"/>
      <c r="AF695" s="456"/>
    </row>
    <row r="696" spans="1:32" s="478" customFormat="1" ht="11.25" hidden="1" customHeight="1">
      <c r="A696" s="456"/>
      <c r="B696" s="474"/>
      <c r="C696" s="474"/>
      <c r="D696" s="474"/>
      <c r="E696" s="455"/>
      <c r="F696" s="455"/>
      <c r="G696" s="455"/>
      <c r="H696" s="455"/>
      <c r="I696" s="455"/>
      <c r="J696" s="455"/>
      <c r="K696" s="455"/>
      <c r="L696" s="455"/>
      <c r="M696" s="455"/>
      <c r="N696" s="455"/>
      <c r="O696" s="455"/>
      <c r="P696" s="455"/>
      <c r="Q696" s="455"/>
      <c r="R696" s="455"/>
      <c r="S696" s="455"/>
      <c r="T696" s="455"/>
      <c r="U696" s="455"/>
      <c r="V696" s="455"/>
      <c r="W696" s="455"/>
      <c r="X696" s="455"/>
      <c r="Y696" s="455"/>
      <c r="Z696" s="455"/>
      <c r="AA696" s="455"/>
      <c r="AB696" s="455"/>
      <c r="AC696" s="455"/>
      <c r="AD696" s="456"/>
      <c r="AE696" s="456"/>
      <c r="AF696" s="456"/>
    </row>
    <row r="697" spans="1:32" s="478" customFormat="1" ht="11.25" hidden="1" customHeight="1">
      <c r="A697" s="456"/>
      <c r="B697" s="474"/>
      <c r="C697" s="474"/>
      <c r="D697" s="474"/>
      <c r="E697" s="455"/>
      <c r="F697" s="455"/>
      <c r="G697" s="455"/>
      <c r="H697" s="455"/>
      <c r="I697" s="455"/>
      <c r="J697" s="455"/>
      <c r="K697" s="455"/>
      <c r="L697" s="455"/>
      <c r="M697" s="455"/>
      <c r="N697" s="455"/>
      <c r="O697" s="455"/>
      <c r="P697" s="455"/>
      <c r="Q697" s="455"/>
      <c r="R697" s="455"/>
      <c r="S697" s="455"/>
      <c r="T697" s="455"/>
      <c r="U697" s="455"/>
      <c r="V697" s="455"/>
      <c r="W697" s="455"/>
      <c r="X697" s="455"/>
      <c r="Y697" s="455"/>
      <c r="Z697" s="455"/>
      <c r="AA697" s="455"/>
      <c r="AB697" s="455"/>
      <c r="AC697" s="455"/>
      <c r="AD697" s="456"/>
      <c r="AE697" s="456"/>
      <c r="AF697" s="456"/>
    </row>
    <row r="698" spans="1:32" s="478" customFormat="1" ht="11.25" hidden="1" customHeight="1">
      <c r="A698" s="456"/>
      <c r="B698" s="474"/>
      <c r="C698" s="474"/>
      <c r="D698" s="474"/>
      <c r="E698" s="455"/>
      <c r="F698" s="455"/>
      <c r="G698" s="455"/>
      <c r="H698" s="455"/>
      <c r="I698" s="455"/>
      <c r="J698" s="455"/>
      <c r="K698" s="455"/>
      <c r="L698" s="455"/>
      <c r="M698" s="455"/>
      <c r="N698" s="455"/>
      <c r="O698" s="455"/>
      <c r="P698" s="455"/>
      <c r="Q698" s="455"/>
      <c r="R698" s="455"/>
      <c r="S698" s="455"/>
      <c r="T698" s="455"/>
      <c r="U698" s="455"/>
      <c r="V698" s="455"/>
      <c r="W698" s="455"/>
      <c r="X698" s="455"/>
      <c r="Y698" s="455"/>
      <c r="Z698" s="455"/>
      <c r="AA698" s="455"/>
      <c r="AB698" s="455"/>
      <c r="AC698" s="455"/>
      <c r="AD698" s="456"/>
      <c r="AE698" s="456"/>
      <c r="AF698" s="456"/>
    </row>
    <row r="699" spans="1:32" s="478" customFormat="1" ht="11.25" hidden="1" customHeight="1">
      <c r="A699" s="456"/>
      <c r="B699" s="474"/>
      <c r="C699" s="474"/>
      <c r="D699" s="474"/>
      <c r="E699" s="455"/>
      <c r="F699" s="455"/>
      <c r="G699" s="455"/>
      <c r="H699" s="455"/>
      <c r="I699" s="455"/>
      <c r="J699" s="455"/>
      <c r="K699" s="455"/>
      <c r="L699" s="455"/>
      <c r="M699" s="455"/>
      <c r="N699" s="455"/>
      <c r="O699" s="455"/>
      <c r="P699" s="455"/>
      <c r="Q699" s="455"/>
      <c r="R699" s="455"/>
      <c r="S699" s="455"/>
      <c r="T699" s="455"/>
      <c r="U699" s="455"/>
      <c r="V699" s="455"/>
      <c r="W699" s="455"/>
      <c r="X699" s="455"/>
      <c r="Y699" s="455"/>
      <c r="Z699" s="455"/>
      <c r="AA699" s="455"/>
      <c r="AB699" s="455"/>
      <c r="AC699" s="455"/>
      <c r="AD699" s="456"/>
      <c r="AE699" s="456"/>
      <c r="AF699" s="456"/>
    </row>
    <row r="700" spans="1:32" s="478" customFormat="1" ht="11.25" hidden="1" customHeight="1">
      <c r="A700" s="456"/>
      <c r="B700" s="474"/>
      <c r="C700" s="474"/>
      <c r="D700" s="474"/>
      <c r="E700" s="455"/>
      <c r="F700" s="455"/>
      <c r="G700" s="455"/>
      <c r="H700" s="455"/>
      <c r="I700" s="455"/>
      <c r="J700" s="455"/>
      <c r="K700" s="455"/>
      <c r="L700" s="455"/>
      <c r="M700" s="455"/>
      <c r="N700" s="455"/>
      <c r="O700" s="455"/>
      <c r="P700" s="455"/>
      <c r="Q700" s="455"/>
      <c r="R700" s="455"/>
      <c r="S700" s="455"/>
      <c r="T700" s="455"/>
      <c r="U700" s="455"/>
      <c r="V700" s="455"/>
      <c r="W700" s="455"/>
      <c r="X700" s="455"/>
      <c r="Y700" s="455"/>
      <c r="Z700" s="455"/>
      <c r="AA700" s="455"/>
      <c r="AB700" s="455"/>
      <c r="AC700" s="455"/>
      <c r="AD700" s="456"/>
      <c r="AE700" s="456"/>
      <c r="AF700" s="456"/>
    </row>
    <row r="701" spans="1:32" s="478" customFormat="1" ht="11.25" hidden="1" customHeight="1">
      <c r="A701" s="456"/>
      <c r="B701" s="474"/>
      <c r="C701" s="474"/>
      <c r="D701" s="474"/>
      <c r="E701" s="455"/>
      <c r="F701" s="455"/>
      <c r="G701" s="455"/>
      <c r="H701" s="455"/>
      <c r="I701" s="455"/>
      <c r="J701" s="455"/>
      <c r="K701" s="455"/>
      <c r="L701" s="455"/>
      <c r="M701" s="455"/>
      <c r="N701" s="455"/>
      <c r="O701" s="455"/>
      <c r="P701" s="455"/>
      <c r="Q701" s="455"/>
      <c r="R701" s="455"/>
      <c r="S701" s="455"/>
      <c r="T701" s="455"/>
      <c r="U701" s="455"/>
      <c r="V701" s="455"/>
      <c r="W701" s="455"/>
      <c r="X701" s="455"/>
      <c r="Y701" s="455"/>
      <c r="Z701" s="455"/>
      <c r="AA701" s="455"/>
      <c r="AB701" s="455"/>
      <c r="AC701" s="455"/>
      <c r="AD701" s="456"/>
      <c r="AE701" s="456"/>
      <c r="AF701" s="456"/>
    </row>
    <row r="702" spans="1:32" s="478" customFormat="1" ht="11.25" hidden="1" customHeight="1">
      <c r="A702" s="456"/>
      <c r="B702" s="474"/>
      <c r="C702" s="474"/>
      <c r="D702" s="474"/>
      <c r="E702" s="455"/>
      <c r="F702" s="455"/>
      <c r="G702" s="455"/>
      <c r="H702" s="455"/>
      <c r="I702" s="455"/>
      <c r="J702" s="455"/>
      <c r="K702" s="455"/>
      <c r="L702" s="455"/>
      <c r="M702" s="455"/>
      <c r="N702" s="455"/>
      <c r="O702" s="455"/>
      <c r="P702" s="455"/>
      <c r="Q702" s="455"/>
      <c r="R702" s="455"/>
      <c r="S702" s="455"/>
      <c r="T702" s="455"/>
      <c r="U702" s="455"/>
      <c r="V702" s="455"/>
      <c r="W702" s="455"/>
      <c r="X702" s="455"/>
      <c r="Y702" s="455"/>
      <c r="Z702" s="455"/>
      <c r="AA702" s="455"/>
      <c r="AB702" s="455"/>
      <c r="AC702" s="455"/>
      <c r="AD702" s="456"/>
      <c r="AE702" s="456"/>
      <c r="AF702" s="456"/>
    </row>
    <row r="703" spans="1:32" s="478" customFormat="1" ht="11.25" hidden="1" customHeight="1">
      <c r="A703" s="456"/>
      <c r="B703" s="474"/>
      <c r="C703" s="474"/>
      <c r="D703" s="474"/>
      <c r="E703" s="455"/>
      <c r="F703" s="455"/>
      <c r="G703" s="455"/>
      <c r="H703" s="455"/>
      <c r="I703" s="455"/>
      <c r="J703" s="455"/>
      <c r="K703" s="455"/>
      <c r="L703" s="455"/>
      <c r="M703" s="455"/>
      <c r="N703" s="455"/>
      <c r="O703" s="455"/>
      <c r="P703" s="455"/>
      <c r="Q703" s="455"/>
      <c r="R703" s="455"/>
      <c r="S703" s="455"/>
      <c r="T703" s="455"/>
      <c r="U703" s="455"/>
      <c r="V703" s="455"/>
      <c r="W703" s="455"/>
      <c r="X703" s="455"/>
      <c r="Y703" s="455"/>
      <c r="Z703" s="455"/>
      <c r="AA703" s="455"/>
      <c r="AB703" s="455"/>
      <c r="AC703" s="455"/>
      <c r="AD703" s="456"/>
      <c r="AE703" s="456"/>
      <c r="AF703" s="456"/>
    </row>
    <row r="704" spans="1:32" s="478" customFormat="1" ht="11.25" hidden="1" customHeight="1">
      <c r="A704" s="456"/>
      <c r="B704" s="474"/>
      <c r="C704" s="474"/>
      <c r="D704" s="474"/>
      <c r="E704" s="455"/>
      <c r="F704" s="455"/>
      <c r="G704" s="455"/>
      <c r="H704" s="455"/>
      <c r="I704" s="455"/>
      <c r="J704" s="455"/>
      <c r="K704" s="455"/>
      <c r="L704" s="455"/>
      <c r="M704" s="455"/>
      <c r="N704" s="455"/>
      <c r="O704" s="455"/>
      <c r="P704" s="455"/>
      <c r="Q704" s="455"/>
      <c r="R704" s="455"/>
      <c r="S704" s="455"/>
      <c r="T704" s="455"/>
      <c r="U704" s="455"/>
      <c r="V704" s="455"/>
      <c r="W704" s="455"/>
      <c r="X704" s="455"/>
      <c r="Y704" s="455"/>
      <c r="Z704" s="455"/>
      <c r="AA704" s="455"/>
      <c r="AB704" s="455"/>
      <c r="AC704" s="455"/>
      <c r="AD704" s="456"/>
      <c r="AE704" s="456"/>
      <c r="AF704" s="456"/>
    </row>
    <row r="705" spans="1:32" s="478" customFormat="1" ht="11.25" hidden="1" customHeight="1">
      <c r="A705" s="456"/>
      <c r="B705" s="474"/>
      <c r="C705" s="474"/>
      <c r="D705" s="474"/>
      <c r="E705" s="455"/>
      <c r="F705" s="455"/>
      <c r="G705" s="455"/>
      <c r="H705" s="455"/>
      <c r="I705" s="455"/>
      <c r="J705" s="455"/>
      <c r="K705" s="455"/>
      <c r="L705" s="455"/>
      <c r="M705" s="455"/>
      <c r="N705" s="455"/>
      <c r="O705" s="455"/>
      <c r="P705" s="455"/>
      <c r="Q705" s="455"/>
      <c r="R705" s="455"/>
      <c r="S705" s="455"/>
      <c r="T705" s="455"/>
      <c r="U705" s="455"/>
      <c r="V705" s="455"/>
      <c r="W705" s="455"/>
      <c r="X705" s="455"/>
      <c r="Y705" s="455"/>
      <c r="Z705" s="455"/>
      <c r="AA705" s="455"/>
      <c r="AB705" s="455"/>
      <c r="AC705" s="455"/>
      <c r="AD705" s="456"/>
      <c r="AE705" s="456"/>
      <c r="AF705" s="456"/>
    </row>
    <row r="706" spans="1:32" s="478" customFormat="1" ht="11.25" hidden="1" customHeight="1">
      <c r="A706" s="456"/>
      <c r="B706" s="474"/>
      <c r="C706" s="474"/>
      <c r="D706" s="474"/>
      <c r="E706" s="455"/>
      <c r="F706" s="455"/>
      <c r="G706" s="455"/>
      <c r="H706" s="455"/>
      <c r="I706" s="455"/>
      <c r="J706" s="455"/>
      <c r="K706" s="455"/>
      <c r="L706" s="455"/>
      <c r="M706" s="455"/>
      <c r="N706" s="455"/>
      <c r="O706" s="455"/>
      <c r="P706" s="455"/>
      <c r="Q706" s="455"/>
      <c r="R706" s="455"/>
      <c r="S706" s="455"/>
      <c r="T706" s="455"/>
      <c r="U706" s="455"/>
      <c r="V706" s="455"/>
      <c r="W706" s="455"/>
      <c r="X706" s="455"/>
      <c r="Y706" s="455"/>
      <c r="Z706" s="455"/>
      <c r="AA706" s="455"/>
      <c r="AB706" s="455"/>
      <c r="AC706" s="455"/>
      <c r="AD706" s="456"/>
      <c r="AE706" s="456"/>
      <c r="AF706" s="456"/>
    </row>
    <row r="707" spans="1:32" s="478" customFormat="1" ht="11.25" hidden="1" customHeight="1">
      <c r="A707" s="456"/>
      <c r="B707" s="474"/>
      <c r="C707" s="474"/>
      <c r="D707" s="474"/>
      <c r="E707" s="455"/>
      <c r="F707" s="455"/>
      <c r="G707" s="455"/>
      <c r="H707" s="455"/>
      <c r="I707" s="455"/>
      <c r="J707" s="455"/>
      <c r="K707" s="455"/>
      <c r="L707" s="455"/>
      <c r="M707" s="455"/>
      <c r="N707" s="455"/>
      <c r="O707" s="455"/>
      <c r="P707" s="455"/>
      <c r="Q707" s="455"/>
      <c r="R707" s="455"/>
      <c r="S707" s="455"/>
      <c r="T707" s="455"/>
      <c r="U707" s="455"/>
      <c r="V707" s="455"/>
      <c r="W707" s="455"/>
      <c r="X707" s="455"/>
      <c r="Y707" s="455"/>
      <c r="Z707" s="455"/>
      <c r="AA707" s="455"/>
      <c r="AB707" s="455"/>
      <c r="AC707" s="455"/>
      <c r="AD707" s="456"/>
      <c r="AE707" s="456"/>
      <c r="AF707" s="456"/>
    </row>
    <row r="708" spans="1:32" s="478" customFormat="1" ht="11.25" hidden="1" customHeight="1">
      <c r="A708" s="456"/>
      <c r="B708" s="474"/>
      <c r="C708" s="474"/>
      <c r="D708" s="474"/>
      <c r="E708" s="455"/>
      <c r="F708" s="455"/>
      <c r="G708" s="455"/>
      <c r="H708" s="455"/>
      <c r="I708" s="455"/>
      <c r="J708" s="455"/>
      <c r="K708" s="455"/>
      <c r="L708" s="455"/>
      <c r="M708" s="455"/>
      <c r="N708" s="455"/>
      <c r="O708" s="455"/>
      <c r="P708" s="455"/>
      <c r="Q708" s="455"/>
      <c r="R708" s="455"/>
      <c r="S708" s="455"/>
      <c r="T708" s="455"/>
      <c r="U708" s="455"/>
      <c r="V708" s="455"/>
      <c r="W708" s="455"/>
      <c r="X708" s="455"/>
      <c r="Y708" s="455"/>
      <c r="Z708" s="455"/>
      <c r="AA708" s="455"/>
      <c r="AB708" s="455"/>
      <c r="AC708" s="455"/>
      <c r="AD708" s="456"/>
      <c r="AE708" s="456"/>
      <c r="AF708" s="456"/>
    </row>
    <row r="709" spans="1:32" s="478" customFormat="1" ht="11.25" hidden="1" customHeight="1">
      <c r="A709" s="456"/>
      <c r="B709" s="474"/>
      <c r="C709" s="474"/>
      <c r="D709" s="474"/>
      <c r="E709" s="455"/>
      <c r="F709" s="455"/>
      <c r="G709" s="455"/>
      <c r="H709" s="455"/>
      <c r="I709" s="455"/>
      <c r="J709" s="455"/>
      <c r="K709" s="455"/>
      <c r="L709" s="455"/>
      <c r="M709" s="455"/>
      <c r="N709" s="455"/>
      <c r="O709" s="455"/>
      <c r="P709" s="455"/>
      <c r="Q709" s="455"/>
      <c r="R709" s="455"/>
      <c r="S709" s="455"/>
      <c r="T709" s="455"/>
      <c r="U709" s="455"/>
      <c r="V709" s="455"/>
      <c r="W709" s="455"/>
      <c r="X709" s="455"/>
      <c r="Y709" s="455"/>
      <c r="Z709" s="455"/>
      <c r="AA709" s="455"/>
      <c r="AB709" s="455"/>
      <c r="AC709" s="455"/>
      <c r="AD709" s="456"/>
      <c r="AE709" s="456"/>
      <c r="AF709" s="456"/>
    </row>
    <row r="710" spans="1:32" s="478" customFormat="1" ht="11.25" hidden="1" customHeight="1">
      <c r="A710" s="456"/>
      <c r="B710" s="474"/>
      <c r="C710" s="474"/>
      <c r="D710" s="474"/>
      <c r="E710" s="455"/>
      <c r="F710" s="455"/>
      <c r="G710" s="455"/>
      <c r="H710" s="455"/>
      <c r="I710" s="455"/>
      <c r="J710" s="455"/>
      <c r="K710" s="455"/>
      <c r="L710" s="455"/>
      <c r="M710" s="455"/>
      <c r="N710" s="455"/>
      <c r="O710" s="455"/>
      <c r="P710" s="455"/>
      <c r="Q710" s="455"/>
      <c r="R710" s="455"/>
      <c r="S710" s="455"/>
      <c r="T710" s="455"/>
      <c r="U710" s="455"/>
      <c r="V710" s="455"/>
      <c r="W710" s="455"/>
      <c r="X710" s="455"/>
      <c r="Y710" s="455"/>
      <c r="Z710" s="455"/>
      <c r="AA710" s="455"/>
      <c r="AB710" s="455"/>
      <c r="AC710" s="455"/>
      <c r="AD710" s="456"/>
      <c r="AE710" s="456"/>
      <c r="AF710" s="456"/>
    </row>
    <row r="711" spans="1:32" s="478" customFormat="1" ht="11.25" hidden="1" customHeight="1">
      <c r="A711" s="456"/>
      <c r="B711" s="474"/>
      <c r="C711" s="474"/>
      <c r="D711" s="474"/>
      <c r="E711" s="455"/>
      <c r="F711" s="455"/>
      <c r="G711" s="455"/>
      <c r="H711" s="455"/>
      <c r="I711" s="455"/>
      <c r="J711" s="455"/>
      <c r="K711" s="455"/>
      <c r="L711" s="455"/>
      <c r="M711" s="455"/>
      <c r="N711" s="455"/>
      <c r="O711" s="455"/>
      <c r="P711" s="455"/>
      <c r="Q711" s="455"/>
      <c r="R711" s="455"/>
      <c r="S711" s="455"/>
      <c r="T711" s="455"/>
      <c r="U711" s="455"/>
      <c r="V711" s="455"/>
      <c r="W711" s="455"/>
      <c r="X711" s="455"/>
      <c r="Y711" s="455"/>
      <c r="Z711" s="455"/>
      <c r="AA711" s="455"/>
      <c r="AB711" s="455"/>
      <c r="AC711" s="455"/>
      <c r="AD711" s="456"/>
      <c r="AE711" s="456"/>
      <c r="AF711" s="456"/>
    </row>
    <row r="712" spans="1:32" s="478" customFormat="1" ht="11.25" hidden="1" customHeight="1">
      <c r="A712" s="456"/>
      <c r="B712" s="474"/>
      <c r="C712" s="474"/>
      <c r="D712" s="474"/>
      <c r="E712" s="455"/>
      <c r="F712" s="455"/>
      <c r="G712" s="455"/>
      <c r="H712" s="455"/>
      <c r="I712" s="455"/>
      <c r="J712" s="455"/>
      <c r="K712" s="455"/>
      <c r="L712" s="455"/>
      <c r="M712" s="455"/>
      <c r="N712" s="455"/>
      <c r="O712" s="455"/>
      <c r="P712" s="455"/>
      <c r="Q712" s="455"/>
      <c r="R712" s="455"/>
      <c r="S712" s="455"/>
      <c r="T712" s="455"/>
      <c r="U712" s="455"/>
      <c r="V712" s="455"/>
      <c r="W712" s="455"/>
      <c r="X712" s="455"/>
      <c r="Y712" s="455"/>
      <c r="Z712" s="455"/>
      <c r="AA712" s="455"/>
      <c r="AB712" s="455"/>
      <c r="AC712" s="455"/>
      <c r="AD712" s="456"/>
      <c r="AE712" s="456"/>
      <c r="AF712" s="456"/>
    </row>
    <row r="713" spans="1:32" s="478" customFormat="1" ht="11.25" hidden="1" customHeight="1">
      <c r="A713" s="456"/>
      <c r="B713" s="474"/>
      <c r="C713" s="474"/>
      <c r="D713" s="474"/>
      <c r="E713" s="455"/>
      <c r="F713" s="455"/>
      <c r="G713" s="455"/>
      <c r="H713" s="455"/>
      <c r="I713" s="455"/>
      <c r="J713" s="455"/>
      <c r="K713" s="455"/>
      <c r="L713" s="455"/>
      <c r="M713" s="455"/>
      <c r="N713" s="455"/>
      <c r="O713" s="455"/>
      <c r="P713" s="455"/>
      <c r="Q713" s="455"/>
      <c r="R713" s="455"/>
      <c r="S713" s="455"/>
      <c r="T713" s="455"/>
      <c r="U713" s="455"/>
      <c r="V713" s="455"/>
      <c r="W713" s="455"/>
      <c r="X713" s="455"/>
      <c r="Y713" s="455"/>
      <c r="Z713" s="455"/>
      <c r="AA713" s="455"/>
      <c r="AB713" s="455"/>
      <c r="AC713" s="455"/>
      <c r="AD713" s="456"/>
      <c r="AE713" s="456"/>
      <c r="AF713" s="456"/>
    </row>
    <row r="714" spans="1:32" s="478" customFormat="1" ht="11.25" hidden="1" customHeight="1">
      <c r="A714" s="456"/>
      <c r="B714" s="474"/>
      <c r="C714" s="474"/>
      <c r="D714" s="474"/>
      <c r="E714" s="455"/>
      <c r="F714" s="455"/>
      <c r="G714" s="455"/>
      <c r="H714" s="455"/>
      <c r="I714" s="455"/>
      <c r="J714" s="455"/>
      <c r="K714" s="455"/>
      <c r="L714" s="455"/>
      <c r="M714" s="455"/>
      <c r="N714" s="455"/>
      <c r="O714" s="455"/>
      <c r="P714" s="455"/>
      <c r="Q714" s="455"/>
      <c r="R714" s="455"/>
      <c r="S714" s="455"/>
      <c r="T714" s="455"/>
      <c r="U714" s="455"/>
      <c r="V714" s="455"/>
      <c r="W714" s="455"/>
      <c r="X714" s="455"/>
      <c r="Y714" s="455"/>
      <c r="Z714" s="455"/>
      <c r="AA714" s="455"/>
      <c r="AB714" s="455"/>
      <c r="AC714" s="455"/>
      <c r="AD714" s="456"/>
      <c r="AE714" s="456"/>
      <c r="AF714" s="456"/>
    </row>
    <row r="715" spans="1:32" s="478" customFormat="1" ht="11.25" hidden="1" customHeight="1">
      <c r="A715" s="456"/>
      <c r="B715" s="474"/>
      <c r="C715" s="474"/>
      <c r="D715" s="474"/>
      <c r="E715" s="455"/>
      <c r="F715" s="455"/>
      <c r="G715" s="455"/>
      <c r="H715" s="455"/>
      <c r="I715" s="455"/>
      <c r="J715" s="455"/>
      <c r="K715" s="455"/>
      <c r="L715" s="455"/>
      <c r="M715" s="455"/>
      <c r="N715" s="455"/>
      <c r="O715" s="455"/>
      <c r="P715" s="455"/>
      <c r="Q715" s="455"/>
      <c r="R715" s="455"/>
      <c r="S715" s="455"/>
      <c r="T715" s="455"/>
      <c r="U715" s="455"/>
      <c r="V715" s="455"/>
      <c r="W715" s="455"/>
      <c r="X715" s="455"/>
      <c r="Y715" s="455"/>
      <c r="Z715" s="455"/>
      <c r="AA715" s="455"/>
      <c r="AB715" s="455"/>
      <c r="AC715" s="455"/>
      <c r="AD715" s="456"/>
      <c r="AE715" s="456"/>
      <c r="AF715" s="456"/>
    </row>
    <row r="716" spans="1:32" s="478" customFormat="1" ht="11.25" hidden="1" customHeight="1">
      <c r="A716" s="456"/>
      <c r="B716" s="474"/>
      <c r="C716" s="474"/>
      <c r="D716" s="474"/>
      <c r="E716" s="455"/>
      <c r="F716" s="455"/>
      <c r="G716" s="455"/>
      <c r="H716" s="455"/>
      <c r="I716" s="455"/>
      <c r="J716" s="455"/>
      <c r="K716" s="455"/>
      <c r="L716" s="455"/>
      <c r="M716" s="455"/>
      <c r="N716" s="455"/>
      <c r="O716" s="455"/>
      <c r="P716" s="455"/>
      <c r="Q716" s="455"/>
      <c r="R716" s="455"/>
      <c r="S716" s="455"/>
      <c r="T716" s="455"/>
      <c r="U716" s="455"/>
      <c r="V716" s="455"/>
      <c r="W716" s="455"/>
      <c r="X716" s="455"/>
      <c r="Y716" s="455"/>
      <c r="Z716" s="455"/>
      <c r="AA716" s="455"/>
      <c r="AB716" s="455"/>
      <c r="AC716" s="455"/>
      <c r="AD716" s="456"/>
      <c r="AE716" s="456"/>
      <c r="AF716" s="456"/>
    </row>
    <row r="717" spans="1:32" s="478" customFormat="1" ht="11.25" hidden="1" customHeight="1">
      <c r="A717" s="456"/>
      <c r="B717" s="474"/>
      <c r="C717" s="474"/>
      <c r="D717" s="474"/>
      <c r="E717" s="455"/>
      <c r="F717" s="455"/>
      <c r="G717" s="455"/>
      <c r="H717" s="455"/>
      <c r="I717" s="455"/>
      <c r="J717" s="455"/>
      <c r="K717" s="455"/>
      <c r="L717" s="455"/>
      <c r="M717" s="455"/>
      <c r="N717" s="455"/>
      <c r="O717" s="455"/>
      <c r="P717" s="455"/>
      <c r="Q717" s="455"/>
      <c r="R717" s="455"/>
      <c r="S717" s="455"/>
      <c r="T717" s="455"/>
      <c r="U717" s="455"/>
      <c r="V717" s="455"/>
      <c r="W717" s="455"/>
      <c r="X717" s="455"/>
      <c r="Y717" s="455"/>
      <c r="Z717" s="455"/>
      <c r="AA717" s="455"/>
      <c r="AB717" s="455"/>
      <c r="AC717" s="455"/>
      <c r="AD717" s="456"/>
      <c r="AE717" s="456"/>
      <c r="AF717" s="456"/>
    </row>
    <row r="718" spans="1:32" s="478" customFormat="1" ht="11.25" hidden="1" customHeight="1">
      <c r="A718" s="456"/>
      <c r="B718" s="474"/>
      <c r="C718" s="474"/>
      <c r="D718" s="474"/>
      <c r="E718" s="455"/>
      <c r="F718" s="455"/>
      <c r="G718" s="455"/>
      <c r="H718" s="455"/>
      <c r="I718" s="455"/>
      <c r="J718" s="455"/>
      <c r="K718" s="455"/>
      <c r="L718" s="455"/>
      <c r="M718" s="455"/>
      <c r="N718" s="455"/>
      <c r="O718" s="455"/>
      <c r="P718" s="455"/>
      <c r="Q718" s="455"/>
      <c r="R718" s="455"/>
      <c r="S718" s="455"/>
      <c r="T718" s="455"/>
      <c r="U718" s="455"/>
      <c r="V718" s="455"/>
      <c r="W718" s="455"/>
      <c r="X718" s="455"/>
      <c r="Y718" s="455"/>
      <c r="Z718" s="455"/>
      <c r="AA718" s="455"/>
      <c r="AB718" s="455"/>
      <c r="AC718" s="455"/>
      <c r="AD718" s="456"/>
      <c r="AE718" s="456"/>
      <c r="AF718" s="456"/>
    </row>
    <row r="719" spans="1:32" s="478" customFormat="1" ht="11.25" hidden="1" customHeight="1">
      <c r="A719" s="456"/>
      <c r="B719" s="474"/>
      <c r="C719" s="474"/>
      <c r="D719" s="474"/>
      <c r="E719" s="455"/>
      <c r="F719" s="455"/>
      <c r="G719" s="455"/>
      <c r="H719" s="455"/>
      <c r="I719" s="455"/>
      <c r="J719" s="455"/>
      <c r="K719" s="455"/>
      <c r="L719" s="455"/>
      <c r="M719" s="455"/>
      <c r="N719" s="455"/>
      <c r="O719" s="455"/>
      <c r="P719" s="455"/>
      <c r="Q719" s="455"/>
      <c r="R719" s="455"/>
      <c r="S719" s="455"/>
      <c r="T719" s="455"/>
      <c r="U719" s="455"/>
      <c r="V719" s="455"/>
      <c r="W719" s="455"/>
      <c r="X719" s="455"/>
      <c r="Y719" s="455"/>
      <c r="Z719" s="455"/>
      <c r="AA719" s="455"/>
      <c r="AB719" s="455"/>
      <c r="AC719" s="455"/>
      <c r="AD719" s="456"/>
      <c r="AE719" s="456"/>
      <c r="AF719" s="456"/>
    </row>
    <row r="720" spans="1:32" s="478" customFormat="1" ht="11.25" hidden="1" customHeight="1">
      <c r="A720" s="456"/>
      <c r="B720" s="474"/>
      <c r="C720" s="474"/>
      <c r="D720" s="474"/>
      <c r="E720" s="455"/>
      <c r="F720" s="455"/>
      <c r="G720" s="455"/>
      <c r="H720" s="455"/>
      <c r="I720" s="455"/>
      <c r="J720" s="455"/>
      <c r="K720" s="455"/>
      <c r="L720" s="455"/>
      <c r="M720" s="455"/>
      <c r="N720" s="455"/>
      <c r="O720" s="455"/>
      <c r="P720" s="455"/>
      <c r="Q720" s="455"/>
      <c r="R720" s="455"/>
      <c r="S720" s="455"/>
      <c r="T720" s="455"/>
      <c r="U720" s="455"/>
      <c r="V720" s="455"/>
      <c r="W720" s="455"/>
      <c r="X720" s="455"/>
      <c r="Y720" s="455"/>
      <c r="Z720" s="455"/>
      <c r="AA720" s="455"/>
      <c r="AB720" s="455"/>
      <c r="AC720" s="455"/>
      <c r="AD720" s="456"/>
      <c r="AE720" s="456"/>
      <c r="AF720" s="456"/>
    </row>
    <row r="721" spans="1:32" s="478" customFormat="1" ht="11.25" hidden="1" customHeight="1">
      <c r="A721" s="456"/>
      <c r="B721" s="474"/>
      <c r="C721" s="474"/>
      <c r="D721" s="474"/>
      <c r="E721" s="455"/>
      <c r="F721" s="455"/>
      <c r="G721" s="455"/>
      <c r="H721" s="455"/>
      <c r="I721" s="455"/>
      <c r="J721" s="455"/>
      <c r="K721" s="455"/>
      <c r="L721" s="455"/>
      <c r="M721" s="455"/>
      <c r="N721" s="455"/>
      <c r="O721" s="455"/>
      <c r="P721" s="455"/>
      <c r="Q721" s="455"/>
      <c r="R721" s="455"/>
      <c r="S721" s="455"/>
      <c r="T721" s="455"/>
      <c r="U721" s="455"/>
      <c r="V721" s="455"/>
      <c r="W721" s="455"/>
      <c r="X721" s="455"/>
      <c r="Y721" s="455"/>
      <c r="Z721" s="455"/>
      <c r="AA721" s="455"/>
      <c r="AB721" s="455"/>
      <c r="AC721" s="455"/>
      <c r="AD721" s="456"/>
      <c r="AE721" s="456"/>
      <c r="AF721" s="456"/>
    </row>
    <row r="722" spans="1:32" s="478" customFormat="1" ht="11.25" hidden="1" customHeight="1">
      <c r="A722" s="456"/>
      <c r="B722" s="474"/>
      <c r="C722" s="474"/>
      <c r="D722" s="474"/>
      <c r="E722" s="455"/>
      <c r="F722" s="455"/>
      <c r="G722" s="455"/>
      <c r="H722" s="455"/>
      <c r="I722" s="455"/>
      <c r="J722" s="455"/>
      <c r="K722" s="455"/>
      <c r="L722" s="455"/>
      <c r="M722" s="455"/>
      <c r="N722" s="455"/>
      <c r="O722" s="455"/>
      <c r="P722" s="455"/>
      <c r="Q722" s="455"/>
      <c r="R722" s="455"/>
      <c r="S722" s="455"/>
      <c r="T722" s="455"/>
      <c r="U722" s="455"/>
      <c r="V722" s="455"/>
      <c r="W722" s="455"/>
      <c r="X722" s="455"/>
      <c r="Y722" s="455"/>
      <c r="Z722" s="455"/>
      <c r="AA722" s="455"/>
      <c r="AB722" s="455"/>
      <c r="AC722" s="455"/>
      <c r="AD722" s="456"/>
      <c r="AE722" s="456"/>
      <c r="AF722" s="456"/>
    </row>
    <row r="723" spans="1:32" s="478" customFormat="1" ht="11.25" hidden="1" customHeight="1">
      <c r="A723" s="456"/>
      <c r="B723" s="474"/>
      <c r="C723" s="474"/>
      <c r="D723" s="474"/>
      <c r="E723" s="455"/>
      <c r="F723" s="455"/>
      <c r="G723" s="455"/>
      <c r="H723" s="455"/>
      <c r="I723" s="455"/>
      <c r="J723" s="455"/>
      <c r="K723" s="455"/>
      <c r="L723" s="455"/>
      <c r="M723" s="455"/>
      <c r="N723" s="455"/>
      <c r="O723" s="455"/>
      <c r="P723" s="455"/>
      <c r="Q723" s="455"/>
      <c r="R723" s="455"/>
      <c r="S723" s="455"/>
      <c r="T723" s="455"/>
      <c r="U723" s="455"/>
      <c r="V723" s="455"/>
      <c r="W723" s="455"/>
      <c r="X723" s="455"/>
      <c r="Y723" s="455"/>
      <c r="Z723" s="455"/>
      <c r="AA723" s="455"/>
      <c r="AB723" s="455"/>
      <c r="AC723" s="455"/>
      <c r="AD723" s="456"/>
      <c r="AE723" s="456"/>
      <c r="AF723" s="456"/>
    </row>
    <row r="724" spans="1:32" s="478" customFormat="1" ht="11.25" hidden="1" customHeight="1">
      <c r="A724" s="456"/>
      <c r="B724" s="474"/>
      <c r="C724" s="474"/>
      <c r="D724" s="474"/>
      <c r="E724" s="455"/>
      <c r="F724" s="455"/>
      <c r="G724" s="455"/>
      <c r="H724" s="455"/>
      <c r="I724" s="455"/>
      <c r="J724" s="455"/>
      <c r="K724" s="455"/>
      <c r="L724" s="455"/>
      <c r="M724" s="455"/>
      <c r="N724" s="455"/>
      <c r="O724" s="455"/>
      <c r="P724" s="455"/>
      <c r="Q724" s="455"/>
      <c r="R724" s="455"/>
      <c r="S724" s="455"/>
      <c r="T724" s="455"/>
      <c r="U724" s="455"/>
      <c r="V724" s="455"/>
      <c r="W724" s="455"/>
      <c r="X724" s="455"/>
      <c r="Y724" s="455"/>
      <c r="Z724" s="455"/>
      <c r="AA724" s="455"/>
      <c r="AB724" s="455"/>
      <c r="AC724" s="455"/>
      <c r="AD724" s="456"/>
      <c r="AE724" s="456"/>
      <c r="AF724" s="456"/>
    </row>
    <row r="725" spans="1:32" s="478" customFormat="1" ht="11.25" hidden="1" customHeight="1">
      <c r="A725" s="456"/>
      <c r="B725" s="456"/>
      <c r="C725" s="456"/>
      <c r="D725" s="456"/>
      <c r="E725" s="455"/>
      <c r="F725" s="455"/>
      <c r="G725" s="455"/>
      <c r="H725" s="455"/>
      <c r="I725" s="455"/>
      <c r="J725" s="455"/>
      <c r="K725" s="455"/>
      <c r="L725" s="455"/>
      <c r="M725" s="455"/>
      <c r="N725" s="455"/>
      <c r="O725" s="455"/>
      <c r="P725" s="455"/>
      <c r="Q725" s="455"/>
      <c r="R725" s="455"/>
      <c r="S725" s="455"/>
      <c r="T725" s="455"/>
      <c r="U725" s="455"/>
      <c r="V725" s="455"/>
      <c r="W725" s="455"/>
      <c r="X725" s="455"/>
      <c r="Y725" s="455"/>
      <c r="Z725" s="455"/>
      <c r="AA725" s="455"/>
      <c r="AB725" s="455"/>
      <c r="AC725" s="455"/>
      <c r="AD725" s="456"/>
      <c r="AE725" s="456"/>
      <c r="AF725" s="456"/>
    </row>
  </sheetData>
  <sheetProtection sheet="1" objects="1" scenarios="1"/>
  <hyperlinks>
    <hyperlink ref="D1" location="Índice!A1" display="Índice!A1"/>
  </hyperlinks>
  <printOptions horizontalCentered="1" verticalCentered="1" gridLinesSet="0"/>
  <pageMargins left="0.19685039370078741" right="0.19685039370078741" top="0.19685039370078741" bottom="0.19685039370078741" header="0" footer="0.39370078740157483"/>
  <pageSetup orientation="portrait" r:id="rId1"/>
  <headerFooter scaleWithDoc="0" alignWithMargins="0">
    <oddHeader xml:space="preserve">&amp;L&amp;"Arial,Normal"&amp;10&amp;K000080INEGI. Anuario estadístico y geográfico por entidad federativa 2019. </oddHeader>
  </headerFooter>
  <rowBreaks count="6" manualBreakCount="6">
    <brk id="79" max="3" man="1"/>
    <brk id="151" max="3" man="1"/>
    <brk id="225" max="3" man="1"/>
    <brk id="299" max="3" man="1"/>
    <brk id="373" max="3" man="1"/>
    <brk id="447" max="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84"/>
  <sheetViews>
    <sheetView showGridLines="0" showRowColHeaders="0" zoomScale="130" zoomScaleNormal="130" workbookViewId="0"/>
  </sheetViews>
  <sheetFormatPr baseColWidth="10" defaultColWidth="0" defaultRowHeight="11.25" customHeight="1" zeroHeight="1"/>
  <cols>
    <col min="1" max="1" width="17.42578125" style="456" customWidth="1"/>
    <col min="2" max="2" width="9" style="456" customWidth="1"/>
    <col min="3" max="3" width="9.7109375" style="456" customWidth="1"/>
    <col min="4" max="4" width="8.5703125" style="456" customWidth="1"/>
    <col min="5" max="5" width="9.85546875" style="456" customWidth="1"/>
    <col min="6" max="6" width="8.7109375" style="456" customWidth="1"/>
    <col min="7" max="7" width="9.7109375" style="456" customWidth="1"/>
    <col min="8" max="8" width="9" style="456" customWidth="1"/>
    <col min="9" max="9" width="7.7109375" style="456" customWidth="1"/>
    <col min="10" max="10" width="17" style="455" customWidth="1"/>
    <col min="11" max="12" width="11.28515625" style="455" customWidth="1"/>
    <col min="13" max="13" width="10.7109375" style="456" customWidth="1"/>
    <col min="14" max="14" width="10.42578125" style="456" customWidth="1"/>
    <col min="15" max="15" width="10.5703125" style="456" customWidth="1"/>
    <col min="16" max="16" width="9.5703125" style="456" customWidth="1"/>
    <col min="17" max="17" width="10" style="456" customWidth="1"/>
    <col min="18" max="18" width="18.28515625" style="456" customWidth="1"/>
    <col min="19" max="19" width="10.85546875" style="456" customWidth="1"/>
    <col min="20" max="20" width="11.140625" style="456" customWidth="1"/>
    <col min="21" max="21" width="10.140625" style="456" customWidth="1"/>
    <col min="22" max="22" width="10.85546875" style="456" customWidth="1"/>
    <col min="23" max="23" width="10.28515625" style="456" customWidth="1"/>
    <col min="24" max="24" width="10.140625" style="456" customWidth="1"/>
    <col min="25" max="25" width="9.7109375" style="456" customWidth="1"/>
    <col min="26" max="26" width="0.85546875" style="456" customWidth="1"/>
    <col min="27" max="27" width="0.85546875" style="456" hidden="1" customWidth="1"/>
    <col min="28" max="16384" width="11.5703125" style="456" hidden="1"/>
  </cols>
  <sheetData>
    <row r="1" spans="1:25" s="450" customFormat="1" ht="12.6" customHeight="1">
      <c r="A1" s="449" t="s">
        <v>221</v>
      </c>
      <c r="I1" s="1" t="s">
        <v>222</v>
      </c>
      <c r="J1" s="449" t="s">
        <v>221</v>
      </c>
      <c r="K1" s="451"/>
      <c r="L1" s="451"/>
      <c r="Q1" s="1" t="s">
        <v>222</v>
      </c>
      <c r="R1" s="449" t="s">
        <v>221</v>
      </c>
      <c r="Y1" s="1" t="s">
        <v>222</v>
      </c>
    </row>
    <row r="2" spans="1:25" s="450" customFormat="1" ht="12.6" customHeight="1">
      <c r="A2" s="449" t="s">
        <v>223</v>
      </c>
      <c r="D2" s="480"/>
      <c r="I2" s="480" t="s">
        <v>224</v>
      </c>
      <c r="J2" s="449" t="s">
        <v>223</v>
      </c>
      <c r="K2" s="451"/>
      <c r="L2" s="451"/>
      <c r="Q2" s="480" t="s">
        <v>225</v>
      </c>
      <c r="R2" s="449" t="s">
        <v>223</v>
      </c>
      <c r="Y2" s="480" t="s">
        <v>226</v>
      </c>
    </row>
    <row r="3" spans="1:25" s="450" customFormat="1" ht="12.6" customHeight="1">
      <c r="A3" s="453" t="s">
        <v>227</v>
      </c>
      <c r="J3" s="453" t="s">
        <v>227</v>
      </c>
      <c r="K3" s="451"/>
      <c r="L3" s="451"/>
      <c r="R3" s="453" t="s">
        <v>227</v>
      </c>
    </row>
    <row r="4" spans="1:25" ht="3" customHeight="1">
      <c r="A4" s="454"/>
      <c r="B4" s="454"/>
      <c r="C4" s="454"/>
      <c r="D4" s="454"/>
      <c r="E4" s="454"/>
      <c r="F4" s="454"/>
      <c r="G4" s="454"/>
      <c r="H4" s="454"/>
      <c r="I4" s="454"/>
      <c r="J4" s="454"/>
      <c r="K4" s="454"/>
      <c r="L4" s="454"/>
      <c r="M4" s="454"/>
      <c r="N4" s="454"/>
      <c r="O4" s="454"/>
      <c r="P4" s="454"/>
      <c r="Q4" s="454"/>
      <c r="R4" s="454"/>
      <c r="S4" s="454"/>
      <c r="T4" s="454"/>
      <c r="U4" s="454"/>
      <c r="V4" s="454"/>
      <c r="W4" s="454"/>
      <c r="X4" s="454"/>
      <c r="Y4" s="454"/>
    </row>
    <row r="5" spans="1:25" ht="3" customHeight="1">
      <c r="A5" s="455"/>
      <c r="B5" s="457"/>
      <c r="C5" s="457"/>
      <c r="D5" s="457"/>
      <c r="E5" s="457"/>
      <c r="F5" s="457"/>
      <c r="G5" s="457"/>
      <c r="H5" s="457"/>
      <c r="I5" s="457"/>
      <c r="K5" s="457"/>
      <c r="L5" s="457"/>
      <c r="M5" s="457"/>
      <c r="N5" s="457"/>
      <c r="O5" s="457"/>
      <c r="P5" s="457"/>
      <c r="Q5" s="457"/>
      <c r="R5" s="455"/>
      <c r="S5" s="457"/>
      <c r="T5" s="457"/>
      <c r="U5" s="457"/>
      <c r="V5" s="457"/>
      <c r="W5" s="457"/>
      <c r="X5" s="457"/>
      <c r="Y5" s="457"/>
    </row>
    <row r="6" spans="1:25" s="462" customFormat="1" ht="60.75" customHeight="1">
      <c r="A6" s="458" t="s">
        <v>151</v>
      </c>
      <c r="B6" s="459" t="s">
        <v>0</v>
      </c>
      <c r="C6" s="459" t="s">
        <v>228</v>
      </c>
      <c r="D6" s="459" t="s">
        <v>229</v>
      </c>
      <c r="E6" s="459" t="s">
        <v>230</v>
      </c>
      <c r="F6" s="459" t="s">
        <v>231</v>
      </c>
      <c r="G6" s="459" t="s">
        <v>232</v>
      </c>
      <c r="H6" s="459" t="s">
        <v>233</v>
      </c>
      <c r="I6" s="459" t="s">
        <v>234</v>
      </c>
      <c r="J6" s="458" t="s">
        <v>151</v>
      </c>
      <c r="K6" s="459" t="s">
        <v>235</v>
      </c>
      <c r="L6" s="459" t="s">
        <v>236</v>
      </c>
      <c r="M6" s="459" t="s">
        <v>237</v>
      </c>
      <c r="N6" s="459" t="s">
        <v>238</v>
      </c>
      <c r="O6" s="459" t="s">
        <v>239</v>
      </c>
      <c r="P6" s="459" t="s">
        <v>240</v>
      </c>
      <c r="Q6" s="459" t="s">
        <v>241</v>
      </c>
      <c r="R6" s="458" t="s">
        <v>151</v>
      </c>
      <c r="S6" s="459" t="s">
        <v>242</v>
      </c>
      <c r="T6" s="459" t="s">
        <v>243</v>
      </c>
      <c r="U6" s="459" t="s">
        <v>244</v>
      </c>
      <c r="V6" s="459" t="s">
        <v>245</v>
      </c>
      <c r="W6" s="459" t="s">
        <v>246</v>
      </c>
      <c r="X6" s="459" t="s">
        <v>247</v>
      </c>
      <c r="Y6" s="459" t="s">
        <v>248</v>
      </c>
    </row>
    <row r="7" spans="1:25" ht="3" customHeight="1">
      <c r="A7" s="454"/>
      <c r="B7" s="454"/>
      <c r="C7" s="454"/>
      <c r="D7" s="454"/>
      <c r="E7" s="454"/>
      <c r="F7" s="454"/>
      <c r="G7" s="454"/>
      <c r="H7" s="454"/>
      <c r="I7" s="454"/>
      <c r="J7" s="454"/>
      <c r="K7" s="454"/>
      <c r="L7" s="454"/>
      <c r="M7" s="454"/>
      <c r="N7" s="454"/>
      <c r="O7" s="454"/>
      <c r="P7" s="454"/>
      <c r="Q7" s="454"/>
      <c r="R7" s="454"/>
      <c r="S7" s="454"/>
      <c r="T7" s="454"/>
      <c r="U7" s="454"/>
      <c r="V7" s="454"/>
      <c r="W7" s="454"/>
      <c r="X7" s="454"/>
      <c r="Y7" s="454"/>
    </row>
    <row r="8" spans="1:25" ht="3" customHeight="1">
      <c r="A8" s="455"/>
      <c r="B8" s="455"/>
      <c r="C8" s="455"/>
      <c r="D8" s="455"/>
      <c r="E8" s="455"/>
      <c r="F8" s="455"/>
      <c r="G8" s="455"/>
      <c r="H8" s="455"/>
      <c r="I8" s="455"/>
      <c r="M8" s="455"/>
      <c r="N8" s="455"/>
      <c r="O8" s="455"/>
      <c r="P8" s="455"/>
      <c r="Q8" s="455"/>
      <c r="R8" s="455"/>
      <c r="S8" s="455"/>
      <c r="T8" s="455"/>
      <c r="U8" s="455"/>
      <c r="V8" s="455"/>
      <c r="W8" s="455"/>
      <c r="X8" s="455"/>
      <c r="Y8" s="455"/>
    </row>
    <row r="9" spans="1:25" ht="9" customHeight="1">
      <c r="A9" s="464">
        <v>2007</v>
      </c>
      <c r="B9" s="455"/>
      <c r="C9" s="455"/>
      <c r="D9" s="455"/>
      <c r="E9" s="455"/>
      <c r="F9" s="455"/>
      <c r="G9" s="455"/>
      <c r="H9" s="455"/>
      <c r="I9" s="455"/>
      <c r="J9" s="464">
        <v>2007</v>
      </c>
      <c r="M9" s="455"/>
      <c r="N9" s="455"/>
      <c r="O9" s="455"/>
      <c r="P9" s="455"/>
      <c r="Q9" s="455"/>
      <c r="R9" s="464">
        <v>2007</v>
      </c>
      <c r="S9" s="455"/>
      <c r="T9" s="455"/>
      <c r="U9" s="455"/>
      <c r="V9" s="455"/>
      <c r="W9" s="455"/>
      <c r="X9" s="455"/>
      <c r="Y9" s="455"/>
    </row>
    <row r="10" spans="1:25" s="467" customFormat="1" ht="9" customHeight="1">
      <c r="A10" s="464" t="s">
        <v>1</v>
      </c>
      <c r="B10" s="465">
        <f t="shared" ref="B10:I10" si="0">SUM(B12:B43)</f>
        <v>22817481</v>
      </c>
      <c r="C10" s="465">
        <f t="shared" si="0"/>
        <v>887475</v>
      </c>
      <c r="D10" s="465">
        <f t="shared" si="0"/>
        <v>181712</v>
      </c>
      <c r="E10" s="465">
        <f t="shared" si="0"/>
        <v>157709</v>
      </c>
      <c r="F10" s="465">
        <f t="shared" si="0"/>
        <v>808106</v>
      </c>
      <c r="G10" s="465">
        <f t="shared" si="0"/>
        <v>3685625</v>
      </c>
      <c r="H10" s="465">
        <f t="shared" si="0"/>
        <v>1047323</v>
      </c>
      <c r="I10" s="465">
        <f t="shared" si="0"/>
        <v>3919786</v>
      </c>
      <c r="J10" s="464" t="s">
        <v>1</v>
      </c>
      <c r="K10" s="465">
        <f t="shared" ref="K10:Q10" si="1">SUM(K12:K43)</f>
        <v>930634</v>
      </c>
      <c r="L10" s="465">
        <f t="shared" si="1"/>
        <v>139769</v>
      </c>
      <c r="M10" s="465">
        <f t="shared" si="1"/>
        <v>588844</v>
      </c>
      <c r="N10" s="465">
        <f t="shared" si="1"/>
        <v>682827</v>
      </c>
      <c r="O10" s="465">
        <f t="shared" si="1"/>
        <v>842463</v>
      </c>
      <c r="P10" s="465">
        <f t="shared" si="1"/>
        <v>1149</v>
      </c>
      <c r="Q10" s="465">
        <f t="shared" si="1"/>
        <v>2336102</v>
      </c>
      <c r="R10" s="464" t="s">
        <v>1</v>
      </c>
      <c r="S10" s="465">
        <f t="shared" ref="S10:Y10" si="2">SUM(S12:S44)</f>
        <v>588669</v>
      </c>
      <c r="T10" s="465">
        <f t="shared" si="2"/>
        <v>661444</v>
      </c>
      <c r="U10" s="465">
        <f t="shared" si="2"/>
        <v>153192</v>
      </c>
      <c r="V10" s="465">
        <f t="shared" si="2"/>
        <v>205365</v>
      </c>
      <c r="W10" s="465">
        <f t="shared" si="2"/>
        <v>1800898</v>
      </c>
      <c r="X10" s="465">
        <f t="shared" si="2"/>
        <v>928099</v>
      </c>
      <c r="Y10" s="465">
        <f t="shared" si="2"/>
        <v>2270290</v>
      </c>
    </row>
    <row r="11" spans="1:25" s="467" customFormat="1" ht="3.95" customHeight="1">
      <c r="A11" s="464"/>
      <c r="B11" s="465"/>
      <c r="C11" s="465"/>
      <c r="D11" s="465"/>
      <c r="E11" s="465"/>
      <c r="F11" s="465"/>
      <c r="G11" s="465"/>
      <c r="H11" s="465"/>
      <c r="I11" s="465"/>
      <c r="J11" s="464"/>
      <c r="K11" s="465"/>
      <c r="L11" s="465"/>
      <c r="M11" s="465"/>
      <c r="N11" s="465"/>
      <c r="O11" s="465"/>
      <c r="P11" s="465"/>
      <c r="Q11" s="465"/>
      <c r="R11" s="464"/>
      <c r="S11" s="465"/>
      <c r="T11" s="465"/>
      <c r="U11" s="465"/>
      <c r="V11" s="465"/>
      <c r="W11" s="465"/>
      <c r="X11" s="465"/>
      <c r="Y11" s="465"/>
    </row>
    <row r="12" spans="1:25" s="467" customFormat="1" ht="9" customHeight="1">
      <c r="A12" s="466" t="s">
        <v>2</v>
      </c>
      <c r="B12" s="468">
        <f t="shared" ref="B12:B43" si="3">SUM(C12:I12,K12:Q12,S12:Y12)</f>
        <v>311619</v>
      </c>
      <c r="C12" s="468">
        <v>8605</v>
      </c>
      <c r="D12" s="468">
        <v>183</v>
      </c>
      <c r="E12" s="468">
        <v>483</v>
      </c>
      <c r="F12" s="468">
        <v>9584</v>
      </c>
      <c r="G12" s="468">
        <v>56149</v>
      </c>
      <c r="H12" s="468">
        <v>10883</v>
      </c>
      <c r="I12" s="468">
        <v>48143</v>
      </c>
      <c r="J12" s="466" t="s">
        <v>2</v>
      </c>
      <c r="K12" s="468">
        <v>9901</v>
      </c>
      <c r="L12" s="468">
        <v>1098</v>
      </c>
      <c r="M12" s="468">
        <v>4964</v>
      </c>
      <c r="N12" s="468">
        <v>6983</v>
      </c>
      <c r="O12" s="468">
        <v>7857</v>
      </c>
      <c r="P12" s="468">
        <v>8</v>
      </c>
      <c r="Q12" s="468">
        <v>21353</v>
      </c>
      <c r="R12" s="466" t="s">
        <v>2</v>
      </c>
      <c r="S12" s="468">
        <v>6977</v>
      </c>
      <c r="T12" s="468">
        <v>7616</v>
      </c>
      <c r="U12" s="468">
        <v>1728</v>
      </c>
      <c r="V12" s="468">
        <v>1545</v>
      </c>
      <c r="W12" s="468">
        <v>19212</v>
      </c>
      <c r="X12" s="468">
        <v>75261</v>
      </c>
      <c r="Y12" s="468">
        <v>13086</v>
      </c>
    </row>
    <row r="13" spans="1:25" s="467" customFormat="1" ht="9" customHeight="1">
      <c r="A13" s="466" t="s">
        <v>3</v>
      </c>
      <c r="B13" s="468">
        <f t="shared" si="3"/>
        <v>976152</v>
      </c>
      <c r="C13" s="468">
        <v>22230</v>
      </c>
      <c r="D13" s="468">
        <v>942</v>
      </c>
      <c r="E13" s="468">
        <v>1799</v>
      </c>
      <c r="F13" s="468">
        <v>31545</v>
      </c>
      <c r="G13" s="468">
        <v>340547</v>
      </c>
      <c r="H13" s="468">
        <v>67290</v>
      </c>
      <c r="I13" s="468">
        <v>185215</v>
      </c>
      <c r="J13" s="466" t="s">
        <v>3</v>
      </c>
      <c r="K13" s="468">
        <v>20937</v>
      </c>
      <c r="L13" s="468">
        <v>3833</v>
      </c>
      <c r="M13" s="468">
        <v>7530</v>
      </c>
      <c r="N13" s="468">
        <v>31967</v>
      </c>
      <c r="O13" s="468">
        <v>19567</v>
      </c>
      <c r="P13" s="468">
        <v>15</v>
      </c>
      <c r="Q13" s="468">
        <v>48189</v>
      </c>
      <c r="R13" s="466" t="s">
        <v>3</v>
      </c>
      <c r="S13" s="468">
        <v>9128</v>
      </c>
      <c r="T13" s="468">
        <v>19598</v>
      </c>
      <c r="U13" s="468">
        <v>5168</v>
      </c>
      <c r="V13" s="468">
        <v>8766</v>
      </c>
      <c r="W13" s="468">
        <v>89931</v>
      </c>
      <c r="X13" s="468">
        <v>5376</v>
      </c>
      <c r="Y13" s="468">
        <v>56579</v>
      </c>
    </row>
    <row r="14" spans="1:25" s="467" customFormat="1" ht="9" customHeight="1">
      <c r="A14" s="466" t="s">
        <v>4</v>
      </c>
      <c r="B14" s="468">
        <f t="shared" si="3"/>
        <v>136727</v>
      </c>
      <c r="C14" s="468">
        <v>8116</v>
      </c>
      <c r="D14" s="468">
        <v>1394</v>
      </c>
      <c r="E14" s="468">
        <v>634</v>
      </c>
      <c r="F14" s="468">
        <v>9331</v>
      </c>
      <c r="G14" s="468">
        <v>6798</v>
      </c>
      <c r="H14" s="468">
        <v>7628</v>
      </c>
      <c r="I14" s="468">
        <v>30060</v>
      </c>
      <c r="J14" s="466" t="s">
        <v>4</v>
      </c>
      <c r="K14" s="468">
        <v>4790</v>
      </c>
      <c r="L14" s="468">
        <v>544</v>
      </c>
      <c r="M14" s="468">
        <v>1113</v>
      </c>
      <c r="N14" s="468">
        <v>9804</v>
      </c>
      <c r="O14" s="468">
        <v>5553</v>
      </c>
      <c r="P14" s="468">
        <v>5</v>
      </c>
      <c r="Q14" s="468">
        <v>13834</v>
      </c>
      <c r="R14" s="466" t="s">
        <v>4</v>
      </c>
      <c r="S14" s="468">
        <v>2000</v>
      </c>
      <c r="T14" s="468">
        <v>4001</v>
      </c>
      <c r="U14" s="468">
        <v>1652</v>
      </c>
      <c r="V14" s="468">
        <v>5884</v>
      </c>
      <c r="W14" s="468">
        <v>9119</v>
      </c>
      <c r="X14" s="468">
        <v>9225</v>
      </c>
      <c r="Y14" s="468">
        <v>5242</v>
      </c>
    </row>
    <row r="15" spans="1:25" s="467" customFormat="1" ht="9" customHeight="1">
      <c r="A15" s="469" t="s">
        <v>5</v>
      </c>
      <c r="B15" s="470">
        <f t="shared" si="3"/>
        <v>150344</v>
      </c>
      <c r="C15" s="470">
        <v>9287</v>
      </c>
      <c r="D15" s="470">
        <v>3115</v>
      </c>
      <c r="E15" s="470">
        <v>416</v>
      </c>
      <c r="F15" s="470">
        <v>7071</v>
      </c>
      <c r="G15" s="470">
        <v>15360</v>
      </c>
      <c r="H15" s="470">
        <v>5789</v>
      </c>
      <c r="I15" s="470">
        <v>26080</v>
      </c>
      <c r="J15" s="469" t="s">
        <v>5</v>
      </c>
      <c r="K15" s="470">
        <v>7243</v>
      </c>
      <c r="L15" s="470">
        <v>735</v>
      </c>
      <c r="M15" s="470">
        <v>10759</v>
      </c>
      <c r="N15" s="470">
        <v>5219</v>
      </c>
      <c r="O15" s="470">
        <v>3716</v>
      </c>
      <c r="P15" s="470">
        <v>4</v>
      </c>
      <c r="Q15" s="470">
        <v>7498</v>
      </c>
      <c r="R15" s="469" t="s">
        <v>5</v>
      </c>
      <c r="S15" s="470">
        <v>5009</v>
      </c>
      <c r="T15" s="470">
        <v>3015</v>
      </c>
      <c r="U15" s="470">
        <v>469</v>
      </c>
      <c r="V15" s="470">
        <v>1643</v>
      </c>
      <c r="W15" s="470">
        <v>9233</v>
      </c>
      <c r="X15" s="470">
        <v>15176</v>
      </c>
      <c r="Y15" s="470">
        <v>13507</v>
      </c>
    </row>
    <row r="16" spans="1:25" s="467" customFormat="1" ht="9" customHeight="1">
      <c r="A16" s="466" t="s">
        <v>6</v>
      </c>
      <c r="B16" s="468">
        <f t="shared" si="3"/>
        <v>707104</v>
      </c>
      <c r="C16" s="468">
        <v>25542</v>
      </c>
      <c r="D16" s="468">
        <v>11220</v>
      </c>
      <c r="E16" s="468">
        <v>2132</v>
      </c>
      <c r="F16" s="468">
        <v>28754</v>
      </c>
      <c r="G16" s="468">
        <v>167145</v>
      </c>
      <c r="H16" s="468">
        <v>35196</v>
      </c>
      <c r="I16" s="468">
        <v>109629</v>
      </c>
      <c r="J16" s="466" t="s">
        <v>6</v>
      </c>
      <c r="K16" s="468">
        <v>21204</v>
      </c>
      <c r="L16" s="468">
        <v>3399</v>
      </c>
      <c r="M16" s="468">
        <v>10391</v>
      </c>
      <c r="N16" s="468">
        <v>36020</v>
      </c>
      <c r="O16" s="468">
        <v>24950</v>
      </c>
      <c r="P16" s="468">
        <v>23</v>
      </c>
      <c r="Q16" s="468">
        <v>72988</v>
      </c>
      <c r="R16" s="466" t="s">
        <v>6</v>
      </c>
      <c r="S16" s="468">
        <v>11914</v>
      </c>
      <c r="T16" s="468">
        <v>14743</v>
      </c>
      <c r="U16" s="468">
        <v>3109</v>
      </c>
      <c r="V16" s="468">
        <v>5481</v>
      </c>
      <c r="W16" s="468">
        <v>48663</v>
      </c>
      <c r="X16" s="468">
        <v>33511</v>
      </c>
      <c r="Y16" s="468">
        <v>41090</v>
      </c>
    </row>
    <row r="17" spans="1:25" s="467" customFormat="1" ht="9" customHeight="1">
      <c r="A17" s="466" t="s">
        <v>7</v>
      </c>
      <c r="B17" s="468">
        <f t="shared" si="3"/>
        <v>118673</v>
      </c>
      <c r="C17" s="468">
        <v>7365</v>
      </c>
      <c r="D17" s="468">
        <v>654</v>
      </c>
      <c r="E17" s="468">
        <v>224</v>
      </c>
      <c r="F17" s="468">
        <v>6656</v>
      </c>
      <c r="G17" s="468">
        <v>5736</v>
      </c>
      <c r="H17" s="468">
        <v>6526</v>
      </c>
      <c r="I17" s="468">
        <v>25808</v>
      </c>
      <c r="J17" s="466" t="s">
        <v>7</v>
      </c>
      <c r="K17" s="468">
        <v>7329</v>
      </c>
      <c r="L17" s="468">
        <v>668</v>
      </c>
      <c r="M17" s="468">
        <v>2778</v>
      </c>
      <c r="N17" s="468">
        <v>3802</v>
      </c>
      <c r="O17" s="468">
        <v>3005</v>
      </c>
      <c r="P17" s="468">
        <v>5</v>
      </c>
      <c r="Q17" s="468">
        <v>8368</v>
      </c>
      <c r="R17" s="466" t="s">
        <v>7</v>
      </c>
      <c r="S17" s="468">
        <v>1824</v>
      </c>
      <c r="T17" s="468">
        <v>5433</v>
      </c>
      <c r="U17" s="468">
        <v>569</v>
      </c>
      <c r="V17" s="468">
        <v>2196</v>
      </c>
      <c r="W17" s="468">
        <v>12746</v>
      </c>
      <c r="X17" s="468">
        <v>7567</v>
      </c>
      <c r="Y17" s="468">
        <v>9414</v>
      </c>
    </row>
    <row r="18" spans="1:25" s="467" customFormat="1" ht="9" customHeight="1">
      <c r="A18" s="466" t="s">
        <v>8</v>
      </c>
      <c r="B18" s="468">
        <f t="shared" si="3"/>
        <v>352493</v>
      </c>
      <c r="C18" s="468">
        <v>30817</v>
      </c>
      <c r="D18" s="468">
        <v>1032</v>
      </c>
      <c r="E18" s="468">
        <v>1403</v>
      </c>
      <c r="F18" s="468">
        <v>16883</v>
      </c>
      <c r="G18" s="468">
        <v>15324</v>
      </c>
      <c r="H18" s="468">
        <v>20082</v>
      </c>
      <c r="I18" s="468">
        <v>84012</v>
      </c>
      <c r="J18" s="466" t="s">
        <v>8</v>
      </c>
      <c r="K18" s="468">
        <v>16685</v>
      </c>
      <c r="L18" s="468">
        <v>1636</v>
      </c>
      <c r="M18" s="468">
        <v>15334</v>
      </c>
      <c r="N18" s="468">
        <v>8981</v>
      </c>
      <c r="O18" s="468">
        <v>8932</v>
      </c>
      <c r="P18" s="468">
        <v>6</v>
      </c>
      <c r="Q18" s="468">
        <v>17002</v>
      </c>
      <c r="R18" s="466" t="s">
        <v>8</v>
      </c>
      <c r="S18" s="468">
        <v>7714</v>
      </c>
      <c r="T18" s="468">
        <v>18521</v>
      </c>
      <c r="U18" s="468">
        <v>1141</v>
      </c>
      <c r="V18" s="468">
        <v>6655</v>
      </c>
      <c r="W18" s="468">
        <v>29448</v>
      </c>
      <c r="X18" s="468">
        <v>28867</v>
      </c>
      <c r="Y18" s="468">
        <v>22018</v>
      </c>
    </row>
    <row r="19" spans="1:25" s="467" customFormat="1" ht="9" customHeight="1">
      <c r="A19" s="469" t="s">
        <v>9</v>
      </c>
      <c r="B19" s="470">
        <f t="shared" si="3"/>
        <v>928175</v>
      </c>
      <c r="C19" s="470">
        <v>41334</v>
      </c>
      <c r="D19" s="470">
        <v>1233</v>
      </c>
      <c r="E19" s="470">
        <v>740</v>
      </c>
      <c r="F19" s="470">
        <v>35624</v>
      </c>
      <c r="G19" s="470">
        <v>334893</v>
      </c>
      <c r="H19" s="470">
        <v>33836</v>
      </c>
      <c r="I19" s="470">
        <v>148251</v>
      </c>
      <c r="J19" s="469" t="s">
        <v>9</v>
      </c>
      <c r="K19" s="470">
        <v>18049</v>
      </c>
      <c r="L19" s="470">
        <v>2896</v>
      </c>
      <c r="M19" s="470">
        <v>11812</v>
      </c>
      <c r="N19" s="470">
        <v>18113</v>
      </c>
      <c r="O19" s="470">
        <v>31628</v>
      </c>
      <c r="P19" s="470">
        <v>28</v>
      </c>
      <c r="Q19" s="470">
        <v>69765</v>
      </c>
      <c r="R19" s="469" t="s">
        <v>9</v>
      </c>
      <c r="S19" s="470">
        <v>33254</v>
      </c>
      <c r="T19" s="470">
        <v>22292</v>
      </c>
      <c r="U19" s="470">
        <v>3058</v>
      </c>
      <c r="V19" s="470">
        <v>5730</v>
      </c>
      <c r="W19" s="470">
        <v>55974</v>
      </c>
      <c r="X19" s="470">
        <v>20695</v>
      </c>
      <c r="Y19" s="470">
        <v>38970</v>
      </c>
    </row>
    <row r="20" spans="1:25" s="467" customFormat="1" ht="9" customHeight="1">
      <c r="A20" s="466" t="s">
        <v>10</v>
      </c>
      <c r="B20" s="468">
        <f t="shared" si="3"/>
        <v>5621038</v>
      </c>
      <c r="C20" s="468">
        <v>5132</v>
      </c>
      <c r="D20" s="468">
        <v>102617</v>
      </c>
      <c r="E20" s="468">
        <v>116533</v>
      </c>
      <c r="F20" s="468">
        <v>122279</v>
      </c>
      <c r="G20" s="468">
        <v>689170</v>
      </c>
      <c r="H20" s="468">
        <v>201918</v>
      </c>
      <c r="I20" s="468">
        <v>551100</v>
      </c>
      <c r="J20" s="466" t="s">
        <v>10</v>
      </c>
      <c r="K20" s="468">
        <v>210182</v>
      </c>
      <c r="L20" s="468">
        <v>58162</v>
      </c>
      <c r="M20" s="468">
        <v>172433</v>
      </c>
      <c r="N20" s="468">
        <v>130560</v>
      </c>
      <c r="O20" s="468">
        <v>295532</v>
      </c>
      <c r="P20" s="468">
        <v>389</v>
      </c>
      <c r="Q20" s="468">
        <v>970356</v>
      </c>
      <c r="R20" s="466" t="s">
        <v>10</v>
      </c>
      <c r="S20" s="468">
        <v>82672</v>
      </c>
      <c r="T20" s="468">
        <v>168034</v>
      </c>
      <c r="U20" s="468">
        <v>54286</v>
      </c>
      <c r="V20" s="468">
        <v>17522</v>
      </c>
      <c r="W20" s="468">
        <v>343482</v>
      </c>
      <c r="X20" s="468">
        <v>271165</v>
      </c>
      <c r="Y20" s="468">
        <v>1057514</v>
      </c>
    </row>
    <row r="21" spans="1:25" s="467" customFormat="1" ht="9" customHeight="1">
      <c r="A21" s="466" t="s">
        <v>11</v>
      </c>
      <c r="B21" s="468">
        <f t="shared" si="3"/>
        <v>140060</v>
      </c>
      <c r="C21" s="468">
        <v>18623</v>
      </c>
      <c r="D21" s="468">
        <v>1025</v>
      </c>
      <c r="E21" s="468">
        <v>420</v>
      </c>
      <c r="F21" s="468">
        <v>5812</v>
      </c>
      <c r="G21" s="468">
        <v>15952</v>
      </c>
      <c r="H21" s="468">
        <v>11255</v>
      </c>
      <c r="I21" s="468">
        <v>28132</v>
      </c>
      <c r="J21" s="466" t="s">
        <v>11</v>
      </c>
      <c r="K21" s="468">
        <v>7928</v>
      </c>
      <c r="L21" s="468">
        <v>778</v>
      </c>
      <c r="M21" s="468">
        <v>4191</v>
      </c>
      <c r="N21" s="468">
        <v>3300</v>
      </c>
      <c r="O21" s="468">
        <v>4233</v>
      </c>
      <c r="P21" s="468">
        <v>3</v>
      </c>
      <c r="Q21" s="468">
        <v>8215</v>
      </c>
      <c r="R21" s="466" t="s">
        <v>11</v>
      </c>
      <c r="S21" s="468">
        <v>5496</v>
      </c>
      <c r="T21" s="468">
        <v>6515</v>
      </c>
      <c r="U21" s="468">
        <v>471</v>
      </c>
      <c r="V21" s="468">
        <v>1106</v>
      </c>
      <c r="W21" s="468">
        <v>7212</v>
      </c>
      <c r="X21" s="468">
        <v>2182</v>
      </c>
      <c r="Y21" s="468">
        <v>7211</v>
      </c>
    </row>
    <row r="22" spans="1:25" s="467" customFormat="1" ht="9" customHeight="1">
      <c r="A22" s="466" t="s">
        <v>12</v>
      </c>
      <c r="B22" s="468">
        <f t="shared" si="3"/>
        <v>894902</v>
      </c>
      <c r="C22" s="468">
        <v>59588</v>
      </c>
      <c r="D22" s="468">
        <v>2350</v>
      </c>
      <c r="E22" s="468">
        <v>970</v>
      </c>
      <c r="F22" s="468">
        <v>30263</v>
      </c>
      <c r="G22" s="468">
        <v>161784</v>
      </c>
      <c r="H22" s="468">
        <v>50488</v>
      </c>
      <c r="I22" s="468">
        <v>192544</v>
      </c>
      <c r="J22" s="466" t="s">
        <v>12</v>
      </c>
      <c r="K22" s="468">
        <v>32008</v>
      </c>
      <c r="L22" s="468">
        <v>3454</v>
      </c>
      <c r="M22" s="468">
        <v>18793</v>
      </c>
      <c r="N22" s="468">
        <v>23422</v>
      </c>
      <c r="O22" s="468">
        <v>22047</v>
      </c>
      <c r="P22" s="468">
        <v>21</v>
      </c>
      <c r="Q22" s="468">
        <v>65866</v>
      </c>
      <c r="R22" s="466" t="s">
        <v>12</v>
      </c>
      <c r="S22" s="468">
        <v>15901</v>
      </c>
      <c r="T22" s="468">
        <v>21710</v>
      </c>
      <c r="U22" s="468">
        <v>4483</v>
      </c>
      <c r="V22" s="468">
        <v>7537</v>
      </c>
      <c r="W22" s="468">
        <v>59110</v>
      </c>
      <c r="X22" s="468">
        <v>76832</v>
      </c>
      <c r="Y22" s="468">
        <v>45731</v>
      </c>
    </row>
    <row r="23" spans="1:25" s="467" customFormat="1" ht="9" customHeight="1">
      <c r="A23" s="469" t="s">
        <v>13</v>
      </c>
      <c r="B23" s="470">
        <f t="shared" si="3"/>
        <v>317557</v>
      </c>
      <c r="C23" s="470">
        <v>6825</v>
      </c>
      <c r="D23" s="470">
        <v>585</v>
      </c>
      <c r="E23" s="470">
        <v>426</v>
      </c>
      <c r="F23" s="470">
        <v>14863</v>
      </c>
      <c r="G23" s="470">
        <v>16920</v>
      </c>
      <c r="H23" s="470">
        <v>12564</v>
      </c>
      <c r="I23" s="470">
        <v>75687</v>
      </c>
      <c r="J23" s="469" t="s">
        <v>13</v>
      </c>
      <c r="K23" s="470">
        <v>11996</v>
      </c>
      <c r="L23" s="470">
        <v>2682</v>
      </c>
      <c r="M23" s="470">
        <v>5113</v>
      </c>
      <c r="N23" s="470">
        <v>16077</v>
      </c>
      <c r="O23" s="470">
        <v>7763</v>
      </c>
      <c r="P23" s="470">
        <v>5</v>
      </c>
      <c r="Q23" s="470">
        <v>14333</v>
      </c>
      <c r="R23" s="469" t="s">
        <v>13</v>
      </c>
      <c r="S23" s="470">
        <v>4713</v>
      </c>
      <c r="T23" s="470">
        <v>8708</v>
      </c>
      <c r="U23" s="470">
        <v>2282</v>
      </c>
      <c r="V23" s="470">
        <v>15938</v>
      </c>
      <c r="W23" s="470">
        <v>21723</v>
      </c>
      <c r="X23" s="470">
        <v>8798</v>
      </c>
      <c r="Y23" s="470">
        <v>69556</v>
      </c>
    </row>
    <row r="24" spans="1:25" s="467" customFormat="1" ht="9" customHeight="1">
      <c r="A24" s="466" t="s">
        <v>14</v>
      </c>
      <c r="B24" s="468">
        <f t="shared" si="3"/>
        <v>288572</v>
      </c>
      <c r="C24" s="468">
        <v>8312</v>
      </c>
      <c r="D24" s="468">
        <v>2185</v>
      </c>
      <c r="E24" s="468">
        <v>1416</v>
      </c>
      <c r="F24" s="468">
        <v>14773</v>
      </c>
      <c r="G24" s="468">
        <v>47553</v>
      </c>
      <c r="H24" s="468">
        <v>11561</v>
      </c>
      <c r="I24" s="468">
        <v>59615</v>
      </c>
      <c r="J24" s="466" t="s">
        <v>14</v>
      </c>
      <c r="K24" s="468">
        <v>17004</v>
      </c>
      <c r="L24" s="468">
        <v>1279</v>
      </c>
      <c r="M24" s="468">
        <v>6222</v>
      </c>
      <c r="N24" s="468">
        <v>8920</v>
      </c>
      <c r="O24" s="468">
        <v>8653</v>
      </c>
      <c r="P24" s="468">
        <v>8</v>
      </c>
      <c r="Q24" s="468">
        <v>14907</v>
      </c>
      <c r="R24" s="466" t="s">
        <v>14</v>
      </c>
      <c r="S24" s="468">
        <v>11676</v>
      </c>
      <c r="T24" s="468">
        <v>13435</v>
      </c>
      <c r="U24" s="468">
        <v>1855</v>
      </c>
      <c r="V24" s="468">
        <v>2260</v>
      </c>
      <c r="W24" s="468">
        <v>18017</v>
      </c>
      <c r="X24" s="468">
        <v>14230</v>
      </c>
      <c r="Y24" s="468">
        <v>24691</v>
      </c>
    </row>
    <row r="25" spans="1:25" s="467" customFormat="1" ht="9" customHeight="1">
      <c r="A25" s="466" t="s">
        <v>15</v>
      </c>
      <c r="B25" s="468">
        <f t="shared" si="3"/>
        <v>1537612</v>
      </c>
      <c r="C25" s="468">
        <v>100971</v>
      </c>
      <c r="D25" s="468">
        <v>2390</v>
      </c>
      <c r="E25" s="468">
        <v>1128</v>
      </c>
      <c r="F25" s="468">
        <v>66069</v>
      </c>
      <c r="G25" s="468">
        <v>230520</v>
      </c>
      <c r="H25" s="468">
        <v>83564</v>
      </c>
      <c r="I25" s="468">
        <v>319138</v>
      </c>
      <c r="J25" s="466" t="s">
        <v>15</v>
      </c>
      <c r="K25" s="468">
        <v>49744</v>
      </c>
      <c r="L25" s="468">
        <v>6084</v>
      </c>
      <c r="M25" s="468">
        <v>38127</v>
      </c>
      <c r="N25" s="468">
        <v>46172</v>
      </c>
      <c r="O25" s="468">
        <v>43710</v>
      </c>
      <c r="P25" s="468">
        <v>116</v>
      </c>
      <c r="Q25" s="468">
        <v>176227</v>
      </c>
      <c r="R25" s="466" t="s">
        <v>15</v>
      </c>
      <c r="S25" s="468">
        <v>22414</v>
      </c>
      <c r="T25" s="468">
        <v>46630</v>
      </c>
      <c r="U25" s="468">
        <v>10142</v>
      </c>
      <c r="V25" s="468">
        <v>14618</v>
      </c>
      <c r="W25" s="468">
        <v>152190</v>
      </c>
      <c r="X25" s="468">
        <v>37468</v>
      </c>
      <c r="Y25" s="468">
        <v>90190</v>
      </c>
    </row>
    <row r="26" spans="1:25" s="467" customFormat="1" ht="9" customHeight="1">
      <c r="A26" s="466" t="s">
        <v>16</v>
      </c>
      <c r="B26" s="468">
        <f t="shared" si="3"/>
        <v>1951612</v>
      </c>
      <c r="C26" s="468">
        <v>8572</v>
      </c>
      <c r="D26" s="468">
        <v>4093</v>
      </c>
      <c r="E26" s="468">
        <v>4965</v>
      </c>
      <c r="F26" s="468">
        <v>46177</v>
      </c>
      <c r="G26" s="468">
        <v>351064</v>
      </c>
      <c r="H26" s="468">
        <v>90773</v>
      </c>
      <c r="I26" s="468">
        <v>351234</v>
      </c>
      <c r="J26" s="466" t="s">
        <v>16</v>
      </c>
      <c r="K26" s="468">
        <v>121848</v>
      </c>
      <c r="L26" s="468">
        <v>10974</v>
      </c>
      <c r="M26" s="468">
        <v>35417</v>
      </c>
      <c r="N26" s="468">
        <v>83666</v>
      </c>
      <c r="O26" s="468">
        <v>88954</v>
      </c>
      <c r="P26" s="468">
        <v>144</v>
      </c>
      <c r="Q26" s="468">
        <v>181480</v>
      </c>
      <c r="R26" s="466" t="s">
        <v>16</v>
      </c>
      <c r="S26" s="468">
        <v>53055</v>
      </c>
      <c r="T26" s="468">
        <v>50730</v>
      </c>
      <c r="U26" s="468">
        <v>17979</v>
      </c>
      <c r="V26" s="468">
        <v>6836</v>
      </c>
      <c r="W26" s="468">
        <v>221388</v>
      </c>
      <c r="X26" s="468">
        <v>88725</v>
      </c>
      <c r="Y26" s="468">
        <v>133538</v>
      </c>
    </row>
    <row r="27" spans="1:25" s="467" customFormat="1" ht="9" customHeight="1">
      <c r="A27" s="469" t="s">
        <v>17</v>
      </c>
      <c r="B27" s="470">
        <f t="shared" si="3"/>
        <v>504314</v>
      </c>
      <c r="C27" s="470">
        <v>45288</v>
      </c>
      <c r="D27" s="470">
        <v>600</v>
      </c>
      <c r="E27" s="470">
        <v>1479</v>
      </c>
      <c r="F27" s="470">
        <v>19845</v>
      </c>
      <c r="G27" s="470">
        <v>45325</v>
      </c>
      <c r="H27" s="470">
        <v>29981</v>
      </c>
      <c r="I27" s="470">
        <v>122233</v>
      </c>
      <c r="J27" s="469" t="s">
        <v>17</v>
      </c>
      <c r="K27" s="470">
        <v>23861</v>
      </c>
      <c r="L27" s="470">
        <v>3845</v>
      </c>
      <c r="M27" s="470">
        <v>12500</v>
      </c>
      <c r="N27" s="470">
        <v>14102</v>
      </c>
      <c r="O27" s="470">
        <v>12820</v>
      </c>
      <c r="P27" s="470">
        <v>23</v>
      </c>
      <c r="Q27" s="470">
        <v>25452</v>
      </c>
      <c r="R27" s="469" t="s">
        <v>17</v>
      </c>
      <c r="S27" s="470">
        <v>11001</v>
      </c>
      <c r="T27" s="470">
        <v>23981</v>
      </c>
      <c r="U27" s="470">
        <v>3056</v>
      </c>
      <c r="V27" s="470">
        <v>5052</v>
      </c>
      <c r="W27" s="470">
        <v>45213</v>
      </c>
      <c r="X27" s="470">
        <v>28956</v>
      </c>
      <c r="Y27" s="470">
        <v>29701</v>
      </c>
    </row>
    <row r="28" spans="1:25" s="467" customFormat="1" ht="9" customHeight="1">
      <c r="A28" s="466" t="s">
        <v>18</v>
      </c>
      <c r="B28" s="468">
        <f t="shared" si="3"/>
        <v>267727</v>
      </c>
      <c r="C28" s="468">
        <v>7835</v>
      </c>
      <c r="D28" s="468">
        <v>645</v>
      </c>
      <c r="E28" s="468">
        <v>1224</v>
      </c>
      <c r="F28" s="468">
        <v>8265</v>
      </c>
      <c r="G28" s="468">
        <v>29027</v>
      </c>
      <c r="H28" s="468">
        <v>10460</v>
      </c>
      <c r="I28" s="468">
        <v>56989</v>
      </c>
      <c r="J28" s="466" t="s">
        <v>18</v>
      </c>
      <c r="K28" s="468">
        <v>23481</v>
      </c>
      <c r="L28" s="468">
        <v>1414</v>
      </c>
      <c r="M28" s="468">
        <v>7523</v>
      </c>
      <c r="N28" s="468">
        <v>10068</v>
      </c>
      <c r="O28" s="468">
        <v>11497</v>
      </c>
      <c r="P28" s="468">
        <v>17</v>
      </c>
      <c r="Q28" s="468">
        <v>24549</v>
      </c>
      <c r="R28" s="466" t="s">
        <v>18</v>
      </c>
      <c r="S28" s="468">
        <v>8745</v>
      </c>
      <c r="T28" s="468">
        <v>8666</v>
      </c>
      <c r="U28" s="468">
        <v>2519</v>
      </c>
      <c r="V28" s="468">
        <v>4979</v>
      </c>
      <c r="W28" s="468">
        <v>18251</v>
      </c>
      <c r="X28" s="468">
        <v>9120</v>
      </c>
      <c r="Y28" s="468">
        <v>22453</v>
      </c>
    </row>
    <row r="29" spans="1:25" s="467" customFormat="1" ht="9" customHeight="1">
      <c r="A29" s="466" t="s">
        <v>19</v>
      </c>
      <c r="B29" s="468">
        <f t="shared" si="3"/>
        <v>197086</v>
      </c>
      <c r="C29" s="468">
        <v>36910</v>
      </c>
      <c r="D29" s="468">
        <v>121</v>
      </c>
      <c r="E29" s="468">
        <v>284</v>
      </c>
      <c r="F29" s="468">
        <v>8040</v>
      </c>
      <c r="G29" s="468">
        <v>8891</v>
      </c>
      <c r="H29" s="468">
        <v>7676</v>
      </c>
      <c r="I29" s="468">
        <v>38154</v>
      </c>
      <c r="J29" s="466" t="s">
        <v>19</v>
      </c>
      <c r="K29" s="468">
        <v>8955</v>
      </c>
      <c r="L29" s="468">
        <v>483</v>
      </c>
      <c r="M29" s="468">
        <v>12012</v>
      </c>
      <c r="N29" s="468">
        <v>5348</v>
      </c>
      <c r="O29" s="468">
        <v>4160</v>
      </c>
      <c r="P29" s="468">
        <v>5</v>
      </c>
      <c r="Q29" s="468">
        <v>6301</v>
      </c>
      <c r="R29" s="466" t="s">
        <v>19</v>
      </c>
      <c r="S29" s="468">
        <v>5512</v>
      </c>
      <c r="T29" s="468">
        <v>5755</v>
      </c>
      <c r="U29" s="468">
        <v>820</v>
      </c>
      <c r="V29" s="468">
        <v>5166</v>
      </c>
      <c r="W29" s="468">
        <v>14270</v>
      </c>
      <c r="X29" s="468">
        <v>9041</v>
      </c>
      <c r="Y29" s="468">
        <v>19182</v>
      </c>
    </row>
    <row r="30" spans="1:25" s="467" customFormat="1" ht="9" customHeight="1">
      <c r="A30" s="466" t="s">
        <v>20</v>
      </c>
      <c r="B30" s="468">
        <f t="shared" si="3"/>
        <v>1384804</v>
      </c>
      <c r="C30" s="468">
        <v>12564</v>
      </c>
      <c r="D30" s="468">
        <v>5201</v>
      </c>
      <c r="E30" s="468">
        <v>4343</v>
      </c>
      <c r="F30" s="468">
        <v>61167</v>
      </c>
      <c r="G30" s="468">
        <v>273979</v>
      </c>
      <c r="H30" s="468">
        <v>79157</v>
      </c>
      <c r="I30" s="468">
        <v>207356</v>
      </c>
      <c r="J30" s="466" t="s">
        <v>20</v>
      </c>
      <c r="K30" s="468">
        <v>74673</v>
      </c>
      <c r="L30" s="468">
        <v>7201</v>
      </c>
      <c r="M30" s="468">
        <v>49456</v>
      </c>
      <c r="N30" s="468">
        <v>36079</v>
      </c>
      <c r="O30" s="468">
        <v>54730</v>
      </c>
      <c r="P30" s="468">
        <v>83</v>
      </c>
      <c r="Q30" s="468">
        <v>191272</v>
      </c>
      <c r="R30" s="466" t="s">
        <v>20</v>
      </c>
      <c r="S30" s="468">
        <v>25396</v>
      </c>
      <c r="T30" s="468">
        <v>47042</v>
      </c>
      <c r="U30" s="468">
        <v>6939</v>
      </c>
      <c r="V30" s="468">
        <v>6718</v>
      </c>
      <c r="W30" s="468">
        <v>115140</v>
      </c>
      <c r="X30" s="468">
        <v>37459</v>
      </c>
      <c r="Y30" s="468">
        <v>88849</v>
      </c>
    </row>
    <row r="31" spans="1:25" s="467" customFormat="1" ht="9" customHeight="1">
      <c r="A31" s="469" t="s">
        <v>21</v>
      </c>
      <c r="B31" s="470">
        <f t="shared" si="3"/>
        <v>277220</v>
      </c>
      <c r="C31" s="470">
        <v>10658</v>
      </c>
      <c r="D31" s="470">
        <v>617</v>
      </c>
      <c r="E31" s="470">
        <v>620</v>
      </c>
      <c r="F31" s="470">
        <v>12888</v>
      </c>
      <c r="G31" s="470">
        <v>25926</v>
      </c>
      <c r="H31" s="470">
        <v>16721</v>
      </c>
      <c r="I31" s="470">
        <v>76334</v>
      </c>
      <c r="J31" s="469" t="s">
        <v>21</v>
      </c>
      <c r="K31" s="470">
        <v>13835</v>
      </c>
      <c r="L31" s="470">
        <v>1346</v>
      </c>
      <c r="M31" s="470">
        <v>20694</v>
      </c>
      <c r="N31" s="470">
        <v>10571</v>
      </c>
      <c r="O31" s="470">
        <v>8164</v>
      </c>
      <c r="P31" s="470">
        <v>15</v>
      </c>
      <c r="Q31" s="470">
        <v>12316</v>
      </c>
      <c r="R31" s="469" t="s">
        <v>21</v>
      </c>
      <c r="S31" s="470">
        <v>6621</v>
      </c>
      <c r="T31" s="470">
        <v>15206</v>
      </c>
      <c r="U31" s="470">
        <v>1416</v>
      </c>
      <c r="V31" s="470">
        <v>6671</v>
      </c>
      <c r="W31" s="470">
        <v>21280</v>
      </c>
      <c r="X31" s="470">
        <v>3624</v>
      </c>
      <c r="Y31" s="470">
        <v>11697</v>
      </c>
    </row>
    <row r="32" spans="1:25" s="467" customFormat="1" ht="9" customHeight="1">
      <c r="A32" s="466" t="s">
        <v>22</v>
      </c>
      <c r="B32" s="468">
        <f t="shared" si="3"/>
        <v>715163</v>
      </c>
      <c r="C32" s="468">
        <v>20791</v>
      </c>
      <c r="D32" s="468">
        <v>2088</v>
      </c>
      <c r="E32" s="468">
        <v>2141</v>
      </c>
      <c r="F32" s="468">
        <v>19446</v>
      </c>
      <c r="G32" s="468">
        <v>141092</v>
      </c>
      <c r="H32" s="468">
        <v>32154</v>
      </c>
      <c r="I32" s="468">
        <v>149150</v>
      </c>
      <c r="J32" s="466" t="s">
        <v>22</v>
      </c>
      <c r="K32" s="468">
        <v>25199</v>
      </c>
      <c r="L32" s="468">
        <v>3628</v>
      </c>
      <c r="M32" s="468">
        <v>14346</v>
      </c>
      <c r="N32" s="468">
        <v>23128</v>
      </c>
      <c r="O32" s="468">
        <v>22713</v>
      </c>
      <c r="P32" s="468">
        <v>33</v>
      </c>
      <c r="Q32" s="468">
        <v>46196</v>
      </c>
      <c r="R32" s="466" t="s">
        <v>22</v>
      </c>
      <c r="S32" s="468">
        <v>24775</v>
      </c>
      <c r="T32" s="468">
        <v>18373</v>
      </c>
      <c r="U32" s="468">
        <v>3128</v>
      </c>
      <c r="V32" s="468">
        <v>6738</v>
      </c>
      <c r="W32" s="468">
        <v>63726</v>
      </c>
      <c r="X32" s="468">
        <v>23609</v>
      </c>
      <c r="Y32" s="468">
        <v>72709</v>
      </c>
    </row>
    <row r="33" spans="1:25" s="467" customFormat="1" ht="9" customHeight="1">
      <c r="A33" s="466" t="s">
        <v>23</v>
      </c>
      <c r="B33" s="468">
        <f t="shared" si="3"/>
        <v>375558</v>
      </c>
      <c r="C33" s="468">
        <v>8892</v>
      </c>
      <c r="D33" s="468">
        <v>484</v>
      </c>
      <c r="E33" s="468">
        <v>339</v>
      </c>
      <c r="F33" s="468">
        <v>16180</v>
      </c>
      <c r="G33" s="468">
        <v>64544</v>
      </c>
      <c r="H33" s="468">
        <v>22845</v>
      </c>
      <c r="I33" s="468">
        <v>67890</v>
      </c>
      <c r="J33" s="466" t="s">
        <v>23</v>
      </c>
      <c r="K33" s="468">
        <v>18496</v>
      </c>
      <c r="L33" s="468">
        <v>1093</v>
      </c>
      <c r="M33" s="468">
        <v>5252</v>
      </c>
      <c r="N33" s="468">
        <v>10844</v>
      </c>
      <c r="O33" s="468">
        <v>11688</v>
      </c>
      <c r="P33" s="468">
        <v>16</v>
      </c>
      <c r="Q33" s="468">
        <v>29674</v>
      </c>
      <c r="R33" s="466" t="s">
        <v>23</v>
      </c>
      <c r="S33" s="468">
        <v>6921</v>
      </c>
      <c r="T33" s="468">
        <v>6596</v>
      </c>
      <c r="U33" s="468">
        <v>1839</v>
      </c>
      <c r="V33" s="468">
        <v>3194</v>
      </c>
      <c r="W33" s="468">
        <v>66618</v>
      </c>
      <c r="X33" s="468">
        <v>9760</v>
      </c>
      <c r="Y33" s="468">
        <v>22393</v>
      </c>
    </row>
    <row r="34" spans="1:25" s="467" customFormat="1" ht="9" customHeight="1">
      <c r="A34" s="466" t="s">
        <v>24</v>
      </c>
      <c r="B34" s="468">
        <f t="shared" si="3"/>
        <v>293607</v>
      </c>
      <c r="C34" s="468">
        <v>3023</v>
      </c>
      <c r="D34" s="468">
        <v>109</v>
      </c>
      <c r="E34" s="468">
        <v>1715</v>
      </c>
      <c r="F34" s="468">
        <v>20486</v>
      </c>
      <c r="G34" s="468">
        <v>9045</v>
      </c>
      <c r="H34" s="468">
        <v>8661</v>
      </c>
      <c r="I34" s="468">
        <v>55237</v>
      </c>
      <c r="J34" s="466" t="s">
        <v>24</v>
      </c>
      <c r="K34" s="468">
        <v>15147</v>
      </c>
      <c r="L34" s="468">
        <v>1706</v>
      </c>
      <c r="M34" s="468">
        <v>11199</v>
      </c>
      <c r="N34" s="468">
        <v>10748</v>
      </c>
      <c r="O34" s="468">
        <v>11020</v>
      </c>
      <c r="P34" s="468">
        <v>26</v>
      </c>
      <c r="Q34" s="468">
        <v>67589</v>
      </c>
      <c r="R34" s="466" t="s">
        <v>24</v>
      </c>
      <c r="S34" s="468">
        <v>14719</v>
      </c>
      <c r="T34" s="468">
        <v>5965</v>
      </c>
      <c r="U34" s="468">
        <v>5578</v>
      </c>
      <c r="V34" s="468">
        <v>14144</v>
      </c>
      <c r="W34" s="468">
        <v>20992</v>
      </c>
      <c r="X34" s="468">
        <v>7082</v>
      </c>
      <c r="Y34" s="468">
        <v>9416</v>
      </c>
    </row>
    <row r="35" spans="1:25" s="467" customFormat="1" ht="9" customHeight="1">
      <c r="A35" s="469" t="s">
        <v>25</v>
      </c>
      <c r="B35" s="470">
        <f t="shared" si="3"/>
        <v>349656</v>
      </c>
      <c r="C35" s="470">
        <v>9906</v>
      </c>
      <c r="D35" s="470">
        <v>1527</v>
      </c>
      <c r="E35" s="470">
        <v>263</v>
      </c>
      <c r="F35" s="470">
        <v>21375</v>
      </c>
      <c r="G35" s="470">
        <v>50316</v>
      </c>
      <c r="H35" s="470">
        <v>15321</v>
      </c>
      <c r="I35" s="470">
        <v>76373</v>
      </c>
      <c r="J35" s="469" t="s">
        <v>25</v>
      </c>
      <c r="K35" s="470">
        <v>11797</v>
      </c>
      <c r="L35" s="470">
        <v>2092</v>
      </c>
      <c r="M35" s="470">
        <v>4889</v>
      </c>
      <c r="N35" s="470">
        <v>8502</v>
      </c>
      <c r="O35" s="470">
        <v>9668</v>
      </c>
      <c r="P35" s="470">
        <v>12</v>
      </c>
      <c r="Q35" s="470">
        <v>25157</v>
      </c>
      <c r="R35" s="469" t="s">
        <v>25</v>
      </c>
      <c r="S35" s="470">
        <v>6550</v>
      </c>
      <c r="T35" s="470">
        <v>9846</v>
      </c>
      <c r="U35" s="470">
        <v>1840</v>
      </c>
      <c r="V35" s="470">
        <v>3317</v>
      </c>
      <c r="W35" s="470">
        <v>20161</v>
      </c>
      <c r="X35" s="470">
        <v>29855</v>
      </c>
      <c r="Y35" s="470">
        <v>40889</v>
      </c>
    </row>
    <row r="36" spans="1:25" s="467" customFormat="1" ht="9" customHeight="1">
      <c r="A36" s="466" t="s">
        <v>26</v>
      </c>
      <c r="B36" s="468">
        <f t="shared" si="3"/>
        <v>597996</v>
      </c>
      <c r="C36" s="468">
        <v>120498</v>
      </c>
      <c r="D36" s="468">
        <v>1147</v>
      </c>
      <c r="E36" s="468">
        <v>1197</v>
      </c>
      <c r="F36" s="468">
        <v>21926</v>
      </c>
      <c r="G36" s="468">
        <v>40315</v>
      </c>
      <c r="H36" s="468">
        <v>21290</v>
      </c>
      <c r="I36" s="468">
        <v>158658</v>
      </c>
      <c r="J36" s="466" t="s">
        <v>26</v>
      </c>
      <c r="K36" s="468">
        <v>24068</v>
      </c>
      <c r="L36" s="468">
        <v>2821</v>
      </c>
      <c r="M36" s="468">
        <v>10292</v>
      </c>
      <c r="N36" s="468">
        <v>17963</v>
      </c>
      <c r="O36" s="468">
        <v>17996</v>
      </c>
      <c r="P36" s="468">
        <v>19</v>
      </c>
      <c r="Q36" s="468">
        <v>33416</v>
      </c>
      <c r="R36" s="466" t="s">
        <v>26</v>
      </c>
      <c r="S36" s="468">
        <v>31306</v>
      </c>
      <c r="T36" s="468">
        <v>13491</v>
      </c>
      <c r="U36" s="468">
        <v>2941</v>
      </c>
      <c r="V36" s="468">
        <v>7076</v>
      </c>
      <c r="W36" s="468">
        <v>45054</v>
      </c>
      <c r="X36" s="468">
        <v>7361</v>
      </c>
      <c r="Y36" s="468">
        <v>19161</v>
      </c>
    </row>
    <row r="37" spans="1:25" s="467" customFormat="1" ht="9" customHeight="1">
      <c r="A37" s="466" t="s">
        <v>27</v>
      </c>
      <c r="B37" s="468">
        <f t="shared" si="3"/>
        <v>569217</v>
      </c>
      <c r="C37" s="468">
        <v>41781</v>
      </c>
      <c r="D37" s="468">
        <v>2239</v>
      </c>
      <c r="E37" s="468">
        <v>1824</v>
      </c>
      <c r="F37" s="468">
        <v>22876</v>
      </c>
      <c r="G37" s="468">
        <v>99115</v>
      </c>
      <c r="H37" s="468">
        <v>21582</v>
      </c>
      <c r="I37" s="468">
        <v>114939</v>
      </c>
      <c r="J37" s="466" t="s">
        <v>27</v>
      </c>
      <c r="K37" s="468">
        <v>16253</v>
      </c>
      <c r="L37" s="468">
        <v>2860</v>
      </c>
      <c r="M37" s="468">
        <v>34648</v>
      </c>
      <c r="N37" s="468">
        <v>16417</v>
      </c>
      <c r="O37" s="468">
        <v>16648</v>
      </c>
      <c r="P37" s="468">
        <v>9</v>
      </c>
      <c r="Q37" s="468">
        <v>35053</v>
      </c>
      <c r="R37" s="466" t="s">
        <v>27</v>
      </c>
      <c r="S37" s="468">
        <v>28407</v>
      </c>
      <c r="T37" s="468">
        <v>15479</v>
      </c>
      <c r="U37" s="468">
        <v>2186</v>
      </c>
      <c r="V37" s="468">
        <v>4102</v>
      </c>
      <c r="W37" s="468">
        <v>58880</v>
      </c>
      <c r="X37" s="468">
        <v>10878</v>
      </c>
      <c r="Y37" s="468">
        <v>23041</v>
      </c>
    </row>
    <row r="38" spans="1:25" s="467" customFormat="1" ht="9" customHeight="1">
      <c r="A38" s="466" t="s">
        <v>28</v>
      </c>
      <c r="B38" s="468">
        <f t="shared" si="3"/>
        <v>255618</v>
      </c>
      <c r="C38" s="468">
        <v>15985</v>
      </c>
      <c r="D38" s="468">
        <v>11121</v>
      </c>
      <c r="E38" s="468">
        <v>178</v>
      </c>
      <c r="F38" s="468">
        <v>16916</v>
      </c>
      <c r="G38" s="468">
        <v>13911</v>
      </c>
      <c r="H38" s="468">
        <v>16199</v>
      </c>
      <c r="I38" s="468">
        <v>44467</v>
      </c>
      <c r="J38" s="466" t="s">
        <v>28</v>
      </c>
      <c r="K38" s="468">
        <v>11225</v>
      </c>
      <c r="L38" s="468">
        <v>1696</v>
      </c>
      <c r="M38" s="468">
        <v>7137</v>
      </c>
      <c r="N38" s="468">
        <v>10487</v>
      </c>
      <c r="O38" s="468">
        <v>10410</v>
      </c>
      <c r="P38" s="468">
        <v>11</v>
      </c>
      <c r="Q38" s="468">
        <v>15050</v>
      </c>
      <c r="R38" s="466" t="s">
        <v>28</v>
      </c>
      <c r="S38" s="468">
        <v>6966</v>
      </c>
      <c r="T38" s="468">
        <v>12312</v>
      </c>
      <c r="U38" s="468">
        <v>1470</v>
      </c>
      <c r="V38" s="468">
        <v>3615</v>
      </c>
      <c r="W38" s="468">
        <v>18879</v>
      </c>
      <c r="X38" s="468">
        <v>10776</v>
      </c>
      <c r="Y38" s="468">
        <v>26807</v>
      </c>
    </row>
    <row r="39" spans="1:25" s="467" customFormat="1" ht="9" customHeight="1">
      <c r="A39" s="469" t="s">
        <v>29</v>
      </c>
      <c r="B39" s="470">
        <f t="shared" si="3"/>
        <v>847268</v>
      </c>
      <c r="C39" s="470">
        <v>50990</v>
      </c>
      <c r="D39" s="470">
        <v>7518</v>
      </c>
      <c r="E39" s="470">
        <v>3172</v>
      </c>
      <c r="F39" s="470">
        <v>36142</v>
      </c>
      <c r="G39" s="470">
        <v>215173</v>
      </c>
      <c r="H39" s="470">
        <v>38322</v>
      </c>
      <c r="I39" s="470">
        <v>156847</v>
      </c>
      <c r="J39" s="469" t="s">
        <v>29</v>
      </c>
      <c r="K39" s="470">
        <v>31847</v>
      </c>
      <c r="L39" s="470">
        <v>4441</v>
      </c>
      <c r="M39" s="470">
        <v>12883</v>
      </c>
      <c r="N39" s="470">
        <v>25803</v>
      </c>
      <c r="O39" s="470">
        <v>18915</v>
      </c>
      <c r="P39" s="470">
        <v>14</v>
      </c>
      <c r="Q39" s="470">
        <v>49854</v>
      </c>
      <c r="R39" s="469" t="s">
        <v>29</v>
      </c>
      <c r="S39" s="470">
        <v>14756</v>
      </c>
      <c r="T39" s="470">
        <v>24088</v>
      </c>
      <c r="U39" s="470">
        <v>3511</v>
      </c>
      <c r="V39" s="470">
        <v>7731</v>
      </c>
      <c r="W39" s="470">
        <v>60254</v>
      </c>
      <c r="X39" s="470">
        <v>6244</v>
      </c>
      <c r="Y39" s="470">
        <v>78763</v>
      </c>
    </row>
    <row r="40" spans="1:25" s="467" customFormat="1" ht="9" customHeight="1">
      <c r="A40" s="466" t="s">
        <v>30</v>
      </c>
      <c r="B40" s="468">
        <f t="shared" si="3"/>
        <v>143647</v>
      </c>
      <c r="C40" s="468">
        <v>5137</v>
      </c>
      <c r="D40" s="468">
        <v>212</v>
      </c>
      <c r="E40" s="468">
        <v>91</v>
      </c>
      <c r="F40" s="468">
        <v>5084</v>
      </c>
      <c r="G40" s="468">
        <v>36918</v>
      </c>
      <c r="H40" s="468">
        <v>5354</v>
      </c>
      <c r="I40" s="468">
        <v>28513</v>
      </c>
      <c r="J40" s="466" t="s">
        <v>30</v>
      </c>
      <c r="K40" s="468">
        <v>7000</v>
      </c>
      <c r="L40" s="468">
        <v>773</v>
      </c>
      <c r="M40" s="468">
        <v>4461</v>
      </c>
      <c r="N40" s="468">
        <v>2852</v>
      </c>
      <c r="O40" s="468">
        <v>3441</v>
      </c>
      <c r="P40" s="468">
        <v>3</v>
      </c>
      <c r="Q40" s="468">
        <v>3869</v>
      </c>
      <c r="R40" s="466" t="s">
        <v>30</v>
      </c>
      <c r="S40" s="468">
        <v>3628</v>
      </c>
      <c r="T40" s="468">
        <v>3700</v>
      </c>
      <c r="U40" s="468">
        <v>528</v>
      </c>
      <c r="V40" s="468">
        <v>800</v>
      </c>
      <c r="W40" s="468">
        <v>11753</v>
      </c>
      <c r="X40" s="468">
        <v>2283</v>
      </c>
      <c r="Y40" s="468">
        <v>17247</v>
      </c>
    </row>
    <row r="41" spans="1:25" s="467" customFormat="1" ht="9" customHeight="1">
      <c r="A41" s="466" t="s">
        <v>31</v>
      </c>
      <c r="B41" s="468">
        <f t="shared" si="3"/>
        <v>1077402</v>
      </c>
      <c r="C41" s="468">
        <v>103105</v>
      </c>
      <c r="D41" s="468">
        <v>8332</v>
      </c>
      <c r="E41" s="468">
        <v>4471</v>
      </c>
      <c r="F41" s="468">
        <v>45369</v>
      </c>
      <c r="G41" s="468">
        <v>94479</v>
      </c>
      <c r="H41" s="468">
        <v>49387</v>
      </c>
      <c r="I41" s="468">
        <v>214596</v>
      </c>
      <c r="J41" s="466" t="s">
        <v>31</v>
      </c>
      <c r="K41" s="468">
        <v>48739</v>
      </c>
      <c r="L41" s="468">
        <v>3943</v>
      </c>
      <c r="M41" s="468">
        <v>21353</v>
      </c>
      <c r="N41" s="468">
        <v>36066</v>
      </c>
      <c r="O41" s="468">
        <v>30247</v>
      </c>
      <c r="P41" s="468">
        <v>52</v>
      </c>
      <c r="Q41" s="468">
        <v>48146</v>
      </c>
      <c r="R41" s="466" t="s">
        <v>31</v>
      </c>
      <c r="S41" s="468">
        <v>105713</v>
      </c>
      <c r="T41" s="468">
        <v>25040</v>
      </c>
      <c r="U41" s="468">
        <v>4003</v>
      </c>
      <c r="V41" s="468">
        <v>15678</v>
      </c>
      <c r="W41" s="468">
        <v>80844</v>
      </c>
      <c r="X41" s="468">
        <v>18732</v>
      </c>
      <c r="Y41" s="468">
        <v>119107</v>
      </c>
    </row>
    <row r="42" spans="1:25" s="467" customFormat="1" ht="9" customHeight="1">
      <c r="A42" s="466" t="s">
        <v>32</v>
      </c>
      <c r="B42" s="468">
        <f t="shared" si="3"/>
        <v>372909</v>
      </c>
      <c r="C42" s="468">
        <v>13116</v>
      </c>
      <c r="D42" s="468">
        <v>1422</v>
      </c>
      <c r="E42" s="468">
        <v>491</v>
      </c>
      <c r="F42" s="468">
        <v>19013</v>
      </c>
      <c r="G42" s="468">
        <v>66350</v>
      </c>
      <c r="H42" s="468">
        <v>16001</v>
      </c>
      <c r="I42" s="468">
        <v>70845</v>
      </c>
      <c r="J42" s="466" t="s">
        <v>32</v>
      </c>
      <c r="K42" s="468">
        <v>14911</v>
      </c>
      <c r="L42" s="468">
        <v>1804</v>
      </c>
      <c r="M42" s="468">
        <v>11423</v>
      </c>
      <c r="N42" s="468">
        <v>7073</v>
      </c>
      <c r="O42" s="468">
        <v>18950</v>
      </c>
      <c r="P42" s="468">
        <v>25</v>
      </c>
      <c r="Q42" s="468">
        <v>25698</v>
      </c>
      <c r="R42" s="466" t="s">
        <v>32</v>
      </c>
      <c r="S42" s="468">
        <v>8273</v>
      </c>
      <c r="T42" s="468">
        <v>8730</v>
      </c>
      <c r="U42" s="468">
        <v>1690</v>
      </c>
      <c r="V42" s="468">
        <v>4828</v>
      </c>
      <c r="W42" s="468">
        <v>31867</v>
      </c>
      <c r="X42" s="468">
        <v>15707</v>
      </c>
      <c r="Y42" s="468">
        <v>34692</v>
      </c>
    </row>
    <row r="43" spans="1:25" s="467" customFormat="1" ht="9" customHeight="1">
      <c r="A43" s="469" t="s">
        <v>33</v>
      </c>
      <c r="B43" s="470">
        <f t="shared" si="3"/>
        <v>155649</v>
      </c>
      <c r="C43" s="470">
        <v>19677</v>
      </c>
      <c r="D43" s="470">
        <v>3311</v>
      </c>
      <c r="E43" s="470">
        <v>188</v>
      </c>
      <c r="F43" s="470">
        <v>7404</v>
      </c>
      <c r="G43" s="470">
        <v>16304</v>
      </c>
      <c r="H43" s="470">
        <v>6859</v>
      </c>
      <c r="I43" s="470">
        <v>46557</v>
      </c>
      <c r="J43" s="469" t="s">
        <v>33</v>
      </c>
      <c r="K43" s="470">
        <v>4299</v>
      </c>
      <c r="L43" s="470">
        <v>401</v>
      </c>
      <c r="M43" s="470">
        <v>3799</v>
      </c>
      <c r="N43" s="470">
        <v>3770</v>
      </c>
      <c r="O43" s="470">
        <v>3296</v>
      </c>
      <c r="P43" s="470">
        <v>6</v>
      </c>
      <c r="Q43" s="470">
        <v>6129</v>
      </c>
      <c r="R43" s="469" t="s">
        <v>33</v>
      </c>
      <c r="S43" s="470">
        <v>5633</v>
      </c>
      <c r="T43" s="470">
        <v>6193</v>
      </c>
      <c r="U43" s="470">
        <v>1336</v>
      </c>
      <c r="V43" s="470">
        <v>1839</v>
      </c>
      <c r="W43" s="470">
        <v>10268</v>
      </c>
      <c r="X43" s="470">
        <v>2534</v>
      </c>
      <c r="Y43" s="470">
        <v>5846</v>
      </c>
    </row>
    <row r="44" spans="1:25" s="467" customFormat="1" ht="9" customHeight="1">
      <c r="A44" s="471"/>
      <c r="B44" s="472"/>
      <c r="C44" s="472"/>
      <c r="D44" s="472"/>
      <c r="E44" s="472"/>
      <c r="F44" s="472"/>
      <c r="G44" s="472"/>
      <c r="H44" s="472"/>
      <c r="I44" s="472"/>
      <c r="J44" s="471"/>
      <c r="K44" s="472"/>
      <c r="L44" s="472"/>
      <c r="M44" s="472"/>
      <c r="N44" s="472"/>
      <c r="O44" s="472"/>
      <c r="P44" s="472"/>
      <c r="Q44" s="472"/>
      <c r="R44" s="471"/>
      <c r="S44" s="472"/>
      <c r="T44" s="472"/>
      <c r="U44" s="472"/>
      <c r="V44" s="472"/>
      <c r="W44" s="472"/>
      <c r="X44" s="472"/>
      <c r="Y44" s="472"/>
    </row>
    <row r="45" spans="1:25" ht="9" customHeight="1">
      <c r="A45" s="464">
        <v>2008</v>
      </c>
      <c r="B45" s="455"/>
      <c r="C45" s="455"/>
      <c r="D45" s="455"/>
      <c r="E45" s="455"/>
      <c r="F45" s="455"/>
      <c r="G45" s="455"/>
      <c r="H45" s="455"/>
      <c r="I45" s="455"/>
      <c r="J45" s="464">
        <v>2008</v>
      </c>
      <c r="M45" s="455"/>
      <c r="N45" s="455"/>
      <c r="O45" s="455"/>
      <c r="P45" s="455"/>
      <c r="Q45" s="455"/>
      <c r="R45" s="464">
        <v>2008</v>
      </c>
      <c r="S45" s="455"/>
      <c r="T45" s="455"/>
      <c r="U45" s="455"/>
      <c r="V45" s="455"/>
      <c r="W45" s="455"/>
      <c r="X45" s="455"/>
      <c r="Y45" s="455"/>
    </row>
    <row r="46" spans="1:25" s="467" customFormat="1" ht="9" customHeight="1">
      <c r="A46" s="464" t="s">
        <v>1</v>
      </c>
      <c r="B46" s="465">
        <f t="shared" ref="B46:I46" si="4">SUM(B48:B79)</f>
        <v>24076259</v>
      </c>
      <c r="C46" s="465">
        <f t="shared" si="4"/>
        <v>1756932</v>
      </c>
      <c r="D46" s="465">
        <f t="shared" si="4"/>
        <v>188087</v>
      </c>
      <c r="E46" s="465">
        <f t="shared" si="4"/>
        <v>163020</v>
      </c>
      <c r="F46" s="465">
        <f t="shared" si="4"/>
        <v>839077</v>
      </c>
      <c r="G46" s="465">
        <f t="shared" si="4"/>
        <v>3715200</v>
      </c>
      <c r="H46" s="465">
        <f t="shared" si="4"/>
        <v>1061868</v>
      </c>
      <c r="I46" s="465">
        <f t="shared" si="4"/>
        <v>3919801</v>
      </c>
      <c r="J46" s="464" t="s">
        <v>1</v>
      </c>
      <c r="K46" s="465">
        <f t="shared" ref="K46:Q46" si="5">SUM(K48:K80)</f>
        <v>940500</v>
      </c>
      <c r="L46" s="465">
        <f t="shared" si="5"/>
        <v>149480</v>
      </c>
      <c r="M46" s="465">
        <f t="shared" si="5"/>
        <v>573941</v>
      </c>
      <c r="N46" s="465">
        <f t="shared" si="5"/>
        <v>687346</v>
      </c>
      <c r="O46" s="465">
        <f t="shared" si="5"/>
        <v>933232</v>
      </c>
      <c r="P46" s="465">
        <f t="shared" si="5"/>
        <v>2783</v>
      </c>
      <c r="Q46" s="465">
        <f t="shared" si="5"/>
        <v>2326309</v>
      </c>
      <c r="R46" s="464" t="s">
        <v>1</v>
      </c>
      <c r="S46" s="465">
        <f t="shared" ref="S46:Y46" si="6">SUM(S48:S80)</f>
        <v>636680</v>
      </c>
      <c r="T46" s="465">
        <f t="shared" si="6"/>
        <v>722473</v>
      </c>
      <c r="U46" s="465">
        <f t="shared" si="6"/>
        <v>159516</v>
      </c>
      <c r="V46" s="465">
        <f t="shared" si="6"/>
        <v>237974</v>
      </c>
      <c r="W46" s="465">
        <f t="shared" si="6"/>
        <v>1764292</v>
      </c>
      <c r="X46" s="465">
        <f t="shared" si="6"/>
        <v>994200</v>
      </c>
      <c r="Y46" s="465">
        <f t="shared" si="6"/>
        <v>2303548</v>
      </c>
    </row>
    <row r="47" spans="1:25" s="467" customFormat="1" ht="3.95" customHeight="1">
      <c r="A47" s="464"/>
      <c r="B47" s="465"/>
      <c r="C47" s="465"/>
      <c r="D47" s="465"/>
      <c r="E47" s="465"/>
      <c r="F47" s="465"/>
      <c r="G47" s="465"/>
      <c r="H47" s="465"/>
      <c r="I47" s="465"/>
      <c r="J47" s="464"/>
      <c r="K47" s="465"/>
      <c r="L47" s="465"/>
      <c r="M47" s="465"/>
      <c r="N47" s="465"/>
      <c r="O47" s="465"/>
      <c r="P47" s="465"/>
      <c r="Q47" s="465"/>
      <c r="R47" s="464"/>
      <c r="S47" s="465"/>
      <c r="T47" s="465"/>
      <c r="U47" s="465"/>
      <c r="V47" s="465"/>
      <c r="W47" s="465"/>
      <c r="X47" s="465"/>
      <c r="Y47" s="465"/>
    </row>
    <row r="48" spans="1:25" s="467" customFormat="1" ht="9" customHeight="1">
      <c r="A48" s="466" t="s">
        <v>2</v>
      </c>
      <c r="B48" s="468">
        <f t="shared" ref="B48:B79" si="7">SUM(C48:I48,K48:Q48,S48:Y48)</f>
        <v>321263</v>
      </c>
      <c r="C48" s="468">
        <v>16766</v>
      </c>
      <c r="D48" s="468">
        <v>208</v>
      </c>
      <c r="E48" s="468">
        <v>519</v>
      </c>
      <c r="F48" s="468">
        <v>9925</v>
      </c>
      <c r="G48" s="468">
        <v>56610</v>
      </c>
      <c r="H48" s="468">
        <v>11147</v>
      </c>
      <c r="I48" s="468">
        <v>48243</v>
      </c>
      <c r="J48" s="466" t="s">
        <v>2</v>
      </c>
      <c r="K48" s="468">
        <v>9976</v>
      </c>
      <c r="L48" s="468">
        <v>1260</v>
      </c>
      <c r="M48" s="468">
        <v>4747</v>
      </c>
      <c r="N48" s="468">
        <v>7036</v>
      </c>
      <c r="O48" s="468">
        <v>8644</v>
      </c>
      <c r="P48" s="468">
        <v>16</v>
      </c>
      <c r="Q48" s="468">
        <v>21047</v>
      </c>
      <c r="R48" s="466" t="s">
        <v>2</v>
      </c>
      <c r="S48" s="468">
        <v>7486</v>
      </c>
      <c r="T48" s="468">
        <v>8175</v>
      </c>
      <c r="U48" s="468">
        <v>1756</v>
      </c>
      <c r="V48" s="468">
        <v>1805</v>
      </c>
      <c r="W48" s="468">
        <v>19114</v>
      </c>
      <c r="X48" s="468">
        <v>74351</v>
      </c>
      <c r="Y48" s="468">
        <v>12432</v>
      </c>
    </row>
    <row r="49" spans="1:25" s="467" customFormat="1" ht="9" customHeight="1">
      <c r="A49" s="466" t="s">
        <v>3</v>
      </c>
      <c r="B49" s="468">
        <f t="shared" si="7"/>
        <v>947134</v>
      </c>
      <c r="C49" s="468">
        <v>37570</v>
      </c>
      <c r="D49" s="468">
        <v>903</v>
      </c>
      <c r="E49" s="468">
        <v>1930</v>
      </c>
      <c r="F49" s="468">
        <v>30058</v>
      </c>
      <c r="G49" s="468">
        <v>328862</v>
      </c>
      <c r="H49" s="468">
        <v>63620</v>
      </c>
      <c r="I49" s="468">
        <v>174068</v>
      </c>
      <c r="J49" s="466" t="s">
        <v>3</v>
      </c>
      <c r="K49" s="468">
        <v>20035</v>
      </c>
      <c r="L49" s="468">
        <v>3835</v>
      </c>
      <c r="M49" s="468">
        <v>6517</v>
      </c>
      <c r="N49" s="468">
        <v>29499</v>
      </c>
      <c r="O49" s="468">
        <v>20462</v>
      </c>
      <c r="P49" s="468">
        <v>56</v>
      </c>
      <c r="Q49" s="468">
        <v>44804</v>
      </c>
      <c r="R49" s="466" t="s">
        <v>3</v>
      </c>
      <c r="S49" s="468">
        <v>9456</v>
      </c>
      <c r="T49" s="468">
        <v>20252</v>
      </c>
      <c r="U49" s="468">
        <v>5025</v>
      </c>
      <c r="V49" s="468">
        <v>7595</v>
      </c>
      <c r="W49" s="468">
        <v>84450</v>
      </c>
      <c r="X49" s="468">
        <v>5829</v>
      </c>
      <c r="Y49" s="468">
        <v>52308</v>
      </c>
    </row>
    <row r="50" spans="1:25" s="467" customFormat="1" ht="9" customHeight="1">
      <c r="A50" s="466" t="s">
        <v>4</v>
      </c>
      <c r="B50" s="468">
        <f t="shared" si="7"/>
        <v>150701</v>
      </c>
      <c r="C50" s="468">
        <v>15623</v>
      </c>
      <c r="D50" s="468">
        <v>1402</v>
      </c>
      <c r="E50" s="468">
        <v>788</v>
      </c>
      <c r="F50" s="468">
        <v>10057</v>
      </c>
      <c r="G50" s="468">
        <v>7051</v>
      </c>
      <c r="H50" s="468">
        <v>7658</v>
      </c>
      <c r="I50" s="468">
        <v>30813</v>
      </c>
      <c r="J50" s="466" t="s">
        <v>4</v>
      </c>
      <c r="K50" s="468">
        <v>5024</v>
      </c>
      <c r="L50" s="468">
        <v>617</v>
      </c>
      <c r="M50" s="468">
        <v>1167</v>
      </c>
      <c r="N50" s="468">
        <v>10201</v>
      </c>
      <c r="O50" s="468">
        <v>6140</v>
      </c>
      <c r="P50" s="468">
        <v>11</v>
      </c>
      <c r="Q50" s="468">
        <v>14352</v>
      </c>
      <c r="R50" s="466" t="s">
        <v>4</v>
      </c>
      <c r="S50" s="468">
        <v>2140</v>
      </c>
      <c r="T50" s="468">
        <v>4465</v>
      </c>
      <c r="U50" s="468">
        <v>1748</v>
      </c>
      <c r="V50" s="468">
        <v>6497</v>
      </c>
      <c r="W50" s="468">
        <v>9380</v>
      </c>
      <c r="X50" s="468">
        <v>9555</v>
      </c>
      <c r="Y50" s="468">
        <v>6012</v>
      </c>
    </row>
    <row r="51" spans="1:25" s="467" customFormat="1" ht="9" customHeight="1">
      <c r="A51" s="469" t="s">
        <v>5</v>
      </c>
      <c r="B51" s="470">
        <f t="shared" si="7"/>
        <v>171614</v>
      </c>
      <c r="C51" s="470">
        <v>21333</v>
      </c>
      <c r="D51" s="470">
        <v>3729</v>
      </c>
      <c r="E51" s="470">
        <v>464</v>
      </c>
      <c r="F51" s="470">
        <v>7856</v>
      </c>
      <c r="G51" s="470">
        <v>15608</v>
      </c>
      <c r="H51" s="470">
        <v>6051</v>
      </c>
      <c r="I51" s="470">
        <v>26776</v>
      </c>
      <c r="J51" s="469" t="s">
        <v>5</v>
      </c>
      <c r="K51" s="470">
        <v>7466</v>
      </c>
      <c r="L51" s="470">
        <v>776</v>
      </c>
      <c r="M51" s="470">
        <v>10098</v>
      </c>
      <c r="N51" s="470">
        <v>5375</v>
      </c>
      <c r="O51" s="470">
        <v>4375</v>
      </c>
      <c r="P51" s="470">
        <v>13</v>
      </c>
      <c r="Q51" s="470">
        <v>8400</v>
      </c>
      <c r="R51" s="469" t="s">
        <v>5</v>
      </c>
      <c r="S51" s="470">
        <v>5679</v>
      </c>
      <c r="T51" s="470">
        <v>3906</v>
      </c>
      <c r="U51" s="470">
        <v>610</v>
      </c>
      <c r="V51" s="470">
        <v>1990</v>
      </c>
      <c r="W51" s="470">
        <v>9440</v>
      </c>
      <c r="X51" s="470">
        <v>16474</v>
      </c>
      <c r="Y51" s="470">
        <v>15195</v>
      </c>
    </row>
    <row r="52" spans="1:25" s="467" customFormat="1" ht="9" customHeight="1">
      <c r="A52" s="466" t="s">
        <v>6</v>
      </c>
      <c r="B52" s="468">
        <f t="shared" si="7"/>
        <v>629427</v>
      </c>
      <c r="C52" s="468">
        <v>32802</v>
      </c>
      <c r="D52" s="468">
        <v>10302</v>
      </c>
      <c r="E52" s="468">
        <v>2171</v>
      </c>
      <c r="F52" s="468">
        <v>24659</v>
      </c>
      <c r="G52" s="468">
        <v>143779</v>
      </c>
      <c r="H52" s="468">
        <v>30822</v>
      </c>
      <c r="I52" s="468">
        <v>96384</v>
      </c>
      <c r="J52" s="466" t="s">
        <v>6</v>
      </c>
      <c r="K52" s="468">
        <v>16599</v>
      </c>
      <c r="L52" s="468">
        <v>3610</v>
      </c>
      <c r="M52" s="468">
        <v>8753</v>
      </c>
      <c r="N52" s="468">
        <v>34499</v>
      </c>
      <c r="O52" s="468">
        <v>20452</v>
      </c>
      <c r="P52" s="468">
        <v>50</v>
      </c>
      <c r="Q52" s="468">
        <v>54652</v>
      </c>
      <c r="R52" s="466" t="s">
        <v>6</v>
      </c>
      <c r="S52" s="468">
        <v>12066</v>
      </c>
      <c r="T52" s="468">
        <v>14113</v>
      </c>
      <c r="U52" s="468">
        <v>2879</v>
      </c>
      <c r="V52" s="468">
        <v>5774</v>
      </c>
      <c r="W52" s="468">
        <v>44411</v>
      </c>
      <c r="X52" s="468">
        <v>32955</v>
      </c>
      <c r="Y52" s="468">
        <v>37695</v>
      </c>
    </row>
    <row r="53" spans="1:25" s="467" customFormat="1" ht="9" customHeight="1">
      <c r="A53" s="466" t="s">
        <v>7</v>
      </c>
      <c r="B53" s="468">
        <f t="shared" si="7"/>
        <v>129212</v>
      </c>
      <c r="C53" s="468">
        <v>13842</v>
      </c>
      <c r="D53" s="468">
        <v>702</v>
      </c>
      <c r="E53" s="468">
        <v>681</v>
      </c>
      <c r="F53" s="468">
        <v>6897</v>
      </c>
      <c r="G53" s="468">
        <v>5865</v>
      </c>
      <c r="H53" s="468">
        <v>6549</v>
      </c>
      <c r="I53" s="468">
        <v>25569</v>
      </c>
      <c r="J53" s="466" t="s">
        <v>7</v>
      </c>
      <c r="K53" s="468">
        <v>7456</v>
      </c>
      <c r="L53" s="468">
        <v>693</v>
      </c>
      <c r="M53" s="468">
        <v>2648</v>
      </c>
      <c r="N53" s="468">
        <v>3982</v>
      </c>
      <c r="O53" s="468">
        <v>3445</v>
      </c>
      <c r="P53" s="468">
        <v>8</v>
      </c>
      <c r="Q53" s="468">
        <v>8501</v>
      </c>
      <c r="R53" s="466" t="s">
        <v>7</v>
      </c>
      <c r="S53" s="468">
        <v>2285</v>
      </c>
      <c r="T53" s="468">
        <v>5917</v>
      </c>
      <c r="U53" s="468">
        <v>638</v>
      </c>
      <c r="V53" s="468">
        <v>2431</v>
      </c>
      <c r="W53" s="468">
        <v>12633</v>
      </c>
      <c r="X53" s="468">
        <v>7817</v>
      </c>
      <c r="Y53" s="468">
        <v>10653</v>
      </c>
    </row>
    <row r="54" spans="1:25" s="467" customFormat="1" ht="9" customHeight="1">
      <c r="A54" s="466" t="s">
        <v>8</v>
      </c>
      <c r="B54" s="468">
        <f t="shared" si="7"/>
        <v>397358</v>
      </c>
      <c r="C54" s="468">
        <v>63415</v>
      </c>
      <c r="D54" s="468">
        <v>1134</v>
      </c>
      <c r="E54" s="468">
        <v>1495</v>
      </c>
      <c r="F54" s="468">
        <v>17145</v>
      </c>
      <c r="G54" s="468">
        <v>15467</v>
      </c>
      <c r="H54" s="468">
        <v>19146</v>
      </c>
      <c r="I54" s="468">
        <v>83035</v>
      </c>
      <c r="J54" s="466" t="s">
        <v>8</v>
      </c>
      <c r="K54" s="468">
        <v>16305</v>
      </c>
      <c r="L54" s="468">
        <v>1704</v>
      </c>
      <c r="M54" s="468">
        <v>13918</v>
      </c>
      <c r="N54" s="468">
        <v>8986</v>
      </c>
      <c r="O54" s="468">
        <v>10510</v>
      </c>
      <c r="P54" s="468">
        <v>35</v>
      </c>
      <c r="Q54" s="468">
        <v>15911</v>
      </c>
      <c r="R54" s="466" t="s">
        <v>8</v>
      </c>
      <c r="S54" s="468">
        <v>8827</v>
      </c>
      <c r="T54" s="468">
        <v>20593</v>
      </c>
      <c r="U54" s="468">
        <v>1138</v>
      </c>
      <c r="V54" s="468">
        <v>7936</v>
      </c>
      <c r="W54" s="468">
        <v>27286</v>
      </c>
      <c r="X54" s="468">
        <v>32794</v>
      </c>
      <c r="Y54" s="468">
        <v>30578</v>
      </c>
    </row>
    <row r="55" spans="1:25" s="467" customFormat="1" ht="9" customHeight="1">
      <c r="A55" s="469" t="s">
        <v>9</v>
      </c>
      <c r="B55" s="470">
        <f t="shared" si="7"/>
        <v>975751</v>
      </c>
      <c r="C55" s="470">
        <v>80715</v>
      </c>
      <c r="D55" s="470">
        <v>1277</v>
      </c>
      <c r="E55" s="470">
        <v>844</v>
      </c>
      <c r="F55" s="470">
        <v>36435</v>
      </c>
      <c r="G55" s="470">
        <v>334132</v>
      </c>
      <c r="H55" s="470">
        <v>34120</v>
      </c>
      <c r="I55" s="470">
        <v>148766</v>
      </c>
      <c r="J55" s="469" t="s">
        <v>9</v>
      </c>
      <c r="K55" s="470">
        <v>18358</v>
      </c>
      <c r="L55" s="470">
        <v>3101</v>
      </c>
      <c r="M55" s="470">
        <v>11686</v>
      </c>
      <c r="N55" s="470">
        <v>18337</v>
      </c>
      <c r="O55" s="470">
        <v>33247</v>
      </c>
      <c r="P55" s="470">
        <v>53</v>
      </c>
      <c r="Q55" s="470">
        <v>69276</v>
      </c>
      <c r="R55" s="469" t="s">
        <v>9</v>
      </c>
      <c r="S55" s="470">
        <v>33985</v>
      </c>
      <c r="T55" s="470">
        <v>24291</v>
      </c>
      <c r="U55" s="470">
        <v>3210</v>
      </c>
      <c r="V55" s="470">
        <v>6539</v>
      </c>
      <c r="W55" s="470">
        <v>55569</v>
      </c>
      <c r="X55" s="470">
        <v>21211</v>
      </c>
      <c r="Y55" s="470">
        <v>40599</v>
      </c>
    </row>
    <row r="56" spans="1:25" s="467" customFormat="1" ht="9" customHeight="1">
      <c r="A56" s="466" t="s">
        <v>10</v>
      </c>
      <c r="B56" s="468">
        <f t="shared" si="7"/>
        <v>5665107</v>
      </c>
      <c r="C56" s="468">
        <v>9938</v>
      </c>
      <c r="D56" s="468">
        <v>101168</v>
      </c>
      <c r="E56" s="468">
        <v>115212</v>
      </c>
      <c r="F56" s="468">
        <v>125773</v>
      </c>
      <c r="G56" s="468">
        <v>687638</v>
      </c>
      <c r="H56" s="468">
        <v>206475</v>
      </c>
      <c r="I56" s="468">
        <v>555210</v>
      </c>
      <c r="J56" s="466" t="s">
        <v>10</v>
      </c>
      <c r="K56" s="468">
        <v>210770</v>
      </c>
      <c r="L56" s="468">
        <v>60198</v>
      </c>
      <c r="M56" s="468">
        <v>171713</v>
      </c>
      <c r="N56" s="468">
        <v>131240</v>
      </c>
      <c r="O56" s="468">
        <v>322411</v>
      </c>
      <c r="P56" s="468">
        <v>925</v>
      </c>
      <c r="Q56" s="468">
        <v>961487</v>
      </c>
      <c r="R56" s="466" t="s">
        <v>10</v>
      </c>
      <c r="S56" s="468">
        <v>88804</v>
      </c>
      <c r="T56" s="468">
        <v>175116</v>
      </c>
      <c r="U56" s="468">
        <v>56027</v>
      </c>
      <c r="V56" s="468">
        <v>20296</v>
      </c>
      <c r="W56" s="468">
        <v>337469</v>
      </c>
      <c r="X56" s="468">
        <v>287692</v>
      </c>
      <c r="Y56" s="468">
        <v>1039545</v>
      </c>
    </row>
    <row r="57" spans="1:25" s="467" customFormat="1" ht="9" customHeight="1">
      <c r="A57" s="466" t="s">
        <v>11</v>
      </c>
      <c r="B57" s="468">
        <f t="shared" si="7"/>
        <v>270950</v>
      </c>
      <c r="C57" s="468">
        <v>49842</v>
      </c>
      <c r="D57" s="468">
        <v>2217</v>
      </c>
      <c r="E57" s="468">
        <v>729</v>
      </c>
      <c r="F57" s="468">
        <v>10969</v>
      </c>
      <c r="G57" s="468">
        <v>42545</v>
      </c>
      <c r="H57" s="468">
        <v>15668</v>
      </c>
      <c r="I57" s="468">
        <v>42061</v>
      </c>
      <c r="J57" s="466" t="s">
        <v>11</v>
      </c>
      <c r="K57" s="468">
        <v>12712</v>
      </c>
      <c r="L57" s="468">
        <v>970</v>
      </c>
      <c r="M57" s="468">
        <v>5398</v>
      </c>
      <c r="N57" s="468">
        <v>4815</v>
      </c>
      <c r="O57" s="468">
        <v>10986</v>
      </c>
      <c r="P57" s="468">
        <v>16</v>
      </c>
      <c r="Q57" s="468">
        <v>25896</v>
      </c>
      <c r="R57" s="466" t="s">
        <v>11</v>
      </c>
      <c r="S57" s="468">
        <v>6859</v>
      </c>
      <c r="T57" s="468">
        <v>9173</v>
      </c>
      <c r="U57" s="468">
        <v>896</v>
      </c>
      <c r="V57" s="468">
        <v>2396</v>
      </c>
      <c r="W57" s="468">
        <v>11362</v>
      </c>
      <c r="X57" s="468">
        <v>3921</v>
      </c>
      <c r="Y57" s="468">
        <v>11519</v>
      </c>
    </row>
    <row r="58" spans="1:25" s="467" customFormat="1" ht="9" customHeight="1">
      <c r="A58" s="466" t="s">
        <v>12</v>
      </c>
      <c r="B58" s="468">
        <f t="shared" si="7"/>
        <v>956406</v>
      </c>
      <c r="C58" s="468">
        <v>117255</v>
      </c>
      <c r="D58" s="468">
        <v>2428</v>
      </c>
      <c r="E58" s="468">
        <v>1236</v>
      </c>
      <c r="F58" s="468">
        <v>30935</v>
      </c>
      <c r="G58" s="468">
        <v>163175</v>
      </c>
      <c r="H58" s="468">
        <v>49827</v>
      </c>
      <c r="I58" s="468">
        <v>192078</v>
      </c>
      <c r="J58" s="466" t="s">
        <v>12</v>
      </c>
      <c r="K58" s="468">
        <v>31570</v>
      </c>
      <c r="L58" s="468">
        <v>3733</v>
      </c>
      <c r="M58" s="468">
        <v>17541</v>
      </c>
      <c r="N58" s="468">
        <v>23268</v>
      </c>
      <c r="O58" s="468">
        <v>23216</v>
      </c>
      <c r="P58" s="468">
        <v>40</v>
      </c>
      <c r="Q58" s="468">
        <v>64493</v>
      </c>
      <c r="R58" s="466" t="s">
        <v>12</v>
      </c>
      <c r="S58" s="468">
        <v>17403</v>
      </c>
      <c r="T58" s="468">
        <v>23641</v>
      </c>
      <c r="U58" s="468">
        <v>4654</v>
      </c>
      <c r="V58" s="468">
        <v>8977</v>
      </c>
      <c r="W58" s="468">
        <v>57457</v>
      </c>
      <c r="X58" s="468">
        <v>79784</v>
      </c>
      <c r="Y58" s="468">
        <v>43695</v>
      </c>
    </row>
    <row r="59" spans="1:25" s="467" customFormat="1" ht="9" customHeight="1">
      <c r="A59" s="469" t="s">
        <v>13</v>
      </c>
      <c r="B59" s="470">
        <f t="shared" si="7"/>
        <v>332493</v>
      </c>
      <c r="C59" s="470">
        <v>14420</v>
      </c>
      <c r="D59" s="470">
        <v>687</v>
      </c>
      <c r="E59" s="470">
        <v>516</v>
      </c>
      <c r="F59" s="470">
        <v>15286</v>
      </c>
      <c r="G59" s="470">
        <v>17242</v>
      </c>
      <c r="H59" s="470">
        <v>12865</v>
      </c>
      <c r="I59" s="470">
        <v>75958</v>
      </c>
      <c r="J59" s="469" t="s">
        <v>13</v>
      </c>
      <c r="K59" s="470">
        <v>12464</v>
      </c>
      <c r="L59" s="470">
        <v>2716</v>
      </c>
      <c r="M59" s="470">
        <v>5055</v>
      </c>
      <c r="N59" s="470">
        <v>16210</v>
      </c>
      <c r="O59" s="470">
        <v>8895</v>
      </c>
      <c r="P59" s="470">
        <v>13</v>
      </c>
      <c r="Q59" s="470">
        <v>14127</v>
      </c>
      <c r="R59" s="469" t="s">
        <v>13</v>
      </c>
      <c r="S59" s="470">
        <v>5093</v>
      </c>
      <c r="T59" s="470">
        <v>9863</v>
      </c>
      <c r="U59" s="470">
        <v>2347</v>
      </c>
      <c r="V59" s="470">
        <v>17075</v>
      </c>
      <c r="W59" s="470">
        <v>21672</v>
      </c>
      <c r="X59" s="470">
        <v>10327</v>
      </c>
      <c r="Y59" s="470">
        <v>69662</v>
      </c>
    </row>
    <row r="60" spans="1:25" s="467" customFormat="1" ht="9" customHeight="1">
      <c r="A60" s="466" t="s">
        <v>14</v>
      </c>
      <c r="B60" s="468">
        <f t="shared" si="7"/>
        <v>291415</v>
      </c>
      <c r="C60" s="468">
        <v>17143</v>
      </c>
      <c r="D60" s="468">
        <v>2323</v>
      </c>
      <c r="E60" s="468">
        <v>1644</v>
      </c>
      <c r="F60" s="468">
        <v>15277</v>
      </c>
      <c r="G60" s="468">
        <v>47910</v>
      </c>
      <c r="H60" s="468">
        <v>11859</v>
      </c>
      <c r="I60" s="468">
        <v>57829</v>
      </c>
      <c r="J60" s="466" t="s">
        <v>14</v>
      </c>
      <c r="K60" s="468">
        <v>16926</v>
      </c>
      <c r="L60" s="468">
        <v>1409</v>
      </c>
      <c r="M60" s="468">
        <v>5854</v>
      </c>
      <c r="N60" s="468">
        <v>8713</v>
      </c>
      <c r="O60" s="468">
        <v>9837</v>
      </c>
      <c r="P60" s="468">
        <v>23</v>
      </c>
      <c r="Q60" s="468">
        <v>15303</v>
      </c>
      <c r="R60" s="466" t="s">
        <v>14</v>
      </c>
      <c r="S60" s="468">
        <v>12345</v>
      </c>
      <c r="T60" s="468">
        <v>15146</v>
      </c>
      <c r="U60" s="468">
        <v>1903</v>
      </c>
      <c r="V60" s="468">
        <v>2730</v>
      </c>
      <c r="W60" s="468">
        <v>17273</v>
      </c>
      <c r="X60" s="468">
        <v>14980</v>
      </c>
      <c r="Y60" s="468">
        <v>14988</v>
      </c>
    </row>
    <row r="61" spans="1:25" s="467" customFormat="1" ht="9" customHeight="1">
      <c r="A61" s="466" t="s">
        <v>15</v>
      </c>
      <c r="B61" s="468">
        <f t="shared" si="7"/>
        <v>1654938</v>
      </c>
      <c r="C61" s="468">
        <v>195292</v>
      </c>
      <c r="D61" s="468">
        <v>2423</v>
      </c>
      <c r="E61" s="468">
        <v>1384</v>
      </c>
      <c r="F61" s="468">
        <v>67911</v>
      </c>
      <c r="G61" s="468">
        <v>232290</v>
      </c>
      <c r="H61" s="468">
        <v>84862</v>
      </c>
      <c r="I61" s="468">
        <v>316966</v>
      </c>
      <c r="J61" s="466" t="s">
        <v>15</v>
      </c>
      <c r="K61" s="468">
        <v>50459</v>
      </c>
      <c r="L61" s="468">
        <v>6526</v>
      </c>
      <c r="M61" s="468">
        <v>37445</v>
      </c>
      <c r="N61" s="468">
        <v>46417</v>
      </c>
      <c r="O61" s="468">
        <v>48922</v>
      </c>
      <c r="P61" s="468">
        <v>239</v>
      </c>
      <c r="Q61" s="468">
        <v>174441</v>
      </c>
      <c r="R61" s="466" t="s">
        <v>15</v>
      </c>
      <c r="S61" s="468">
        <v>24656</v>
      </c>
      <c r="T61" s="468">
        <v>51933</v>
      </c>
      <c r="U61" s="468">
        <v>10500</v>
      </c>
      <c r="V61" s="468">
        <v>16339</v>
      </c>
      <c r="W61" s="468">
        <v>148870</v>
      </c>
      <c r="X61" s="468">
        <v>39262</v>
      </c>
      <c r="Y61" s="468">
        <v>97801</v>
      </c>
    </row>
    <row r="62" spans="1:25" s="467" customFormat="1" ht="9" customHeight="1">
      <c r="A62" s="466" t="s">
        <v>16</v>
      </c>
      <c r="B62" s="468">
        <f t="shared" si="7"/>
        <v>2018395</v>
      </c>
      <c r="C62" s="468">
        <v>17420</v>
      </c>
      <c r="D62" s="468">
        <v>4317</v>
      </c>
      <c r="E62" s="468">
        <v>5596</v>
      </c>
      <c r="F62" s="468">
        <v>48888</v>
      </c>
      <c r="G62" s="468">
        <v>356558</v>
      </c>
      <c r="H62" s="468">
        <v>93684</v>
      </c>
      <c r="I62" s="468">
        <v>350320</v>
      </c>
      <c r="J62" s="466" t="s">
        <v>16</v>
      </c>
      <c r="K62" s="468">
        <v>121870</v>
      </c>
      <c r="L62" s="468">
        <v>12506</v>
      </c>
      <c r="M62" s="468">
        <v>35651</v>
      </c>
      <c r="N62" s="468">
        <v>82967</v>
      </c>
      <c r="O62" s="468">
        <v>103467</v>
      </c>
      <c r="P62" s="468">
        <v>349</v>
      </c>
      <c r="Q62" s="468">
        <v>184994</v>
      </c>
      <c r="R62" s="466" t="s">
        <v>16</v>
      </c>
      <c r="S62" s="468">
        <v>58118</v>
      </c>
      <c r="T62" s="468">
        <v>58378</v>
      </c>
      <c r="U62" s="468">
        <v>18661</v>
      </c>
      <c r="V62" s="468">
        <v>9144</v>
      </c>
      <c r="W62" s="468">
        <v>210881</v>
      </c>
      <c r="X62" s="468">
        <v>102917</v>
      </c>
      <c r="Y62" s="468">
        <v>141709</v>
      </c>
    </row>
    <row r="63" spans="1:25" s="467" customFormat="1" ht="9" customHeight="1">
      <c r="A63" s="469" t="s">
        <v>17</v>
      </c>
      <c r="B63" s="470">
        <f t="shared" si="7"/>
        <v>580044</v>
      </c>
      <c r="C63" s="470">
        <v>100776</v>
      </c>
      <c r="D63" s="470">
        <v>657</v>
      </c>
      <c r="E63" s="470">
        <v>1653</v>
      </c>
      <c r="F63" s="470">
        <v>20828</v>
      </c>
      <c r="G63" s="470">
        <v>46737</v>
      </c>
      <c r="H63" s="470">
        <v>30405</v>
      </c>
      <c r="I63" s="470">
        <v>124222</v>
      </c>
      <c r="J63" s="469" t="s">
        <v>17</v>
      </c>
      <c r="K63" s="470">
        <v>24625</v>
      </c>
      <c r="L63" s="470">
        <v>4015</v>
      </c>
      <c r="M63" s="470">
        <v>11931</v>
      </c>
      <c r="N63" s="470">
        <v>14534</v>
      </c>
      <c r="O63" s="470">
        <v>14024</v>
      </c>
      <c r="P63" s="470">
        <v>53</v>
      </c>
      <c r="Q63" s="470">
        <v>25724</v>
      </c>
      <c r="R63" s="469" t="s">
        <v>17</v>
      </c>
      <c r="S63" s="470">
        <v>11670</v>
      </c>
      <c r="T63" s="470">
        <v>26052</v>
      </c>
      <c r="U63" s="470">
        <v>3249</v>
      </c>
      <c r="V63" s="470">
        <v>6018</v>
      </c>
      <c r="W63" s="470">
        <v>45309</v>
      </c>
      <c r="X63" s="470">
        <v>30196</v>
      </c>
      <c r="Y63" s="470">
        <v>37366</v>
      </c>
    </row>
    <row r="64" spans="1:25" s="467" customFormat="1" ht="9" customHeight="1">
      <c r="A64" s="466" t="s">
        <v>18</v>
      </c>
      <c r="B64" s="468">
        <f t="shared" si="7"/>
        <v>275347</v>
      </c>
      <c r="C64" s="468">
        <v>15792</v>
      </c>
      <c r="D64" s="468">
        <v>665</v>
      </c>
      <c r="E64" s="468">
        <v>1352</v>
      </c>
      <c r="F64" s="468">
        <v>8347</v>
      </c>
      <c r="G64" s="468">
        <v>29922</v>
      </c>
      <c r="H64" s="468">
        <v>10786</v>
      </c>
      <c r="I64" s="468">
        <v>53849</v>
      </c>
      <c r="J64" s="466" t="s">
        <v>18</v>
      </c>
      <c r="K64" s="468">
        <v>23100</v>
      </c>
      <c r="L64" s="468">
        <v>1548</v>
      </c>
      <c r="M64" s="468">
        <v>6785</v>
      </c>
      <c r="N64" s="468">
        <v>9603</v>
      </c>
      <c r="O64" s="468">
        <v>12306</v>
      </c>
      <c r="P64" s="468">
        <v>40</v>
      </c>
      <c r="Q64" s="468">
        <v>23192</v>
      </c>
      <c r="R64" s="466" t="s">
        <v>18</v>
      </c>
      <c r="S64" s="468">
        <v>9164</v>
      </c>
      <c r="T64" s="468">
        <v>9098</v>
      </c>
      <c r="U64" s="468">
        <v>2497</v>
      </c>
      <c r="V64" s="468">
        <v>5831</v>
      </c>
      <c r="W64" s="468">
        <v>16499</v>
      </c>
      <c r="X64" s="468">
        <v>9858</v>
      </c>
      <c r="Y64" s="468">
        <v>25113</v>
      </c>
    </row>
    <row r="65" spans="1:25" s="467" customFormat="1" ht="9" customHeight="1">
      <c r="A65" s="466" t="s">
        <v>19</v>
      </c>
      <c r="B65" s="468">
        <f t="shared" si="7"/>
        <v>232595</v>
      </c>
      <c r="C65" s="468">
        <v>69015</v>
      </c>
      <c r="D65" s="468">
        <v>125</v>
      </c>
      <c r="E65" s="468">
        <v>370</v>
      </c>
      <c r="F65" s="468">
        <v>8290</v>
      </c>
      <c r="G65" s="468">
        <v>9217</v>
      </c>
      <c r="H65" s="468">
        <v>7619</v>
      </c>
      <c r="I65" s="468">
        <v>37201</v>
      </c>
      <c r="J65" s="466" t="s">
        <v>19</v>
      </c>
      <c r="K65" s="468">
        <v>8721</v>
      </c>
      <c r="L65" s="468">
        <v>585</v>
      </c>
      <c r="M65" s="468">
        <v>10724</v>
      </c>
      <c r="N65" s="468">
        <v>5731</v>
      </c>
      <c r="O65" s="468">
        <v>4575</v>
      </c>
      <c r="P65" s="468">
        <v>16</v>
      </c>
      <c r="Q65" s="468">
        <v>6320</v>
      </c>
      <c r="R65" s="466" t="s">
        <v>19</v>
      </c>
      <c r="S65" s="468">
        <v>6767</v>
      </c>
      <c r="T65" s="468">
        <v>7369</v>
      </c>
      <c r="U65" s="468">
        <v>951</v>
      </c>
      <c r="V65" s="468">
        <v>6028</v>
      </c>
      <c r="W65" s="468">
        <v>13545</v>
      </c>
      <c r="X65" s="468">
        <v>9694</v>
      </c>
      <c r="Y65" s="468">
        <v>19732</v>
      </c>
    </row>
    <row r="66" spans="1:25" s="467" customFormat="1" ht="9" customHeight="1">
      <c r="A66" s="466" t="s">
        <v>20</v>
      </c>
      <c r="B66" s="468">
        <f t="shared" si="7"/>
        <v>1405876</v>
      </c>
      <c r="C66" s="468">
        <v>23731</v>
      </c>
      <c r="D66" s="468">
        <v>5299</v>
      </c>
      <c r="E66" s="468">
        <v>4542</v>
      </c>
      <c r="F66" s="468">
        <v>62976</v>
      </c>
      <c r="G66" s="468">
        <v>275598</v>
      </c>
      <c r="H66" s="468">
        <v>80687</v>
      </c>
      <c r="I66" s="468">
        <v>205230</v>
      </c>
      <c r="J66" s="466" t="s">
        <v>20</v>
      </c>
      <c r="K66" s="468">
        <v>74799</v>
      </c>
      <c r="L66" s="468">
        <v>8133</v>
      </c>
      <c r="M66" s="468">
        <v>48808</v>
      </c>
      <c r="N66" s="468">
        <v>36385</v>
      </c>
      <c r="O66" s="468">
        <v>59654</v>
      </c>
      <c r="P66" s="468">
        <v>201</v>
      </c>
      <c r="Q66" s="468">
        <v>191713</v>
      </c>
      <c r="R66" s="466" t="s">
        <v>20</v>
      </c>
      <c r="S66" s="468">
        <v>26182</v>
      </c>
      <c r="T66" s="468">
        <v>48776</v>
      </c>
      <c r="U66" s="468">
        <v>7114</v>
      </c>
      <c r="V66" s="468">
        <v>7701</v>
      </c>
      <c r="W66" s="468">
        <v>113128</v>
      </c>
      <c r="X66" s="468">
        <v>39094</v>
      </c>
      <c r="Y66" s="468">
        <v>86125</v>
      </c>
    </row>
    <row r="67" spans="1:25" s="467" customFormat="1" ht="9" customHeight="1">
      <c r="A67" s="469" t="s">
        <v>21</v>
      </c>
      <c r="B67" s="470">
        <f t="shared" si="7"/>
        <v>311338</v>
      </c>
      <c r="C67" s="470">
        <v>26964</v>
      </c>
      <c r="D67" s="470">
        <v>680</v>
      </c>
      <c r="E67" s="470">
        <v>881</v>
      </c>
      <c r="F67" s="470">
        <v>13874</v>
      </c>
      <c r="G67" s="470">
        <v>26434</v>
      </c>
      <c r="H67" s="470">
        <v>16836</v>
      </c>
      <c r="I67" s="470">
        <v>76643</v>
      </c>
      <c r="J67" s="469" t="s">
        <v>21</v>
      </c>
      <c r="K67" s="470">
        <v>14674</v>
      </c>
      <c r="L67" s="470">
        <v>1472</v>
      </c>
      <c r="M67" s="470">
        <v>19802</v>
      </c>
      <c r="N67" s="470">
        <v>10667</v>
      </c>
      <c r="O67" s="470">
        <v>9659</v>
      </c>
      <c r="P67" s="470">
        <v>33</v>
      </c>
      <c r="Q67" s="470">
        <v>12336</v>
      </c>
      <c r="R67" s="469" t="s">
        <v>21</v>
      </c>
      <c r="S67" s="470">
        <v>7373</v>
      </c>
      <c r="T67" s="470">
        <v>17369</v>
      </c>
      <c r="U67" s="470">
        <v>1539</v>
      </c>
      <c r="V67" s="470">
        <v>7372</v>
      </c>
      <c r="W67" s="470">
        <v>22024</v>
      </c>
      <c r="X67" s="470">
        <v>5063</v>
      </c>
      <c r="Y67" s="470">
        <v>19643</v>
      </c>
    </row>
    <row r="68" spans="1:25" s="467" customFormat="1" ht="9" customHeight="1">
      <c r="A68" s="466" t="s">
        <v>22</v>
      </c>
      <c r="B68" s="468">
        <f t="shared" si="7"/>
        <v>760304</v>
      </c>
      <c r="C68" s="468">
        <v>43082</v>
      </c>
      <c r="D68" s="468">
        <v>2159</v>
      </c>
      <c r="E68" s="468">
        <v>2423</v>
      </c>
      <c r="F68" s="468">
        <v>20932</v>
      </c>
      <c r="G68" s="468">
        <v>144014</v>
      </c>
      <c r="H68" s="468">
        <v>33011</v>
      </c>
      <c r="I68" s="468">
        <v>151510</v>
      </c>
      <c r="J68" s="466" t="s">
        <v>22</v>
      </c>
      <c r="K68" s="468">
        <v>26099</v>
      </c>
      <c r="L68" s="468">
        <v>4188</v>
      </c>
      <c r="M68" s="468">
        <v>14712</v>
      </c>
      <c r="N68" s="468">
        <v>24040</v>
      </c>
      <c r="O68" s="468">
        <v>27516</v>
      </c>
      <c r="P68" s="468">
        <v>71</v>
      </c>
      <c r="Q68" s="468">
        <v>47706</v>
      </c>
      <c r="R68" s="466" t="s">
        <v>22</v>
      </c>
      <c r="S68" s="468">
        <v>29817</v>
      </c>
      <c r="T68" s="468">
        <v>20713</v>
      </c>
      <c r="U68" s="468">
        <v>3502</v>
      </c>
      <c r="V68" s="468">
        <v>8703</v>
      </c>
      <c r="W68" s="468">
        <v>63292</v>
      </c>
      <c r="X68" s="468">
        <v>25772</v>
      </c>
      <c r="Y68" s="468">
        <v>67042</v>
      </c>
    </row>
    <row r="69" spans="1:25" s="467" customFormat="1" ht="9" customHeight="1">
      <c r="A69" s="466" t="s">
        <v>23</v>
      </c>
      <c r="B69" s="468">
        <f t="shared" si="7"/>
        <v>392574</v>
      </c>
      <c r="C69" s="468">
        <v>16859</v>
      </c>
      <c r="D69" s="468">
        <v>501</v>
      </c>
      <c r="E69" s="468">
        <v>420</v>
      </c>
      <c r="F69" s="468">
        <v>16640</v>
      </c>
      <c r="G69" s="468">
        <v>65903</v>
      </c>
      <c r="H69" s="468">
        <v>23159</v>
      </c>
      <c r="I69" s="468">
        <v>69242</v>
      </c>
      <c r="J69" s="466" t="s">
        <v>23</v>
      </c>
      <c r="K69" s="468">
        <v>18648</v>
      </c>
      <c r="L69" s="468">
        <v>1271</v>
      </c>
      <c r="M69" s="468">
        <v>5307</v>
      </c>
      <c r="N69" s="468">
        <v>11003</v>
      </c>
      <c r="O69" s="468">
        <v>13405</v>
      </c>
      <c r="P69" s="468">
        <v>63</v>
      </c>
      <c r="Q69" s="468">
        <v>29874</v>
      </c>
      <c r="R69" s="466" t="s">
        <v>23</v>
      </c>
      <c r="S69" s="468">
        <v>7989</v>
      </c>
      <c r="T69" s="468">
        <v>7428</v>
      </c>
      <c r="U69" s="468">
        <v>1926</v>
      </c>
      <c r="V69" s="468">
        <v>3916</v>
      </c>
      <c r="W69" s="468">
        <v>64921</v>
      </c>
      <c r="X69" s="468">
        <v>10819</v>
      </c>
      <c r="Y69" s="468">
        <v>23280</v>
      </c>
    </row>
    <row r="70" spans="1:25" s="467" customFormat="1" ht="9" customHeight="1">
      <c r="A70" s="466" t="s">
        <v>24</v>
      </c>
      <c r="B70" s="468">
        <f t="shared" si="7"/>
        <v>306288</v>
      </c>
      <c r="C70" s="468">
        <v>6461</v>
      </c>
      <c r="D70" s="468">
        <v>124</v>
      </c>
      <c r="E70" s="468">
        <v>1862</v>
      </c>
      <c r="F70" s="468">
        <v>21107</v>
      </c>
      <c r="G70" s="468">
        <v>9383</v>
      </c>
      <c r="H70" s="468">
        <v>8894</v>
      </c>
      <c r="I70" s="468">
        <v>55681</v>
      </c>
      <c r="J70" s="466" t="s">
        <v>24</v>
      </c>
      <c r="K70" s="468">
        <v>16183</v>
      </c>
      <c r="L70" s="468">
        <v>1833</v>
      </c>
      <c r="M70" s="468">
        <v>10138</v>
      </c>
      <c r="N70" s="468">
        <v>11412</v>
      </c>
      <c r="O70" s="468">
        <v>12338</v>
      </c>
      <c r="P70" s="468">
        <v>62</v>
      </c>
      <c r="Q70" s="468">
        <v>67295</v>
      </c>
      <c r="R70" s="466" t="s">
        <v>24</v>
      </c>
      <c r="S70" s="468">
        <v>15486</v>
      </c>
      <c r="T70" s="468">
        <v>6883</v>
      </c>
      <c r="U70" s="468">
        <v>5983</v>
      </c>
      <c r="V70" s="468">
        <v>15251</v>
      </c>
      <c r="W70" s="468">
        <v>21048</v>
      </c>
      <c r="X70" s="468">
        <v>8199</v>
      </c>
      <c r="Y70" s="468">
        <v>10665</v>
      </c>
    </row>
    <row r="71" spans="1:25" s="467" customFormat="1" ht="9" customHeight="1">
      <c r="A71" s="469" t="s">
        <v>25</v>
      </c>
      <c r="B71" s="470">
        <f t="shared" si="7"/>
        <v>353611</v>
      </c>
      <c r="C71" s="470">
        <v>18805</v>
      </c>
      <c r="D71" s="470">
        <v>1638</v>
      </c>
      <c r="E71" s="470">
        <v>391</v>
      </c>
      <c r="F71" s="470">
        <v>21967</v>
      </c>
      <c r="G71" s="470">
        <v>50990</v>
      </c>
      <c r="H71" s="470">
        <v>15586</v>
      </c>
      <c r="I71" s="470">
        <v>75148</v>
      </c>
      <c r="J71" s="469" t="s">
        <v>25</v>
      </c>
      <c r="K71" s="470">
        <v>11879</v>
      </c>
      <c r="L71" s="470">
        <v>2142</v>
      </c>
      <c r="M71" s="470">
        <v>4728</v>
      </c>
      <c r="N71" s="470">
        <v>8902</v>
      </c>
      <c r="O71" s="470">
        <v>10542</v>
      </c>
      <c r="P71" s="470">
        <v>27</v>
      </c>
      <c r="Q71" s="470">
        <v>25012</v>
      </c>
      <c r="R71" s="469" t="s">
        <v>25</v>
      </c>
      <c r="S71" s="470">
        <v>7258</v>
      </c>
      <c r="T71" s="470">
        <v>11136</v>
      </c>
      <c r="U71" s="470">
        <v>1914</v>
      </c>
      <c r="V71" s="470">
        <v>4142</v>
      </c>
      <c r="W71" s="470">
        <v>19860</v>
      </c>
      <c r="X71" s="470">
        <v>30717</v>
      </c>
      <c r="Y71" s="470">
        <v>30827</v>
      </c>
    </row>
    <row r="72" spans="1:25" s="467" customFormat="1" ht="9" customHeight="1">
      <c r="A72" s="466" t="s">
        <v>26</v>
      </c>
      <c r="B72" s="468">
        <f t="shared" si="7"/>
        <v>708457</v>
      </c>
      <c r="C72" s="468">
        <v>232932</v>
      </c>
      <c r="D72" s="468">
        <v>1146</v>
      </c>
      <c r="E72" s="468">
        <v>1435</v>
      </c>
      <c r="F72" s="468">
        <v>22580</v>
      </c>
      <c r="G72" s="468">
        <v>40876</v>
      </c>
      <c r="H72" s="468">
        <v>21488</v>
      </c>
      <c r="I72" s="468">
        <v>156105</v>
      </c>
      <c r="J72" s="466" t="s">
        <v>26</v>
      </c>
      <c r="K72" s="468">
        <v>23681</v>
      </c>
      <c r="L72" s="468">
        <v>3089</v>
      </c>
      <c r="M72" s="468">
        <v>9310</v>
      </c>
      <c r="N72" s="468">
        <v>18087</v>
      </c>
      <c r="O72" s="468">
        <v>18769</v>
      </c>
      <c r="P72" s="468">
        <v>57</v>
      </c>
      <c r="Q72" s="468">
        <v>31629</v>
      </c>
      <c r="R72" s="466" t="s">
        <v>26</v>
      </c>
      <c r="S72" s="468">
        <v>31748</v>
      </c>
      <c r="T72" s="468">
        <v>14919</v>
      </c>
      <c r="U72" s="468">
        <v>3038</v>
      </c>
      <c r="V72" s="468">
        <v>8278</v>
      </c>
      <c r="W72" s="468">
        <v>42141</v>
      </c>
      <c r="X72" s="468">
        <v>8469</v>
      </c>
      <c r="Y72" s="468">
        <v>18680</v>
      </c>
    </row>
    <row r="73" spans="1:25" s="467" customFormat="1" ht="9" customHeight="1">
      <c r="A73" s="466" t="s">
        <v>27</v>
      </c>
      <c r="B73" s="468">
        <f t="shared" si="7"/>
        <v>670154</v>
      </c>
      <c r="C73" s="468">
        <v>85029</v>
      </c>
      <c r="D73" s="468">
        <v>3526</v>
      </c>
      <c r="E73" s="468">
        <v>2192</v>
      </c>
      <c r="F73" s="468">
        <v>26163</v>
      </c>
      <c r="G73" s="468">
        <v>111045</v>
      </c>
      <c r="H73" s="468">
        <v>24773</v>
      </c>
      <c r="I73" s="468">
        <v>125982</v>
      </c>
      <c r="J73" s="466" t="s">
        <v>27</v>
      </c>
      <c r="K73" s="468">
        <v>17674</v>
      </c>
      <c r="L73" s="468">
        <v>3334</v>
      </c>
      <c r="M73" s="468">
        <v>34510</v>
      </c>
      <c r="N73" s="468">
        <v>19322</v>
      </c>
      <c r="O73" s="468">
        <v>19548</v>
      </c>
      <c r="P73" s="468">
        <v>32</v>
      </c>
      <c r="Q73" s="468">
        <v>38234</v>
      </c>
      <c r="R73" s="466" t="s">
        <v>27</v>
      </c>
      <c r="S73" s="468">
        <v>31045</v>
      </c>
      <c r="T73" s="468">
        <v>18004</v>
      </c>
      <c r="U73" s="468">
        <v>2620</v>
      </c>
      <c r="V73" s="468">
        <v>7318</v>
      </c>
      <c r="W73" s="468">
        <v>62090</v>
      </c>
      <c r="X73" s="468">
        <v>12301</v>
      </c>
      <c r="Y73" s="468">
        <v>25412</v>
      </c>
    </row>
    <row r="74" spans="1:25" s="467" customFormat="1" ht="9" customHeight="1">
      <c r="A74" s="466" t="s">
        <v>28</v>
      </c>
      <c r="B74" s="468">
        <f t="shared" si="7"/>
        <v>290574</v>
      </c>
      <c r="C74" s="468">
        <v>32580</v>
      </c>
      <c r="D74" s="468">
        <v>12769</v>
      </c>
      <c r="E74" s="468">
        <v>288</v>
      </c>
      <c r="F74" s="468">
        <v>18289</v>
      </c>
      <c r="G74" s="468">
        <v>14726</v>
      </c>
      <c r="H74" s="468">
        <v>17230</v>
      </c>
      <c r="I74" s="468">
        <v>45848</v>
      </c>
      <c r="J74" s="466" t="s">
        <v>28</v>
      </c>
      <c r="K74" s="468">
        <v>12366</v>
      </c>
      <c r="L74" s="468">
        <v>1807</v>
      </c>
      <c r="M74" s="468">
        <v>7189</v>
      </c>
      <c r="N74" s="468">
        <v>10708</v>
      </c>
      <c r="O74" s="468">
        <v>11544</v>
      </c>
      <c r="P74" s="468">
        <v>27</v>
      </c>
      <c r="Q74" s="468">
        <v>15754</v>
      </c>
      <c r="R74" s="466" t="s">
        <v>28</v>
      </c>
      <c r="S74" s="468">
        <v>9557</v>
      </c>
      <c r="T74" s="468">
        <v>13319</v>
      </c>
      <c r="U74" s="468">
        <v>1665</v>
      </c>
      <c r="V74" s="468">
        <v>4200</v>
      </c>
      <c r="W74" s="468">
        <v>19377</v>
      </c>
      <c r="X74" s="468">
        <v>11501</v>
      </c>
      <c r="Y74" s="468">
        <v>29830</v>
      </c>
    </row>
    <row r="75" spans="1:25" s="467" customFormat="1" ht="9" customHeight="1">
      <c r="A75" s="469" t="s">
        <v>29</v>
      </c>
      <c r="B75" s="470">
        <f t="shared" si="7"/>
        <v>911100</v>
      </c>
      <c r="C75" s="470">
        <v>100727</v>
      </c>
      <c r="D75" s="470">
        <v>8467</v>
      </c>
      <c r="E75" s="470">
        <v>3566</v>
      </c>
      <c r="F75" s="470">
        <v>37476</v>
      </c>
      <c r="G75" s="470">
        <v>216515</v>
      </c>
      <c r="H75" s="470">
        <v>38307</v>
      </c>
      <c r="I75" s="470">
        <v>156692</v>
      </c>
      <c r="J75" s="469" t="s">
        <v>29</v>
      </c>
      <c r="K75" s="470">
        <v>32730</v>
      </c>
      <c r="L75" s="470">
        <v>4672</v>
      </c>
      <c r="M75" s="470">
        <v>12827</v>
      </c>
      <c r="N75" s="470">
        <v>25681</v>
      </c>
      <c r="O75" s="470">
        <v>20526</v>
      </c>
      <c r="P75" s="470">
        <v>46</v>
      </c>
      <c r="Q75" s="470">
        <v>49640</v>
      </c>
      <c r="R75" s="469" t="s">
        <v>29</v>
      </c>
      <c r="S75" s="470">
        <v>15626</v>
      </c>
      <c r="T75" s="470">
        <v>26450</v>
      </c>
      <c r="U75" s="470">
        <v>3598</v>
      </c>
      <c r="V75" s="470">
        <v>8842</v>
      </c>
      <c r="W75" s="470">
        <v>59484</v>
      </c>
      <c r="X75" s="470">
        <v>7903</v>
      </c>
      <c r="Y75" s="470">
        <v>81325</v>
      </c>
    </row>
    <row r="76" spans="1:25" s="467" customFormat="1" ht="9" customHeight="1">
      <c r="A76" s="466" t="s">
        <v>30</v>
      </c>
      <c r="B76" s="468">
        <f t="shared" si="7"/>
        <v>153514</v>
      </c>
      <c r="C76" s="468">
        <v>10134</v>
      </c>
      <c r="D76" s="468">
        <v>222</v>
      </c>
      <c r="E76" s="468">
        <v>128</v>
      </c>
      <c r="F76" s="468">
        <v>5490</v>
      </c>
      <c r="G76" s="468">
        <v>37670</v>
      </c>
      <c r="H76" s="468">
        <v>5482</v>
      </c>
      <c r="I76" s="468">
        <v>28785</v>
      </c>
      <c r="J76" s="466" t="s">
        <v>30</v>
      </c>
      <c r="K76" s="468">
        <v>7114</v>
      </c>
      <c r="L76" s="468">
        <v>846</v>
      </c>
      <c r="M76" s="468">
        <v>4370</v>
      </c>
      <c r="N76" s="468">
        <v>2928</v>
      </c>
      <c r="O76" s="468">
        <v>3889</v>
      </c>
      <c r="P76" s="468">
        <v>2</v>
      </c>
      <c r="Q76" s="468">
        <v>3980</v>
      </c>
      <c r="R76" s="466" t="s">
        <v>30</v>
      </c>
      <c r="S76" s="468">
        <v>4329</v>
      </c>
      <c r="T76" s="468">
        <v>4476</v>
      </c>
      <c r="U76" s="468">
        <v>566</v>
      </c>
      <c r="V76" s="468">
        <v>1017</v>
      </c>
      <c r="W76" s="468">
        <v>11702</v>
      </c>
      <c r="X76" s="468">
        <v>2733</v>
      </c>
      <c r="Y76" s="468">
        <v>17651</v>
      </c>
    </row>
    <row r="77" spans="1:25" s="467" customFormat="1" ht="9" customHeight="1">
      <c r="A77" s="466" t="s">
        <v>31</v>
      </c>
      <c r="B77" s="468">
        <f t="shared" si="7"/>
        <v>1235340</v>
      </c>
      <c r="C77" s="468">
        <v>205716</v>
      </c>
      <c r="D77" s="468">
        <v>10044</v>
      </c>
      <c r="E77" s="468">
        <v>5317</v>
      </c>
      <c r="F77" s="468">
        <v>48303</v>
      </c>
      <c r="G77" s="468">
        <v>97481</v>
      </c>
      <c r="H77" s="468">
        <v>49891</v>
      </c>
      <c r="I77" s="468">
        <v>215191</v>
      </c>
      <c r="J77" s="466" t="s">
        <v>31</v>
      </c>
      <c r="K77" s="468">
        <v>50590</v>
      </c>
      <c r="L77" s="468">
        <v>4299</v>
      </c>
      <c r="M77" s="468">
        <v>20520</v>
      </c>
      <c r="N77" s="468">
        <v>35267</v>
      </c>
      <c r="O77" s="468">
        <v>35139</v>
      </c>
      <c r="P77" s="468">
        <v>104</v>
      </c>
      <c r="Q77" s="468">
        <v>48138</v>
      </c>
      <c r="R77" s="466" t="s">
        <v>31</v>
      </c>
      <c r="S77" s="468">
        <v>112116</v>
      </c>
      <c r="T77" s="468">
        <v>28686</v>
      </c>
      <c r="U77" s="468">
        <v>4154</v>
      </c>
      <c r="V77" s="468">
        <v>17711</v>
      </c>
      <c r="W77" s="468">
        <v>79969</v>
      </c>
      <c r="X77" s="468">
        <v>22329</v>
      </c>
      <c r="Y77" s="468">
        <v>144375</v>
      </c>
    </row>
    <row r="78" spans="1:25" s="467" customFormat="1" ht="9" customHeight="1">
      <c r="A78" s="466" t="s">
        <v>32</v>
      </c>
      <c r="B78" s="468">
        <f t="shared" si="7"/>
        <v>399470</v>
      </c>
      <c r="C78" s="468">
        <v>26122</v>
      </c>
      <c r="D78" s="468">
        <v>1482</v>
      </c>
      <c r="E78" s="468">
        <v>750</v>
      </c>
      <c r="F78" s="468">
        <v>20120</v>
      </c>
      <c r="G78" s="468">
        <v>67487</v>
      </c>
      <c r="H78" s="468">
        <v>16527</v>
      </c>
      <c r="I78" s="468">
        <v>72910</v>
      </c>
      <c r="J78" s="466" t="s">
        <v>32</v>
      </c>
      <c r="K78" s="468">
        <v>15317</v>
      </c>
      <c r="L78" s="468">
        <v>2157</v>
      </c>
      <c r="M78" s="468">
        <v>10492</v>
      </c>
      <c r="N78" s="468">
        <v>7667</v>
      </c>
      <c r="O78" s="468">
        <v>21102</v>
      </c>
      <c r="P78" s="468">
        <v>91</v>
      </c>
      <c r="Q78" s="468">
        <v>25974</v>
      </c>
      <c r="R78" s="466" t="s">
        <v>32</v>
      </c>
      <c r="S78" s="468">
        <v>9663</v>
      </c>
      <c r="T78" s="468">
        <v>10285</v>
      </c>
      <c r="U78" s="468">
        <v>1868</v>
      </c>
      <c r="V78" s="468">
        <v>6048</v>
      </c>
      <c r="W78" s="468">
        <v>32023</v>
      </c>
      <c r="X78" s="468">
        <v>16904</v>
      </c>
      <c r="Y78" s="468">
        <v>34481</v>
      </c>
    </row>
    <row r="79" spans="1:25" s="467" customFormat="1" ht="9" customHeight="1">
      <c r="A79" s="469" t="s">
        <v>33</v>
      </c>
      <c r="B79" s="470">
        <f t="shared" si="7"/>
        <v>177509</v>
      </c>
      <c r="C79" s="470">
        <v>38831</v>
      </c>
      <c r="D79" s="470">
        <v>3363</v>
      </c>
      <c r="E79" s="470">
        <v>241</v>
      </c>
      <c r="F79" s="470">
        <v>7624</v>
      </c>
      <c r="G79" s="470">
        <v>16470</v>
      </c>
      <c r="H79" s="470">
        <v>6834</v>
      </c>
      <c r="I79" s="470">
        <v>45486</v>
      </c>
      <c r="J79" s="469" t="s">
        <v>33</v>
      </c>
      <c r="K79" s="470">
        <v>4310</v>
      </c>
      <c r="L79" s="470">
        <v>435</v>
      </c>
      <c r="M79" s="470">
        <v>3597</v>
      </c>
      <c r="N79" s="470">
        <v>3864</v>
      </c>
      <c r="O79" s="470">
        <v>3687</v>
      </c>
      <c r="P79" s="470">
        <v>11</v>
      </c>
      <c r="Q79" s="470">
        <v>6104</v>
      </c>
      <c r="R79" s="469" t="s">
        <v>33</v>
      </c>
      <c r="S79" s="470">
        <v>5688</v>
      </c>
      <c r="T79" s="470">
        <v>6548</v>
      </c>
      <c r="U79" s="470">
        <v>1340</v>
      </c>
      <c r="V79" s="470">
        <v>2074</v>
      </c>
      <c r="W79" s="470">
        <v>10613</v>
      </c>
      <c r="X79" s="470">
        <v>2779</v>
      </c>
      <c r="Y79" s="470">
        <v>7610</v>
      </c>
    </row>
    <row r="80" spans="1:25" s="467" customFormat="1" ht="9" customHeight="1">
      <c r="A80" s="471"/>
      <c r="B80" s="472"/>
      <c r="C80" s="472"/>
      <c r="D80" s="472"/>
      <c r="E80" s="472"/>
      <c r="F80" s="472"/>
      <c r="G80" s="472"/>
      <c r="H80" s="472"/>
      <c r="I80" s="472"/>
      <c r="J80" s="471"/>
      <c r="K80" s="472"/>
      <c r="L80" s="472"/>
      <c r="M80" s="472"/>
      <c r="N80" s="472"/>
      <c r="O80" s="472"/>
      <c r="P80" s="472"/>
      <c r="Q80" s="472"/>
      <c r="R80" s="471"/>
      <c r="S80" s="472"/>
      <c r="T80" s="472"/>
      <c r="U80" s="472"/>
      <c r="V80" s="472"/>
      <c r="W80" s="472"/>
      <c r="X80" s="472"/>
      <c r="Y80" s="472"/>
    </row>
    <row r="81" spans="1:25" ht="8.85" customHeight="1">
      <c r="A81" s="464">
        <v>2009</v>
      </c>
      <c r="B81" s="455"/>
      <c r="C81" s="455"/>
      <c r="D81" s="455"/>
      <c r="E81" s="455"/>
      <c r="F81" s="455"/>
      <c r="G81" s="455"/>
      <c r="H81" s="455"/>
      <c r="I81" s="455"/>
      <c r="J81" s="464">
        <v>2009</v>
      </c>
      <c r="M81" s="455"/>
      <c r="N81" s="455"/>
      <c r="O81" s="455"/>
      <c r="P81" s="455"/>
      <c r="Q81" s="455"/>
      <c r="R81" s="464">
        <v>2009</v>
      </c>
      <c r="S81" s="455"/>
      <c r="T81" s="455"/>
      <c r="U81" s="455"/>
      <c r="V81" s="455"/>
      <c r="W81" s="455"/>
      <c r="X81" s="455"/>
      <c r="Y81" s="455"/>
    </row>
    <row r="82" spans="1:25" s="467" customFormat="1" ht="8.85" customHeight="1">
      <c r="A82" s="464" t="s">
        <v>1</v>
      </c>
      <c r="B82" s="465">
        <f t="shared" ref="B82:I82" si="8">SUM(B84:B116)</f>
        <v>26389618</v>
      </c>
      <c r="C82" s="465">
        <f t="shared" si="8"/>
        <v>1974139</v>
      </c>
      <c r="D82" s="465">
        <f t="shared" si="8"/>
        <v>197021</v>
      </c>
      <c r="E82" s="465">
        <f t="shared" si="8"/>
        <v>184661</v>
      </c>
      <c r="F82" s="465">
        <f t="shared" si="8"/>
        <v>917750</v>
      </c>
      <c r="G82" s="465">
        <f t="shared" si="8"/>
        <v>3923455</v>
      </c>
      <c r="H82" s="465">
        <f t="shared" si="8"/>
        <v>1114108</v>
      </c>
      <c r="I82" s="465">
        <f t="shared" si="8"/>
        <v>4011701</v>
      </c>
      <c r="J82" s="464" t="s">
        <v>1</v>
      </c>
      <c r="K82" s="465">
        <f t="shared" ref="K82:Q82" si="9">SUM(K84:K116)</f>
        <v>956944</v>
      </c>
      <c r="L82" s="465">
        <f t="shared" si="9"/>
        <v>162539</v>
      </c>
      <c r="M82" s="465">
        <f t="shared" si="9"/>
        <v>582121</v>
      </c>
      <c r="N82" s="465">
        <f t="shared" si="9"/>
        <v>756475</v>
      </c>
      <c r="O82" s="465">
        <f t="shared" si="9"/>
        <v>1045505</v>
      </c>
      <c r="P82" s="465">
        <f t="shared" si="9"/>
        <v>4592</v>
      </c>
      <c r="Q82" s="465">
        <f t="shared" si="9"/>
        <v>2639088</v>
      </c>
      <c r="R82" s="464" t="s">
        <v>1</v>
      </c>
      <c r="S82" s="465">
        <f t="shared" ref="S82:Y82" si="10">SUM(S84:S116)</f>
        <v>717101</v>
      </c>
      <c r="T82" s="465">
        <f t="shared" si="10"/>
        <v>800141</v>
      </c>
      <c r="U82" s="465">
        <f t="shared" si="10"/>
        <v>164287</v>
      </c>
      <c r="V82" s="465">
        <f t="shared" si="10"/>
        <v>272521</v>
      </c>
      <c r="W82" s="465">
        <f t="shared" si="10"/>
        <v>1789081</v>
      </c>
      <c r="X82" s="465">
        <f t="shared" si="10"/>
        <v>1186004</v>
      </c>
      <c r="Y82" s="465">
        <f t="shared" si="10"/>
        <v>2990384</v>
      </c>
    </row>
    <row r="83" spans="1:25" s="467" customFormat="1" ht="3" customHeight="1">
      <c r="A83" s="464"/>
      <c r="B83" s="465"/>
      <c r="C83" s="465"/>
      <c r="D83" s="465"/>
      <c r="E83" s="465"/>
      <c r="F83" s="465"/>
      <c r="G83" s="465"/>
      <c r="H83" s="465"/>
      <c r="I83" s="465"/>
      <c r="J83" s="464"/>
      <c r="K83" s="465"/>
      <c r="L83" s="465"/>
      <c r="M83" s="465"/>
      <c r="N83" s="465"/>
      <c r="O83" s="465"/>
      <c r="P83" s="465"/>
      <c r="Q83" s="465"/>
      <c r="R83" s="464"/>
      <c r="S83" s="465"/>
      <c r="T83" s="465"/>
      <c r="U83" s="465"/>
      <c r="V83" s="465"/>
      <c r="W83" s="465"/>
      <c r="X83" s="465"/>
      <c r="Y83" s="465"/>
    </row>
    <row r="84" spans="1:25" s="467" customFormat="1" ht="8.85" customHeight="1">
      <c r="A84" s="466" t="s">
        <v>2</v>
      </c>
      <c r="B84" s="468">
        <f t="shared" ref="B84:B116" si="11">SUM(C84:I84,K84:Q84,S84:Y84)</f>
        <v>344258</v>
      </c>
      <c r="C84" s="468">
        <v>15988</v>
      </c>
      <c r="D84" s="468">
        <v>240</v>
      </c>
      <c r="E84" s="468">
        <v>580</v>
      </c>
      <c r="F84" s="468">
        <v>10225</v>
      </c>
      <c r="G84" s="468">
        <v>57112</v>
      </c>
      <c r="H84" s="468">
        <v>11429</v>
      </c>
      <c r="I84" s="468">
        <v>48758</v>
      </c>
      <c r="J84" s="466" t="s">
        <v>2</v>
      </c>
      <c r="K84" s="468">
        <v>10053</v>
      </c>
      <c r="L84" s="468">
        <v>1431</v>
      </c>
      <c r="M84" s="468">
        <v>4738</v>
      </c>
      <c r="N84" s="468">
        <v>6813</v>
      </c>
      <c r="O84" s="468">
        <v>9329</v>
      </c>
      <c r="P84" s="468">
        <v>39</v>
      </c>
      <c r="Q84" s="468">
        <v>21158</v>
      </c>
      <c r="R84" s="466" t="s">
        <v>2</v>
      </c>
      <c r="S84" s="468">
        <v>19394</v>
      </c>
      <c r="T84" s="468">
        <v>9115</v>
      </c>
      <c r="U84" s="468">
        <v>1776</v>
      </c>
      <c r="V84" s="468">
        <v>2350</v>
      </c>
      <c r="W84" s="468">
        <v>19589</v>
      </c>
      <c r="X84" s="468">
        <v>81387</v>
      </c>
      <c r="Y84" s="468">
        <v>12754</v>
      </c>
    </row>
    <row r="85" spans="1:25" s="467" customFormat="1" ht="8.85" customHeight="1">
      <c r="A85" s="466" t="s">
        <v>3</v>
      </c>
      <c r="B85" s="468">
        <f t="shared" si="11"/>
        <v>1012600</v>
      </c>
      <c r="C85" s="468">
        <v>22909</v>
      </c>
      <c r="D85" s="468">
        <v>938</v>
      </c>
      <c r="E85" s="468">
        <v>2312</v>
      </c>
      <c r="F85" s="468">
        <v>31905</v>
      </c>
      <c r="G85" s="468">
        <v>369652</v>
      </c>
      <c r="H85" s="468">
        <v>73419</v>
      </c>
      <c r="I85" s="468">
        <v>180895</v>
      </c>
      <c r="J85" s="466" t="s">
        <v>3</v>
      </c>
      <c r="K85" s="468">
        <v>20094</v>
      </c>
      <c r="L85" s="468">
        <v>4111</v>
      </c>
      <c r="M85" s="468">
        <v>7121</v>
      </c>
      <c r="N85" s="468">
        <v>29565</v>
      </c>
      <c r="O85" s="468">
        <v>25231</v>
      </c>
      <c r="P85" s="468">
        <v>111</v>
      </c>
      <c r="Q85" s="468">
        <v>49074</v>
      </c>
      <c r="R85" s="466" t="s">
        <v>3</v>
      </c>
      <c r="S85" s="468">
        <v>10643</v>
      </c>
      <c r="T85" s="468">
        <v>21559</v>
      </c>
      <c r="U85" s="468">
        <v>5197</v>
      </c>
      <c r="V85" s="468">
        <v>8570</v>
      </c>
      <c r="W85" s="468">
        <v>89209</v>
      </c>
      <c r="X85" s="468">
        <v>7465</v>
      </c>
      <c r="Y85" s="468">
        <v>52620</v>
      </c>
    </row>
    <row r="86" spans="1:25" s="467" customFormat="1" ht="8.85" customHeight="1">
      <c r="A86" s="466" t="s">
        <v>4</v>
      </c>
      <c r="B86" s="468">
        <f t="shared" si="11"/>
        <v>151834</v>
      </c>
      <c r="C86" s="468">
        <v>9036</v>
      </c>
      <c r="D86" s="468">
        <v>1410</v>
      </c>
      <c r="E86" s="468">
        <v>901</v>
      </c>
      <c r="F86" s="468">
        <v>12145</v>
      </c>
      <c r="G86" s="468">
        <v>7266</v>
      </c>
      <c r="H86" s="468">
        <v>7713</v>
      </c>
      <c r="I86" s="468">
        <v>31590</v>
      </c>
      <c r="J86" s="466" t="s">
        <v>4</v>
      </c>
      <c r="K86" s="468">
        <v>5194</v>
      </c>
      <c r="L86" s="468">
        <v>669</v>
      </c>
      <c r="M86" s="468">
        <v>1283</v>
      </c>
      <c r="N86" s="468">
        <v>10347</v>
      </c>
      <c r="O86" s="468">
        <v>6558</v>
      </c>
      <c r="P86" s="468">
        <v>19</v>
      </c>
      <c r="Q86" s="468">
        <v>14738</v>
      </c>
      <c r="R86" s="466" t="s">
        <v>4</v>
      </c>
      <c r="S86" s="468">
        <v>2756</v>
      </c>
      <c r="T86" s="468">
        <v>4823</v>
      </c>
      <c r="U86" s="468">
        <v>1837</v>
      </c>
      <c r="V86" s="468">
        <v>6994</v>
      </c>
      <c r="W86" s="468">
        <v>9692</v>
      </c>
      <c r="X86" s="468">
        <v>10343</v>
      </c>
      <c r="Y86" s="468">
        <v>6520</v>
      </c>
    </row>
    <row r="87" spans="1:25" s="467" customFormat="1" ht="8.85" customHeight="1">
      <c r="A87" s="469" t="s">
        <v>5</v>
      </c>
      <c r="B87" s="470">
        <f t="shared" si="11"/>
        <v>182941</v>
      </c>
      <c r="C87" s="470">
        <v>23367</v>
      </c>
      <c r="D87" s="470">
        <v>4346</v>
      </c>
      <c r="E87" s="470">
        <v>508</v>
      </c>
      <c r="F87" s="470">
        <v>8389</v>
      </c>
      <c r="G87" s="470">
        <v>15730</v>
      </c>
      <c r="H87" s="470">
        <v>6298</v>
      </c>
      <c r="I87" s="470">
        <v>27463</v>
      </c>
      <c r="J87" s="469" t="s">
        <v>5</v>
      </c>
      <c r="K87" s="470">
        <v>7642</v>
      </c>
      <c r="L87" s="470">
        <v>827</v>
      </c>
      <c r="M87" s="470">
        <v>9969</v>
      </c>
      <c r="N87" s="470">
        <v>5442</v>
      </c>
      <c r="O87" s="470">
        <v>5054</v>
      </c>
      <c r="P87" s="470">
        <v>26</v>
      </c>
      <c r="Q87" s="470">
        <v>9529</v>
      </c>
      <c r="R87" s="469" t="s">
        <v>5</v>
      </c>
      <c r="S87" s="470">
        <v>6462</v>
      </c>
      <c r="T87" s="470">
        <v>4786</v>
      </c>
      <c r="U87" s="470">
        <v>663</v>
      </c>
      <c r="V87" s="470">
        <v>2330</v>
      </c>
      <c r="W87" s="470">
        <v>9707</v>
      </c>
      <c r="X87" s="470">
        <v>18186</v>
      </c>
      <c r="Y87" s="470">
        <v>16217</v>
      </c>
    </row>
    <row r="88" spans="1:25" s="467" customFormat="1" ht="8.85" customHeight="1">
      <c r="A88" s="466" t="s">
        <v>6</v>
      </c>
      <c r="B88" s="468">
        <f t="shared" si="11"/>
        <v>638199</v>
      </c>
      <c r="C88" s="468">
        <v>29691</v>
      </c>
      <c r="D88" s="468">
        <v>10636</v>
      </c>
      <c r="E88" s="468">
        <v>2368</v>
      </c>
      <c r="F88" s="468">
        <v>25271</v>
      </c>
      <c r="G88" s="468">
        <v>147276</v>
      </c>
      <c r="H88" s="468">
        <v>35028</v>
      </c>
      <c r="I88" s="468">
        <v>94516</v>
      </c>
      <c r="J88" s="466" t="s">
        <v>6</v>
      </c>
      <c r="K88" s="468">
        <v>16591</v>
      </c>
      <c r="L88" s="468">
        <v>3827</v>
      </c>
      <c r="M88" s="468">
        <v>8924</v>
      </c>
      <c r="N88" s="468">
        <v>33728</v>
      </c>
      <c r="O88" s="468">
        <v>21527</v>
      </c>
      <c r="P88" s="468">
        <v>62</v>
      </c>
      <c r="Q88" s="468">
        <v>55836</v>
      </c>
      <c r="R88" s="466" t="s">
        <v>6</v>
      </c>
      <c r="S88" s="468">
        <v>12743</v>
      </c>
      <c r="T88" s="468">
        <v>15193</v>
      </c>
      <c r="U88" s="468">
        <v>2871</v>
      </c>
      <c r="V88" s="468">
        <v>6406</v>
      </c>
      <c r="W88" s="468">
        <v>43806</v>
      </c>
      <c r="X88" s="468">
        <v>34246</v>
      </c>
      <c r="Y88" s="468">
        <v>37653</v>
      </c>
    </row>
    <row r="89" spans="1:25" s="467" customFormat="1" ht="8.85" customHeight="1">
      <c r="A89" s="466" t="s">
        <v>7</v>
      </c>
      <c r="B89" s="468">
        <f t="shared" si="11"/>
        <v>130521</v>
      </c>
      <c r="C89" s="468">
        <v>10460</v>
      </c>
      <c r="D89" s="468">
        <v>745</v>
      </c>
      <c r="E89" s="468">
        <v>901</v>
      </c>
      <c r="F89" s="468">
        <v>7139</v>
      </c>
      <c r="G89" s="468">
        <v>6046</v>
      </c>
      <c r="H89" s="468">
        <v>6516</v>
      </c>
      <c r="I89" s="468">
        <v>25795</v>
      </c>
      <c r="J89" s="466" t="s">
        <v>7</v>
      </c>
      <c r="K89" s="468">
        <v>8174</v>
      </c>
      <c r="L89" s="468">
        <v>728</v>
      </c>
      <c r="M89" s="468">
        <v>2647</v>
      </c>
      <c r="N89" s="468">
        <v>3963</v>
      </c>
      <c r="O89" s="468">
        <v>3728</v>
      </c>
      <c r="P89" s="468">
        <v>14</v>
      </c>
      <c r="Q89" s="468">
        <v>8843</v>
      </c>
      <c r="R89" s="466" t="s">
        <v>7</v>
      </c>
      <c r="S89" s="468">
        <v>2884</v>
      </c>
      <c r="T89" s="468">
        <v>6194</v>
      </c>
      <c r="U89" s="468">
        <v>678</v>
      </c>
      <c r="V89" s="468">
        <v>2583</v>
      </c>
      <c r="W89" s="468">
        <v>12624</v>
      </c>
      <c r="X89" s="468">
        <v>8338</v>
      </c>
      <c r="Y89" s="468">
        <v>11521</v>
      </c>
    </row>
    <row r="90" spans="1:25" s="467" customFormat="1" ht="8.85" customHeight="1">
      <c r="A90" s="466" t="s">
        <v>8</v>
      </c>
      <c r="B90" s="468">
        <f t="shared" si="11"/>
        <v>530021</v>
      </c>
      <c r="C90" s="468">
        <v>181715</v>
      </c>
      <c r="D90" s="468">
        <v>1247</v>
      </c>
      <c r="E90" s="468">
        <v>1640</v>
      </c>
      <c r="F90" s="468">
        <v>17459</v>
      </c>
      <c r="G90" s="468">
        <v>15484</v>
      </c>
      <c r="H90" s="468">
        <v>18461</v>
      </c>
      <c r="I90" s="468">
        <v>80728</v>
      </c>
      <c r="J90" s="466" t="s">
        <v>8</v>
      </c>
      <c r="K90" s="468">
        <v>16361</v>
      </c>
      <c r="L90" s="468">
        <v>1778</v>
      </c>
      <c r="M90" s="468">
        <v>13315</v>
      </c>
      <c r="N90" s="468">
        <v>8644</v>
      </c>
      <c r="O90" s="468">
        <v>11893</v>
      </c>
      <c r="P90" s="468">
        <v>61</v>
      </c>
      <c r="Q90" s="468">
        <v>15619</v>
      </c>
      <c r="R90" s="466" t="s">
        <v>8</v>
      </c>
      <c r="S90" s="468">
        <v>13807</v>
      </c>
      <c r="T90" s="468">
        <v>22380</v>
      </c>
      <c r="U90" s="468">
        <v>1174</v>
      </c>
      <c r="V90" s="468">
        <v>8579</v>
      </c>
      <c r="W90" s="468">
        <v>25745</v>
      </c>
      <c r="X90" s="468">
        <v>35404</v>
      </c>
      <c r="Y90" s="468">
        <v>38527</v>
      </c>
    </row>
    <row r="91" spans="1:25" s="467" customFormat="1" ht="8.85" customHeight="1">
      <c r="A91" s="469" t="s">
        <v>9</v>
      </c>
      <c r="B91" s="470">
        <f t="shared" si="11"/>
        <v>1055342</v>
      </c>
      <c r="C91" s="470">
        <v>66402</v>
      </c>
      <c r="D91" s="470">
        <v>1359</v>
      </c>
      <c r="E91" s="470">
        <v>936</v>
      </c>
      <c r="F91" s="470">
        <v>36763</v>
      </c>
      <c r="G91" s="470">
        <v>395308</v>
      </c>
      <c r="H91" s="470">
        <v>35604</v>
      </c>
      <c r="I91" s="470">
        <v>156085</v>
      </c>
      <c r="J91" s="469" t="s">
        <v>9</v>
      </c>
      <c r="K91" s="470">
        <v>18487</v>
      </c>
      <c r="L91" s="470">
        <v>3296</v>
      </c>
      <c r="M91" s="470">
        <v>11823</v>
      </c>
      <c r="N91" s="470">
        <v>17787</v>
      </c>
      <c r="O91" s="470">
        <v>36697</v>
      </c>
      <c r="P91" s="470">
        <v>69</v>
      </c>
      <c r="Q91" s="470">
        <v>79528</v>
      </c>
      <c r="R91" s="469" t="s">
        <v>9</v>
      </c>
      <c r="S91" s="470">
        <v>34491</v>
      </c>
      <c r="T91" s="470">
        <v>25652</v>
      </c>
      <c r="U91" s="470">
        <v>3320</v>
      </c>
      <c r="V91" s="470">
        <v>7336</v>
      </c>
      <c r="W91" s="470">
        <v>59186</v>
      </c>
      <c r="X91" s="470">
        <v>22555</v>
      </c>
      <c r="Y91" s="470">
        <v>42658</v>
      </c>
    </row>
    <row r="92" spans="1:25" s="467" customFormat="1" ht="8.85" customHeight="1">
      <c r="A92" s="466" t="s">
        <v>10</v>
      </c>
      <c r="B92" s="468">
        <f t="shared" si="11"/>
        <v>6047168</v>
      </c>
      <c r="C92" s="468">
        <v>6649</v>
      </c>
      <c r="D92" s="468">
        <v>100440</v>
      </c>
      <c r="E92" s="468">
        <v>129213</v>
      </c>
      <c r="F92" s="468">
        <v>149788</v>
      </c>
      <c r="G92" s="468">
        <v>698627</v>
      </c>
      <c r="H92" s="468">
        <v>211836</v>
      </c>
      <c r="I92" s="468">
        <v>592275</v>
      </c>
      <c r="J92" s="466" t="s">
        <v>10</v>
      </c>
      <c r="K92" s="468">
        <v>210853</v>
      </c>
      <c r="L92" s="468">
        <v>64353</v>
      </c>
      <c r="M92" s="468">
        <v>181221</v>
      </c>
      <c r="N92" s="468">
        <v>135237</v>
      </c>
      <c r="O92" s="468">
        <v>364669</v>
      </c>
      <c r="P92" s="468">
        <v>1507</v>
      </c>
      <c r="Q92" s="468">
        <v>1092231</v>
      </c>
      <c r="R92" s="466" t="s">
        <v>10</v>
      </c>
      <c r="S92" s="468">
        <v>105003</v>
      </c>
      <c r="T92" s="468">
        <v>197817</v>
      </c>
      <c r="U92" s="468">
        <v>57217</v>
      </c>
      <c r="V92" s="468">
        <v>26900</v>
      </c>
      <c r="W92" s="468">
        <v>344892</v>
      </c>
      <c r="X92" s="468">
        <v>348264</v>
      </c>
      <c r="Y92" s="468">
        <v>1028176</v>
      </c>
    </row>
    <row r="93" spans="1:25" s="467" customFormat="1" ht="8.85" customHeight="1">
      <c r="A93" s="466" t="s">
        <v>11</v>
      </c>
      <c r="B93" s="468">
        <f t="shared" si="11"/>
        <v>285563</v>
      </c>
      <c r="C93" s="468">
        <v>55884</v>
      </c>
      <c r="D93" s="468">
        <v>2248</v>
      </c>
      <c r="E93" s="468">
        <v>863</v>
      </c>
      <c r="F93" s="468">
        <v>11235</v>
      </c>
      <c r="G93" s="468">
        <v>44346</v>
      </c>
      <c r="H93" s="468">
        <v>16430</v>
      </c>
      <c r="I93" s="468">
        <v>42501</v>
      </c>
      <c r="J93" s="466" t="s">
        <v>11</v>
      </c>
      <c r="K93" s="468">
        <v>12905</v>
      </c>
      <c r="L93" s="468">
        <v>1117</v>
      </c>
      <c r="M93" s="468">
        <v>5416</v>
      </c>
      <c r="N93" s="468">
        <v>4690</v>
      </c>
      <c r="O93" s="468">
        <v>11513</v>
      </c>
      <c r="P93" s="468">
        <v>27</v>
      </c>
      <c r="Q93" s="468">
        <v>26161</v>
      </c>
      <c r="R93" s="466" t="s">
        <v>11</v>
      </c>
      <c r="S93" s="468">
        <v>7330</v>
      </c>
      <c r="T93" s="468">
        <v>9914</v>
      </c>
      <c r="U93" s="468">
        <v>932</v>
      </c>
      <c r="V93" s="468">
        <v>2633</v>
      </c>
      <c r="W93" s="468">
        <v>11574</v>
      </c>
      <c r="X93" s="468">
        <v>4951</v>
      </c>
      <c r="Y93" s="468">
        <v>12893</v>
      </c>
    </row>
    <row r="94" spans="1:25" s="467" customFormat="1" ht="8.85" customHeight="1">
      <c r="A94" s="466" t="s">
        <v>12</v>
      </c>
      <c r="B94" s="468">
        <f t="shared" si="11"/>
        <v>964749</v>
      </c>
      <c r="C94" s="468">
        <v>97598</v>
      </c>
      <c r="D94" s="468">
        <v>2667</v>
      </c>
      <c r="E94" s="468">
        <v>1488</v>
      </c>
      <c r="F94" s="468">
        <v>32111</v>
      </c>
      <c r="G94" s="468">
        <v>166965</v>
      </c>
      <c r="H94" s="468">
        <v>49890</v>
      </c>
      <c r="I94" s="468">
        <v>195096</v>
      </c>
      <c r="J94" s="466" t="s">
        <v>12</v>
      </c>
      <c r="K94" s="468">
        <v>31246</v>
      </c>
      <c r="L94" s="468">
        <v>3944</v>
      </c>
      <c r="M94" s="468">
        <v>17531</v>
      </c>
      <c r="N94" s="468">
        <v>23477</v>
      </c>
      <c r="O94" s="468">
        <v>24851</v>
      </c>
      <c r="P94" s="468">
        <v>81</v>
      </c>
      <c r="Q94" s="468">
        <v>71095</v>
      </c>
      <c r="R94" s="466" t="s">
        <v>12</v>
      </c>
      <c r="S94" s="468">
        <v>19075</v>
      </c>
      <c r="T94" s="468">
        <v>26634</v>
      </c>
      <c r="U94" s="468">
        <v>4917</v>
      </c>
      <c r="V94" s="468">
        <v>10701</v>
      </c>
      <c r="W94" s="468">
        <v>57499</v>
      </c>
      <c r="X94" s="468">
        <v>83904</v>
      </c>
      <c r="Y94" s="468">
        <v>43979</v>
      </c>
    </row>
    <row r="95" spans="1:25" s="467" customFormat="1" ht="8.85" customHeight="1">
      <c r="A95" s="469" t="s">
        <v>13</v>
      </c>
      <c r="B95" s="470">
        <f t="shared" si="11"/>
        <v>402902</v>
      </c>
      <c r="C95" s="470">
        <v>84379</v>
      </c>
      <c r="D95" s="470">
        <v>783</v>
      </c>
      <c r="E95" s="470">
        <v>686</v>
      </c>
      <c r="F95" s="470">
        <v>15593</v>
      </c>
      <c r="G95" s="470">
        <v>16655</v>
      </c>
      <c r="H95" s="470">
        <v>12029</v>
      </c>
      <c r="I95" s="470">
        <v>72990</v>
      </c>
      <c r="J95" s="469" t="s">
        <v>13</v>
      </c>
      <c r="K95" s="470">
        <v>12016</v>
      </c>
      <c r="L95" s="470">
        <v>2914</v>
      </c>
      <c r="M95" s="470">
        <v>4825</v>
      </c>
      <c r="N95" s="470">
        <v>15494</v>
      </c>
      <c r="O95" s="470">
        <v>9542</v>
      </c>
      <c r="P95" s="470">
        <v>31</v>
      </c>
      <c r="Q95" s="470">
        <v>13570</v>
      </c>
      <c r="R95" s="469" t="s">
        <v>13</v>
      </c>
      <c r="S95" s="470">
        <v>6069</v>
      </c>
      <c r="T95" s="470">
        <v>10679</v>
      </c>
      <c r="U95" s="470">
        <v>2275</v>
      </c>
      <c r="V95" s="470">
        <v>19575</v>
      </c>
      <c r="W95" s="470">
        <v>20045</v>
      </c>
      <c r="X95" s="470">
        <v>12466</v>
      </c>
      <c r="Y95" s="470">
        <v>70286</v>
      </c>
    </row>
    <row r="96" spans="1:25" s="467" customFormat="1" ht="8.85" customHeight="1">
      <c r="A96" s="466" t="s">
        <v>14</v>
      </c>
      <c r="B96" s="468">
        <f t="shared" si="11"/>
        <v>349255</v>
      </c>
      <c r="C96" s="468">
        <v>59503</v>
      </c>
      <c r="D96" s="468">
        <v>2470</v>
      </c>
      <c r="E96" s="468">
        <v>2012</v>
      </c>
      <c r="F96" s="468">
        <v>16174</v>
      </c>
      <c r="G96" s="468">
        <v>49099</v>
      </c>
      <c r="H96" s="468">
        <v>12445</v>
      </c>
      <c r="I96" s="468">
        <v>58653</v>
      </c>
      <c r="J96" s="466" t="s">
        <v>14</v>
      </c>
      <c r="K96" s="468">
        <v>17834</v>
      </c>
      <c r="L96" s="468">
        <v>1604</v>
      </c>
      <c r="M96" s="468">
        <v>5948</v>
      </c>
      <c r="N96" s="468">
        <v>8731</v>
      </c>
      <c r="O96" s="468">
        <v>11068</v>
      </c>
      <c r="P96" s="468">
        <v>36</v>
      </c>
      <c r="Q96" s="468">
        <v>17114</v>
      </c>
      <c r="R96" s="466" t="s">
        <v>14</v>
      </c>
      <c r="S96" s="468">
        <v>13035</v>
      </c>
      <c r="T96" s="468">
        <v>16639</v>
      </c>
      <c r="U96" s="468">
        <v>2007</v>
      </c>
      <c r="V96" s="468">
        <v>3091</v>
      </c>
      <c r="W96" s="468">
        <v>17788</v>
      </c>
      <c r="X96" s="468">
        <v>16545</v>
      </c>
      <c r="Y96" s="468">
        <v>17459</v>
      </c>
    </row>
    <row r="97" spans="1:25" s="467" customFormat="1" ht="8.85" customHeight="1">
      <c r="A97" s="466" t="s">
        <v>15</v>
      </c>
      <c r="B97" s="468">
        <f t="shared" si="11"/>
        <v>1714504</v>
      </c>
      <c r="C97" s="468">
        <v>131111</v>
      </c>
      <c r="D97" s="468">
        <v>2448</v>
      </c>
      <c r="E97" s="468">
        <v>1789</v>
      </c>
      <c r="F97" s="468">
        <v>78369</v>
      </c>
      <c r="G97" s="468">
        <v>239751</v>
      </c>
      <c r="H97" s="468">
        <v>104847</v>
      </c>
      <c r="I97" s="468">
        <v>317345</v>
      </c>
      <c r="J97" s="466" t="s">
        <v>15</v>
      </c>
      <c r="K97" s="468">
        <v>50986</v>
      </c>
      <c r="L97" s="468">
        <v>7206</v>
      </c>
      <c r="M97" s="468">
        <v>37905</v>
      </c>
      <c r="N97" s="468">
        <v>45786</v>
      </c>
      <c r="O97" s="468">
        <v>55319</v>
      </c>
      <c r="P97" s="468">
        <v>419</v>
      </c>
      <c r="Q97" s="468">
        <v>204543</v>
      </c>
      <c r="R97" s="466" t="s">
        <v>15</v>
      </c>
      <c r="S97" s="468">
        <v>27999</v>
      </c>
      <c r="T97" s="468">
        <v>56017</v>
      </c>
      <c r="U97" s="468">
        <v>10994</v>
      </c>
      <c r="V97" s="468">
        <v>19054</v>
      </c>
      <c r="W97" s="468">
        <v>153842</v>
      </c>
      <c r="X97" s="468">
        <v>60272</v>
      </c>
      <c r="Y97" s="468">
        <v>108502</v>
      </c>
    </row>
    <row r="98" spans="1:25" s="467" customFormat="1" ht="8.85" customHeight="1">
      <c r="A98" s="466" t="s">
        <v>16</v>
      </c>
      <c r="B98" s="468">
        <f t="shared" si="11"/>
        <v>2170149</v>
      </c>
      <c r="C98" s="468">
        <v>55306</v>
      </c>
      <c r="D98" s="468">
        <v>4585</v>
      </c>
      <c r="E98" s="468">
        <v>6538</v>
      </c>
      <c r="F98" s="468">
        <v>52917</v>
      </c>
      <c r="G98" s="468">
        <v>367520</v>
      </c>
      <c r="H98" s="468">
        <v>100195</v>
      </c>
      <c r="I98" s="468">
        <v>360915</v>
      </c>
      <c r="J98" s="466" t="s">
        <v>16</v>
      </c>
      <c r="K98" s="468">
        <v>124461</v>
      </c>
      <c r="L98" s="468">
        <v>14276</v>
      </c>
      <c r="M98" s="468">
        <v>37805</v>
      </c>
      <c r="N98" s="468">
        <v>82184</v>
      </c>
      <c r="O98" s="468">
        <v>118958</v>
      </c>
      <c r="P98" s="468">
        <v>586</v>
      </c>
      <c r="Q98" s="468">
        <v>204360</v>
      </c>
      <c r="R98" s="466" t="s">
        <v>16</v>
      </c>
      <c r="S98" s="468">
        <v>64883</v>
      </c>
      <c r="T98" s="468">
        <v>65411</v>
      </c>
      <c r="U98" s="468">
        <v>19486</v>
      </c>
      <c r="V98" s="468">
        <v>10951</v>
      </c>
      <c r="W98" s="468">
        <v>210316</v>
      </c>
      <c r="X98" s="468">
        <v>126748</v>
      </c>
      <c r="Y98" s="468">
        <v>141748</v>
      </c>
    </row>
    <row r="99" spans="1:25" s="467" customFormat="1" ht="8.85" customHeight="1">
      <c r="A99" s="469" t="s">
        <v>17</v>
      </c>
      <c r="B99" s="470">
        <f t="shared" si="11"/>
        <v>593966</v>
      </c>
      <c r="C99" s="470">
        <v>110712</v>
      </c>
      <c r="D99" s="470">
        <v>695</v>
      </c>
      <c r="E99" s="470">
        <v>2078</v>
      </c>
      <c r="F99" s="470">
        <v>21287</v>
      </c>
      <c r="G99" s="470">
        <v>46714</v>
      </c>
      <c r="H99" s="470">
        <v>29350</v>
      </c>
      <c r="I99" s="470">
        <v>119583</v>
      </c>
      <c r="J99" s="469" t="s">
        <v>17</v>
      </c>
      <c r="K99" s="470">
        <v>23596</v>
      </c>
      <c r="L99" s="470">
        <v>4202</v>
      </c>
      <c r="M99" s="470">
        <v>10733</v>
      </c>
      <c r="N99" s="470">
        <v>13972</v>
      </c>
      <c r="O99" s="470">
        <v>13956</v>
      </c>
      <c r="P99" s="470">
        <v>73</v>
      </c>
      <c r="Q99" s="470">
        <v>25276</v>
      </c>
      <c r="R99" s="469" t="s">
        <v>17</v>
      </c>
      <c r="S99" s="470">
        <v>12359</v>
      </c>
      <c r="T99" s="470">
        <v>27360</v>
      </c>
      <c r="U99" s="470">
        <v>3199</v>
      </c>
      <c r="V99" s="470">
        <v>7339</v>
      </c>
      <c r="W99" s="470">
        <v>43164</v>
      </c>
      <c r="X99" s="470">
        <v>32443</v>
      </c>
      <c r="Y99" s="470">
        <v>45875</v>
      </c>
    </row>
    <row r="100" spans="1:25" s="467" customFormat="1" ht="8.85" customHeight="1">
      <c r="A100" s="466" t="s">
        <v>18</v>
      </c>
      <c r="B100" s="468">
        <f t="shared" si="11"/>
        <v>295334</v>
      </c>
      <c r="C100" s="468">
        <v>20808</v>
      </c>
      <c r="D100" s="468">
        <v>694</v>
      </c>
      <c r="E100" s="468">
        <v>1538</v>
      </c>
      <c r="F100" s="468">
        <v>8918</v>
      </c>
      <c r="G100" s="468">
        <v>31244</v>
      </c>
      <c r="H100" s="468">
        <v>11414</v>
      </c>
      <c r="I100" s="468">
        <v>54708</v>
      </c>
      <c r="J100" s="466" t="s">
        <v>18</v>
      </c>
      <c r="K100" s="468">
        <v>23365</v>
      </c>
      <c r="L100" s="468">
        <v>1732</v>
      </c>
      <c r="M100" s="468">
        <v>6979</v>
      </c>
      <c r="N100" s="468">
        <v>9519</v>
      </c>
      <c r="O100" s="468">
        <v>13748</v>
      </c>
      <c r="P100" s="468">
        <v>57</v>
      </c>
      <c r="Q100" s="468">
        <v>23396</v>
      </c>
      <c r="R100" s="466" t="s">
        <v>18</v>
      </c>
      <c r="S100" s="468">
        <v>10118</v>
      </c>
      <c r="T100" s="468">
        <v>9854</v>
      </c>
      <c r="U100" s="468">
        <v>2644</v>
      </c>
      <c r="V100" s="468">
        <v>6458</v>
      </c>
      <c r="W100" s="468">
        <v>17110</v>
      </c>
      <c r="X100" s="468">
        <v>11359</v>
      </c>
      <c r="Y100" s="468">
        <v>29671</v>
      </c>
    </row>
    <row r="101" spans="1:25" s="467" customFormat="1" ht="8.85" customHeight="1">
      <c r="A101" s="466" t="s">
        <v>19</v>
      </c>
      <c r="B101" s="468">
        <f t="shared" si="11"/>
        <v>212050</v>
      </c>
      <c r="C101" s="468">
        <v>49843</v>
      </c>
      <c r="D101" s="468">
        <v>121</v>
      </c>
      <c r="E101" s="468">
        <v>455</v>
      </c>
      <c r="F101" s="468">
        <v>8465</v>
      </c>
      <c r="G101" s="468">
        <v>9234</v>
      </c>
      <c r="H101" s="468">
        <v>7096</v>
      </c>
      <c r="I101" s="468">
        <v>33761</v>
      </c>
      <c r="J101" s="466" t="s">
        <v>19</v>
      </c>
      <c r="K101" s="468">
        <v>7920</v>
      </c>
      <c r="L101" s="468">
        <v>636</v>
      </c>
      <c r="M101" s="468">
        <v>9932</v>
      </c>
      <c r="N101" s="468">
        <v>5816</v>
      </c>
      <c r="O101" s="468">
        <v>4786</v>
      </c>
      <c r="P101" s="468">
        <v>24</v>
      </c>
      <c r="Q101" s="468">
        <v>6138</v>
      </c>
      <c r="R101" s="466" t="s">
        <v>19</v>
      </c>
      <c r="S101" s="468">
        <v>8346</v>
      </c>
      <c r="T101" s="468">
        <v>8707</v>
      </c>
      <c r="U101" s="468">
        <v>970</v>
      </c>
      <c r="V101" s="468">
        <v>7001</v>
      </c>
      <c r="W101" s="468">
        <v>11844</v>
      </c>
      <c r="X101" s="468">
        <v>11659</v>
      </c>
      <c r="Y101" s="468">
        <v>19296</v>
      </c>
    </row>
    <row r="102" spans="1:25" s="467" customFormat="1" ht="8.85" customHeight="1">
      <c r="A102" s="466" t="s">
        <v>20</v>
      </c>
      <c r="B102" s="468">
        <f t="shared" si="11"/>
        <v>1616887</v>
      </c>
      <c r="C102" s="468">
        <v>22250</v>
      </c>
      <c r="D102" s="468">
        <v>5431</v>
      </c>
      <c r="E102" s="468">
        <v>4762</v>
      </c>
      <c r="F102" s="468">
        <v>73472</v>
      </c>
      <c r="G102" s="468">
        <v>296245</v>
      </c>
      <c r="H102" s="468">
        <v>82918</v>
      </c>
      <c r="I102" s="468">
        <v>218158</v>
      </c>
      <c r="J102" s="466" t="s">
        <v>20</v>
      </c>
      <c r="K102" s="468">
        <v>75014</v>
      </c>
      <c r="L102" s="468">
        <v>8956</v>
      </c>
      <c r="M102" s="468">
        <v>48754</v>
      </c>
      <c r="N102" s="468">
        <v>106277</v>
      </c>
      <c r="O102" s="468">
        <v>68930</v>
      </c>
      <c r="P102" s="468">
        <v>341</v>
      </c>
      <c r="Q102" s="468">
        <v>249652</v>
      </c>
      <c r="R102" s="466" t="s">
        <v>20</v>
      </c>
      <c r="S102" s="468">
        <v>30930</v>
      </c>
      <c r="T102" s="468">
        <v>53787</v>
      </c>
      <c r="U102" s="468">
        <v>7361</v>
      </c>
      <c r="V102" s="468">
        <v>8476</v>
      </c>
      <c r="W102" s="468">
        <v>121614</v>
      </c>
      <c r="X102" s="468">
        <v>45397</v>
      </c>
      <c r="Y102" s="468">
        <v>88162</v>
      </c>
    </row>
    <row r="103" spans="1:25" s="467" customFormat="1" ht="8.85" customHeight="1">
      <c r="A103" s="469" t="s">
        <v>21</v>
      </c>
      <c r="B103" s="470">
        <f t="shared" si="11"/>
        <v>421811</v>
      </c>
      <c r="C103" s="470">
        <v>128617</v>
      </c>
      <c r="D103" s="470">
        <v>747</v>
      </c>
      <c r="E103" s="470">
        <v>1009</v>
      </c>
      <c r="F103" s="470">
        <v>14426</v>
      </c>
      <c r="G103" s="470">
        <v>26446</v>
      </c>
      <c r="H103" s="470">
        <v>16123</v>
      </c>
      <c r="I103" s="470">
        <v>73974</v>
      </c>
      <c r="J103" s="469" t="s">
        <v>21</v>
      </c>
      <c r="K103" s="470">
        <v>15350</v>
      </c>
      <c r="L103" s="470">
        <v>1410</v>
      </c>
      <c r="M103" s="470">
        <v>18291</v>
      </c>
      <c r="N103" s="470">
        <v>10015</v>
      </c>
      <c r="O103" s="470">
        <v>10027</v>
      </c>
      <c r="P103" s="470">
        <v>33</v>
      </c>
      <c r="Q103" s="470">
        <v>11632</v>
      </c>
      <c r="R103" s="469" t="s">
        <v>21</v>
      </c>
      <c r="S103" s="470">
        <v>8337</v>
      </c>
      <c r="T103" s="470">
        <v>20313</v>
      </c>
      <c r="U103" s="470">
        <v>1483</v>
      </c>
      <c r="V103" s="470">
        <v>8523</v>
      </c>
      <c r="W103" s="470">
        <v>21272</v>
      </c>
      <c r="X103" s="470">
        <v>8022</v>
      </c>
      <c r="Y103" s="470">
        <v>25761</v>
      </c>
    </row>
    <row r="104" spans="1:25" s="467" customFormat="1" ht="8.85" customHeight="1">
      <c r="A104" s="466" t="s">
        <v>22</v>
      </c>
      <c r="B104" s="468">
        <f t="shared" si="11"/>
        <v>852593</v>
      </c>
      <c r="C104" s="468">
        <v>82263</v>
      </c>
      <c r="D104" s="468">
        <v>2274</v>
      </c>
      <c r="E104" s="468">
        <v>2800</v>
      </c>
      <c r="F104" s="468">
        <v>22613</v>
      </c>
      <c r="G104" s="468">
        <v>149333</v>
      </c>
      <c r="H104" s="468">
        <v>33959</v>
      </c>
      <c r="I104" s="468">
        <v>152102</v>
      </c>
      <c r="J104" s="466" t="s">
        <v>22</v>
      </c>
      <c r="K104" s="468">
        <v>26985</v>
      </c>
      <c r="L104" s="468">
        <v>4662</v>
      </c>
      <c r="M104" s="468">
        <v>15284</v>
      </c>
      <c r="N104" s="468">
        <v>24469</v>
      </c>
      <c r="O104" s="468">
        <v>32417</v>
      </c>
      <c r="P104" s="468">
        <v>127</v>
      </c>
      <c r="Q104" s="468">
        <v>56301</v>
      </c>
      <c r="R104" s="466" t="s">
        <v>22</v>
      </c>
      <c r="S104" s="468">
        <v>34015</v>
      </c>
      <c r="T104" s="468">
        <v>24438</v>
      </c>
      <c r="U104" s="468">
        <v>3672</v>
      </c>
      <c r="V104" s="468">
        <v>9744</v>
      </c>
      <c r="W104" s="468">
        <v>63441</v>
      </c>
      <c r="X104" s="468">
        <v>40444</v>
      </c>
      <c r="Y104" s="468">
        <v>71250</v>
      </c>
    </row>
    <row r="105" spans="1:25" s="467" customFormat="1" ht="8.85" customHeight="1">
      <c r="A105" s="466" t="s">
        <v>23</v>
      </c>
      <c r="B105" s="468">
        <f t="shared" si="11"/>
        <v>417789</v>
      </c>
      <c r="C105" s="468">
        <v>22467</v>
      </c>
      <c r="D105" s="468">
        <v>535</v>
      </c>
      <c r="E105" s="468">
        <v>605</v>
      </c>
      <c r="F105" s="468">
        <v>17386</v>
      </c>
      <c r="G105" s="468">
        <v>66752</v>
      </c>
      <c r="H105" s="468">
        <v>23640</v>
      </c>
      <c r="I105" s="468">
        <v>71333</v>
      </c>
      <c r="J105" s="466" t="s">
        <v>23</v>
      </c>
      <c r="K105" s="468">
        <v>18930</v>
      </c>
      <c r="L105" s="468">
        <v>1491</v>
      </c>
      <c r="M105" s="468">
        <v>5596</v>
      </c>
      <c r="N105" s="468">
        <v>11221</v>
      </c>
      <c r="O105" s="468">
        <v>14912</v>
      </c>
      <c r="P105" s="468">
        <v>93</v>
      </c>
      <c r="Q105" s="468">
        <v>31800</v>
      </c>
      <c r="R105" s="466" t="s">
        <v>23</v>
      </c>
      <c r="S105" s="468">
        <v>8902</v>
      </c>
      <c r="T105" s="468">
        <v>8186</v>
      </c>
      <c r="U105" s="468">
        <v>2062</v>
      </c>
      <c r="V105" s="468">
        <v>4557</v>
      </c>
      <c r="W105" s="468">
        <v>69650</v>
      </c>
      <c r="X105" s="468">
        <v>12692</v>
      </c>
      <c r="Y105" s="468">
        <v>24979</v>
      </c>
    </row>
    <row r="106" spans="1:25" s="467" customFormat="1" ht="8.85" customHeight="1">
      <c r="A106" s="466" t="s">
        <v>24</v>
      </c>
      <c r="B106" s="468">
        <f t="shared" si="11"/>
        <v>343586</v>
      </c>
      <c r="C106" s="468">
        <v>16387</v>
      </c>
      <c r="D106" s="468">
        <v>139</v>
      </c>
      <c r="E106" s="468">
        <v>1971</v>
      </c>
      <c r="F106" s="468">
        <v>28298</v>
      </c>
      <c r="G106" s="468">
        <v>9612</v>
      </c>
      <c r="H106" s="468">
        <v>9241</v>
      </c>
      <c r="I106" s="468">
        <v>56358</v>
      </c>
      <c r="J106" s="466" t="s">
        <v>24</v>
      </c>
      <c r="K106" s="468">
        <v>16658</v>
      </c>
      <c r="L106" s="468">
        <v>1962</v>
      </c>
      <c r="M106" s="468">
        <v>9917</v>
      </c>
      <c r="N106" s="468">
        <v>11828</v>
      </c>
      <c r="O106" s="468">
        <v>13431</v>
      </c>
      <c r="P106" s="468">
        <v>98</v>
      </c>
      <c r="Q106" s="468">
        <v>77609</v>
      </c>
      <c r="R106" s="466" t="s">
        <v>24</v>
      </c>
      <c r="S106" s="468">
        <v>16376</v>
      </c>
      <c r="T106" s="468">
        <v>8006</v>
      </c>
      <c r="U106" s="468">
        <v>6269</v>
      </c>
      <c r="V106" s="468">
        <v>16460</v>
      </c>
      <c r="W106" s="468">
        <v>21054</v>
      </c>
      <c r="X106" s="468">
        <v>9680</v>
      </c>
      <c r="Y106" s="468">
        <v>12232</v>
      </c>
    </row>
    <row r="107" spans="1:25" s="467" customFormat="1" ht="8.85" customHeight="1">
      <c r="A107" s="469" t="s">
        <v>25</v>
      </c>
      <c r="B107" s="470">
        <f t="shared" si="11"/>
        <v>390408</v>
      </c>
      <c r="C107" s="470">
        <v>41409</v>
      </c>
      <c r="D107" s="470">
        <v>1726</v>
      </c>
      <c r="E107" s="470">
        <v>520</v>
      </c>
      <c r="F107" s="470">
        <v>22520</v>
      </c>
      <c r="G107" s="470">
        <v>53925</v>
      </c>
      <c r="H107" s="470">
        <v>15857</v>
      </c>
      <c r="I107" s="470">
        <v>75145</v>
      </c>
      <c r="J107" s="469" t="s">
        <v>25</v>
      </c>
      <c r="K107" s="470">
        <v>12077</v>
      </c>
      <c r="L107" s="470">
        <v>2190</v>
      </c>
      <c r="M107" s="470">
        <v>4855</v>
      </c>
      <c r="N107" s="470">
        <v>8655</v>
      </c>
      <c r="O107" s="470">
        <v>11191</v>
      </c>
      <c r="P107" s="470">
        <v>45</v>
      </c>
      <c r="Q107" s="470">
        <v>25777</v>
      </c>
      <c r="R107" s="469" t="s">
        <v>25</v>
      </c>
      <c r="S107" s="470">
        <v>7886</v>
      </c>
      <c r="T107" s="470">
        <v>12218</v>
      </c>
      <c r="U107" s="470">
        <v>1952</v>
      </c>
      <c r="V107" s="470">
        <v>4450</v>
      </c>
      <c r="W107" s="470">
        <v>20196</v>
      </c>
      <c r="X107" s="470">
        <v>32075</v>
      </c>
      <c r="Y107" s="470">
        <v>35739</v>
      </c>
    </row>
    <row r="108" spans="1:25" s="467" customFormat="1" ht="8.85" customHeight="1">
      <c r="A108" s="466" t="s">
        <v>26</v>
      </c>
      <c r="B108" s="468">
        <f t="shared" si="11"/>
        <v>676892</v>
      </c>
      <c r="C108" s="468">
        <v>153294</v>
      </c>
      <c r="D108" s="468">
        <v>1248</v>
      </c>
      <c r="E108" s="468">
        <v>1735</v>
      </c>
      <c r="F108" s="468">
        <v>23011</v>
      </c>
      <c r="G108" s="468">
        <v>40962</v>
      </c>
      <c r="H108" s="468">
        <v>21466</v>
      </c>
      <c r="I108" s="468">
        <v>174153</v>
      </c>
      <c r="J108" s="466" t="s">
        <v>26</v>
      </c>
      <c r="K108" s="468">
        <v>23506</v>
      </c>
      <c r="L108" s="468">
        <v>3165</v>
      </c>
      <c r="M108" s="468">
        <v>9439</v>
      </c>
      <c r="N108" s="468">
        <v>19423</v>
      </c>
      <c r="O108" s="468">
        <v>19561</v>
      </c>
      <c r="P108" s="468">
        <v>71</v>
      </c>
      <c r="Q108" s="468">
        <v>55430</v>
      </c>
      <c r="R108" s="466" t="s">
        <v>26</v>
      </c>
      <c r="S108" s="468">
        <v>31747</v>
      </c>
      <c r="T108" s="468">
        <v>16524</v>
      </c>
      <c r="U108" s="468">
        <v>3010</v>
      </c>
      <c r="V108" s="468">
        <v>9000</v>
      </c>
      <c r="W108" s="468">
        <v>39905</v>
      </c>
      <c r="X108" s="468">
        <v>10166</v>
      </c>
      <c r="Y108" s="468">
        <v>20076</v>
      </c>
    </row>
    <row r="109" spans="1:25" s="467" customFormat="1" ht="8.85" customHeight="1">
      <c r="A109" s="466" t="s">
        <v>27</v>
      </c>
      <c r="B109" s="468">
        <f t="shared" si="11"/>
        <v>675669</v>
      </c>
      <c r="C109" s="468">
        <v>56570</v>
      </c>
      <c r="D109" s="468">
        <v>4659</v>
      </c>
      <c r="E109" s="468">
        <v>2429</v>
      </c>
      <c r="F109" s="468">
        <v>27057</v>
      </c>
      <c r="G109" s="468">
        <v>124498</v>
      </c>
      <c r="H109" s="468">
        <v>26065</v>
      </c>
      <c r="I109" s="468">
        <v>131441</v>
      </c>
      <c r="J109" s="466" t="s">
        <v>27</v>
      </c>
      <c r="K109" s="468">
        <v>18202</v>
      </c>
      <c r="L109" s="468">
        <v>4745</v>
      </c>
      <c r="M109" s="468">
        <v>34418</v>
      </c>
      <c r="N109" s="468">
        <v>19571</v>
      </c>
      <c r="O109" s="468">
        <v>21032</v>
      </c>
      <c r="P109" s="468">
        <v>55</v>
      </c>
      <c r="Q109" s="468">
        <v>38968</v>
      </c>
      <c r="R109" s="466" t="s">
        <v>27</v>
      </c>
      <c r="S109" s="468">
        <v>32761</v>
      </c>
      <c r="T109" s="468">
        <v>19066</v>
      </c>
      <c r="U109" s="468">
        <v>2905</v>
      </c>
      <c r="V109" s="468">
        <v>8111</v>
      </c>
      <c r="W109" s="468">
        <v>62105</v>
      </c>
      <c r="X109" s="468">
        <v>14249</v>
      </c>
      <c r="Y109" s="468">
        <v>26762</v>
      </c>
    </row>
    <row r="110" spans="1:25" s="467" customFormat="1" ht="8.85" customHeight="1">
      <c r="A110" s="466" t="s">
        <v>28</v>
      </c>
      <c r="B110" s="468">
        <f t="shared" si="11"/>
        <v>289109</v>
      </c>
      <c r="C110" s="468">
        <v>30862</v>
      </c>
      <c r="D110" s="468">
        <v>14283</v>
      </c>
      <c r="E110" s="468">
        <v>411</v>
      </c>
      <c r="F110" s="468">
        <v>18064</v>
      </c>
      <c r="G110" s="468">
        <v>14735</v>
      </c>
      <c r="H110" s="468">
        <v>17113</v>
      </c>
      <c r="I110" s="468">
        <v>43266</v>
      </c>
      <c r="J110" s="466" t="s">
        <v>28</v>
      </c>
      <c r="K110" s="468">
        <v>12039</v>
      </c>
      <c r="L110" s="468">
        <v>1834</v>
      </c>
      <c r="M110" s="468">
        <v>6229</v>
      </c>
      <c r="N110" s="468">
        <v>9595</v>
      </c>
      <c r="O110" s="468">
        <v>12223</v>
      </c>
      <c r="P110" s="468">
        <v>71</v>
      </c>
      <c r="Q110" s="468">
        <v>14146</v>
      </c>
      <c r="R110" s="466" t="s">
        <v>28</v>
      </c>
      <c r="S110" s="468">
        <v>13046</v>
      </c>
      <c r="T110" s="468">
        <v>14021</v>
      </c>
      <c r="U110" s="468">
        <v>1427</v>
      </c>
      <c r="V110" s="468">
        <v>4917</v>
      </c>
      <c r="W110" s="468">
        <v>17265</v>
      </c>
      <c r="X110" s="468">
        <v>14110</v>
      </c>
      <c r="Y110" s="468">
        <v>29452</v>
      </c>
    </row>
    <row r="111" spans="1:25" s="467" customFormat="1" ht="8.85" customHeight="1">
      <c r="A111" s="469" t="s">
        <v>29</v>
      </c>
      <c r="B111" s="470">
        <f t="shared" si="11"/>
        <v>919890</v>
      </c>
      <c r="C111" s="470">
        <v>68499</v>
      </c>
      <c r="D111" s="470">
        <v>9752</v>
      </c>
      <c r="E111" s="470">
        <v>3904</v>
      </c>
      <c r="F111" s="470">
        <v>39816</v>
      </c>
      <c r="G111" s="470">
        <v>233332</v>
      </c>
      <c r="H111" s="470">
        <v>38806</v>
      </c>
      <c r="I111" s="470">
        <v>160651</v>
      </c>
      <c r="J111" s="469" t="s">
        <v>29</v>
      </c>
      <c r="K111" s="470">
        <v>33480</v>
      </c>
      <c r="L111" s="470">
        <v>4849</v>
      </c>
      <c r="M111" s="470">
        <v>13255</v>
      </c>
      <c r="N111" s="470">
        <v>25283</v>
      </c>
      <c r="O111" s="470">
        <v>22074</v>
      </c>
      <c r="P111" s="470">
        <v>84</v>
      </c>
      <c r="Q111" s="470">
        <v>51592</v>
      </c>
      <c r="R111" s="469" t="s">
        <v>29</v>
      </c>
      <c r="S111" s="470">
        <v>16893</v>
      </c>
      <c r="T111" s="470">
        <v>28590</v>
      </c>
      <c r="U111" s="470">
        <v>3757</v>
      </c>
      <c r="V111" s="470">
        <v>9875</v>
      </c>
      <c r="W111" s="470">
        <v>61477</v>
      </c>
      <c r="X111" s="470">
        <v>10399</v>
      </c>
      <c r="Y111" s="470">
        <v>83522</v>
      </c>
    </row>
    <row r="112" spans="1:25" s="467" customFormat="1" ht="8.85" customHeight="1">
      <c r="A112" s="466" t="s">
        <v>30</v>
      </c>
      <c r="B112" s="468">
        <f t="shared" si="11"/>
        <v>167270</v>
      </c>
      <c r="C112" s="468">
        <v>19124</v>
      </c>
      <c r="D112" s="468">
        <v>239</v>
      </c>
      <c r="E112" s="468">
        <v>194</v>
      </c>
      <c r="F112" s="468">
        <v>5785</v>
      </c>
      <c r="G112" s="468">
        <v>38133</v>
      </c>
      <c r="H112" s="468">
        <v>5609</v>
      </c>
      <c r="I112" s="468">
        <v>28999</v>
      </c>
      <c r="J112" s="466" t="s">
        <v>30</v>
      </c>
      <c r="K112" s="468">
        <v>7302</v>
      </c>
      <c r="L112" s="468">
        <v>924</v>
      </c>
      <c r="M112" s="468">
        <v>4386</v>
      </c>
      <c r="N112" s="468">
        <v>2911</v>
      </c>
      <c r="O112" s="468">
        <v>4509</v>
      </c>
      <c r="P112" s="468">
        <v>13</v>
      </c>
      <c r="Q112" s="468">
        <v>4077</v>
      </c>
      <c r="R112" s="466" t="s">
        <v>30</v>
      </c>
      <c r="S112" s="468">
        <v>5108</v>
      </c>
      <c r="T112" s="468">
        <v>5034</v>
      </c>
      <c r="U112" s="468">
        <v>608</v>
      </c>
      <c r="V112" s="468">
        <v>1201</v>
      </c>
      <c r="W112" s="468">
        <v>11637</v>
      </c>
      <c r="X112" s="468">
        <v>3708</v>
      </c>
      <c r="Y112" s="468">
        <v>17769</v>
      </c>
    </row>
    <row r="113" spans="1:25" s="467" customFormat="1" ht="8.85" customHeight="1">
      <c r="A113" s="466" t="s">
        <v>31</v>
      </c>
      <c r="B113" s="468">
        <f t="shared" si="11"/>
        <v>1316851</v>
      </c>
      <c r="C113" s="468">
        <v>206632</v>
      </c>
      <c r="D113" s="468">
        <v>12941</v>
      </c>
      <c r="E113" s="468">
        <v>6198</v>
      </c>
      <c r="F113" s="468">
        <v>53170</v>
      </c>
      <c r="G113" s="468">
        <v>101408</v>
      </c>
      <c r="H113" s="468">
        <v>50423</v>
      </c>
      <c r="I113" s="468">
        <v>218106</v>
      </c>
      <c r="J113" s="466" t="s">
        <v>31</v>
      </c>
      <c r="K113" s="468">
        <v>59598</v>
      </c>
      <c r="L113" s="468">
        <v>4775</v>
      </c>
      <c r="M113" s="468">
        <v>20649</v>
      </c>
      <c r="N113" s="468">
        <v>34480</v>
      </c>
      <c r="O113" s="468">
        <v>40632</v>
      </c>
      <c r="P113" s="468">
        <v>156</v>
      </c>
      <c r="Q113" s="468">
        <v>50056</v>
      </c>
      <c r="R113" s="466" t="s">
        <v>31</v>
      </c>
      <c r="S113" s="468">
        <v>116746</v>
      </c>
      <c r="T113" s="468">
        <v>31724</v>
      </c>
      <c r="U113" s="468">
        <v>4417</v>
      </c>
      <c r="V113" s="468">
        <v>19242</v>
      </c>
      <c r="W113" s="468">
        <v>81927</v>
      </c>
      <c r="X113" s="468">
        <v>36156</v>
      </c>
      <c r="Y113" s="468">
        <v>167415</v>
      </c>
    </row>
    <row r="114" spans="1:25" s="467" customFormat="1" ht="8.85" customHeight="1">
      <c r="A114" s="466" t="s">
        <v>32</v>
      </c>
      <c r="B114" s="468">
        <f t="shared" si="11"/>
        <v>405809</v>
      </c>
      <c r="C114" s="468">
        <v>37268</v>
      </c>
      <c r="D114" s="468">
        <v>1549</v>
      </c>
      <c r="E114" s="468">
        <v>1002</v>
      </c>
      <c r="F114" s="468">
        <v>20037</v>
      </c>
      <c r="G114" s="468">
        <v>67311</v>
      </c>
      <c r="H114" s="468">
        <v>15960</v>
      </c>
      <c r="I114" s="468">
        <v>69079</v>
      </c>
      <c r="J114" s="466" t="s">
        <v>32</v>
      </c>
      <c r="K114" s="468">
        <v>15660</v>
      </c>
      <c r="L114" s="468">
        <v>2400</v>
      </c>
      <c r="M114" s="468">
        <v>9339</v>
      </c>
      <c r="N114" s="468">
        <v>7632</v>
      </c>
      <c r="O114" s="468">
        <v>21942</v>
      </c>
      <c r="P114" s="468">
        <v>150</v>
      </c>
      <c r="Q114" s="468">
        <v>27592</v>
      </c>
      <c r="R114" s="466" t="s">
        <v>32</v>
      </c>
      <c r="S114" s="468">
        <v>10864</v>
      </c>
      <c r="T114" s="468">
        <v>11492</v>
      </c>
      <c r="U114" s="468">
        <v>1849</v>
      </c>
      <c r="V114" s="468">
        <v>6852</v>
      </c>
      <c r="W114" s="468">
        <v>29124</v>
      </c>
      <c r="X114" s="468">
        <v>18617</v>
      </c>
      <c r="Y114" s="468">
        <v>30090</v>
      </c>
    </row>
    <row r="115" spans="1:25" s="467" customFormat="1" ht="8.85" customHeight="1">
      <c r="A115" s="469" t="s">
        <v>33</v>
      </c>
      <c r="B115" s="470">
        <f t="shared" si="11"/>
        <v>204833</v>
      </c>
      <c r="C115" s="470">
        <v>56902</v>
      </c>
      <c r="D115" s="470">
        <v>3426</v>
      </c>
      <c r="E115" s="470">
        <v>315</v>
      </c>
      <c r="F115" s="470">
        <v>7942</v>
      </c>
      <c r="G115" s="470">
        <v>16734</v>
      </c>
      <c r="H115" s="470">
        <v>6928</v>
      </c>
      <c r="I115" s="470">
        <v>45279</v>
      </c>
      <c r="J115" s="469" t="s">
        <v>33</v>
      </c>
      <c r="K115" s="470">
        <v>4365</v>
      </c>
      <c r="L115" s="470">
        <v>525</v>
      </c>
      <c r="M115" s="470">
        <v>3594</v>
      </c>
      <c r="N115" s="470">
        <v>3920</v>
      </c>
      <c r="O115" s="470">
        <v>4197</v>
      </c>
      <c r="P115" s="470">
        <v>13</v>
      </c>
      <c r="Q115" s="470">
        <v>6247</v>
      </c>
      <c r="R115" s="469" t="s">
        <v>33</v>
      </c>
      <c r="S115" s="470">
        <v>6093</v>
      </c>
      <c r="T115" s="470">
        <v>8008</v>
      </c>
      <c r="U115" s="470">
        <v>1358</v>
      </c>
      <c r="V115" s="470">
        <v>2262</v>
      </c>
      <c r="W115" s="470">
        <v>10782</v>
      </c>
      <c r="X115" s="470">
        <v>3754</v>
      </c>
      <c r="Y115" s="470">
        <v>12189</v>
      </c>
    </row>
    <row r="116" spans="1:25" s="467" customFormat="1" ht="8.85" customHeight="1">
      <c r="A116" s="471" t="s">
        <v>218</v>
      </c>
      <c r="B116" s="468">
        <f t="shared" si="11"/>
        <v>608865</v>
      </c>
      <c r="C116" s="472">
        <v>234</v>
      </c>
      <c r="D116" s="472">
        <v>0</v>
      </c>
      <c r="E116" s="472">
        <v>0</v>
      </c>
      <c r="F116" s="472">
        <v>0</v>
      </c>
      <c r="G116" s="472">
        <v>0</v>
      </c>
      <c r="H116" s="472">
        <v>0</v>
      </c>
      <c r="I116" s="472">
        <v>0</v>
      </c>
      <c r="J116" s="471" t="s">
        <v>218</v>
      </c>
      <c r="K116" s="472">
        <v>0</v>
      </c>
      <c r="L116" s="472">
        <v>0</v>
      </c>
      <c r="M116" s="472">
        <v>0</v>
      </c>
      <c r="N116" s="472">
        <v>0</v>
      </c>
      <c r="O116" s="472">
        <v>0</v>
      </c>
      <c r="P116" s="472">
        <v>0</v>
      </c>
      <c r="Q116" s="472">
        <v>0</v>
      </c>
      <c r="R116" s="471" t="s">
        <v>218</v>
      </c>
      <c r="S116" s="472">
        <v>0</v>
      </c>
      <c r="T116" s="472">
        <v>0</v>
      </c>
      <c r="U116" s="472">
        <v>0</v>
      </c>
      <c r="V116" s="472">
        <v>0</v>
      </c>
      <c r="W116" s="472">
        <v>0</v>
      </c>
      <c r="X116" s="472">
        <v>0</v>
      </c>
      <c r="Y116" s="472">
        <v>608631</v>
      </c>
    </row>
    <row r="117" spans="1:25" s="467" customFormat="1" ht="9" customHeight="1">
      <c r="A117" s="471"/>
      <c r="B117" s="472"/>
      <c r="C117" s="472"/>
      <c r="D117" s="472"/>
      <c r="E117" s="472"/>
      <c r="F117" s="472"/>
      <c r="G117" s="472"/>
      <c r="H117" s="472"/>
      <c r="I117" s="472"/>
      <c r="J117" s="471"/>
      <c r="K117" s="472"/>
      <c r="L117" s="472"/>
      <c r="M117" s="472"/>
      <c r="N117" s="472"/>
      <c r="O117" s="472"/>
      <c r="P117" s="472"/>
      <c r="Q117" s="472"/>
      <c r="R117" s="471"/>
      <c r="S117" s="472"/>
      <c r="T117" s="472"/>
      <c r="U117" s="472"/>
      <c r="V117" s="472"/>
      <c r="W117" s="472"/>
      <c r="X117" s="472"/>
      <c r="Y117" s="472"/>
    </row>
    <row r="118" spans="1:25" ht="8.85" customHeight="1">
      <c r="A118" s="464">
        <v>2010</v>
      </c>
      <c r="B118" s="455"/>
      <c r="C118" s="455"/>
      <c r="D118" s="455"/>
      <c r="E118" s="455"/>
      <c r="F118" s="455"/>
      <c r="G118" s="455"/>
      <c r="H118" s="455"/>
      <c r="I118" s="455"/>
      <c r="J118" s="464">
        <v>2010</v>
      </c>
      <c r="M118" s="455"/>
      <c r="N118" s="455"/>
      <c r="O118" s="455"/>
      <c r="P118" s="455"/>
      <c r="Q118" s="455"/>
      <c r="R118" s="464">
        <v>2010</v>
      </c>
      <c r="S118" s="455"/>
      <c r="T118" s="455"/>
      <c r="U118" s="455"/>
      <c r="V118" s="455"/>
      <c r="W118" s="455"/>
      <c r="X118" s="455"/>
      <c r="Y118" s="455"/>
    </row>
    <row r="119" spans="1:25" s="467" customFormat="1" ht="8.85" customHeight="1">
      <c r="A119" s="464" t="s">
        <v>1</v>
      </c>
      <c r="B119" s="465">
        <f t="shared" ref="B119:I119" si="12">SUM(B121:B153)</f>
        <v>33468711</v>
      </c>
      <c r="C119" s="465">
        <f t="shared" si="12"/>
        <v>2499258</v>
      </c>
      <c r="D119" s="465">
        <f t="shared" si="12"/>
        <v>224410</v>
      </c>
      <c r="E119" s="465">
        <f t="shared" si="12"/>
        <v>213975</v>
      </c>
      <c r="F119" s="465">
        <f t="shared" si="12"/>
        <v>1410031</v>
      </c>
      <c r="G119" s="465">
        <f t="shared" si="12"/>
        <v>5168908</v>
      </c>
      <c r="H119" s="465">
        <f t="shared" si="12"/>
        <v>1505838</v>
      </c>
      <c r="I119" s="465">
        <f t="shared" si="12"/>
        <v>5116914</v>
      </c>
      <c r="J119" s="464" t="s">
        <v>1</v>
      </c>
      <c r="K119" s="465">
        <f t="shared" ref="K119:Q119" si="13">SUM(K121:K153)</f>
        <v>1206838</v>
      </c>
      <c r="L119" s="465">
        <f t="shared" si="13"/>
        <v>210795</v>
      </c>
      <c r="M119" s="465">
        <f t="shared" si="13"/>
        <v>700942</v>
      </c>
      <c r="N119" s="465">
        <f t="shared" si="13"/>
        <v>994428</v>
      </c>
      <c r="O119" s="465">
        <f t="shared" si="13"/>
        <v>1469653</v>
      </c>
      <c r="P119" s="465">
        <f t="shared" si="13"/>
        <v>8498</v>
      </c>
      <c r="Q119" s="465">
        <f t="shared" si="13"/>
        <v>3696447</v>
      </c>
      <c r="R119" s="464" t="s">
        <v>1</v>
      </c>
      <c r="S119" s="465">
        <f t="shared" ref="S119:X119" si="14">SUM(S121:S153)</f>
        <v>957977</v>
      </c>
      <c r="T119" s="465">
        <f t="shared" si="14"/>
        <v>1010062</v>
      </c>
      <c r="U119" s="465">
        <f t="shared" si="14"/>
        <v>223916</v>
      </c>
      <c r="V119" s="465">
        <f t="shared" si="14"/>
        <v>375756</v>
      </c>
      <c r="W119" s="465">
        <f t="shared" si="14"/>
        <v>2304853</v>
      </c>
      <c r="X119" s="465">
        <f t="shared" si="14"/>
        <v>1591925</v>
      </c>
      <c r="Y119" s="465">
        <f>SUM(Y121:Y153)-27</f>
        <v>2577260</v>
      </c>
    </row>
    <row r="120" spans="1:25" s="467" customFormat="1" ht="3" customHeight="1">
      <c r="A120" s="464"/>
      <c r="B120" s="465"/>
      <c r="C120" s="465"/>
      <c r="D120" s="465"/>
      <c r="E120" s="465"/>
      <c r="F120" s="465"/>
      <c r="G120" s="465"/>
      <c r="H120" s="465"/>
      <c r="I120" s="465"/>
      <c r="J120" s="464"/>
      <c r="K120" s="465"/>
      <c r="L120" s="465"/>
      <c r="M120" s="465"/>
      <c r="N120" s="465"/>
      <c r="O120" s="465"/>
      <c r="P120" s="465"/>
      <c r="Q120" s="465"/>
      <c r="R120" s="464"/>
      <c r="S120" s="465"/>
      <c r="T120" s="465"/>
      <c r="U120" s="465"/>
      <c r="V120" s="465"/>
      <c r="W120" s="465"/>
      <c r="X120" s="465"/>
      <c r="Y120" s="465"/>
    </row>
    <row r="121" spans="1:25" s="467" customFormat="1" ht="8.85" customHeight="1">
      <c r="A121" s="466" t="s">
        <v>2</v>
      </c>
      <c r="B121" s="468">
        <f t="shared" ref="B121:B153" si="15">SUM(C121:I121,K121:Q121,S121:Y121)</f>
        <v>424822</v>
      </c>
      <c r="C121" s="468">
        <v>20236</v>
      </c>
      <c r="D121" s="468">
        <v>405</v>
      </c>
      <c r="E121" s="468">
        <v>919</v>
      </c>
      <c r="F121" s="468">
        <v>13424</v>
      </c>
      <c r="G121" s="468">
        <v>77098</v>
      </c>
      <c r="H121" s="468">
        <v>14975</v>
      </c>
      <c r="I121" s="468">
        <v>58675</v>
      </c>
      <c r="J121" s="466" t="s">
        <v>2</v>
      </c>
      <c r="K121" s="468">
        <v>14071</v>
      </c>
      <c r="L121" s="468">
        <v>1794</v>
      </c>
      <c r="M121" s="468">
        <v>5288</v>
      </c>
      <c r="N121" s="468">
        <v>8466</v>
      </c>
      <c r="O121" s="468">
        <v>15787</v>
      </c>
      <c r="P121" s="468">
        <v>56</v>
      </c>
      <c r="Q121" s="468">
        <v>27584</v>
      </c>
      <c r="R121" s="466" t="s">
        <v>2</v>
      </c>
      <c r="S121" s="468">
        <v>23480</v>
      </c>
      <c r="T121" s="468">
        <v>11238</v>
      </c>
      <c r="U121" s="468">
        <v>2286</v>
      </c>
      <c r="V121" s="468">
        <v>2976</v>
      </c>
      <c r="W121" s="468">
        <v>25252</v>
      </c>
      <c r="X121" s="468">
        <v>84912</v>
      </c>
      <c r="Y121" s="468">
        <v>15900</v>
      </c>
    </row>
    <row r="122" spans="1:25" s="467" customFormat="1" ht="8.85" customHeight="1">
      <c r="A122" s="466" t="s">
        <v>3</v>
      </c>
      <c r="B122" s="468">
        <f t="shared" si="15"/>
        <v>1306696</v>
      </c>
      <c r="C122" s="468">
        <v>34034</v>
      </c>
      <c r="D122" s="468">
        <v>1430</v>
      </c>
      <c r="E122" s="468">
        <v>2921</v>
      </c>
      <c r="F122" s="468">
        <v>45561</v>
      </c>
      <c r="G122" s="468">
        <v>465157</v>
      </c>
      <c r="H122" s="468">
        <v>89347</v>
      </c>
      <c r="I122" s="468">
        <v>226841</v>
      </c>
      <c r="J122" s="466" t="s">
        <v>3</v>
      </c>
      <c r="K122" s="468">
        <v>26722</v>
      </c>
      <c r="L122" s="468">
        <v>5297</v>
      </c>
      <c r="M122" s="468">
        <v>9482</v>
      </c>
      <c r="N122" s="468">
        <v>41470</v>
      </c>
      <c r="O122" s="468">
        <v>42028</v>
      </c>
      <c r="P122" s="468">
        <v>140</v>
      </c>
      <c r="Q122" s="468">
        <v>71493</v>
      </c>
      <c r="R122" s="466" t="s">
        <v>3</v>
      </c>
      <c r="S122" s="468">
        <v>15315</v>
      </c>
      <c r="T122" s="468">
        <v>27291</v>
      </c>
      <c r="U122" s="468">
        <v>9478</v>
      </c>
      <c r="V122" s="468">
        <v>11383</v>
      </c>
      <c r="W122" s="468">
        <v>114193</v>
      </c>
      <c r="X122" s="468">
        <v>10639</v>
      </c>
      <c r="Y122" s="468">
        <v>56474</v>
      </c>
    </row>
    <row r="123" spans="1:25" s="467" customFormat="1" ht="8.85" customHeight="1">
      <c r="A123" s="466" t="s">
        <v>4</v>
      </c>
      <c r="B123" s="468">
        <f t="shared" si="15"/>
        <v>199986</v>
      </c>
      <c r="C123" s="468">
        <v>10985</v>
      </c>
      <c r="D123" s="468">
        <v>1959</v>
      </c>
      <c r="E123" s="468">
        <v>1123</v>
      </c>
      <c r="F123" s="468">
        <v>18047</v>
      </c>
      <c r="G123" s="468">
        <v>9946</v>
      </c>
      <c r="H123" s="468">
        <v>9771</v>
      </c>
      <c r="I123" s="468">
        <v>40355</v>
      </c>
      <c r="J123" s="466" t="s">
        <v>4</v>
      </c>
      <c r="K123" s="468">
        <v>6217</v>
      </c>
      <c r="L123" s="468">
        <v>933</v>
      </c>
      <c r="M123" s="468">
        <v>1668</v>
      </c>
      <c r="N123" s="468">
        <v>13543</v>
      </c>
      <c r="O123" s="468">
        <v>9742</v>
      </c>
      <c r="P123" s="468">
        <v>31</v>
      </c>
      <c r="Q123" s="468">
        <v>22859</v>
      </c>
      <c r="R123" s="466" t="s">
        <v>4</v>
      </c>
      <c r="S123" s="468">
        <v>3765</v>
      </c>
      <c r="T123" s="468">
        <v>5625</v>
      </c>
      <c r="U123" s="468">
        <v>2480</v>
      </c>
      <c r="V123" s="468">
        <v>9688</v>
      </c>
      <c r="W123" s="468">
        <v>12450</v>
      </c>
      <c r="X123" s="468">
        <v>11347</v>
      </c>
      <c r="Y123" s="468">
        <v>7452</v>
      </c>
    </row>
    <row r="124" spans="1:25" s="467" customFormat="1" ht="8.85" customHeight="1">
      <c r="A124" s="469" t="s">
        <v>5</v>
      </c>
      <c r="B124" s="470">
        <f t="shared" si="15"/>
        <v>230044</v>
      </c>
      <c r="C124" s="470">
        <v>28738</v>
      </c>
      <c r="D124" s="470">
        <v>5010</v>
      </c>
      <c r="E124" s="470">
        <v>672</v>
      </c>
      <c r="F124" s="470">
        <v>12152</v>
      </c>
      <c r="G124" s="470">
        <v>23369</v>
      </c>
      <c r="H124" s="470">
        <v>8326</v>
      </c>
      <c r="I124" s="470">
        <v>32709</v>
      </c>
      <c r="J124" s="469" t="s">
        <v>5</v>
      </c>
      <c r="K124" s="470">
        <v>9908</v>
      </c>
      <c r="L124" s="470">
        <v>1055</v>
      </c>
      <c r="M124" s="470">
        <v>10244</v>
      </c>
      <c r="N124" s="470">
        <v>6659</v>
      </c>
      <c r="O124" s="470">
        <v>6688</v>
      </c>
      <c r="P124" s="470">
        <v>61</v>
      </c>
      <c r="Q124" s="470">
        <v>13931</v>
      </c>
      <c r="R124" s="469" t="s">
        <v>5</v>
      </c>
      <c r="S124" s="470">
        <v>8114</v>
      </c>
      <c r="T124" s="470">
        <v>6943</v>
      </c>
      <c r="U124" s="470">
        <v>873</v>
      </c>
      <c r="V124" s="470">
        <v>2953</v>
      </c>
      <c r="W124" s="470">
        <v>12076</v>
      </c>
      <c r="X124" s="470">
        <v>21897</v>
      </c>
      <c r="Y124" s="470">
        <v>17666</v>
      </c>
    </row>
    <row r="125" spans="1:25" s="467" customFormat="1" ht="8.85" customHeight="1">
      <c r="A125" s="466" t="s">
        <v>6</v>
      </c>
      <c r="B125" s="468">
        <f t="shared" si="15"/>
        <v>846270</v>
      </c>
      <c r="C125" s="468">
        <v>38711</v>
      </c>
      <c r="D125" s="468">
        <v>16368</v>
      </c>
      <c r="E125" s="468">
        <v>3556</v>
      </c>
      <c r="F125" s="468">
        <v>39816</v>
      </c>
      <c r="G125" s="468">
        <v>196880</v>
      </c>
      <c r="H125" s="468">
        <v>45731</v>
      </c>
      <c r="I125" s="468">
        <v>126066</v>
      </c>
      <c r="J125" s="466" t="s">
        <v>6</v>
      </c>
      <c r="K125" s="468">
        <v>21864</v>
      </c>
      <c r="L125" s="468">
        <v>4725</v>
      </c>
      <c r="M125" s="468">
        <v>10891</v>
      </c>
      <c r="N125" s="468">
        <v>39418</v>
      </c>
      <c r="O125" s="468">
        <v>31323</v>
      </c>
      <c r="P125" s="468">
        <v>110</v>
      </c>
      <c r="Q125" s="468">
        <v>77405</v>
      </c>
      <c r="R125" s="466" t="s">
        <v>6</v>
      </c>
      <c r="S125" s="468">
        <v>18070</v>
      </c>
      <c r="T125" s="468">
        <v>22072</v>
      </c>
      <c r="U125" s="468">
        <v>3877</v>
      </c>
      <c r="V125" s="468">
        <v>8360</v>
      </c>
      <c r="W125" s="468">
        <v>58575</v>
      </c>
      <c r="X125" s="468">
        <v>37798</v>
      </c>
      <c r="Y125" s="468">
        <v>44654</v>
      </c>
    </row>
    <row r="126" spans="1:25" s="467" customFormat="1" ht="8.85" customHeight="1">
      <c r="A126" s="466" t="s">
        <v>7</v>
      </c>
      <c r="B126" s="468">
        <f t="shared" si="15"/>
        <v>169998</v>
      </c>
      <c r="C126" s="468">
        <v>12449</v>
      </c>
      <c r="D126" s="468">
        <v>1058</v>
      </c>
      <c r="E126" s="468">
        <v>959</v>
      </c>
      <c r="F126" s="468">
        <v>12199</v>
      </c>
      <c r="G126" s="468">
        <v>8512</v>
      </c>
      <c r="H126" s="468">
        <v>8069</v>
      </c>
      <c r="I126" s="468">
        <v>33905</v>
      </c>
      <c r="J126" s="466" t="s">
        <v>7</v>
      </c>
      <c r="K126" s="468">
        <v>10059</v>
      </c>
      <c r="L126" s="468">
        <v>1057</v>
      </c>
      <c r="M126" s="468">
        <v>3153</v>
      </c>
      <c r="N126" s="468">
        <v>5314</v>
      </c>
      <c r="O126" s="468">
        <v>5766</v>
      </c>
      <c r="P126" s="468">
        <v>20</v>
      </c>
      <c r="Q126" s="468">
        <v>13408</v>
      </c>
      <c r="R126" s="466" t="s">
        <v>7</v>
      </c>
      <c r="S126" s="468">
        <v>4364</v>
      </c>
      <c r="T126" s="468">
        <v>7681</v>
      </c>
      <c r="U126" s="468">
        <v>956</v>
      </c>
      <c r="V126" s="468">
        <v>4886</v>
      </c>
      <c r="W126" s="468">
        <v>15638</v>
      </c>
      <c r="X126" s="468">
        <v>9443</v>
      </c>
      <c r="Y126" s="468">
        <v>11102</v>
      </c>
    </row>
    <row r="127" spans="1:25" s="467" customFormat="1" ht="8.85" customHeight="1">
      <c r="A127" s="466" t="s">
        <v>8</v>
      </c>
      <c r="B127" s="468">
        <f t="shared" si="15"/>
        <v>664140</v>
      </c>
      <c r="C127" s="468">
        <v>205541</v>
      </c>
      <c r="D127" s="468">
        <v>1662</v>
      </c>
      <c r="E127" s="468">
        <v>2095</v>
      </c>
      <c r="F127" s="468">
        <v>25130</v>
      </c>
      <c r="G127" s="468">
        <v>21082</v>
      </c>
      <c r="H127" s="468">
        <v>25473</v>
      </c>
      <c r="I127" s="468">
        <v>105144</v>
      </c>
      <c r="J127" s="466" t="s">
        <v>8</v>
      </c>
      <c r="K127" s="468">
        <v>20180</v>
      </c>
      <c r="L127" s="468">
        <v>2307</v>
      </c>
      <c r="M127" s="468">
        <v>16135</v>
      </c>
      <c r="N127" s="468">
        <v>11332</v>
      </c>
      <c r="O127" s="468">
        <v>16395</v>
      </c>
      <c r="P127" s="468">
        <v>81</v>
      </c>
      <c r="Q127" s="468">
        <v>25447</v>
      </c>
      <c r="R127" s="466" t="s">
        <v>8</v>
      </c>
      <c r="S127" s="468">
        <v>20840</v>
      </c>
      <c r="T127" s="468">
        <v>30274</v>
      </c>
      <c r="U127" s="468">
        <v>1737</v>
      </c>
      <c r="V127" s="468">
        <v>10183</v>
      </c>
      <c r="W127" s="468">
        <v>34597</v>
      </c>
      <c r="X127" s="468">
        <v>44047</v>
      </c>
      <c r="Y127" s="468">
        <v>44458</v>
      </c>
    </row>
    <row r="128" spans="1:25" s="467" customFormat="1" ht="8.85" customHeight="1">
      <c r="A128" s="469" t="s">
        <v>9</v>
      </c>
      <c r="B128" s="470">
        <f t="shared" si="15"/>
        <v>1306161</v>
      </c>
      <c r="C128" s="470">
        <v>78276</v>
      </c>
      <c r="D128" s="470">
        <v>1966</v>
      </c>
      <c r="E128" s="470">
        <v>1469</v>
      </c>
      <c r="F128" s="470">
        <v>51067</v>
      </c>
      <c r="G128" s="470">
        <v>489639</v>
      </c>
      <c r="H128" s="470">
        <v>46042</v>
      </c>
      <c r="I128" s="470">
        <v>195078</v>
      </c>
      <c r="J128" s="469" t="s">
        <v>9</v>
      </c>
      <c r="K128" s="470">
        <v>23559</v>
      </c>
      <c r="L128" s="470">
        <v>4400</v>
      </c>
      <c r="M128" s="470">
        <v>14442</v>
      </c>
      <c r="N128" s="470">
        <v>23691</v>
      </c>
      <c r="O128" s="470">
        <v>49024</v>
      </c>
      <c r="P128" s="470">
        <v>115</v>
      </c>
      <c r="Q128" s="470">
        <v>98456</v>
      </c>
      <c r="R128" s="469" t="s">
        <v>9</v>
      </c>
      <c r="S128" s="470">
        <v>44087</v>
      </c>
      <c r="T128" s="470">
        <v>30973</v>
      </c>
      <c r="U128" s="470">
        <v>4301</v>
      </c>
      <c r="V128" s="470">
        <v>9448</v>
      </c>
      <c r="W128" s="470">
        <v>71158</v>
      </c>
      <c r="X128" s="470">
        <v>25267</v>
      </c>
      <c r="Y128" s="470">
        <v>43703</v>
      </c>
    </row>
    <row r="129" spans="1:25" s="467" customFormat="1" ht="8.85" customHeight="1">
      <c r="A129" s="466" t="s">
        <v>10</v>
      </c>
      <c r="B129" s="468">
        <f t="shared" si="15"/>
        <v>7600582</v>
      </c>
      <c r="C129" s="468">
        <v>9644</v>
      </c>
      <c r="D129" s="468">
        <v>102970</v>
      </c>
      <c r="E129" s="468">
        <v>131952</v>
      </c>
      <c r="F129" s="468">
        <v>237030</v>
      </c>
      <c r="G129" s="468">
        <v>874837</v>
      </c>
      <c r="H129" s="468">
        <v>292034</v>
      </c>
      <c r="I129" s="468">
        <v>786967</v>
      </c>
      <c r="J129" s="466" t="s">
        <v>10</v>
      </c>
      <c r="K129" s="468">
        <v>268713</v>
      </c>
      <c r="L129" s="468">
        <v>82439</v>
      </c>
      <c r="M129" s="468">
        <v>219690</v>
      </c>
      <c r="N129" s="468">
        <v>190752</v>
      </c>
      <c r="O129" s="468">
        <v>508766</v>
      </c>
      <c r="P129" s="468">
        <v>3405</v>
      </c>
      <c r="Q129" s="468">
        <v>1471493</v>
      </c>
      <c r="R129" s="466" t="s">
        <v>10</v>
      </c>
      <c r="S129" s="468">
        <v>138067</v>
      </c>
      <c r="T129" s="468">
        <v>243171</v>
      </c>
      <c r="U129" s="468">
        <v>74926</v>
      </c>
      <c r="V129" s="468">
        <v>48016</v>
      </c>
      <c r="W129" s="468">
        <v>451807</v>
      </c>
      <c r="X129" s="468">
        <v>423062</v>
      </c>
      <c r="Y129" s="468">
        <v>1040841</v>
      </c>
    </row>
    <row r="130" spans="1:25" s="467" customFormat="1" ht="8.85" customHeight="1">
      <c r="A130" s="466" t="s">
        <v>11</v>
      </c>
      <c r="B130" s="468">
        <f t="shared" si="15"/>
        <v>393603</v>
      </c>
      <c r="C130" s="468">
        <v>66224</v>
      </c>
      <c r="D130" s="468">
        <v>3527</v>
      </c>
      <c r="E130" s="468">
        <v>1451</v>
      </c>
      <c r="F130" s="468">
        <v>16276</v>
      </c>
      <c r="G130" s="468">
        <v>60432</v>
      </c>
      <c r="H130" s="468">
        <v>19744</v>
      </c>
      <c r="I130" s="468">
        <v>54976</v>
      </c>
      <c r="J130" s="466" t="s">
        <v>11</v>
      </c>
      <c r="K130" s="468">
        <v>15937</v>
      </c>
      <c r="L130" s="468">
        <v>1469</v>
      </c>
      <c r="M130" s="468">
        <v>6585</v>
      </c>
      <c r="N130" s="468">
        <v>6186</v>
      </c>
      <c r="O130" s="468">
        <v>14753</v>
      </c>
      <c r="P130" s="468">
        <v>39</v>
      </c>
      <c r="Q130" s="468">
        <v>36448</v>
      </c>
      <c r="R130" s="466" t="s">
        <v>11</v>
      </c>
      <c r="S130" s="468">
        <v>10115</v>
      </c>
      <c r="T130" s="468">
        <v>11967</v>
      </c>
      <c r="U130" s="468">
        <v>1326</v>
      </c>
      <c r="V130" s="468">
        <v>3223</v>
      </c>
      <c r="W130" s="468">
        <v>15744</v>
      </c>
      <c r="X130" s="468">
        <v>30639</v>
      </c>
      <c r="Y130" s="468">
        <v>16542</v>
      </c>
    </row>
    <row r="131" spans="1:25" s="467" customFormat="1" ht="8.85" customHeight="1">
      <c r="A131" s="466" t="s">
        <v>12</v>
      </c>
      <c r="B131" s="468">
        <f t="shared" si="15"/>
        <v>1255507</v>
      </c>
      <c r="C131" s="468">
        <v>116630</v>
      </c>
      <c r="D131" s="468">
        <v>3324</v>
      </c>
      <c r="E131" s="468">
        <v>2763</v>
      </c>
      <c r="F131" s="468">
        <v>50424</v>
      </c>
      <c r="G131" s="468">
        <v>226872</v>
      </c>
      <c r="H131" s="468">
        <v>67502</v>
      </c>
      <c r="I131" s="468">
        <v>247582</v>
      </c>
      <c r="J131" s="466" t="s">
        <v>12</v>
      </c>
      <c r="K131" s="468">
        <v>38359</v>
      </c>
      <c r="L131" s="468">
        <v>4967</v>
      </c>
      <c r="M131" s="468">
        <v>23595</v>
      </c>
      <c r="N131" s="468">
        <v>31855</v>
      </c>
      <c r="O131" s="468">
        <v>36002</v>
      </c>
      <c r="P131" s="468">
        <v>284</v>
      </c>
      <c r="Q131" s="468">
        <v>101001</v>
      </c>
      <c r="R131" s="466" t="s">
        <v>12</v>
      </c>
      <c r="S131" s="468">
        <v>26103</v>
      </c>
      <c r="T131" s="468">
        <v>32593</v>
      </c>
      <c r="U131" s="468">
        <v>7563</v>
      </c>
      <c r="V131" s="468">
        <v>14880</v>
      </c>
      <c r="W131" s="468">
        <v>75754</v>
      </c>
      <c r="X131" s="468">
        <v>103030</v>
      </c>
      <c r="Y131" s="468">
        <v>44424</v>
      </c>
    </row>
    <row r="132" spans="1:25" s="467" customFormat="1" ht="8.85" customHeight="1">
      <c r="A132" s="469" t="s">
        <v>13</v>
      </c>
      <c r="B132" s="470">
        <f t="shared" si="15"/>
        <v>541056</v>
      </c>
      <c r="C132" s="470">
        <v>118773</v>
      </c>
      <c r="D132" s="470">
        <v>1109</v>
      </c>
      <c r="E132" s="470">
        <v>1061</v>
      </c>
      <c r="F132" s="470">
        <v>25329</v>
      </c>
      <c r="G132" s="470">
        <v>26646</v>
      </c>
      <c r="H132" s="470">
        <v>15747</v>
      </c>
      <c r="I132" s="470">
        <v>93900</v>
      </c>
      <c r="J132" s="469" t="s">
        <v>13</v>
      </c>
      <c r="K132" s="470">
        <v>15310</v>
      </c>
      <c r="L132" s="470">
        <v>4152</v>
      </c>
      <c r="M132" s="470">
        <v>6312</v>
      </c>
      <c r="N132" s="470">
        <v>21743</v>
      </c>
      <c r="O132" s="470">
        <v>13634</v>
      </c>
      <c r="P132" s="470">
        <v>55</v>
      </c>
      <c r="Q132" s="470">
        <v>21111</v>
      </c>
      <c r="R132" s="469" t="s">
        <v>13</v>
      </c>
      <c r="S132" s="470">
        <v>8896</v>
      </c>
      <c r="T132" s="470">
        <v>13844</v>
      </c>
      <c r="U132" s="470">
        <v>3713</v>
      </c>
      <c r="V132" s="470">
        <v>23694</v>
      </c>
      <c r="W132" s="470">
        <v>30160</v>
      </c>
      <c r="X132" s="470">
        <v>17189</v>
      </c>
      <c r="Y132" s="470">
        <v>78678</v>
      </c>
    </row>
    <row r="133" spans="1:25" s="467" customFormat="1" ht="8.85" customHeight="1">
      <c r="A133" s="466" t="s">
        <v>14</v>
      </c>
      <c r="B133" s="468">
        <f t="shared" si="15"/>
        <v>514629</v>
      </c>
      <c r="C133" s="468">
        <v>86939</v>
      </c>
      <c r="D133" s="468">
        <v>2915</v>
      </c>
      <c r="E133" s="468">
        <v>2687</v>
      </c>
      <c r="F133" s="468">
        <v>26064</v>
      </c>
      <c r="G133" s="468">
        <v>73865</v>
      </c>
      <c r="H133" s="468">
        <v>17020</v>
      </c>
      <c r="I133" s="468">
        <v>78184</v>
      </c>
      <c r="J133" s="466" t="s">
        <v>14</v>
      </c>
      <c r="K133" s="468">
        <v>21896</v>
      </c>
      <c r="L133" s="468">
        <v>2244</v>
      </c>
      <c r="M133" s="468">
        <v>7249</v>
      </c>
      <c r="N133" s="468">
        <v>11303</v>
      </c>
      <c r="O133" s="468">
        <v>16287</v>
      </c>
      <c r="P133" s="468">
        <v>49</v>
      </c>
      <c r="Q133" s="468">
        <v>23684</v>
      </c>
      <c r="R133" s="466" t="s">
        <v>14</v>
      </c>
      <c r="S133" s="468">
        <v>44855</v>
      </c>
      <c r="T133" s="468">
        <v>20372</v>
      </c>
      <c r="U133" s="468">
        <v>2830</v>
      </c>
      <c r="V133" s="468">
        <v>4146</v>
      </c>
      <c r="W133" s="468">
        <v>23439</v>
      </c>
      <c r="X133" s="468">
        <v>22903</v>
      </c>
      <c r="Y133" s="468">
        <v>25698</v>
      </c>
    </row>
    <row r="134" spans="1:25" s="467" customFormat="1" ht="8.85" customHeight="1">
      <c r="A134" s="466" t="s">
        <v>15</v>
      </c>
      <c r="B134" s="468">
        <f t="shared" si="15"/>
        <v>2298525</v>
      </c>
      <c r="C134" s="468">
        <v>159769</v>
      </c>
      <c r="D134" s="468">
        <v>3175</v>
      </c>
      <c r="E134" s="468">
        <v>3067</v>
      </c>
      <c r="F134" s="468">
        <v>121170</v>
      </c>
      <c r="G134" s="468">
        <v>335608</v>
      </c>
      <c r="H134" s="468">
        <v>149395</v>
      </c>
      <c r="I134" s="468">
        <v>422454</v>
      </c>
      <c r="J134" s="466" t="s">
        <v>15</v>
      </c>
      <c r="K134" s="468">
        <v>64276</v>
      </c>
      <c r="L134" s="468">
        <v>9767</v>
      </c>
      <c r="M134" s="468">
        <v>46115</v>
      </c>
      <c r="N134" s="468">
        <v>62635</v>
      </c>
      <c r="O134" s="468">
        <v>83150</v>
      </c>
      <c r="P134" s="468">
        <v>714</v>
      </c>
      <c r="Q134" s="468">
        <v>284186</v>
      </c>
      <c r="R134" s="466" t="s">
        <v>15</v>
      </c>
      <c r="S134" s="468">
        <v>49754</v>
      </c>
      <c r="T134" s="468">
        <v>72446</v>
      </c>
      <c r="U134" s="468">
        <v>15155</v>
      </c>
      <c r="V134" s="468">
        <v>29580</v>
      </c>
      <c r="W134" s="468">
        <v>207079</v>
      </c>
      <c r="X134" s="468">
        <v>95119</v>
      </c>
      <c r="Y134" s="468">
        <v>83911</v>
      </c>
    </row>
    <row r="135" spans="1:25" s="467" customFormat="1" ht="8.85" customHeight="1">
      <c r="A135" s="466" t="s">
        <v>16</v>
      </c>
      <c r="B135" s="468">
        <f t="shared" si="15"/>
        <v>2900651</v>
      </c>
      <c r="C135" s="468">
        <v>86096</v>
      </c>
      <c r="D135" s="468">
        <v>5005</v>
      </c>
      <c r="E135" s="468">
        <v>10049</v>
      </c>
      <c r="F135" s="468">
        <v>84754</v>
      </c>
      <c r="G135" s="468">
        <v>488525</v>
      </c>
      <c r="H135" s="468">
        <v>139327</v>
      </c>
      <c r="I135" s="468">
        <v>468642</v>
      </c>
      <c r="J135" s="466" t="s">
        <v>16</v>
      </c>
      <c r="K135" s="468">
        <v>158675</v>
      </c>
      <c r="L135" s="468">
        <v>18182</v>
      </c>
      <c r="M135" s="468">
        <v>48218</v>
      </c>
      <c r="N135" s="468">
        <v>103594</v>
      </c>
      <c r="O135" s="468">
        <v>160275</v>
      </c>
      <c r="P135" s="468">
        <v>920</v>
      </c>
      <c r="Q135" s="468">
        <v>285674</v>
      </c>
      <c r="R135" s="466" t="s">
        <v>16</v>
      </c>
      <c r="S135" s="468">
        <v>82749</v>
      </c>
      <c r="T135" s="468">
        <v>83635</v>
      </c>
      <c r="U135" s="468">
        <v>25127</v>
      </c>
      <c r="V135" s="468">
        <v>15554</v>
      </c>
      <c r="W135" s="468">
        <v>266349</v>
      </c>
      <c r="X135" s="468">
        <v>179765</v>
      </c>
      <c r="Y135" s="468">
        <v>189536</v>
      </c>
    </row>
    <row r="136" spans="1:25" s="467" customFormat="1" ht="8.85" customHeight="1">
      <c r="A136" s="469" t="s">
        <v>17</v>
      </c>
      <c r="B136" s="470">
        <f t="shared" si="15"/>
        <v>802943</v>
      </c>
      <c r="C136" s="470">
        <v>136842</v>
      </c>
      <c r="D136" s="470">
        <v>889</v>
      </c>
      <c r="E136" s="470">
        <v>3653</v>
      </c>
      <c r="F136" s="470">
        <v>36592</v>
      </c>
      <c r="G136" s="470">
        <v>72642</v>
      </c>
      <c r="H136" s="470">
        <v>39138</v>
      </c>
      <c r="I136" s="470">
        <v>153965</v>
      </c>
      <c r="J136" s="469" t="s">
        <v>17</v>
      </c>
      <c r="K136" s="470">
        <v>29923</v>
      </c>
      <c r="L136" s="470">
        <v>5878</v>
      </c>
      <c r="M136" s="470">
        <v>14715</v>
      </c>
      <c r="N136" s="470">
        <v>18178</v>
      </c>
      <c r="O136" s="470">
        <v>21445</v>
      </c>
      <c r="P136" s="470">
        <v>102</v>
      </c>
      <c r="Q136" s="470">
        <v>49801</v>
      </c>
      <c r="R136" s="469" t="s">
        <v>17</v>
      </c>
      <c r="S136" s="470">
        <v>19548</v>
      </c>
      <c r="T136" s="470">
        <v>33937</v>
      </c>
      <c r="U136" s="470">
        <v>4904</v>
      </c>
      <c r="V136" s="470">
        <v>10305</v>
      </c>
      <c r="W136" s="470">
        <v>55756</v>
      </c>
      <c r="X136" s="470">
        <v>45567</v>
      </c>
      <c r="Y136" s="470">
        <v>49163</v>
      </c>
    </row>
    <row r="137" spans="1:25" s="467" customFormat="1" ht="8.85" customHeight="1">
      <c r="A137" s="466" t="s">
        <v>18</v>
      </c>
      <c r="B137" s="468">
        <f t="shared" si="15"/>
        <v>390663</v>
      </c>
      <c r="C137" s="468">
        <v>25591</v>
      </c>
      <c r="D137" s="468">
        <v>848</v>
      </c>
      <c r="E137" s="468">
        <v>2032</v>
      </c>
      <c r="F137" s="468">
        <v>14368</v>
      </c>
      <c r="G137" s="468">
        <v>49134</v>
      </c>
      <c r="H137" s="468">
        <v>15862</v>
      </c>
      <c r="I137" s="468">
        <v>71898</v>
      </c>
      <c r="J137" s="466" t="s">
        <v>18</v>
      </c>
      <c r="K137" s="468">
        <v>27385</v>
      </c>
      <c r="L137" s="468">
        <v>2338</v>
      </c>
      <c r="M137" s="468">
        <v>8438</v>
      </c>
      <c r="N137" s="468">
        <v>12800</v>
      </c>
      <c r="O137" s="468">
        <v>17932</v>
      </c>
      <c r="P137" s="468">
        <v>102</v>
      </c>
      <c r="Q137" s="468">
        <v>32123</v>
      </c>
      <c r="R137" s="466" t="s">
        <v>18</v>
      </c>
      <c r="S137" s="468">
        <v>13148</v>
      </c>
      <c r="T137" s="468">
        <v>12440</v>
      </c>
      <c r="U137" s="468">
        <v>3649</v>
      </c>
      <c r="V137" s="468">
        <v>7880</v>
      </c>
      <c r="W137" s="468">
        <v>23539</v>
      </c>
      <c r="X137" s="468">
        <v>16626</v>
      </c>
      <c r="Y137" s="468">
        <v>32530</v>
      </c>
    </row>
    <row r="138" spans="1:25" s="467" customFormat="1" ht="8.85" customHeight="1">
      <c r="A138" s="466" t="s">
        <v>19</v>
      </c>
      <c r="B138" s="468">
        <f t="shared" si="15"/>
        <v>269750</v>
      </c>
      <c r="C138" s="468">
        <v>59018</v>
      </c>
      <c r="D138" s="468">
        <v>224</v>
      </c>
      <c r="E138" s="468">
        <v>660</v>
      </c>
      <c r="F138" s="468">
        <v>13586</v>
      </c>
      <c r="G138" s="468">
        <v>13036</v>
      </c>
      <c r="H138" s="468">
        <v>10079</v>
      </c>
      <c r="I138" s="468">
        <v>43227</v>
      </c>
      <c r="J138" s="466" t="s">
        <v>19</v>
      </c>
      <c r="K138" s="468">
        <v>9433</v>
      </c>
      <c r="L138" s="468">
        <v>870</v>
      </c>
      <c r="M138" s="468">
        <v>10671</v>
      </c>
      <c r="N138" s="468">
        <v>7308</v>
      </c>
      <c r="O138" s="468">
        <v>6666</v>
      </c>
      <c r="P138" s="468">
        <v>31</v>
      </c>
      <c r="Q138" s="468">
        <v>9530</v>
      </c>
      <c r="R138" s="466" t="s">
        <v>19</v>
      </c>
      <c r="S138" s="468">
        <v>11441</v>
      </c>
      <c r="T138" s="468">
        <v>10342</v>
      </c>
      <c r="U138" s="468">
        <v>1316</v>
      </c>
      <c r="V138" s="468">
        <v>8879</v>
      </c>
      <c r="W138" s="468">
        <v>16113</v>
      </c>
      <c r="X138" s="468">
        <v>14066</v>
      </c>
      <c r="Y138" s="468">
        <v>23254</v>
      </c>
    </row>
    <row r="139" spans="1:25" s="467" customFormat="1" ht="8.85" customHeight="1">
      <c r="A139" s="466" t="s">
        <v>20</v>
      </c>
      <c r="B139" s="468">
        <f t="shared" si="15"/>
        <v>2115075</v>
      </c>
      <c r="C139" s="468">
        <v>28321</v>
      </c>
      <c r="D139" s="468">
        <v>7123</v>
      </c>
      <c r="E139" s="468">
        <v>6213</v>
      </c>
      <c r="F139" s="468">
        <v>108033</v>
      </c>
      <c r="G139" s="468">
        <v>404465</v>
      </c>
      <c r="H139" s="468">
        <v>118240</v>
      </c>
      <c r="I139" s="468">
        <v>269856</v>
      </c>
      <c r="J139" s="466" t="s">
        <v>20</v>
      </c>
      <c r="K139" s="468">
        <v>91054</v>
      </c>
      <c r="L139" s="468">
        <v>11529</v>
      </c>
      <c r="M139" s="468">
        <v>58905</v>
      </c>
      <c r="N139" s="468">
        <v>136618</v>
      </c>
      <c r="O139" s="468">
        <v>94150</v>
      </c>
      <c r="P139" s="468">
        <v>546</v>
      </c>
      <c r="Q139" s="468">
        <v>365435</v>
      </c>
      <c r="R139" s="466" t="s">
        <v>20</v>
      </c>
      <c r="S139" s="468">
        <v>42759</v>
      </c>
      <c r="T139" s="468">
        <v>63651</v>
      </c>
      <c r="U139" s="468">
        <v>9322</v>
      </c>
      <c r="V139" s="468">
        <v>11729</v>
      </c>
      <c r="W139" s="468">
        <v>151825</v>
      </c>
      <c r="X139" s="468">
        <v>52094</v>
      </c>
      <c r="Y139" s="468">
        <v>83207</v>
      </c>
    </row>
    <row r="140" spans="1:25" s="467" customFormat="1" ht="8.85" customHeight="1">
      <c r="A140" s="469" t="s">
        <v>21</v>
      </c>
      <c r="B140" s="470">
        <f t="shared" si="15"/>
        <v>549111</v>
      </c>
      <c r="C140" s="470">
        <v>164558</v>
      </c>
      <c r="D140" s="470">
        <v>901</v>
      </c>
      <c r="E140" s="470">
        <v>1748</v>
      </c>
      <c r="F140" s="470">
        <v>20679</v>
      </c>
      <c r="G140" s="470">
        <v>35337</v>
      </c>
      <c r="H140" s="470">
        <v>21338</v>
      </c>
      <c r="I140" s="470">
        <v>90379</v>
      </c>
      <c r="J140" s="469" t="s">
        <v>21</v>
      </c>
      <c r="K140" s="470">
        <v>18728</v>
      </c>
      <c r="L140" s="470">
        <v>1842</v>
      </c>
      <c r="M140" s="470">
        <v>21103</v>
      </c>
      <c r="N140" s="470">
        <v>12423</v>
      </c>
      <c r="O140" s="470">
        <v>14441</v>
      </c>
      <c r="P140" s="470">
        <v>58</v>
      </c>
      <c r="Q140" s="470">
        <v>17376</v>
      </c>
      <c r="R140" s="469" t="s">
        <v>21</v>
      </c>
      <c r="S140" s="470">
        <v>13664</v>
      </c>
      <c r="T140" s="470">
        <v>27033</v>
      </c>
      <c r="U140" s="470">
        <v>2110</v>
      </c>
      <c r="V140" s="470">
        <v>11012</v>
      </c>
      <c r="W140" s="470">
        <v>28601</v>
      </c>
      <c r="X140" s="470">
        <v>12034</v>
      </c>
      <c r="Y140" s="470">
        <v>33746</v>
      </c>
    </row>
    <row r="141" spans="1:25" s="467" customFormat="1" ht="8.85" customHeight="1">
      <c r="A141" s="466" t="s">
        <v>22</v>
      </c>
      <c r="B141" s="468">
        <f t="shared" si="15"/>
        <v>1125982</v>
      </c>
      <c r="C141" s="468">
        <v>127479</v>
      </c>
      <c r="D141" s="468">
        <v>2581</v>
      </c>
      <c r="E141" s="468">
        <v>4483</v>
      </c>
      <c r="F141" s="468">
        <v>36502</v>
      </c>
      <c r="G141" s="468">
        <v>188326</v>
      </c>
      <c r="H141" s="468">
        <v>45815</v>
      </c>
      <c r="I141" s="468">
        <v>184341</v>
      </c>
      <c r="J141" s="466" t="s">
        <v>22</v>
      </c>
      <c r="K141" s="468">
        <v>34176</v>
      </c>
      <c r="L141" s="468">
        <v>5990</v>
      </c>
      <c r="M141" s="468">
        <v>18143</v>
      </c>
      <c r="N141" s="468">
        <v>31330</v>
      </c>
      <c r="O141" s="468">
        <v>48831</v>
      </c>
      <c r="P141" s="468">
        <v>209</v>
      </c>
      <c r="Q141" s="468">
        <v>82224</v>
      </c>
      <c r="R141" s="466" t="s">
        <v>22</v>
      </c>
      <c r="S141" s="468">
        <v>45962</v>
      </c>
      <c r="T141" s="468">
        <v>32711</v>
      </c>
      <c r="U141" s="468">
        <v>4931</v>
      </c>
      <c r="V141" s="468">
        <v>11770</v>
      </c>
      <c r="W141" s="468">
        <v>78084</v>
      </c>
      <c r="X141" s="468">
        <v>52589</v>
      </c>
      <c r="Y141" s="468">
        <v>89505</v>
      </c>
    </row>
    <row r="142" spans="1:25" s="467" customFormat="1" ht="8.85" customHeight="1">
      <c r="A142" s="466" t="s">
        <v>23</v>
      </c>
      <c r="B142" s="468">
        <f t="shared" si="15"/>
        <v>545684</v>
      </c>
      <c r="C142" s="468">
        <v>32493</v>
      </c>
      <c r="D142" s="468">
        <v>690</v>
      </c>
      <c r="E142" s="468">
        <v>917</v>
      </c>
      <c r="F142" s="468">
        <v>27097</v>
      </c>
      <c r="G142" s="468">
        <v>97700</v>
      </c>
      <c r="H142" s="468">
        <v>29938</v>
      </c>
      <c r="I142" s="468">
        <v>85547</v>
      </c>
      <c r="J142" s="466" t="s">
        <v>23</v>
      </c>
      <c r="K142" s="468">
        <v>22415</v>
      </c>
      <c r="L142" s="468">
        <v>2111</v>
      </c>
      <c r="M142" s="468">
        <v>6665</v>
      </c>
      <c r="N142" s="468">
        <v>14432</v>
      </c>
      <c r="O142" s="468">
        <v>20598</v>
      </c>
      <c r="P142" s="468">
        <v>157</v>
      </c>
      <c r="Q142" s="468">
        <v>44916</v>
      </c>
      <c r="R142" s="466" t="s">
        <v>23</v>
      </c>
      <c r="S142" s="468">
        <v>11443</v>
      </c>
      <c r="T142" s="468">
        <v>10290</v>
      </c>
      <c r="U142" s="468">
        <v>2718</v>
      </c>
      <c r="V142" s="468">
        <v>6451</v>
      </c>
      <c r="W142" s="468">
        <v>83739</v>
      </c>
      <c r="X142" s="468">
        <v>17984</v>
      </c>
      <c r="Y142" s="468">
        <v>27383</v>
      </c>
    </row>
    <row r="143" spans="1:25" s="467" customFormat="1" ht="8.85" customHeight="1">
      <c r="A143" s="466" t="s">
        <v>24</v>
      </c>
      <c r="B143" s="468">
        <f t="shared" si="15"/>
        <v>474447</v>
      </c>
      <c r="C143" s="468">
        <v>18764</v>
      </c>
      <c r="D143" s="468">
        <v>176</v>
      </c>
      <c r="E143" s="468">
        <v>2299</v>
      </c>
      <c r="F143" s="468">
        <v>44163</v>
      </c>
      <c r="G143" s="468">
        <v>13850</v>
      </c>
      <c r="H143" s="468">
        <v>12640</v>
      </c>
      <c r="I143" s="468">
        <v>68874</v>
      </c>
      <c r="J143" s="466" t="s">
        <v>24</v>
      </c>
      <c r="K143" s="468">
        <v>21529</v>
      </c>
      <c r="L143" s="468">
        <v>3076</v>
      </c>
      <c r="M143" s="468">
        <v>10770</v>
      </c>
      <c r="N143" s="468">
        <v>16431</v>
      </c>
      <c r="O143" s="468">
        <v>21046</v>
      </c>
      <c r="P143" s="468">
        <v>162</v>
      </c>
      <c r="Q143" s="468">
        <v>117281</v>
      </c>
      <c r="R143" s="466" t="s">
        <v>24</v>
      </c>
      <c r="S143" s="468">
        <v>19311</v>
      </c>
      <c r="T143" s="468">
        <v>10195</v>
      </c>
      <c r="U143" s="468">
        <v>9208</v>
      </c>
      <c r="V143" s="468">
        <v>24382</v>
      </c>
      <c r="W143" s="468">
        <v>27334</v>
      </c>
      <c r="X143" s="468">
        <v>17417</v>
      </c>
      <c r="Y143" s="468">
        <v>15539</v>
      </c>
    </row>
    <row r="144" spans="1:25" s="467" customFormat="1" ht="8.85" customHeight="1">
      <c r="A144" s="469" t="s">
        <v>25</v>
      </c>
      <c r="B144" s="470">
        <f t="shared" si="15"/>
        <v>535906</v>
      </c>
      <c r="C144" s="470">
        <v>61374</v>
      </c>
      <c r="D144" s="470">
        <v>2218</v>
      </c>
      <c r="E144" s="470">
        <v>927</v>
      </c>
      <c r="F144" s="470">
        <v>34781</v>
      </c>
      <c r="G144" s="470">
        <v>85074</v>
      </c>
      <c r="H144" s="470">
        <v>22491</v>
      </c>
      <c r="I144" s="470">
        <v>100873</v>
      </c>
      <c r="J144" s="469" t="s">
        <v>25</v>
      </c>
      <c r="K144" s="470">
        <v>15922</v>
      </c>
      <c r="L144" s="470">
        <v>2712</v>
      </c>
      <c r="M144" s="470">
        <v>7470</v>
      </c>
      <c r="N144" s="470">
        <v>12170</v>
      </c>
      <c r="O144" s="470">
        <v>16662</v>
      </c>
      <c r="P144" s="470">
        <v>85</v>
      </c>
      <c r="Q144" s="470">
        <v>38375</v>
      </c>
      <c r="R144" s="469" t="s">
        <v>25</v>
      </c>
      <c r="S144" s="470">
        <v>10954</v>
      </c>
      <c r="T144" s="470">
        <v>16038</v>
      </c>
      <c r="U144" s="470">
        <v>2790</v>
      </c>
      <c r="V144" s="470">
        <v>5967</v>
      </c>
      <c r="W144" s="470">
        <v>28965</v>
      </c>
      <c r="X144" s="470">
        <v>33884</v>
      </c>
      <c r="Y144" s="470">
        <v>36174</v>
      </c>
    </row>
    <row r="145" spans="1:25" s="467" customFormat="1" ht="8.85" customHeight="1">
      <c r="A145" s="466" t="s">
        <v>26</v>
      </c>
      <c r="B145" s="468">
        <f t="shared" si="15"/>
        <v>910578</v>
      </c>
      <c r="C145" s="468">
        <v>189087</v>
      </c>
      <c r="D145" s="468">
        <v>1643</v>
      </c>
      <c r="E145" s="468">
        <v>3654</v>
      </c>
      <c r="F145" s="468">
        <v>35853</v>
      </c>
      <c r="G145" s="468">
        <v>60568</v>
      </c>
      <c r="H145" s="468">
        <v>28743</v>
      </c>
      <c r="I145" s="468">
        <v>218355</v>
      </c>
      <c r="J145" s="466" t="s">
        <v>26</v>
      </c>
      <c r="K145" s="468">
        <v>29655</v>
      </c>
      <c r="L145" s="468">
        <v>3914</v>
      </c>
      <c r="M145" s="468">
        <v>11877</v>
      </c>
      <c r="N145" s="468">
        <v>25037</v>
      </c>
      <c r="O145" s="468">
        <v>26818</v>
      </c>
      <c r="P145" s="468">
        <v>128</v>
      </c>
      <c r="Q145" s="468">
        <v>99695</v>
      </c>
      <c r="R145" s="466" t="s">
        <v>26</v>
      </c>
      <c r="S145" s="468">
        <v>40905</v>
      </c>
      <c r="T145" s="468">
        <v>20539</v>
      </c>
      <c r="U145" s="468">
        <v>4130</v>
      </c>
      <c r="V145" s="468">
        <v>11427</v>
      </c>
      <c r="W145" s="468">
        <v>51170</v>
      </c>
      <c r="X145" s="468">
        <v>15718</v>
      </c>
      <c r="Y145" s="468">
        <v>31662</v>
      </c>
    </row>
    <row r="146" spans="1:25" s="467" customFormat="1" ht="8.85" customHeight="1">
      <c r="A146" s="466" t="s">
        <v>27</v>
      </c>
      <c r="B146" s="468">
        <f t="shared" si="15"/>
        <v>864118</v>
      </c>
      <c r="C146" s="468">
        <v>82218</v>
      </c>
      <c r="D146" s="468">
        <v>5774</v>
      </c>
      <c r="E146" s="468">
        <v>4494</v>
      </c>
      <c r="F146" s="468">
        <v>39091</v>
      </c>
      <c r="G146" s="468">
        <v>153826</v>
      </c>
      <c r="H146" s="468">
        <v>33480</v>
      </c>
      <c r="I146" s="468">
        <v>163009</v>
      </c>
      <c r="J146" s="466" t="s">
        <v>27</v>
      </c>
      <c r="K146" s="468">
        <v>22213</v>
      </c>
      <c r="L146" s="468">
        <v>6021</v>
      </c>
      <c r="M146" s="468">
        <v>36577</v>
      </c>
      <c r="N146" s="468">
        <v>24769</v>
      </c>
      <c r="O146" s="468">
        <v>28353</v>
      </c>
      <c r="P146" s="468">
        <v>96</v>
      </c>
      <c r="Q146" s="468">
        <v>54078</v>
      </c>
      <c r="R146" s="466" t="s">
        <v>27</v>
      </c>
      <c r="S146" s="468">
        <v>37444</v>
      </c>
      <c r="T146" s="468">
        <v>23614</v>
      </c>
      <c r="U146" s="468">
        <v>4047</v>
      </c>
      <c r="V146" s="468">
        <v>10767</v>
      </c>
      <c r="W146" s="468">
        <v>82737</v>
      </c>
      <c r="X146" s="468">
        <v>18108</v>
      </c>
      <c r="Y146" s="468">
        <v>33402</v>
      </c>
    </row>
    <row r="147" spans="1:25" s="467" customFormat="1" ht="8.85" customHeight="1">
      <c r="A147" s="466" t="s">
        <v>28</v>
      </c>
      <c r="B147" s="468">
        <f t="shared" si="15"/>
        <v>402599</v>
      </c>
      <c r="C147" s="468">
        <v>34401</v>
      </c>
      <c r="D147" s="468">
        <v>17787</v>
      </c>
      <c r="E147" s="468">
        <v>712</v>
      </c>
      <c r="F147" s="468">
        <v>28194</v>
      </c>
      <c r="G147" s="468">
        <v>18650</v>
      </c>
      <c r="H147" s="468">
        <v>24429</v>
      </c>
      <c r="I147" s="468">
        <v>61329</v>
      </c>
      <c r="J147" s="466" t="s">
        <v>28</v>
      </c>
      <c r="K147" s="468">
        <v>15331</v>
      </c>
      <c r="L147" s="468">
        <v>2619</v>
      </c>
      <c r="M147" s="468">
        <v>7617</v>
      </c>
      <c r="N147" s="468">
        <v>12482</v>
      </c>
      <c r="O147" s="468">
        <v>17458</v>
      </c>
      <c r="P147" s="468">
        <v>129</v>
      </c>
      <c r="Q147" s="468">
        <v>20709</v>
      </c>
      <c r="R147" s="466" t="s">
        <v>28</v>
      </c>
      <c r="S147" s="468">
        <v>17614</v>
      </c>
      <c r="T147" s="468">
        <v>17118</v>
      </c>
      <c r="U147" s="468">
        <v>2069</v>
      </c>
      <c r="V147" s="468">
        <v>6676</v>
      </c>
      <c r="W147" s="468">
        <v>23447</v>
      </c>
      <c r="X147" s="468">
        <v>41332</v>
      </c>
      <c r="Y147" s="468">
        <v>32496</v>
      </c>
    </row>
    <row r="148" spans="1:25" s="467" customFormat="1" ht="8.85" customHeight="1">
      <c r="A148" s="469" t="s">
        <v>29</v>
      </c>
      <c r="B148" s="470">
        <f t="shared" si="15"/>
        <v>1141817</v>
      </c>
      <c r="C148" s="470">
        <v>75811</v>
      </c>
      <c r="D148" s="470">
        <v>10636</v>
      </c>
      <c r="E148" s="470">
        <v>5045</v>
      </c>
      <c r="F148" s="470">
        <v>60163</v>
      </c>
      <c r="G148" s="470">
        <v>307047</v>
      </c>
      <c r="H148" s="470">
        <v>52345</v>
      </c>
      <c r="I148" s="470">
        <v>191054</v>
      </c>
      <c r="J148" s="469" t="s">
        <v>29</v>
      </c>
      <c r="K148" s="470">
        <v>40941</v>
      </c>
      <c r="L148" s="470">
        <v>6449</v>
      </c>
      <c r="M148" s="470">
        <v>15078</v>
      </c>
      <c r="N148" s="470">
        <v>30295</v>
      </c>
      <c r="O148" s="470">
        <v>28576</v>
      </c>
      <c r="P148" s="470">
        <v>114</v>
      </c>
      <c r="Q148" s="470">
        <v>67245</v>
      </c>
      <c r="R148" s="469" t="s">
        <v>29</v>
      </c>
      <c r="S148" s="470">
        <v>20386</v>
      </c>
      <c r="T148" s="470">
        <v>34595</v>
      </c>
      <c r="U148" s="470">
        <v>4614</v>
      </c>
      <c r="V148" s="470">
        <v>12378</v>
      </c>
      <c r="W148" s="470">
        <v>73454</v>
      </c>
      <c r="X148" s="470">
        <v>15128</v>
      </c>
      <c r="Y148" s="470">
        <v>90463</v>
      </c>
    </row>
    <row r="149" spans="1:25" s="467" customFormat="1" ht="8.85" customHeight="1">
      <c r="A149" s="466" t="s">
        <v>30</v>
      </c>
      <c r="B149" s="468">
        <f t="shared" si="15"/>
        <v>209513</v>
      </c>
      <c r="C149" s="468">
        <v>25600</v>
      </c>
      <c r="D149" s="468">
        <v>264</v>
      </c>
      <c r="E149" s="468">
        <v>292</v>
      </c>
      <c r="F149" s="468">
        <v>7512</v>
      </c>
      <c r="G149" s="468">
        <v>47198</v>
      </c>
      <c r="H149" s="468">
        <v>6944</v>
      </c>
      <c r="I149" s="468">
        <v>31998</v>
      </c>
      <c r="J149" s="466" t="s">
        <v>30</v>
      </c>
      <c r="K149" s="468">
        <v>8183</v>
      </c>
      <c r="L149" s="468">
        <v>1079</v>
      </c>
      <c r="M149" s="468">
        <v>4574</v>
      </c>
      <c r="N149" s="468">
        <v>3399</v>
      </c>
      <c r="O149" s="468">
        <v>5370</v>
      </c>
      <c r="P149" s="468">
        <v>20</v>
      </c>
      <c r="Q149" s="468">
        <v>5653</v>
      </c>
      <c r="R149" s="466" t="s">
        <v>30</v>
      </c>
      <c r="S149" s="468">
        <v>6366</v>
      </c>
      <c r="T149" s="468">
        <v>7435</v>
      </c>
      <c r="U149" s="468">
        <v>723</v>
      </c>
      <c r="V149" s="468">
        <v>1525</v>
      </c>
      <c r="W149" s="468">
        <v>13348</v>
      </c>
      <c r="X149" s="468">
        <v>6313</v>
      </c>
      <c r="Y149" s="468">
        <v>25717</v>
      </c>
    </row>
    <row r="150" spans="1:25" s="467" customFormat="1" ht="8.85" customHeight="1">
      <c r="A150" s="466" t="s">
        <v>31</v>
      </c>
      <c r="B150" s="468">
        <f t="shared" si="15"/>
        <v>1649955</v>
      </c>
      <c r="C150" s="468">
        <v>243667</v>
      </c>
      <c r="D150" s="468">
        <v>14950</v>
      </c>
      <c r="E150" s="468">
        <v>8164</v>
      </c>
      <c r="F150" s="468">
        <v>82295</v>
      </c>
      <c r="G150" s="468">
        <v>130625</v>
      </c>
      <c r="H150" s="468">
        <v>63770</v>
      </c>
      <c r="I150" s="468">
        <v>263778</v>
      </c>
      <c r="J150" s="466" t="s">
        <v>31</v>
      </c>
      <c r="K150" s="468">
        <v>80935</v>
      </c>
      <c r="L150" s="468">
        <v>5857</v>
      </c>
      <c r="M150" s="468">
        <v>23554</v>
      </c>
      <c r="N150" s="468">
        <v>43384</v>
      </c>
      <c r="O150" s="468">
        <v>57149</v>
      </c>
      <c r="P150" s="468">
        <v>248</v>
      </c>
      <c r="Q150" s="468">
        <v>66621</v>
      </c>
      <c r="R150" s="466" t="s">
        <v>31</v>
      </c>
      <c r="S150" s="468">
        <v>127983</v>
      </c>
      <c r="T150" s="468">
        <v>44237</v>
      </c>
      <c r="U150" s="468">
        <v>6424</v>
      </c>
      <c r="V150" s="468">
        <v>24117</v>
      </c>
      <c r="W150" s="468">
        <v>100921</v>
      </c>
      <c r="X150" s="468">
        <v>55699</v>
      </c>
      <c r="Y150" s="468">
        <v>205577</v>
      </c>
    </row>
    <row r="151" spans="1:25" s="467" customFormat="1" ht="8.85" customHeight="1">
      <c r="A151" s="466" t="s">
        <v>32</v>
      </c>
      <c r="B151" s="468">
        <f t="shared" si="15"/>
        <v>542119</v>
      </c>
      <c r="C151" s="468">
        <v>47775</v>
      </c>
      <c r="D151" s="468">
        <v>1879</v>
      </c>
      <c r="E151" s="468">
        <v>1424</v>
      </c>
      <c r="F151" s="468">
        <v>31173</v>
      </c>
      <c r="G151" s="468">
        <v>89578</v>
      </c>
      <c r="H151" s="468">
        <v>23768</v>
      </c>
      <c r="I151" s="468">
        <v>93157</v>
      </c>
      <c r="J151" s="466" t="s">
        <v>32</v>
      </c>
      <c r="K151" s="468">
        <v>18024</v>
      </c>
      <c r="L151" s="468">
        <v>3018</v>
      </c>
      <c r="M151" s="468">
        <v>11626</v>
      </c>
      <c r="N151" s="468">
        <v>10620</v>
      </c>
      <c r="O151" s="468">
        <v>29199</v>
      </c>
      <c r="P151" s="468">
        <v>208</v>
      </c>
      <c r="Q151" s="468">
        <v>41967</v>
      </c>
      <c r="R151" s="466" t="s">
        <v>32</v>
      </c>
      <c r="S151" s="468">
        <v>13341</v>
      </c>
      <c r="T151" s="468">
        <v>15813</v>
      </c>
      <c r="U151" s="468">
        <v>2661</v>
      </c>
      <c r="V151" s="468">
        <v>8550</v>
      </c>
      <c r="W151" s="468">
        <v>38377</v>
      </c>
      <c r="X151" s="468">
        <v>31406</v>
      </c>
      <c r="Y151" s="468">
        <v>28555</v>
      </c>
    </row>
    <row r="152" spans="1:25" s="467" customFormat="1" ht="8.85" customHeight="1">
      <c r="A152" s="469" t="s">
        <v>33</v>
      </c>
      <c r="B152" s="470">
        <f t="shared" si="15"/>
        <v>285548</v>
      </c>
      <c r="C152" s="470">
        <v>73212</v>
      </c>
      <c r="D152" s="470">
        <v>3943</v>
      </c>
      <c r="E152" s="470">
        <v>514</v>
      </c>
      <c r="F152" s="470">
        <v>11502</v>
      </c>
      <c r="G152" s="470">
        <v>23336</v>
      </c>
      <c r="H152" s="470">
        <v>8311</v>
      </c>
      <c r="I152" s="470">
        <v>53767</v>
      </c>
      <c r="J152" s="469" t="s">
        <v>33</v>
      </c>
      <c r="K152" s="470">
        <v>5242</v>
      </c>
      <c r="L152" s="470">
        <v>704</v>
      </c>
      <c r="M152" s="470">
        <v>4090</v>
      </c>
      <c r="N152" s="470">
        <v>4788</v>
      </c>
      <c r="O152" s="470">
        <v>5336</v>
      </c>
      <c r="P152" s="470">
        <v>23</v>
      </c>
      <c r="Q152" s="470">
        <v>9169</v>
      </c>
      <c r="R152" s="469" t="s">
        <v>33</v>
      </c>
      <c r="S152" s="470">
        <v>7107</v>
      </c>
      <c r="T152" s="470">
        <v>9947</v>
      </c>
      <c r="U152" s="470">
        <v>1672</v>
      </c>
      <c r="V152" s="470">
        <v>2968</v>
      </c>
      <c r="W152" s="470">
        <v>13166</v>
      </c>
      <c r="X152" s="470">
        <v>28902</v>
      </c>
      <c r="Y152" s="470">
        <v>17849</v>
      </c>
    </row>
    <row r="153" spans="1:25" s="467" customFormat="1" ht="8.85" customHeight="1">
      <c r="A153" s="471" t="s">
        <v>218</v>
      </c>
      <c r="B153" s="468">
        <f t="shared" si="15"/>
        <v>233</v>
      </c>
      <c r="C153" s="472">
        <v>2</v>
      </c>
      <c r="D153" s="472">
        <v>1</v>
      </c>
      <c r="E153" s="472">
        <v>0</v>
      </c>
      <c r="F153" s="472">
        <v>4</v>
      </c>
      <c r="G153" s="472">
        <v>48</v>
      </c>
      <c r="H153" s="472">
        <v>4</v>
      </c>
      <c r="I153" s="472">
        <v>29</v>
      </c>
      <c r="J153" s="471" t="s">
        <v>218</v>
      </c>
      <c r="K153" s="472">
        <v>3</v>
      </c>
      <c r="L153" s="472">
        <v>0</v>
      </c>
      <c r="M153" s="472">
        <v>2</v>
      </c>
      <c r="N153" s="472">
        <v>3</v>
      </c>
      <c r="O153" s="472">
        <v>3</v>
      </c>
      <c r="P153" s="472">
        <v>0</v>
      </c>
      <c r="Q153" s="472">
        <v>69</v>
      </c>
      <c r="R153" s="471" t="s">
        <v>218</v>
      </c>
      <c r="S153" s="472">
        <v>27</v>
      </c>
      <c r="T153" s="472">
        <v>2</v>
      </c>
      <c r="U153" s="472">
        <v>0</v>
      </c>
      <c r="V153" s="472">
        <v>3</v>
      </c>
      <c r="W153" s="472">
        <v>6</v>
      </c>
      <c r="X153" s="472">
        <v>1</v>
      </c>
      <c r="Y153" s="472">
        <v>26</v>
      </c>
    </row>
    <row r="154" spans="1:25" s="467" customFormat="1" ht="9" customHeight="1">
      <c r="A154" s="471"/>
      <c r="B154" s="472"/>
      <c r="C154" s="472"/>
      <c r="D154" s="472"/>
      <c r="E154" s="472"/>
      <c r="F154" s="472"/>
      <c r="G154" s="472"/>
      <c r="H154" s="472"/>
      <c r="I154" s="472"/>
      <c r="J154" s="471"/>
      <c r="K154" s="472"/>
      <c r="L154" s="472"/>
      <c r="M154" s="472"/>
      <c r="N154" s="472"/>
      <c r="O154" s="472"/>
      <c r="P154" s="472"/>
      <c r="Q154" s="472"/>
      <c r="R154" s="471"/>
      <c r="S154" s="472"/>
      <c r="T154" s="472"/>
      <c r="U154" s="472"/>
      <c r="V154" s="472"/>
      <c r="W154" s="472"/>
      <c r="X154" s="472"/>
      <c r="Y154" s="472"/>
    </row>
    <row r="155" spans="1:25" ht="9" customHeight="1">
      <c r="A155" s="464">
        <v>2011</v>
      </c>
      <c r="B155" s="455"/>
      <c r="C155" s="455"/>
      <c r="D155" s="455"/>
      <c r="E155" s="455"/>
      <c r="F155" s="455"/>
      <c r="G155" s="455"/>
      <c r="H155" s="455"/>
      <c r="I155" s="455"/>
      <c r="J155" s="464">
        <v>2011</v>
      </c>
      <c r="M155" s="455"/>
      <c r="N155" s="455"/>
      <c r="O155" s="455"/>
      <c r="P155" s="455"/>
      <c r="Q155" s="455"/>
      <c r="R155" s="464">
        <v>2011</v>
      </c>
      <c r="S155" s="455"/>
      <c r="T155" s="455"/>
      <c r="U155" s="455"/>
      <c r="V155" s="455"/>
      <c r="W155" s="455"/>
      <c r="X155" s="455"/>
      <c r="Y155" s="455"/>
    </row>
    <row r="156" spans="1:25" s="467" customFormat="1" ht="9" customHeight="1">
      <c r="A156" s="464" t="s">
        <v>1</v>
      </c>
      <c r="B156" s="465">
        <f t="shared" ref="B156:I156" si="16">SUM(B158:B190)</f>
        <v>36980257</v>
      </c>
      <c r="C156" s="465">
        <f t="shared" si="16"/>
        <v>2726108</v>
      </c>
      <c r="D156" s="465">
        <f t="shared" si="16"/>
        <v>237241</v>
      </c>
      <c r="E156" s="465">
        <f t="shared" si="16"/>
        <v>224606</v>
      </c>
      <c r="F156" s="465">
        <f t="shared" si="16"/>
        <v>1645368</v>
      </c>
      <c r="G156" s="465">
        <f t="shared" si="16"/>
        <v>5533213</v>
      </c>
      <c r="H156" s="465">
        <f t="shared" si="16"/>
        <v>1671595</v>
      </c>
      <c r="I156" s="465">
        <f t="shared" si="16"/>
        <v>5521879</v>
      </c>
      <c r="J156" s="464" t="s">
        <v>1</v>
      </c>
      <c r="K156" s="465">
        <f t="shared" ref="K156:Q156" si="17">SUM(K158:K190)</f>
        <v>1294845</v>
      </c>
      <c r="L156" s="465">
        <f t="shared" si="17"/>
        <v>230335</v>
      </c>
      <c r="M156" s="465">
        <f t="shared" si="17"/>
        <v>727792</v>
      </c>
      <c r="N156" s="465">
        <f t="shared" si="17"/>
        <v>1040419</v>
      </c>
      <c r="O156" s="465">
        <f t="shared" si="17"/>
        <v>1680658</v>
      </c>
      <c r="P156" s="465">
        <f t="shared" si="17"/>
        <v>11499</v>
      </c>
      <c r="Q156" s="465">
        <f t="shared" si="17"/>
        <v>4510737</v>
      </c>
      <c r="R156" s="464" t="s">
        <v>1</v>
      </c>
      <c r="S156" s="465">
        <f t="shared" ref="S156:Y156" si="18">SUM(S158:S190)</f>
        <v>1085275</v>
      </c>
      <c r="T156" s="465">
        <f t="shared" si="18"/>
        <v>1141910</v>
      </c>
      <c r="U156" s="465">
        <f t="shared" si="18"/>
        <v>241766</v>
      </c>
      <c r="V156" s="465">
        <f t="shared" si="18"/>
        <v>438700</v>
      </c>
      <c r="W156" s="465">
        <f t="shared" si="18"/>
        <v>2422131</v>
      </c>
      <c r="X156" s="465">
        <f t="shared" si="18"/>
        <v>1803825</v>
      </c>
      <c r="Y156" s="465">
        <f t="shared" si="18"/>
        <v>2790355</v>
      </c>
    </row>
    <row r="157" spans="1:25" s="467" customFormat="1" ht="3.95" customHeight="1">
      <c r="A157" s="464"/>
      <c r="B157" s="465"/>
      <c r="C157" s="465"/>
      <c r="D157" s="465"/>
      <c r="E157" s="465"/>
      <c r="F157" s="465"/>
      <c r="G157" s="465"/>
      <c r="H157" s="465"/>
      <c r="I157" s="465"/>
      <c r="J157" s="464"/>
      <c r="K157" s="465"/>
      <c r="L157" s="465"/>
      <c r="M157" s="465"/>
      <c r="N157" s="465"/>
      <c r="O157" s="465"/>
      <c r="P157" s="465"/>
      <c r="Q157" s="465"/>
      <c r="R157" s="464"/>
      <c r="S157" s="465"/>
      <c r="T157" s="465"/>
      <c r="U157" s="465"/>
      <c r="V157" s="465"/>
      <c r="W157" s="465"/>
      <c r="X157" s="465"/>
      <c r="Y157" s="465"/>
    </row>
    <row r="158" spans="1:25" s="467" customFormat="1" ht="9" customHeight="1">
      <c r="A158" s="466" t="s">
        <v>2</v>
      </c>
      <c r="B158" s="468">
        <f t="shared" ref="B158:B190" si="19">SUM(C158:I158,K158:Q158,S158:Y158)</f>
        <v>470489</v>
      </c>
      <c r="C158" s="468">
        <v>21618</v>
      </c>
      <c r="D158" s="468">
        <v>545</v>
      </c>
      <c r="E158" s="468">
        <v>1024</v>
      </c>
      <c r="F158" s="468">
        <v>16019</v>
      </c>
      <c r="G158" s="468">
        <v>83667</v>
      </c>
      <c r="H158" s="468">
        <v>16113</v>
      </c>
      <c r="I158" s="468">
        <v>61813</v>
      </c>
      <c r="J158" s="466" t="s">
        <v>2</v>
      </c>
      <c r="K158" s="468">
        <v>15754</v>
      </c>
      <c r="L158" s="468">
        <v>1932</v>
      </c>
      <c r="M158" s="468">
        <v>5380</v>
      </c>
      <c r="N158" s="468">
        <v>8925</v>
      </c>
      <c r="O158" s="468">
        <v>17514</v>
      </c>
      <c r="P158" s="468">
        <v>81</v>
      </c>
      <c r="Q158" s="468">
        <v>33985</v>
      </c>
      <c r="R158" s="466" t="s">
        <v>2</v>
      </c>
      <c r="S158" s="468">
        <v>25770</v>
      </c>
      <c r="T158" s="468">
        <v>12478</v>
      </c>
      <c r="U158" s="468">
        <v>2484</v>
      </c>
      <c r="V158" s="468">
        <v>4077</v>
      </c>
      <c r="W158" s="468">
        <v>26607</v>
      </c>
      <c r="X158" s="468">
        <v>96988</v>
      </c>
      <c r="Y158" s="468">
        <v>17715</v>
      </c>
    </row>
    <row r="159" spans="1:25" s="467" customFormat="1" ht="9" customHeight="1">
      <c r="A159" s="466" t="s">
        <v>3</v>
      </c>
      <c r="B159" s="468">
        <f t="shared" si="19"/>
        <v>1414651</v>
      </c>
      <c r="C159" s="468">
        <v>41831</v>
      </c>
      <c r="D159" s="468">
        <v>1552</v>
      </c>
      <c r="E159" s="468">
        <v>3411</v>
      </c>
      <c r="F159" s="468">
        <v>51165</v>
      </c>
      <c r="G159" s="468">
        <v>484381</v>
      </c>
      <c r="H159" s="468">
        <v>94860</v>
      </c>
      <c r="I159" s="468">
        <v>238440</v>
      </c>
      <c r="J159" s="466" t="s">
        <v>3</v>
      </c>
      <c r="K159" s="468">
        <v>28599</v>
      </c>
      <c r="L159" s="468">
        <v>5722</v>
      </c>
      <c r="M159" s="468">
        <v>10326</v>
      </c>
      <c r="N159" s="468">
        <v>42773</v>
      </c>
      <c r="O159" s="468">
        <v>49496</v>
      </c>
      <c r="P159" s="468">
        <v>180</v>
      </c>
      <c r="Q159" s="468">
        <v>85449</v>
      </c>
      <c r="R159" s="466" t="s">
        <v>3</v>
      </c>
      <c r="S159" s="468">
        <v>18088</v>
      </c>
      <c r="T159" s="468">
        <v>31125</v>
      </c>
      <c r="U159" s="468">
        <v>10470</v>
      </c>
      <c r="V159" s="468">
        <v>13620</v>
      </c>
      <c r="W159" s="468">
        <v>118762</v>
      </c>
      <c r="X159" s="468">
        <v>21996</v>
      </c>
      <c r="Y159" s="468">
        <v>62405</v>
      </c>
    </row>
    <row r="160" spans="1:25" s="467" customFormat="1" ht="9" customHeight="1">
      <c r="A160" s="466" t="s">
        <v>4</v>
      </c>
      <c r="B160" s="468">
        <f t="shared" si="19"/>
        <v>221996</v>
      </c>
      <c r="C160" s="468">
        <v>12292</v>
      </c>
      <c r="D160" s="468">
        <v>2149</v>
      </c>
      <c r="E160" s="468">
        <v>1203</v>
      </c>
      <c r="F160" s="468">
        <v>20241</v>
      </c>
      <c r="G160" s="468">
        <v>11027</v>
      </c>
      <c r="H160" s="468">
        <v>10630</v>
      </c>
      <c r="I160" s="468">
        <v>43574</v>
      </c>
      <c r="J160" s="466" t="s">
        <v>4</v>
      </c>
      <c r="K160" s="468">
        <v>6741</v>
      </c>
      <c r="L160" s="468">
        <v>1069</v>
      </c>
      <c r="M160" s="468">
        <v>1849</v>
      </c>
      <c r="N160" s="468">
        <v>14730</v>
      </c>
      <c r="O160" s="468">
        <v>10646</v>
      </c>
      <c r="P160" s="468">
        <v>34</v>
      </c>
      <c r="Q160" s="468">
        <v>26040</v>
      </c>
      <c r="R160" s="466" t="s">
        <v>4</v>
      </c>
      <c r="S160" s="468">
        <v>4591</v>
      </c>
      <c r="T160" s="468">
        <v>6176</v>
      </c>
      <c r="U160" s="468">
        <v>2705</v>
      </c>
      <c r="V160" s="468">
        <v>11245</v>
      </c>
      <c r="W160" s="468">
        <v>13655</v>
      </c>
      <c r="X160" s="468">
        <v>12183</v>
      </c>
      <c r="Y160" s="468">
        <v>9216</v>
      </c>
    </row>
    <row r="161" spans="1:25" s="467" customFormat="1" ht="9" customHeight="1">
      <c r="A161" s="469" t="s">
        <v>5</v>
      </c>
      <c r="B161" s="470">
        <f t="shared" si="19"/>
        <v>254374</v>
      </c>
      <c r="C161" s="470">
        <v>33400</v>
      </c>
      <c r="D161" s="470">
        <v>5658</v>
      </c>
      <c r="E161" s="470">
        <v>744</v>
      </c>
      <c r="F161" s="470">
        <v>14007</v>
      </c>
      <c r="G161" s="470">
        <v>24600</v>
      </c>
      <c r="H161" s="470">
        <v>9125</v>
      </c>
      <c r="I161" s="470">
        <v>34180</v>
      </c>
      <c r="J161" s="469" t="s">
        <v>5</v>
      </c>
      <c r="K161" s="470">
        <v>10843</v>
      </c>
      <c r="L161" s="470">
        <v>1138</v>
      </c>
      <c r="M161" s="470">
        <v>10253</v>
      </c>
      <c r="N161" s="470">
        <v>6927</v>
      </c>
      <c r="O161" s="470">
        <v>7811</v>
      </c>
      <c r="P161" s="470">
        <v>75</v>
      </c>
      <c r="Q161" s="470">
        <v>17336</v>
      </c>
      <c r="R161" s="469" t="s">
        <v>5</v>
      </c>
      <c r="S161" s="470">
        <v>8986</v>
      </c>
      <c r="T161" s="470">
        <v>7595</v>
      </c>
      <c r="U161" s="470">
        <v>984</v>
      </c>
      <c r="V161" s="470">
        <v>3778</v>
      </c>
      <c r="W161" s="470">
        <v>12809</v>
      </c>
      <c r="X161" s="470">
        <v>23449</v>
      </c>
      <c r="Y161" s="470">
        <v>20676</v>
      </c>
    </row>
    <row r="162" spans="1:25" s="467" customFormat="1" ht="9" customHeight="1">
      <c r="A162" s="466" t="s">
        <v>6</v>
      </c>
      <c r="B162" s="468">
        <f t="shared" si="19"/>
        <v>931035</v>
      </c>
      <c r="C162" s="468">
        <v>41593</v>
      </c>
      <c r="D162" s="468">
        <v>17584</v>
      </c>
      <c r="E162" s="468">
        <v>4012</v>
      </c>
      <c r="F162" s="468">
        <v>46920</v>
      </c>
      <c r="G162" s="468">
        <v>208001</v>
      </c>
      <c r="H162" s="468">
        <v>50533</v>
      </c>
      <c r="I162" s="468">
        <v>134328</v>
      </c>
      <c r="J162" s="466" t="s">
        <v>6</v>
      </c>
      <c r="K162" s="468">
        <v>24684</v>
      </c>
      <c r="L162" s="468">
        <v>5585</v>
      </c>
      <c r="M162" s="468">
        <v>11324</v>
      </c>
      <c r="N162" s="468">
        <v>40267</v>
      </c>
      <c r="O162" s="468">
        <v>37592</v>
      </c>
      <c r="P162" s="468">
        <v>148</v>
      </c>
      <c r="Q162" s="468">
        <v>93193</v>
      </c>
      <c r="R162" s="466" t="s">
        <v>6</v>
      </c>
      <c r="S162" s="468">
        <v>21069</v>
      </c>
      <c r="T162" s="468">
        <v>26237</v>
      </c>
      <c r="U162" s="468">
        <v>4106</v>
      </c>
      <c r="V162" s="468">
        <v>9898</v>
      </c>
      <c r="W162" s="468">
        <v>61986</v>
      </c>
      <c r="X162" s="468">
        <v>39307</v>
      </c>
      <c r="Y162" s="468">
        <v>52668</v>
      </c>
    </row>
    <row r="163" spans="1:25" s="467" customFormat="1" ht="9" customHeight="1">
      <c r="A163" s="466" t="s">
        <v>7</v>
      </c>
      <c r="B163" s="468">
        <f t="shared" si="19"/>
        <v>190117</v>
      </c>
      <c r="C163" s="468">
        <v>13643</v>
      </c>
      <c r="D163" s="468">
        <v>1312</v>
      </c>
      <c r="E163" s="468">
        <v>1073</v>
      </c>
      <c r="F163" s="468">
        <v>13593</v>
      </c>
      <c r="G163" s="468">
        <v>9226</v>
      </c>
      <c r="H163" s="468">
        <v>8664</v>
      </c>
      <c r="I163" s="468">
        <v>35437</v>
      </c>
      <c r="J163" s="466" t="s">
        <v>7</v>
      </c>
      <c r="K163" s="468">
        <v>11117</v>
      </c>
      <c r="L163" s="468">
        <v>1103</v>
      </c>
      <c r="M163" s="468">
        <v>3269</v>
      </c>
      <c r="N163" s="468">
        <v>5604</v>
      </c>
      <c r="O163" s="468">
        <v>6306</v>
      </c>
      <c r="P163" s="468">
        <v>27</v>
      </c>
      <c r="Q163" s="468">
        <v>18967</v>
      </c>
      <c r="R163" s="466" t="s">
        <v>7</v>
      </c>
      <c r="S163" s="468">
        <v>5234</v>
      </c>
      <c r="T163" s="468">
        <v>8564</v>
      </c>
      <c r="U163" s="468">
        <v>1009</v>
      </c>
      <c r="V163" s="468">
        <v>5277</v>
      </c>
      <c r="W163" s="468">
        <v>16415</v>
      </c>
      <c r="X163" s="468">
        <v>11673</v>
      </c>
      <c r="Y163" s="468">
        <v>12604</v>
      </c>
    </row>
    <row r="164" spans="1:25" s="467" customFormat="1" ht="9" customHeight="1">
      <c r="A164" s="466" t="s">
        <v>8</v>
      </c>
      <c r="B164" s="468">
        <f t="shared" si="19"/>
        <v>742297</v>
      </c>
      <c r="C164" s="468">
        <v>212893</v>
      </c>
      <c r="D164" s="468">
        <v>2044</v>
      </c>
      <c r="E164" s="468">
        <v>2384</v>
      </c>
      <c r="F164" s="468">
        <v>30413</v>
      </c>
      <c r="G164" s="468">
        <v>22582</v>
      </c>
      <c r="H164" s="468">
        <v>27848</v>
      </c>
      <c r="I164" s="468">
        <v>110071</v>
      </c>
      <c r="J164" s="466" t="s">
        <v>8</v>
      </c>
      <c r="K164" s="468">
        <v>21308</v>
      </c>
      <c r="L164" s="468">
        <v>2552</v>
      </c>
      <c r="M164" s="468">
        <v>17462</v>
      </c>
      <c r="N164" s="468">
        <v>12157</v>
      </c>
      <c r="O164" s="468">
        <v>18999</v>
      </c>
      <c r="P164" s="468">
        <v>146</v>
      </c>
      <c r="Q164" s="468">
        <v>41703</v>
      </c>
      <c r="R164" s="466" t="s">
        <v>8</v>
      </c>
      <c r="S164" s="468">
        <v>26309</v>
      </c>
      <c r="T164" s="468">
        <v>33302</v>
      </c>
      <c r="U164" s="468">
        <v>1864</v>
      </c>
      <c r="V164" s="468">
        <v>11410</v>
      </c>
      <c r="W164" s="468">
        <v>37655</v>
      </c>
      <c r="X164" s="468">
        <v>52860</v>
      </c>
      <c r="Y164" s="468">
        <v>56335</v>
      </c>
    </row>
    <row r="165" spans="1:25" s="467" customFormat="1" ht="9" customHeight="1">
      <c r="A165" s="469" t="s">
        <v>9</v>
      </c>
      <c r="B165" s="470">
        <f t="shared" si="19"/>
        <v>1399522</v>
      </c>
      <c r="C165" s="470">
        <v>85082</v>
      </c>
      <c r="D165" s="470">
        <v>2409</v>
      </c>
      <c r="E165" s="470">
        <v>1704</v>
      </c>
      <c r="F165" s="470">
        <v>57377</v>
      </c>
      <c r="G165" s="470">
        <v>503648</v>
      </c>
      <c r="H165" s="470">
        <v>51462</v>
      </c>
      <c r="I165" s="470">
        <v>207107</v>
      </c>
      <c r="J165" s="469" t="s">
        <v>9</v>
      </c>
      <c r="K165" s="470">
        <v>25548</v>
      </c>
      <c r="L165" s="470">
        <v>4740</v>
      </c>
      <c r="M165" s="470">
        <v>15135</v>
      </c>
      <c r="N165" s="470">
        <v>24814</v>
      </c>
      <c r="O165" s="470">
        <v>53378</v>
      </c>
      <c r="P165" s="470">
        <v>138</v>
      </c>
      <c r="Q165" s="470">
        <v>112288</v>
      </c>
      <c r="R165" s="469" t="s">
        <v>9</v>
      </c>
      <c r="S165" s="470">
        <v>47187</v>
      </c>
      <c r="T165" s="470">
        <v>36555</v>
      </c>
      <c r="U165" s="470">
        <v>4610</v>
      </c>
      <c r="V165" s="470">
        <v>11583</v>
      </c>
      <c r="W165" s="470">
        <v>74236</v>
      </c>
      <c r="X165" s="470">
        <v>29364</v>
      </c>
      <c r="Y165" s="470">
        <v>51157</v>
      </c>
    </row>
    <row r="166" spans="1:25" s="467" customFormat="1" ht="9" customHeight="1">
      <c r="A166" s="466" t="s">
        <v>10</v>
      </c>
      <c r="B166" s="468">
        <f t="shared" si="19"/>
        <v>8367897</v>
      </c>
      <c r="C166" s="468">
        <v>11038</v>
      </c>
      <c r="D166" s="468">
        <v>100700</v>
      </c>
      <c r="E166" s="468">
        <v>130855</v>
      </c>
      <c r="F166" s="468">
        <v>275113</v>
      </c>
      <c r="G166" s="468">
        <v>947603</v>
      </c>
      <c r="H166" s="468">
        <v>328451</v>
      </c>
      <c r="I166" s="468">
        <v>926911</v>
      </c>
      <c r="J166" s="466" t="s">
        <v>10</v>
      </c>
      <c r="K166" s="468">
        <v>280317</v>
      </c>
      <c r="L166" s="468">
        <v>87568</v>
      </c>
      <c r="M166" s="468">
        <v>227443</v>
      </c>
      <c r="N166" s="468">
        <v>200553</v>
      </c>
      <c r="O166" s="468">
        <v>580647</v>
      </c>
      <c r="P166" s="468">
        <v>4738</v>
      </c>
      <c r="Q166" s="468">
        <v>1740491</v>
      </c>
      <c r="R166" s="466" t="s">
        <v>10</v>
      </c>
      <c r="S166" s="468">
        <v>153535</v>
      </c>
      <c r="T166" s="468">
        <v>270240</v>
      </c>
      <c r="U166" s="468">
        <v>79124</v>
      </c>
      <c r="V166" s="468">
        <v>56500</v>
      </c>
      <c r="W166" s="468">
        <v>469914</v>
      </c>
      <c r="X166" s="468">
        <v>446064</v>
      </c>
      <c r="Y166" s="468">
        <v>1050092</v>
      </c>
    </row>
    <row r="167" spans="1:25" s="467" customFormat="1" ht="9" customHeight="1">
      <c r="A167" s="466" t="s">
        <v>11</v>
      </c>
      <c r="B167" s="468">
        <f t="shared" si="19"/>
        <v>443998</v>
      </c>
      <c r="C167" s="468">
        <v>69221</v>
      </c>
      <c r="D167" s="468">
        <v>4399</v>
      </c>
      <c r="E167" s="468">
        <v>1667</v>
      </c>
      <c r="F167" s="468">
        <v>19826</v>
      </c>
      <c r="G167" s="468">
        <v>64687</v>
      </c>
      <c r="H167" s="468">
        <v>21745</v>
      </c>
      <c r="I167" s="468">
        <v>58599</v>
      </c>
      <c r="J167" s="466" t="s">
        <v>11</v>
      </c>
      <c r="K167" s="468">
        <v>17120</v>
      </c>
      <c r="L167" s="468">
        <v>1669</v>
      </c>
      <c r="M167" s="468">
        <v>6827</v>
      </c>
      <c r="N167" s="468">
        <v>6561</v>
      </c>
      <c r="O167" s="468">
        <v>16958</v>
      </c>
      <c r="P167" s="468">
        <v>40</v>
      </c>
      <c r="Q167" s="468">
        <v>42884</v>
      </c>
      <c r="R167" s="466" t="s">
        <v>11</v>
      </c>
      <c r="S167" s="468">
        <v>12280</v>
      </c>
      <c r="T167" s="468">
        <v>13619</v>
      </c>
      <c r="U167" s="468">
        <v>1491</v>
      </c>
      <c r="V167" s="468">
        <v>3752</v>
      </c>
      <c r="W167" s="468">
        <v>16814</v>
      </c>
      <c r="X167" s="468">
        <v>42890</v>
      </c>
      <c r="Y167" s="468">
        <v>20949</v>
      </c>
    </row>
    <row r="168" spans="1:25" s="467" customFormat="1" ht="9" customHeight="1">
      <c r="A168" s="466" t="s">
        <v>12</v>
      </c>
      <c r="B168" s="468">
        <f t="shared" si="19"/>
        <v>1400368</v>
      </c>
      <c r="C168" s="468">
        <v>124880</v>
      </c>
      <c r="D168" s="468">
        <v>3874</v>
      </c>
      <c r="E168" s="468">
        <v>3177</v>
      </c>
      <c r="F168" s="468">
        <v>60645</v>
      </c>
      <c r="G168" s="468">
        <v>252176</v>
      </c>
      <c r="H168" s="468">
        <v>74214</v>
      </c>
      <c r="I168" s="468">
        <v>264245</v>
      </c>
      <c r="J168" s="466" t="s">
        <v>12</v>
      </c>
      <c r="K168" s="468">
        <v>42808</v>
      </c>
      <c r="L168" s="468">
        <v>5422</v>
      </c>
      <c r="M168" s="468">
        <v>24646</v>
      </c>
      <c r="N168" s="468">
        <v>33735</v>
      </c>
      <c r="O168" s="468">
        <v>42445</v>
      </c>
      <c r="P168" s="468">
        <v>354</v>
      </c>
      <c r="Q168" s="468">
        <v>131020</v>
      </c>
      <c r="R168" s="466" t="s">
        <v>12</v>
      </c>
      <c r="S168" s="468">
        <v>30177</v>
      </c>
      <c r="T168" s="468">
        <v>37113</v>
      </c>
      <c r="U168" s="468">
        <v>8577</v>
      </c>
      <c r="V168" s="468">
        <v>17043</v>
      </c>
      <c r="W168" s="468">
        <v>80158</v>
      </c>
      <c r="X168" s="468">
        <v>111525</v>
      </c>
      <c r="Y168" s="468">
        <v>52134</v>
      </c>
    </row>
    <row r="169" spans="1:25" s="467" customFormat="1" ht="9" customHeight="1">
      <c r="A169" s="469" t="s">
        <v>13</v>
      </c>
      <c r="B169" s="470">
        <f t="shared" si="19"/>
        <v>589413</v>
      </c>
      <c r="C169" s="470">
        <v>127461</v>
      </c>
      <c r="D169" s="470">
        <v>1154</v>
      </c>
      <c r="E169" s="470">
        <v>1329</v>
      </c>
      <c r="F169" s="470">
        <v>28506</v>
      </c>
      <c r="G169" s="470">
        <v>27886</v>
      </c>
      <c r="H169" s="470">
        <v>17217</v>
      </c>
      <c r="I169" s="470">
        <v>98128</v>
      </c>
      <c r="J169" s="469" t="s">
        <v>13</v>
      </c>
      <c r="K169" s="470">
        <v>15683</v>
      </c>
      <c r="L169" s="470">
        <v>4426</v>
      </c>
      <c r="M169" s="470">
        <v>6523</v>
      </c>
      <c r="N169" s="470">
        <v>23059</v>
      </c>
      <c r="O169" s="470">
        <v>15585</v>
      </c>
      <c r="P169" s="470">
        <v>79</v>
      </c>
      <c r="Q169" s="470">
        <v>29613</v>
      </c>
      <c r="R169" s="469" t="s">
        <v>13</v>
      </c>
      <c r="S169" s="470">
        <v>10398</v>
      </c>
      <c r="T169" s="470">
        <v>15818</v>
      </c>
      <c r="U169" s="470">
        <v>3924</v>
      </c>
      <c r="V169" s="470">
        <v>25931</v>
      </c>
      <c r="W169" s="470">
        <v>32156</v>
      </c>
      <c r="X169" s="470">
        <v>19899</v>
      </c>
      <c r="Y169" s="470">
        <v>84638</v>
      </c>
    </row>
    <row r="170" spans="1:25" s="467" customFormat="1" ht="9" customHeight="1">
      <c r="A170" s="466" t="s">
        <v>14</v>
      </c>
      <c r="B170" s="468">
        <f t="shared" si="19"/>
        <v>575660</v>
      </c>
      <c r="C170" s="468">
        <v>93930</v>
      </c>
      <c r="D170" s="468">
        <v>3363</v>
      </c>
      <c r="E170" s="468">
        <v>3072</v>
      </c>
      <c r="F170" s="468">
        <v>30834</v>
      </c>
      <c r="G170" s="468">
        <v>79594</v>
      </c>
      <c r="H170" s="468">
        <v>19295</v>
      </c>
      <c r="I170" s="468">
        <v>82170</v>
      </c>
      <c r="J170" s="466" t="s">
        <v>14</v>
      </c>
      <c r="K170" s="468">
        <v>23529</v>
      </c>
      <c r="L170" s="468">
        <v>2592</v>
      </c>
      <c r="M170" s="468">
        <v>7571</v>
      </c>
      <c r="N170" s="468">
        <v>11899</v>
      </c>
      <c r="O170" s="468">
        <v>17968</v>
      </c>
      <c r="P170" s="468">
        <v>67</v>
      </c>
      <c r="Q170" s="468">
        <v>35187</v>
      </c>
      <c r="R170" s="466" t="s">
        <v>14</v>
      </c>
      <c r="S170" s="468">
        <v>49460</v>
      </c>
      <c r="T170" s="468">
        <v>22296</v>
      </c>
      <c r="U170" s="468">
        <v>3380</v>
      </c>
      <c r="V170" s="468">
        <v>4704</v>
      </c>
      <c r="W170" s="468">
        <v>26901</v>
      </c>
      <c r="X170" s="468">
        <v>25211</v>
      </c>
      <c r="Y170" s="468">
        <v>32637</v>
      </c>
    </row>
    <row r="171" spans="1:25" s="467" customFormat="1" ht="9" customHeight="1">
      <c r="A171" s="466" t="s">
        <v>15</v>
      </c>
      <c r="B171" s="468">
        <f t="shared" si="19"/>
        <v>2509457</v>
      </c>
      <c r="C171" s="468">
        <v>172390</v>
      </c>
      <c r="D171" s="468">
        <v>3671</v>
      </c>
      <c r="E171" s="468">
        <v>3668</v>
      </c>
      <c r="F171" s="468">
        <v>136519</v>
      </c>
      <c r="G171" s="468">
        <v>362151</v>
      </c>
      <c r="H171" s="468">
        <v>167075</v>
      </c>
      <c r="I171" s="468">
        <v>442363</v>
      </c>
      <c r="J171" s="466" t="s">
        <v>15</v>
      </c>
      <c r="K171" s="468">
        <v>68565</v>
      </c>
      <c r="L171" s="468">
        <v>10902</v>
      </c>
      <c r="M171" s="468">
        <v>48121</v>
      </c>
      <c r="N171" s="468">
        <v>66460</v>
      </c>
      <c r="O171" s="468">
        <v>94637</v>
      </c>
      <c r="P171" s="468">
        <v>863</v>
      </c>
      <c r="Q171" s="468">
        <v>328943</v>
      </c>
      <c r="R171" s="466" t="s">
        <v>15</v>
      </c>
      <c r="S171" s="468">
        <v>56749</v>
      </c>
      <c r="T171" s="468">
        <v>81686</v>
      </c>
      <c r="U171" s="468">
        <v>16498</v>
      </c>
      <c r="V171" s="468">
        <v>33499</v>
      </c>
      <c r="W171" s="468">
        <v>217454</v>
      </c>
      <c r="X171" s="468">
        <v>100931</v>
      </c>
      <c r="Y171" s="468">
        <v>96312</v>
      </c>
    </row>
    <row r="172" spans="1:25" s="467" customFormat="1" ht="9" customHeight="1">
      <c r="A172" s="466" t="s">
        <v>16</v>
      </c>
      <c r="B172" s="468">
        <f t="shared" si="19"/>
        <v>3211903</v>
      </c>
      <c r="C172" s="468">
        <v>90045</v>
      </c>
      <c r="D172" s="468">
        <v>5372</v>
      </c>
      <c r="E172" s="468">
        <v>11777</v>
      </c>
      <c r="F172" s="468">
        <v>99786</v>
      </c>
      <c r="G172" s="468">
        <v>530960</v>
      </c>
      <c r="H172" s="468">
        <v>156215</v>
      </c>
      <c r="I172" s="468">
        <v>497274</v>
      </c>
      <c r="J172" s="466" t="s">
        <v>16</v>
      </c>
      <c r="K172" s="468">
        <v>169662</v>
      </c>
      <c r="L172" s="468">
        <v>19984</v>
      </c>
      <c r="M172" s="468">
        <v>51122</v>
      </c>
      <c r="N172" s="468">
        <v>107045</v>
      </c>
      <c r="O172" s="468">
        <v>183379</v>
      </c>
      <c r="P172" s="468">
        <v>1219</v>
      </c>
      <c r="Q172" s="468">
        <v>355557</v>
      </c>
      <c r="R172" s="466" t="s">
        <v>16</v>
      </c>
      <c r="S172" s="468">
        <v>97089</v>
      </c>
      <c r="T172" s="468">
        <v>97109</v>
      </c>
      <c r="U172" s="468">
        <v>27263</v>
      </c>
      <c r="V172" s="468">
        <v>18452</v>
      </c>
      <c r="W172" s="468">
        <v>275681</v>
      </c>
      <c r="X172" s="468">
        <v>203337</v>
      </c>
      <c r="Y172" s="468">
        <v>213575</v>
      </c>
    </row>
    <row r="173" spans="1:25" s="467" customFormat="1" ht="9" customHeight="1">
      <c r="A173" s="469" t="s">
        <v>17</v>
      </c>
      <c r="B173" s="470">
        <f t="shared" si="19"/>
        <v>910132</v>
      </c>
      <c r="C173" s="470">
        <v>152297</v>
      </c>
      <c r="D173" s="470">
        <v>1121</v>
      </c>
      <c r="E173" s="470">
        <v>4195</v>
      </c>
      <c r="F173" s="470">
        <v>43699</v>
      </c>
      <c r="G173" s="470">
        <v>77916</v>
      </c>
      <c r="H173" s="470">
        <v>42631</v>
      </c>
      <c r="I173" s="470">
        <v>161077</v>
      </c>
      <c r="J173" s="469" t="s">
        <v>17</v>
      </c>
      <c r="K173" s="470">
        <v>31267</v>
      </c>
      <c r="L173" s="470">
        <v>6409</v>
      </c>
      <c r="M173" s="470">
        <v>15701</v>
      </c>
      <c r="N173" s="470">
        <v>18981</v>
      </c>
      <c r="O173" s="470">
        <v>23765</v>
      </c>
      <c r="P173" s="470">
        <v>129</v>
      </c>
      <c r="Q173" s="470">
        <v>81264</v>
      </c>
      <c r="R173" s="469" t="s">
        <v>17</v>
      </c>
      <c r="S173" s="470">
        <v>25202</v>
      </c>
      <c r="T173" s="470">
        <v>37843</v>
      </c>
      <c r="U173" s="470">
        <v>5118</v>
      </c>
      <c r="V173" s="470">
        <v>11745</v>
      </c>
      <c r="W173" s="470">
        <v>58832</v>
      </c>
      <c r="X173" s="470">
        <v>53237</v>
      </c>
      <c r="Y173" s="470">
        <v>57703</v>
      </c>
    </row>
    <row r="174" spans="1:25" s="467" customFormat="1" ht="9" customHeight="1">
      <c r="A174" s="466" t="s">
        <v>18</v>
      </c>
      <c r="B174" s="468">
        <f t="shared" si="19"/>
        <v>436025</v>
      </c>
      <c r="C174" s="468">
        <v>29010</v>
      </c>
      <c r="D174" s="468">
        <v>904</v>
      </c>
      <c r="E174" s="468">
        <v>2282</v>
      </c>
      <c r="F174" s="468">
        <v>16788</v>
      </c>
      <c r="G174" s="468">
        <v>53766</v>
      </c>
      <c r="H174" s="468">
        <v>17806</v>
      </c>
      <c r="I174" s="468">
        <v>76255</v>
      </c>
      <c r="J174" s="466" t="s">
        <v>18</v>
      </c>
      <c r="K174" s="468">
        <v>28735</v>
      </c>
      <c r="L174" s="468">
        <v>2674</v>
      </c>
      <c r="M174" s="468">
        <v>8748</v>
      </c>
      <c r="N174" s="468">
        <v>13507</v>
      </c>
      <c r="O174" s="468">
        <v>19939</v>
      </c>
      <c r="P174" s="468">
        <v>135</v>
      </c>
      <c r="Q174" s="468">
        <v>42628</v>
      </c>
      <c r="R174" s="466" t="s">
        <v>18</v>
      </c>
      <c r="S174" s="468">
        <v>15316</v>
      </c>
      <c r="T174" s="468">
        <v>14261</v>
      </c>
      <c r="U174" s="468">
        <v>3959</v>
      </c>
      <c r="V174" s="468">
        <v>9108</v>
      </c>
      <c r="W174" s="468">
        <v>25376</v>
      </c>
      <c r="X174" s="468">
        <v>18020</v>
      </c>
      <c r="Y174" s="468">
        <v>36808</v>
      </c>
    </row>
    <row r="175" spans="1:25" s="467" customFormat="1" ht="9" customHeight="1">
      <c r="A175" s="466" t="s">
        <v>19</v>
      </c>
      <c r="B175" s="468">
        <f t="shared" si="19"/>
        <v>296394</v>
      </c>
      <c r="C175" s="468">
        <v>62599</v>
      </c>
      <c r="D175" s="468">
        <v>300</v>
      </c>
      <c r="E175" s="468">
        <v>780</v>
      </c>
      <c r="F175" s="468">
        <v>15837</v>
      </c>
      <c r="G175" s="468">
        <v>13927</v>
      </c>
      <c r="H175" s="468">
        <v>10907</v>
      </c>
      <c r="I175" s="468">
        <v>45750</v>
      </c>
      <c r="J175" s="466" t="s">
        <v>19</v>
      </c>
      <c r="K175" s="468">
        <v>10141</v>
      </c>
      <c r="L175" s="468">
        <v>933</v>
      </c>
      <c r="M175" s="468">
        <v>10560</v>
      </c>
      <c r="N175" s="468">
        <v>7828</v>
      </c>
      <c r="O175" s="468">
        <v>8345</v>
      </c>
      <c r="P175" s="468">
        <v>33</v>
      </c>
      <c r="Q175" s="468">
        <v>12683</v>
      </c>
      <c r="R175" s="466" t="s">
        <v>19</v>
      </c>
      <c r="S175" s="468">
        <v>13169</v>
      </c>
      <c r="T175" s="468">
        <v>11667</v>
      </c>
      <c r="U175" s="468">
        <v>1399</v>
      </c>
      <c r="V175" s="468">
        <v>11064</v>
      </c>
      <c r="W175" s="468">
        <v>16914</v>
      </c>
      <c r="X175" s="468">
        <v>16027</v>
      </c>
      <c r="Y175" s="468">
        <v>25531</v>
      </c>
    </row>
    <row r="176" spans="1:25" s="467" customFormat="1" ht="9" customHeight="1">
      <c r="A176" s="466" t="s">
        <v>20</v>
      </c>
      <c r="B176" s="468">
        <f t="shared" si="19"/>
        <v>2317664</v>
      </c>
      <c r="C176" s="468">
        <v>30613</v>
      </c>
      <c r="D176" s="468">
        <v>8288</v>
      </c>
      <c r="E176" s="468">
        <v>6767</v>
      </c>
      <c r="F176" s="468">
        <v>124764</v>
      </c>
      <c r="G176" s="468">
        <v>433340</v>
      </c>
      <c r="H176" s="468">
        <v>131646</v>
      </c>
      <c r="I176" s="468">
        <v>284774</v>
      </c>
      <c r="J176" s="466" t="s">
        <v>20</v>
      </c>
      <c r="K176" s="468">
        <v>98567</v>
      </c>
      <c r="L176" s="468">
        <v>12539</v>
      </c>
      <c r="M176" s="468">
        <v>60311</v>
      </c>
      <c r="N176" s="468">
        <v>140372</v>
      </c>
      <c r="O176" s="468">
        <v>106093</v>
      </c>
      <c r="P176" s="468">
        <v>747</v>
      </c>
      <c r="Q176" s="468">
        <v>423558</v>
      </c>
      <c r="R176" s="466" t="s">
        <v>20</v>
      </c>
      <c r="S176" s="468">
        <v>51030</v>
      </c>
      <c r="T176" s="468">
        <v>70575</v>
      </c>
      <c r="U176" s="468">
        <v>10203</v>
      </c>
      <c r="V176" s="468">
        <v>14838</v>
      </c>
      <c r="W176" s="468">
        <v>158227</v>
      </c>
      <c r="X176" s="468">
        <v>62045</v>
      </c>
      <c r="Y176" s="468">
        <v>88367</v>
      </c>
    </row>
    <row r="177" spans="1:25" s="467" customFormat="1" ht="9" customHeight="1">
      <c r="A177" s="469" t="s">
        <v>21</v>
      </c>
      <c r="B177" s="470">
        <f t="shared" si="19"/>
        <v>632041</v>
      </c>
      <c r="C177" s="470">
        <v>185077</v>
      </c>
      <c r="D177" s="470">
        <v>1171</v>
      </c>
      <c r="E177" s="470">
        <v>2008</v>
      </c>
      <c r="F177" s="470">
        <v>24646</v>
      </c>
      <c r="G177" s="470">
        <v>37866</v>
      </c>
      <c r="H177" s="470">
        <v>23065</v>
      </c>
      <c r="I177" s="470">
        <v>96357</v>
      </c>
      <c r="J177" s="469" t="s">
        <v>21</v>
      </c>
      <c r="K177" s="470">
        <v>20342</v>
      </c>
      <c r="L177" s="470">
        <v>2099</v>
      </c>
      <c r="M177" s="470">
        <v>22150</v>
      </c>
      <c r="N177" s="470">
        <v>13041</v>
      </c>
      <c r="O177" s="470">
        <v>17170</v>
      </c>
      <c r="P177" s="470">
        <v>70</v>
      </c>
      <c r="Q177" s="470">
        <v>32776</v>
      </c>
      <c r="R177" s="469" t="s">
        <v>21</v>
      </c>
      <c r="S177" s="470">
        <v>17098</v>
      </c>
      <c r="T177" s="470">
        <v>29836</v>
      </c>
      <c r="U177" s="470">
        <v>2376</v>
      </c>
      <c r="V177" s="470">
        <v>12615</v>
      </c>
      <c r="W177" s="470">
        <v>31091</v>
      </c>
      <c r="X177" s="470">
        <v>17517</v>
      </c>
      <c r="Y177" s="470">
        <v>43670</v>
      </c>
    </row>
    <row r="178" spans="1:25" s="467" customFormat="1" ht="9" customHeight="1">
      <c r="A178" s="466" t="s">
        <v>22</v>
      </c>
      <c r="B178" s="468">
        <f t="shared" si="19"/>
        <v>1261431</v>
      </c>
      <c r="C178" s="468">
        <v>141584</v>
      </c>
      <c r="D178" s="468">
        <v>2922</v>
      </c>
      <c r="E178" s="468">
        <v>5114</v>
      </c>
      <c r="F178" s="468">
        <v>43989</v>
      </c>
      <c r="G178" s="468">
        <v>205060</v>
      </c>
      <c r="H178" s="468">
        <v>50533</v>
      </c>
      <c r="I178" s="468">
        <v>195716</v>
      </c>
      <c r="J178" s="466" t="s">
        <v>22</v>
      </c>
      <c r="K178" s="468">
        <v>36068</v>
      </c>
      <c r="L178" s="468">
        <v>6558</v>
      </c>
      <c r="M178" s="468">
        <v>19065</v>
      </c>
      <c r="N178" s="468">
        <v>32512</v>
      </c>
      <c r="O178" s="468">
        <v>56453</v>
      </c>
      <c r="P178" s="468">
        <v>266</v>
      </c>
      <c r="Q178" s="468">
        <v>121432</v>
      </c>
      <c r="R178" s="466" t="s">
        <v>22</v>
      </c>
      <c r="S178" s="468">
        <v>51653</v>
      </c>
      <c r="T178" s="468">
        <v>36136</v>
      </c>
      <c r="U178" s="468">
        <v>5536</v>
      </c>
      <c r="V178" s="468">
        <v>13418</v>
      </c>
      <c r="W178" s="468">
        <v>81272</v>
      </c>
      <c r="X178" s="468">
        <v>56785</v>
      </c>
      <c r="Y178" s="468">
        <v>99359</v>
      </c>
    </row>
    <row r="179" spans="1:25" s="467" customFormat="1" ht="9" customHeight="1">
      <c r="A179" s="466" t="s">
        <v>23</v>
      </c>
      <c r="B179" s="468">
        <f t="shared" si="19"/>
        <v>604925</v>
      </c>
      <c r="C179" s="468">
        <v>33752</v>
      </c>
      <c r="D179" s="468">
        <v>822</v>
      </c>
      <c r="E179" s="468">
        <v>1134</v>
      </c>
      <c r="F179" s="468">
        <v>31658</v>
      </c>
      <c r="G179" s="468">
        <v>106750</v>
      </c>
      <c r="H179" s="468">
        <v>32721</v>
      </c>
      <c r="I179" s="468">
        <v>91661</v>
      </c>
      <c r="J179" s="466" t="s">
        <v>23</v>
      </c>
      <c r="K179" s="468">
        <v>24208</v>
      </c>
      <c r="L179" s="468">
        <v>2670</v>
      </c>
      <c r="M179" s="468">
        <v>7114</v>
      </c>
      <c r="N179" s="468">
        <v>15651</v>
      </c>
      <c r="O179" s="468">
        <v>23889</v>
      </c>
      <c r="P179" s="468">
        <v>339</v>
      </c>
      <c r="Q179" s="468">
        <v>53952</v>
      </c>
      <c r="R179" s="466" t="s">
        <v>23</v>
      </c>
      <c r="S179" s="468">
        <v>13349</v>
      </c>
      <c r="T179" s="468">
        <v>12006</v>
      </c>
      <c r="U179" s="468">
        <v>3084</v>
      </c>
      <c r="V179" s="468">
        <v>7474</v>
      </c>
      <c r="W179" s="468">
        <v>90288</v>
      </c>
      <c r="X179" s="468">
        <v>22267</v>
      </c>
      <c r="Y179" s="468">
        <v>30136</v>
      </c>
    </row>
    <row r="180" spans="1:25" s="467" customFormat="1" ht="9" customHeight="1">
      <c r="A180" s="466" t="s">
        <v>24</v>
      </c>
      <c r="B180" s="468">
        <f t="shared" si="19"/>
        <v>521847</v>
      </c>
      <c r="C180" s="468">
        <v>19815</v>
      </c>
      <c r="D180" s="468">
        <v>208</v>
      </c>
      <c r="E180" s="468">
        <v>2506</v>
      </c>
      <c r="F180" s="468">
        <v>48422</v>
      </c>
      <c r="G180" s="468">
        <v>14946</v>
      </c>
      <c r="H180" s="468">
        <v>14386</v>
      </c>
      <c r="I180" s="468">
        <v>73960</v>
      </c>
      <c r="J180" s="466" t="s">
        <v>24</v>
      </c>
      <c r="K180" s="468">
        <v>23279</v>
      </c>
      <c r="L180" s="468">
        <v>3509</v>
      </c>
      <c r="M180" s="468">
        <v>10879</v>
      </c>
      <c r="N180" s="468">
        <v>17733</v>
      </c>
      <c r="O180" s="468">
        <v>26210</v>
      </c>
      <c r="P180" s="468">
        <v>202</v>
      </c>
      <c r="Q180" s="468">
        <v>126621</v>
      </c>
      <c r="R180" s="466" t="s">
        <v>24</v>
      </c>
      <c r="S180" s="468">
        <v>21372</v>
      </c>
      <c r="T180" s="468">
        <v>11844</v>
      </c>
      <c r="U180" s="468">
        <v>9680</v>
      </c>
      <c r="V180" s="468">
        <v>29037</v>
      </c>
      <c r="W180" s="468">
        <v>28717</v>
      </c>
      <c r="X180" s="468">
        <v>19683</v>
      </c>
      <c r="Y180" s="468">
        <v>18838</v>
      </c>
    </row>
    <row r="181" spans="1:25" s="467" customFormat="1" ht="9" customHeight="1">
      <c r="A181" s="469" t="s">
        <v>25</v>
      </c>
      <c r="B181" s="470">
        <f t="shared" si="19"/>
        <v>605714</v>
      </c>
      <c r="C181" s="470">
        <v>66272</v>
      </c>
      <c r="D181" s="470">
        <v>2661</v>
      </c>
      <c r="E181" s="470">
        <v>1133</v>
      </c>
      <c r="F181" s="470">
        <v>39985</v>
      </c>
      <c r="G181" s="470">
        <v>92962</v>
      </c>
      <c r="H181" s="470">
        <v>25765</v>
      </c>
      <c r="I181" s="470">
        <v>106956</v>
      </c>
      <c r="J181" s="469" t="s">
        <v>25</v>
      </c>
      <c r="K181" s="470">
        <v>18447</v>
      </c>
      <c r="L181" s="470">
        <v>3029</v>
      </c>
      <c r="M181" s="470">
        <v>8002</v>
      </c>
      <c r="N181" s="470">
        <v>13027</v>
      </c>
      <c r="O181" s="470">
        <v>20106</v>
      </c>
      <c r="P181" s="470">
        <v>122</v>
      </c>
      <c r="Q181" s="470">
        <v>50690</v>
      </c>
      <c r="R181" s="469" t="s">
        <v>25</v>
      </c>
      <c r="S181" s="470">
        <v>13279</v>
      </c>
      <c r="T181" s="470">
        <v>18574</v>
      </c>
      <c r="U181" s="470">
        <v>3214</v>
      </c>
      <c r="V181" s="470">
        <v>7005</v>
      </c>
      <c r="W181" s="470">
        <v>30748</v>
      </c>
      <c r="X181" s="470">
        <v>43069</v>
      </c>
      <c r="Y181" s="470">
        <v>40668</v>
      </c>
    </row>
    <row r="182" spans="1:25" s="467" customFormat="1" ht="9" customHeight="1">
      <c r="A182" s="466" t="s">
        <v>26</v>
      </c>
      <c r="B182" s="468">
        <f t="shared" si="19"/>
        <v>1050866</v>
      </c>
      <c r="C182" s="468">
        <v>212586</v>
      </c>
      <c r="D182" s="468">
        <v>1797</v>
      </c>
      <c r="E182" s="468">
        <v>3985</v>
      </c>
      <c r="F182" s="468">
        <v>47082</v>
      </c>
      <c r="G182" s="468">
        <v>64806</v>
      </c>
      <c r="H182" s="468">
        <v>33118</v>
      </c>
      <c r="I182" s="468">
        <v>246610</v>
      </c>
      <c r="J182" s="466" t="s">
        <v>26</v>
      </c>
      <c r="K182" s="468">
        <v>31391</v>
      </c>
      <c r="L182" s="468">
        <v>4278</v>
      </c>
      <c r="M182" s="468">
        <v>12448</v>
      </c>
      <c r="N182" s="468">
        <v>26150</v>
      </c>
      <c r="O182" s="468">
        <v>32798</v>
      </c>
      <c r="P182" s="468">
        <v>162</v>
      </c>
      <c r="Q182" s="468">
        <v>124515</v>
      </c>
      <c r="R182" s="466" t="s">
        <v>26</v>
      </c>
      <c r="S182" s="468">
        <v>43534</v>
      </c>
      <c r="T182" s="468">
        <v>24648</v>
      </c>
      <c r="U182" s="468">
        <v>4482</v>
      </c>
      <c r="V182" s="468">
        <v>13434</v>
      </c>
      <c r="W182" s="468">
        <v>54009</v>
      </c>
      <c r="X182" s="468">
        <v>30529</v>
      </c>
      <c r="Y182" s="468">
        <v>38504</v>
      </c>
    </row>
    <row r="183" spans="1:25" s="467" customFormat="1" ht="9" customHeight="1">
      <c r="A183" s="466" t="s">
        <v>27</v>
      </c>
      <c r="B183" s="468">
        <f t="shared" si="19"/>
        <v>945565</v>
      </c>
      <c r="C183" s="468">
        <v>94894</v>
      </c>
      <c r="D183" s="468">
        <v>6531</v>
      </c>
      <c r="E183" s="468">
        <v>4760</v>
      </c>
      <c r="F183" s="468">
        <v>47322</v>
      </c>
      <c r="G183" s="468">
        <v>162819</v>
      </c>
      <c r="H183" s="468">
        <v>37023</v>
      </c>
      <c r="I183" s="468">
        <v>172111</v>
      </c>
      <c r="J183" s="466" t="s">
        <v>27</v>
      </c>
      <c r="K183" s="468">
        <v>23575</v>
      </c>
      <c r="L183" s="468">
        <v>6541</v>
      </c>
      <c r="M183" s="468">
        <v>36776</v>
      </c>
      <c r="N183" s="468">
        <v>25944</v>
      </c>
      <c r="O183" s="468">
        <v>31626</v>
      </c>
      <c r="P183" s="468">
        <v>139</v>
      </c>
      <c r="Q183" s="468">
        <v>65817</v>
      </c>
      <c r="R183" s="466" t="s">
        <v>27</v>
      </c>
      <c r="S183" s="468">
        <v>40154</v>
      </c>
      <c r="T183" s="468">
        <v>27253</v>
      </c>
      <c r="U183" s="468">
        <v>4465</v>
      </c>
      <c r="V183" s="468">
        <v>13429</v>
      </c>
      <c r="W183" s="468">
        <v>87472</v>
      </c>
      <c r="X183" s="468">
        <v>19968</v>
      </c>
      <c r="Y183" s="468">
        <v>36946</v>
      </c>
    </row>
    <row r="184" spans="1:25" s="467" customFormat="1" ht="9" customHeight="1">
      <c r="A184" s="466" t="s">
        <v>28</v>
      </c>
      <c r="B184" s="468">
        <f t="shared" si="19"/>
        <v>455294</v>
      </c>
      <c r="C184" s="468">
        <v>38026</v>
      </c>
      <c r="D184" s="468">
        <v>19482</v>
      </c>
      <c r="E184" s="468">
        <v>1358</v>
      </c>
      <c r="F184" s="468">
        <v>35597</v>
      </c>
      <c r="G184" s="468">
        <v>20957</v>
      </c>
      <c r="H184" s="468">
        <v>27237</v>
      </c>
      <c r="I184" s="468">
        <v>66847</v>
      </c>
      <c r="J184" s="466" t="s">
        <v>28</v>
      </c>
      <c r="K184" s="468">
        <v>17163</v>
      </c>
      <c r="L184" s="468">
        <v>2884</v>
      </c>
      <c r="M184" s="468">
        <v>7753</v>
      </c>
      <c r="N184" s="468">
        <v>13584</v>
      </c>
      <c r="O184" s="468">
        <v>19501</v>
      </c>
      <c r="P184" s="468">
        <v>169</v>
      </c>
      <c r="Q184" s="468">
        <v>27536</v>
      </c>
      <c r="R184" s="466" t="s">
        <v>28</v>
      </c>
      <c r="S184" s="468">
        <v>21097</v>
      </c>
      <c r="T184" s="468">
        <v>19796</v>
      </c>
      <c r="U184" s="468">
        <v>2471</v>
      </c>
      <c r="V184" s="468">
        <v>8187</v>
      </c>
      <c r="W184" s="468">
        <v>25061</v>
      </c>
      <c r="X184" s="468">
        <v>44305</v>
      </c>
      <c r="Y184" s="468">
        <v>36283</v>
      </c>
    </row>
    <row r="185" spans="1:25" s="467" customFormat="1" ht="9" customHeight="1">
      <c r="A185" s="469" t="s">
        <v>29</v>
      </c>
      <c r="B185" s="470">
        <f t="shared" si="19"/>
        <v>1242059</v>
      </c>
      <c r="C185" s="470">
        <v>81489</v>
      </c>
      <c r="D185" s="470">
        <v>11601</v>
      </c>
      <c r="E185" s="470">
        <v>5592</v>
      </c>
      <c r="F185" s="470">
        <v>69544</v>
      </c>
      <c r="G185" s="470">
        <v>322761</v>
      </c>
      <c r="H185" s="470">
        <v>58067</v>
      </c>
      <c r="I185" s="470">
        <v>201962</v>
      </c>
      <c r="J185" s="469" t="s">
        <v>29</v>
      </c>
      <c r="K185" s="470">
        <v>47166</v>
      </c>
      <c r="L185" s="470">
        <v>7270</v>
      </c>
      <c r="M185" s="470">
        <v>15582</v>
      </c>
      <c r="N185" s="470">
        <v>30996</v>
      </c>
      <c r="O185" s="470">
        <v>31591</v>
      </c>
      <c r="P185" s="470">
        <v>133</v>
      </c>
      <c r="Q185" s="470">
        <v>83155</v>
      </c>
      <c r="R185" s="469" t="s">
        <v>29</v>
      </c>
      <c r="S185" s="470">
        <v>22939</v>
      </c>
      <c r="T185" s="470">
        <v>38684</v>
      </c>
      <c r="U185" s="470">
        <v>4942</v>
      </c>
      <c r="V185" s="470">
        <v>14793</v>
      </c>
      <c r="W185" s="470">
        <v>77463</v>
      </c>
      <c r="X185" s="470">
        <v>17326</v>
      </c>
      <c r="Y185" s="470">
        <v>99003</v>
      </c>
    </row>
    <row r="186" spans="1:25" s="467" customFormat="1" ht="9" customHeight="1">
      <c r="A186" s="466" t="s">
        <v>30</v>
      </c>
      <c r="B186" s="468">
        <f t="shared" si="19"/>
        <v>231989</v>
      </c>
      <c r="C186" s="468">
        <v>28246</v>
      </c>
      <c r="D186" s="468">
        <v>288</v>
      </c>
      <c r="E186" s="468">
        <v>341</v>
      </c>
      <c r="F186" s="468">
        <v>9049</v>
      </c>
      <c r="G186" s="468">
        <v>51366</v>
      </c>
      <c r="H186" s="468">
        <v>7657</v>
      </c>
      <c r="I186" s="468">
        <v>33492</v>
      </c>
      <c r="J186" s="466" t="s">
        <v>30</v>
      </c>
      <c r="K186" s="468">
        <v>8622</v>
      </c>
      <c r="L186" s="468">
        <v>1165</v>
      </c>
      <c r="M186" s="468">
        <v>4699</v>
      </c>
      <c r="N186" s="468">
        <v>3547</v>
      </c>
      <c r="O186" s="468">
        <v>5927</v>
      </c>
      <c r="P186" s="468">
        <v>27</v>
      </c>
      <c r="Q186" s="468">
        <v>8836</v>
      </c>
      <c r="R186" s="466" t="s">
        <v>30</v>
      </c>
      <c r="S186" s="468">
        <v>7201</v>
      </c>
      <c r="T186" s="468">
        <v>8262</v>
      </c>
      <c r="U186" s="468">
        <v>767</v>
      </c>
      <c r="V186" s="468">
        <v>1778</v>
      </c>
      <c r="W186" s="468">
        <v>13924</v>
      </c>
      <c r="X186" s="468">
        <v>7932</v>
      </c>
      <c r="Y186" s="468">
        <v>28863</v>
      </c>
    </row>
    <row r="187" spans="1:25" s="467" customFormat="1" ht="9" customHeight="1">
      <c r="A187" s="466" t="s">
        <v>31</v>
      </c>
      <c r="B187" s="468">
        <f t="shared" si="19"/>
        <v>1825037</v>
      </c>
      <c r="C187" s="468">
        <v>265639</v>
      </c>
      <c r="D187" s="468">
        <v>16824</v>
      </c>
      <c r="E187" s="468">
        <v>9366</v>
      </c>
      <c r="F187" s="468">
        <v>96520</v>
      </c>
      <c r="G187" s="468">
        <v>141523</v>
      </c>
      <c r="H187" s="468">
        <v>70205</v>
      </c>
      <c r="I187" s="468">
        <v>278809</v>
      </c>
      <c r="J187" s="466" t="s">
        <v>31</v>
      </c>
      <c r="K187" s="468">
        <v>88670</v>
      </c>
      <c r="L187" s="468">
        <v>6732</v>
      </c>
      <c r="M187" s="468">
        <v>24336</v>
      </c>
      <c r="N187" s="468">
        <v>45076</v>
      </c>
      <c r="O187" s="468">
        <v>65646</v>
      </c>
      <c r="P187" s="468">
        <v>330</v>
      </c>
      <c r="Q187" s="468">
        <v>98737</v>
      </c>
      <c r="R187" s="466" t="s">
        <v>31</v>
      </c>
      <c r="S187" s="468">
        <v>135936</v>
      </c>
      <c r="T187" s="468">
        <v>51330</v>
      </c>
      <c r="U187" s="468">
        <v>6862</v>
      </c>
      <c r="V187" s="468">
        <v>27057</v>
      </c>
      <c r="W187" s="468">
        <v>107178</v>
      </c>
      <c r="X187" s="468">
        <v>67493</v>
      </c>
      <c r="Y187" s="468">
        <v>220768</v>
      </c>
    </row>
    <row r="188" spans="1:25" s="467" customFormat="1" ht="9" customHeight="1">
      <c r="A188" s="466" t="s">
        <v>32</v>
      </c>
      <c r="B188" s="468">
        <f t="shared" si="19"/>
        <v>594147</v>
      </c>
      <c r="C188" s="468">
        <v>52411</v>
      </c>
      <c r="D188" s="468">
        <v>2120</v>
      </c>
      <c r="E188" s="468">
        <v>1632</v>
      </c>
      <c r="F188" s="468">
        <v>35807</v>
      </c>
      <c r="G188" s="468">
        <v>94547</v>
      </c>
      <c r="H188" s="468">
        <v>26260</v>
      </c>
      <c r="I188" s="468">
        <v>98561</v>
      </c>
      <c r="J188" s="466" t="s">
        <v>32</v>
      </c>
      <c r="K188" s="468">
        <v>19264</v>
      </c>
      <c r="L188" s="468">
        <v>3785</v>
      </c>
      <c r="M188" s="468">
        <v>12119</v>
      </c>
      <c r="N188" s="468">
        <v>11827</v>
      </c>
      <c r="O188" s="468">
        <v>31886</v>
      </c>
      <c r="P188" s="468">
        <v>277</v>
      </c>
      <c r="Q188" s="468">
        <v>47738</v>
      </c>
      <c r="R188" s="466" t="s">
        <v>32</v>
      </c>
      <c r="S188" s="468">
        <v>16140</v>
      </c>
      <c r="T188" s="468">
        <v>18171</v>
      </c>
      <c r="U188" s="468">
        <v>2957</v>
      </c>
      <c r="V188" s="468">
        <v>9570</v>
      </c>
      <c r="W188" s="468">
        <v>40293</v>
      </c>
      <c r="X188" s="468">
        <v>36029</v>
      </c>
      <c r="Y188" s="468">
        <v>32753</v>
      </c>
    </row>
    <row r="189" spans="1:25" s="467" customFormat="1" ht="9" customHeight="1">
      <c r="A189" s="469" t="s">
        <v>33</v>
      </c>
      <c r="B189" s="470">
        <f t="shared" si="19"/>
        <v>324928</v>
      </c>
      <c r="C189" s="470">
        <v>80364</v>
      </c>
      <c r="D189" s="470">
        <v>4411</v>
      </c>
      <c r="E189" s="470">
        <v>548</v>
      </c>
      <c r="F189" s="470">
        <v>13656</v>
      </c>
      <c r="G189" s="470">
        <v>25613</v>
      </c>
      <c r="H189" s="470">
        <v>9091</v>
      </c>
      <c r="I189" s="470">
        <v>56127</v>
      </c>
      <c r="J189" s="469" t="s">
        <v>33</v>
      </c>
      <c r="K189" s="470">
        <v>5629</v>
      </c>
      <c r="L189" s="470">
        <v>847</v>
      </c>
      <c r="M189" s="470">
        <v>4281</v>
      </c>
      <c r="N189" s="470">
        <v>5099</v>
      </c>
      <c r="O189" s="470">
        <v>6287</v>
      </c>
      <c r="P189" s="470">
        <v>27</v>
      </c>
      <c r="Q189" s="470">
        <v>16052</v>
      </c>
      <c r="R189" s="469" t="s">
        <v>33</v>
      </c>
      <c r="S189" s="470">
        <v>9819</v>
      </c>
      <c r="T189" s="470">
        <v>11075</v>
      </c>
      <c r="U189" s="470">
        <v>1749</v>
      </c>
      <c r="V189" s="470">
        <v>3343</v>
      </c>
      <c r="W189" s="470">
        <v>14010</v>
      </c>
      <c r="X189" s="470">
        <v>33891</v>
      </c>
      <c r="Y189" s="470">
        <v>23009</v>
      </c>
    </row>
    <row r="190" spans="1:25" s="467" customFormat="1" ht="9" customHeight="1">
      <c r="A190" s="471" t="s">
        <v>218</v>
      </c>
      <c r="B190" s="468">
        <f t="shared" si="19"/>
        <v>1022</v>
      </c>
      <c r="C190" s="472">
        <v>117</v>
      </c>
      <c r="D190" s="472">
        <v>4</v>
      </c>
      <c r="E190" s="472">
        <v>5</v>
      </c>
      <c r="F190" s="472">
        <v>39</v>
      </c>
      <c r="G190" s="472">
        <v>99</v>
      </c>
      <c r="H190" s="472">
        <v>30</v>
      </c>
      <c r="I190" s="472">
        <v>214</v>
      </c>
      <c r="J190" s="471" t="s">
        <v>218</v>
      </c>
      <c r="K190" s="472">
        <v>33</v>
      </c>
      <c r="L190" s="472">
        <v>9</v>
      </c>
      <c r="M190" s="472">
        <v>17</v>
      </c>
      <c r="N190" s="472">
        <v>35</v>
      </c>
      <c r="O190" s="472">
        <v>65</v>
      </c>
      <c r="P190" s="472">
        <v>3</v>
      </c>
      <c r="Q190" s="472">
        <v>91</v>
      </c>
      <c r="R190" s="471" t="s">
        <v>218</v>
      </c>
      <c r="S190" s="472">
        <v>65</v>
      </c>
      <c r="T190" s="472">
        <v>36</v>
      </c>
      <c r="U190" s="472">
        <v>13</v>
      </c>
      <c r="V190" s="472">
        <v>36</v>
      </c>
      <c r="W190" s="472">
        <v>53</v>
      </c>
      <c r="X190" s="472">
        <v>25</v>
      </c>
      <c r="Y190" s="472">
        <v>33</v>
      </c>
    </row>
    <row r="191" spans="1:25" s="467" customFormat="1" ht="9" customHeight="1">
      <c r="A191" s="471"/>
      <c r="B191" s="468"/>
      <c r="C191" s="472"/>
      <c r="D191" s="472"/>
      <c r="E191" s="472"/>
      <c r="F191" s="472"/>
      <c r="G191" s="472"/>
      <c r="H191" s="472"/>
      <c r="I191" s="472"/>
      <c r="J191" s="471"/>
      <c r="K191" s="472"/>
      <c r="L191" s="472"/>
      <c r="M191" s="472"/>
      <c r="N191" s="472"/>
      <c r="O191" s="472"/>
      <c r="P191" s="472"/>
      <c r="Q191" s="472"/>
      <c r="R191" s="471"/>
      <c r="S191" s="472"/>
      <c r="T191" s="472"/>
      <c r="U191" s="472"/>
      <c r="V191" s="472"/>
      <c r="W191" s="472"/>
      <c r="X191" s="472"/>
      <c r="Y191" s="472"/>
    </row>
    <row r="192" spans="1:25" ht="9" customHeight="1">
      <c r="A192" s="464">
        <v>2012</v>
      </c>
      <c r="B192" s="455"/>
      <c r="C192" s="455"/>
      <c r="D192" s="455"/>
      <c r="E192" s="455"/>
      <c r="F192" s="455"/>
      <c r="G192" s="455"/>
      <c r="H192" s="455"/>
      <c r="I192" s="465"/>
      <c r="J192" s="464">
        <v>2012</v>
      </c>
      <c r="M192" s="455"/>
      <c r="N192" s="455"/>
      <c r="O192" s="455"/>
      <c r="P192" s="455"/>
      <c r="Q192" s="455"/>
      <c r="R192" s="464">
        <v>2012</v>
      </c>
      <c r="S192" s="455"/>
      <c r="T192" s="455"/>
      <c r="U192" s="455"/>
      <c r="V192" s="455"/>
      <c r="W192" s="455"/>
      <c r="X192" s="455"/>
      <c r="Y192" s="455"/>
    </row>
    <row r="193" spans="1:25" s="467" customFormat="1" ht="9" customHeight="1">
      <c r="A193" s="464" t="s">
        <v>1</v>
      </c>
      <c r="B193" s="465">
        <f t="shared" ref="B193:I193" si="20">SUM(B195:B227)</f>
        <v>38473767</v>
      </c>
      <c r="C193" s="465">
        <f t="shared" si="20"/>
        <v>2900202</v>
      </c>
      <c r="D193" s="465">
        <f t="shared" si="20"/>
        <v>246358</v>
      </c>
      <c r="E193" s="465">
        <f t="shared" si="20"/>
        <v>230239</v>
      </c>
      <c r="F193" s="465">
        <f t="shared" si="20"/>
        <v>1719422</v>
      </c>
      <c r="G193" s="465">
        <f t="shared" si="20"/>
        <v>5767784</v>
      </c>
      <c r="H193" s="465">
        <f t="shared" si="20"/>
        <v>1731266</v>
      </c>
      <c r="I193" s="465">
        <f t="shared" si="20"/>
        <v>5682095</v>
      </c>
      <c r="J193" s="464" t="s">
        <v>1</v>
      </c>
      <c r="K193" s="465">
        <f t="shared" ref="K193:Q193" si="21">SUM(K195:K227)</f>
        <v>1330825</v>
      </c>
      <c r="L193" s="465">
        <f t="shared" si="21"/>
        <v>244593</v>
      </c>
      <c r="M193" s="465">
        <f t="shared" si="21"/>
        <v>747692</v>
      </c>
      <c r="N193" s="465">
        <f t="shared" si="21"/>
        <v>1042472</v>
      </c>
      <c r="O193" s="465">
        <f t="shared" si="21"/>
        <v>1820458</v>
      </c>
      <c r="P193" s="465">
        <f t="shared" si="21"/>
        <v>13501</v>
      </c>
      <c r="Q193" s="465">
        <f t="shared" si="21"/>
        <v>4757997</v>
      </c>
      <c r="R193" s="464" t="s">
        <v>1</v>
      </c>
      <c r="S193" s="465">
        <f t="shared" ref="S193:Y193" si="22">SUM(S195:S227)</f>
        <v>1180182</v>
      </c>
      <c r="T193" s="465">
        <f t="shared" si="22"/>
        <v>1314319</v>
      </c>
      <c r="U193" s="465">
        <f t="shared" si="22"/>
        <v>253031</v>
      </c>
      <c r="V193" s="465">
        <f t="shared" si="22"/>
        <v>472121</v>
      </c>
      <c r="W193" s="465">
        <f t="shared" si="22"/>
        <v>2518126</v>
      </c>
      <c r="X193" s="465">
        <f t="shared" si="22"/>
        <v>1959386</v>
      </c>
      <c r="Y193" s="465">
        <f t="shared" si="22"/>
        <v>2541698</v>
      </c>
    </row>
    <row r="194" spans="1:25" s="467" customFormat="1" ht="0.95" customHeight="1">
      <c r="A194" s="464"/>
      <c r="B194" s="465"/>
      <c r="C194" s="465"/>
      <c r="D194" s="465"/>
      <c r="E194" s="465"/>
      <c r="F194" s="465"/>
      <c r="G194" s="465"/>
      <c r="H194" s="465"/>
      <c r="I194" s="465"/>
      <c r="J194" s="464"/>
      <c r="K194" s="465"/>
      <c r="L194" s="465"/>
      <c r="M194" s="465"/>
      <c r="N194" s="465"/>
      <c r="O194" s="465"/>
      <c r="P194" s="465"/>
      <c r="Q194" s="465"/>
      <c r="R194" s="464"/>
      <c r="S194" s="465"/>
      <c r="T194" s="465"/>
      <c r="U194" s="465"/>
      <c r="V194" s="465"/>
      <c r="W194" s="465"/>
      <c r="X194" s="465"/>
      <c r="Y194" s="465"/>
    </row>
    <row r="195" spans="1:25" s="467" customFormat="1" ht="9" customHeight="1">
      <c r="A195" s="466" t="s">
        <v>2</v>
      </c>
      <c r="B195" s="468">
        <f t="shared" ref="B195:B227" si="23">SUM(C195:I195,K195:Q195,S195:Y195)</f>
        <v>479545</v>
      </c>
      <c r="C195" s="468">
        <v>22498</v>
      </c>
      <c r="D195" s="468">
        <v>597</v>
      </c>
      <c r="E195" s="468">
        <v>1046</v>
      </c>
      <c r="F195" s="468">
        <v>16868</v>
      </c>
      <c r="G195" s="468">
        <v>85638</v>
      </c>
      <c r="H195" s="468">
        <v>16804</v>
      </c>
      <c r="I195" s="468">
        <v>64083</v>
      </c>
      <c r="J195" s="466" t="s">
        <v>2</v>
      </c>
      <c r="K195" s="468">
        <v>16128</v>
      </c>
      <c r="L195" s="468">
        <v>2050</v>
      </c>
      <c r="M195" s="468">
        <v>5574</v>
      </c>
      <c r="N195" s="468">
        <v>9031</v>
      </c>
      <c r="O195" s="468">
        <v>18616</v>
      </c>
      <c r="P195" s="468">
        <v>99</v>
      </c>
      <c r="Q195" s="468">
        <v>35510</v>
      </c>
      <c r="R195" s="466" t="s">
        <v>2</v>
      </c>
      <c r="S195" s="468">
        <v>27254</v>
      </c>
      <c r="T195" s="468">
        <v>13993</v>
      </c>
      <c r="U195" s="468">
        <v>2591</v>
      </c>
      <c r="V195" s="468">
        <v>4515</v>
      </c>
      <c r="W195" s="468">
        <v>27906</v>
      </c>
      <c r="X195" s="468">
        <v>96242</v>
      </c>
      <c r="Y195" s="468">
        <v>12502</v>
      </c>
    </row>
    <row r="196" spans="1:25" s="467" customFormat="1" ht="9" customHeight="1">
      <c r="A196" s="466" t="s">
        <v>3</v>
      </c>
      <c r="B196" s="468">
        <f t="shared" si="23"/>
        <v>1435950</v>
      </c>
      <c r="C196" s="468">
        <v>43877</v>
      </c>
      <c r="D196" s="468">
        <v>1639</v>
      </c>
      <c r="E196" s="468">
        <v>3724</v>
      </c>
      <c r="F196" s="468">
        <v>52676</v>
      </c>
      <c r="G196" s="468">
        <v>486685</v>
      </c>
      <c r="H196" s="468">
        <v>96062</v>
      </c>
      <c r="I196" s="468">
        <v>242967</v>
      </c>
      <c r="J196" s="466" t="s">
        <v>3</v>
      </c>
      <c r="K196" s="468">
        <v>29285</v>
      </c>
      <c r="L196" s="468">
        <v>6203</v>
      </c>
      <c r="M196" s="468">
        <v>10956</v>
      </c>
      <c r="N196" s="468">
        <v>43199</v>
      </c>
      <c r="O196" s="468">
        <v>52079</v>
      </c>
      <c r="P196" s="468">
        <v>219</v>
      </c>
      <c r="Q196" s="468">
        <v>87308</v>
      </c>
      <c r="R196" s="466" t="s">
        <v>3</v>
      </c>
      <c r="S196" s="468">
        <v>19956</v>
      </c>
      <c r="T196" s="468">
        <v>33131</v>
      </c>
      <c r="U196" s="468">
        <v>10709</v>
      </c>
      <c r="V196" s="468">
        <v>14737</v>
      </c>
      <c r="W196" s="468">
        <v>120934</v>
      </c>
      <c r="X196" s="468">
        <v>23851</v>
      </c>
      <c r="Y196" s="468">
        <v>55753</v>
      </c>
    </row>
    <row r="197" spans="1:25" s="467" customFormat="1" ht="9" customHeight="1">
      <c r="A197" s="466" t="s">
        <v>4</v>
      </c>
      <c r="B197" s="468">
        <f t="shared" si="23"/>
        <v>230519</v>
      </c>
      <c r="C197" s="468">
        <v>13639</v>
      </c>
      <c r="D197" s="468">
        <v>2316</v>
      </c>
      <c r="E197" s="468">
        <v>1310</v>
      </c>
      <c r="F197" s="468">
        <v>20775</v>
      </c>
      <c r="G197" s="468">
        <v>11515</v>
      </c>
      <c r="H197" s="468">
        <v>10783</v>
      </c>
      <c r="I197" s="468">
        <v>44778</v>
      </c>
      <c r="J197" s="466" t="s">
        <v>4</v>
      </c>
      <c r="K197" s="468">
        <v>7025</v>
      </c>
      <c r="L197" s="468">
        <v>1215</v>
      </c>
      <c r="M197" s="468">
        <v>1955</v>
      </c>
      <c r="N197" s="468">
        <v>14717</v>
      </c>
      <c r="O197" s="468">
        <v>11289</v>
      </c>
      <c r="P197" s="468">
        <v>36</v>
      </c>
      <c r="Q197" s="468">
        <v>26770</v>
      </c>
      <c r="R197" s="466" t="s">
        <v>4</v>
      </c>
      <c r="S197" s="468">
        <v>5030</v>
      </c>
      <c r="T197" s="468">
        <v>6614</v>
      </c>
      <c r="U197" s="468">
        <v>2815</v>
      </c>
      <c r="V197" s="468">
        <v>11942</v>
      </c>
      <c r="W197" s="468">
        <v>14540</v>
      </c>
      <c r="X197" s="468">
        <v>12832</v>
      </c>
      <c r="Y197" s="468">
        <v>8623</v>
      </c>
    </row>
    <row r="198" spans="1:25" s="467" customFormat="1" ht="9" customHeight="1">
      <c r="A198" s="469" t="s">
        <v>5</v>
      </c>
      <c r="B198" s="470">
        <f t="shared" si="23"/>
        <v>267445</v>
      </c>
      <c r="C198" s="470">
        <v>35091</v>
      </c>
      <c r="D198" s="470">
        <v>6663</v>
      </c>
      <c r="E198" s="470">
        <v>808</v>
      </c>
      <c r="F198" s="470">
        <v>14736</v>
      </c>
      <c r="G198" s="470">
        <v>25526</v>
      </c>
      <c r="H198" s="470">
        <v>9400</v>
      </c>
      <c r="I198" s="470">
        <v>35179</v>
      </c>
      <c r="J198" s="469" t="s">
        <v>5</v>
      </c>
      <c r="K198" s="470">
        <v>11303</v>
      </c>
      <c r="L198" s="470">
        <v>1221</v>
      </c>
      <c r="M198" s="470">
        <v>10115</v>
      </c>
      <c r="N198" s="470">
        <v>6724</v>
      </c>
      <c r="O198" s="470">
        <v>9467</v>
      </c>
      <c r="P198" s="470">
        <v>83</v>
      </c>
      <c r="Q198" s="470">
        <v>19576</v>
      </c>
      <c r="R198" s="469" t="s">
        <v>5</v>
      </c>
      <c r="S198" s="470">
        <v>9798</v>
      </c>
      <c r="T198" s="470">
        <v>8291</v>
      </c>
      <c r="U198" s="470">
        <v>1050</v>
      </c>
      <c r="V198" s="470">
        <v>4567</v>
      </c>
      <c r="W198" s="470">
        <v>13879</v>
      </c>
      <c r="X198" s="470">
        <v>24944</v>
      </c>
      <c r="Y198" s="470">
        <v>19024</v>
      </c>
    </row>
    <row r="199" spans="1:25" s="467" customFormat="1" ht="9" customHeight="1">
      <c r="A199" s="466" t="s">
        <v>6</v>
      </c>
      <c r="B199" s="468">
        <f t="shared" si="23"/>
        <v>958814</v>
      </c>
      <c r="C199" s="468">
        <v>43787</v>
      </c>
      <c r="D199" s="468">
        <v>17859</v>
      </c>
      <c r="E199" s="468">
        <v>4441</v>
      </c>
      <c r="F199" s="468">
        <v>48692</v>
      </c>
      <c r="G199" s="468">
        <v>212029</v>
      </c>
      <c r="H199" s="468">
        <v>51950</v>
      </c>
      <c r="I199" s="468">
        <v>139539</v>
      </c>
      <c r="J199" s="466" t="s">
        <v>6</v>
      </c>
      <c r="K199" s="468">
        <v>25697</v>
      </c>
      <c r="L199" s="468">
        <v>5942</v>
      </c>
      <c r="M199" s="468">
        <v>11798</v>
      </c>
      <c r="N199" s="468">
        <v>40102</v>
      </c>
      <c r="O199" s="468">
        <v>39801</v>
      </c>
      <c r="P199" s="468">
        <v>154</v>
      </c>
      <c r="Q199" s="468">
        <v>95399</v>
      </c>
      <c r="R199" s="466" t="s">
        <v>6</v>
      </c>
      <c r="S199" s="468">
        <v>22362</v>
      </c>
      <c r="T199" s="468">
        <v>28953</v>
      </c>
      <c r="U199" s="468">
        <v>4284</v>
      </c>
      <c r="V199" s="468">
        <v>10603</v>
      </c>
      <c r="W199" s="468">
        <v>64655</v>
      </c>
      <c r="X199" s="468">
        <v>43352</v>
      </c>
      <c r="Y199" s="468">
        <v>47415</v>
      </c>
    </row>
    <row r="200" spans="1:25" s="467" customFormat="1" ht="9" customHeight="1">
      <c r="A200" s="466" t="s">
        <v>7</v>
      </c>
      <c r="B200" s="468">
        <f t="shared" si="23"/>
        <v>197829</v>
      </c>
      <c r="C200" s="468">
        <v>15002</v>
      </c>
      <c r="D200" s="468">
        <v>1432</v>
      </c>
      <c r="E200" s="468">
        <v>1122</v>
      </c>
      <c r="F200" s="468">
        <v>14094</v>
      </c>
      <c r="G200" s="468">
        <v>9527</v>
      </c>
      <c r="H200" s="468">
        <v>8800</v>
      </c>
      <c r="I200" s="468">
        <v>35949</v>
      </c>
      <c r="J200" s="466" t="s">
        <v>7</v>
      </c>
      <c r="K200" s="468">
        <v>11607</v>
      </c>
      <c r="L200" s="468">
        <v>1174</v>
      </c>
      <c r="M200" s="468">
        <v>3288</v>
      </c>
      <c r="N200" s="468">
        <v>5552</v>
      </c>
      <c r="O200" s="468">
        <v>6747</v>
      </c>
      <c r="P200" s="468">
        <v>34</v>
      </c>
      <c r="Q200" s="468">
        <v>20478</v>
      </c>
      <c r="R200" s="466" t="s">
        <v>7</v>
      </c>
      <c r="S200" s="468">
        <v>5966</v>
      </c>
      <c r="T200" s="468">
        <v>9177</v>
      </c>
      <c r="U200" s="468">
        <v>1079</v>
      </c>
      <c r="V200" s="468">
        <v>5419</v>
      </c>
      <c r="W200" s="468">
        <v>16757</v>
      </c>
      <c r="X200" s="468">
        <v>12285</v>
      </c>
      <c r="Y200" s="468">
        <v>12340</v>
      </c>
    </row>
    <row r="201" spans="1:25" s="467" customFormat="1" ht="9" customHeight="1">
      <c r="A201" s="466" t="s">
        <v>8</v>
      </c>
      <c r="B201" s="468">
        <f t="shared" si="23"/>
        <v>776799</v>
      </c>
      <c r="C201" s="468">
        <v>218962</v>
      </c>
      <c r="D201" s="468">
        <v>2185</v>
      </c>
      <c r="E201" s="468">
        <v>2583</v>
      </c>
      <c r="F201" s="468">
        <v>32426</v>
      </c>
      <c r="G201" s="468">
        <v>24078</v>
      </c>
      <c r="H201" s="468">
        <v>29348</v>
      </c>
      <c r="I201" s="468">
        <v>113301</v>
      </c>
      <c r="J201" s="466" t="s">
        <v>8</v>
      </c>
      <c r="K201" s="468">
        <v>22073</v>
      </c>
      <c r="L201" s="468">
        <v>2719</v>
      </c>
      <c r="M201" s="468">
        <v>17989</v>
      </c>
      <c r="N201" s="468">
        <v>12019</v>
      </c>
      <c r="O201" s="468">
        <v>21049</v>
      </c>
      <c r="P201" s="468">
        <v>181</v>
      </c>
      <c r="Q201" s="468">
        <v>42938</v>
      </c>
      <c r="R201" s="466" t="s">
        <v>8</v>
      </c>
      <c r="S201" s="468">
        <v>31071</v>
      </c>
      <c r="T201" s="468">
        <v>36513</v>
      </c>
      <c r="U201" s="468">
        <v>2000</v>
      </c>
      <c r="V201" s="468">
        <v>11920</v>
      </c>
      <c r="W201" s="468">
        <v>39770</v>
      </c>
      <c r="X201" s="468">
        <v>57580</v>
      </c>
      <c r="Y201" s="468">
        <v>56094</v>
      </c>
    </row>
    <row r="202" spans="1:25" s="467" customFormat="1" ht="9" customHeight="1">
      <c r="A202" s="469" t="s">
        <v>9</v>
      </c>
      <c r="B202" s="470">
        <f t="shared" si="23"/>
        <v>1420471</v>
      </c>
      <c r="C202" s="470">
        <v>90352</v>
      </c>
      <c r="D202" s="470">
        <v>2771</v>
      </c>
      <c r="E202" s="470">
        <v>1880</v>
      </c>
      <c r="F202" s="470">
        <v>58358</v>
      </c>
      <c r="G202" s="470">
        <v>504584</v>
      </c>
      <c r="H202" s="470">
        <v>52903</v>
      </c>
      <c r="I202" s="470">
        <v>212395</v>
      </c>
      <c r="J202" s="469" t="s">
        <v>9</v>
      </c>
      <c r="K202" s="470">
        <v>26441</v>
      </c>
      <c r="L202" s="470">
        <v>5050</v>
      </c>
      <c r="M202" s="470">
        <v>15646</v>
      </c>
      <c r="N202" s="470">
        <v>24550</v>
      </c>
      <c r="O202" s="470">
        <v>55663</v>
      </c>
      <c r="P202" s="470">
        <v>213</v>
      </c>
      <c r="Q202" s="470">
        <v>114627</v>
      </c>
      <c r="R202" s="469" t="s">
        <v>9</v>
      </c>
      <c r="S202" s="470">
        <v>48981</v>
      </c>
      <c r="T202" s="470">
        <v>38895</v>
      </c>
      <c r="U202" s="470">
        <v>4909</v>
      </c>
      <c r="V202" s="470">
        <v>12594</v>
      </c>
      <c r="W202" s="470">
        <v>77028</v>
      </c>
      <c r="X202" s="470">
        <v>30789</v>
      </c>
      <c r="Y202" s="470">
        <v>41842</v>
      </c>
    </row>
    <row r="203" spans="1:25" s="467" customFormat="1" ht="9" customHeight="1">
      <c r="A203" s="466" t="s">
        <v>249</v>
      </c>
      <c r="B203" s="468">
        <f t="shared" si="23"/>
        <v>8787969</v>
      </c>
      <c r="C203" s="468">
        <v>12040</v>
      </c>
      <c r="D203" s="468">
        <v>97342</v>
      </c>
      <c r="E203" s="468">
        <v>128099</v>
      </c>
      <c r="F203" s="468">
        <v>284837</v>
      </c>
      <c r="G203" s="468">
        <v>1068166</v>
      </c>
      <c r="H203" s="468">
        <v>340364</v>
      </c>
      <c r="I203" s="468">
        <v>946870</v>
      </c>
      <c r="J203" s="466" t="s">
        <v>249</v>
      </c>
      <c r="K203" s="468">
        <v>282778</v>
      </c>
      <c r="L203" s="468">
        <v>90254</v>
      </c>
      <c r="M203" s="468">
        <v>230941</v>
      </c>
      <c r="N203" s="468">
        <v>201549</v>
      </c>
      <c r="O203" s="468">
        <v>621797</v>
      </c>
      <c r="P203" s="468">
        <v>5380</v>
      </c>
      <c r="Q203" s="468">
        <v>1884672</v>
      </c>
      <c r="R203" s="466" t="s">
        <v>249</v>
      </c>
      <c r="S203" s="468">
        <v>164908</v>
      </c>
      <c r="T203" s="468">
        <v>359439</v>
      </c>
      <c r="U203" s="468">
        <v>82659</v>
      </c>
      <c r="V203" s="468">
        <v>60804</v>
      </c>
      <c r="W203" s="468">
        <v>488471</v>
      </c>
      <c r="X203" s="468">
        <v>465475</v>
      </c>
      <c r="Y203" s="468">
        <v>971124</v>
      </c>
    </row>
    <row r="204" spans="1:25" s="467" customFormat="1" ht="9" customHeight="1">
      <c r="A204" s="466" t="s">
        <v>11</v>
      </c>
      <c r="B204" s="468">
        <f t="shared" si="23"/>
        <v>458674</v>
      </c>
      <c r="C204" s="468">
        <v>71289</v>
      </c>
      <c r="D204" s="468">
        <v>4651</v>
      </c>
      <c r="E204" s="468">
        <v>1846</v>
      </c>
      <c r="F204" s="468">
        <v>20771</v>
      </c>
      <c r="G204" s="468">
        <v>66486</v>
      </c>
      <c r="H204" s="468">
        <v>22420</v>
      </c>
      <c r="I204" s="468">
        <v>60976</v>
      </c>
      <c r="J204" s="466" t="s">
        <v>11</v>
      </c>
      <c r="K204" s="468">
        <v>17784</v>
      </c>
      <c r="L204" s="468">
        <v>1838</v>
      </c>
      <c r="M204" s="468">
        <v>7009</v>
      </c>
      <c r="N204" s="468">
        <v>6582</v>
      </c>
      <c r="O204" s="468">
        <v>17703</v>
      </c>
      <c r="P204" s="468">
        <v>48</v>
      </c>
      <c r="Q204" s="468">
        <v>43815</v>
      </c>
      <c r="R204" s="466" t="s">
        <v>11</v>
      </c>
      <c r="S204" s="468">
        <v>14164</v>
      </c>
      <c r="T204" s="468">
        <v>15052</v>
      </c>
      <c r="U204" s="468">
        <v>1602</v>
      </c>
      <c r="V204" s="468">
        <v>3982</v>
      </c>
      <c r="W204" s="468">
        <v>17843</v>
      </c>
      <c r="X204" s="468">
        <v>44332</v>
      </c>
      <c r="Y204" s="468">
        <v>18481</v>
      </c>
    </row>
    <row r="205" spans="1:25" s="467" customFormat="1" ht="9" customHeight="1">
      <c r="A205" s="466" t="s">
        <v>12</v>
      </c>
      <c r="B205" s="468">
        <f t="shared" si="23"/>
        <v>1453586</v>
      </c>
      <c r="C205" s="468">
        <v>131205</v>
      </c>
      <c r="D205" s="468">
        <v>4116</v>
      </c>
      <c r="E205" s="468">
        <v>3466</v>
      </c>
      <c r="F205" s="468">
        <v>64045</v>
      </c>
      <c r="G205" s="468">
        <v>262873</v>
      </c>
      <c r="H205" s="468">
        <v>76999</v>
      </c>
      <c r="I205" s="468">
        <v>271425</v>
      </c>
      <c r="J205" s="466" t="s">
        <v>12</v>
      </c>
      <c r="K205" s="468">
        <v>44588</v>
      </c>
      <c r="L205" s="468">
        <v>6011</v>
      </c>
      <c r="M205" s="468">
        <v>25318</v>
      </c>
      <c r="N205" s="468">
        <v>33629</v>
      </c>
      <c r="O205" s="468">
        <v>45288</v>
      </c>
      <c r="P205" s="468">
        <v>411</v>
      </c>
      <c r="Q205" s="468">
        <v>134636</v>
      </c>
      <c r="R205" s="466" t="s">
        <v>12</v>
      </c>
      <c r="S205" s="468">
        <v>32353</v>
      </c>
      <c r="T205" s="468">
        <v>40155</v>
      </c>
      <c r="U205" s="468">
        <v>8743</v>
      </c>
      <c r="V205" s="468">
        <v>18318</v>
      </c>
      <c r="W205" s="468">
        <v>82481</v>
      </c>
      <c r="X205" s="468">
        <v>116687</v>
      </c>
      <c r="Y205" s="468">
        <v>50839</v>
      </c>
    </row>
    <row r="206" spans="1:25" s="467" customFormat="1" ht="9" customHeight="1">
      <c r="A206" s="469" t="s">
        <v>13</v>
      </c>
      <c r="B206" s="470">
        <f t="shared" si="23"/>
        <v>608195</v>
      </c>
      <c r="C206" s="470">
        <v>130966</v>
      </c>
      <c r="D206" s="470">
        <v>1239</v>
      </c>
      <c r="E206" s="470">
        <v>1514</v>
      </c>
      <c r="F206" s="470">
        <v>29687</v>
      </c>
      <c r="G206" s="470">
        <v>28744</v>
      </c>
      <c r="H206" s="470">
        <v>18134</v>
      </c>
      <c r="I206" s="470">
        <v>101014</v>
      </c>
      <c r="J206" s="469" t="s">
        <v>13</v>
      </c>
      <c r="K206" s="470">
        <v>16517</v>
      </c>
      <c r="L206" s="470">
        <v>4601</v>
      </c>
      <c r="M206" s="470">
        <v>6781</v>
      </c>
      <c r="N206" s="470">
        <v>23044</v>
      </c>
      <c r="O206" s="470">
        <v>16987</v>
      </c>
      <c r="P206" s="470">
        <v>97</v>
      </c>
      <c r="Q206" s="470">
        <v>30471</v>
      </c>
      <c r="R206" s="469" t="s">
        <v>13</v>
      </c>
      <c r="S206" s="470">
        <v>11879</v>
      </c>
      <c r="T206" s="470">
        <v>18686</v>
      </c>
      <c r="U206" s="470">
        <v>4089</v>
      </c>
      <c r="V206" s="470">
        <v>26916</v>
      </c>
      <c r="W206" s="470">
        <v>33903</v>
      </c>
      <c r="X206" s="470">
        <v>22901</v>
      </c>
      <c r="Y206" s="470">
        <v>80025</v>
      </c>
    </row>
    <row r="207" spans="1:25" s="467" customFormat="1" ht="9" customHeight="1">
      <c r="A207" s="466" t="s">
        <v>14</v>
      </c>
      <c r="B207" s="468">
        <f t="shared" si="23"/>
        <v>598424</v>
      </c>
      <c r="C207" s="468">
        <v>96695</v>
      </c>
      <c r="D207" s="468">
        <v>3523</v>
      </c>
      <c r="E207" s="468">
        <v>3344</v>
      </c>
      <c r="F207" s="468">
        <v>32887</v>
      </c>
      <c r="G207" s="468">
        <v>82731</v>
      </c>
      <c r="H207" s="468">
        <v>20444</v>
      </c>
      <c r="I207" s="468">
        <v>85044</v>
      </c>
      <c r="J207" s="466" t="s">
        <v>14</v>
      </c>
      <c r="K207" s="468">
        <v>24543</v>
      </c>
      <c r="L207" s="468">
        <v>2845</v>
      </c>
      <c r="M207" s="468">
        <v>7979</v>
      </c>
      <c r="N207" s="468">
        <v>11996</v>
      </c>
      <c r="O207" s="468">
        <v>19493</v>
      </c>
      <c r="P207" s="468">
        <v>85</v>
      </c>
      <c r="Q207" s="468">
        <v>36720</v>
      </c>
      <c r="R207" s="466" t="s">
        <v>14</v>
      </c>
      <c r="S207" s="468">
        <v>51570</v>
      </c>
      <c r="T207" s="468">
        <v>24235</v>
      </c>
      <c r="U207" s="468">
        <v>3844</v>
      </c>
      <c r="V207" s="468">
        <v>5129</v>
      </c>
      <c r="W207" s="468">
        <v>30125</v>
      </c>
      <c r="X207" s="468">
        <v>29262</v>
      </c>
      <c r="Y207" s="468">
        <v>25930</v>
      </c>
    </row>
    <row r="208" spans="1:25" s="467" customFormat="1" ht="9" customHeight="1">
      <c r="A208" s="466" t="s">
        <v>15</v>
      </c>
      <c r="B208" s="468">
        <f t="shared" si="23"/>
        <v>2605751</v>
      </c>
      <c r="C208" s="468">
        <v>183474</v>
      </c>
      <c r="D208" s="468">
        <v>3956</v>
      </c>
      <c r="E208" s="468">
        <v>4128</v>
      </c>
      <c r="F208" s="468">
        <v>141249</v>
      </c>
      <c r="G208" s="468">
        <v>371288</v>
      </c>
      <c r="H208" s="468">
        <v>172825</v>
      </c>
      <c r="I208" s="468">
        <v>451859</v>
      </c>
      <c r="J208" s="466" t="s">
        <v>15</v>
      </c>
      <c r="K208" s="468">
        <v>70901</v>
      </c>
      <c r="L208" s="468">
        <v>11910</v>
      </c>
      <c r="M208" s="468">
        <v>49275</v>
      </c>
      <c r="N208" s="468">
        <v>67622</v>
      </c>
      <c r="O208" s="468">
        <v>101413</v>
      </c>
      <c r="P208" s="468">
        <v>1007</v>
      </c>
      <c r="Q208" s="468">
        <v>345907</v>
      </c>
      <c r="R208" s="466" t="s">
        <v>15</v>
      </c>
      <c r="S208" s="468">
        <v>61382</v>
      </c>
      <c r="T208" s="468">
        <v>88111</v>
      </c>
      <c r="U208" s="468">
        <v>17108</v>
      </c>
      <c r="V208" s="468">
        <v>35907</v>
      </c>
      <c r="W208" s="468">
        <v>220276</v>
      </c>
      <c r="X208" s="468">
        <v>106707</v>
      </c>
      <c r="Y208" s="468">
        <v>99446</v>
      </c>
    </row>
    <row r="209" spans="1:25" s="467" customFormat="1" ht="9" customHeight="1">
      <c r="A209" s="466" t="s">
        <v>16</v>
      </c>
      <c r="B209" s="468">
        <f t="shared" si="23"/>
        <v>3365348</v>
      </c>
      <c r="C209" s="468">
        <v>92767</v>
      </c>
      <c r="D209" s="468">
        <v>5664</v>
      </c>
      <c r="E209" s="468">
        <v>12602</v>
      </c>
      <c r="F209" s="468">
        <v>106763</v>
      </c>
      <c r="G209" s="468">
        <v>547576</v>
      </c>
      <c r="H209" s="468">
        <v>163826</v>
      </c>
      <c r="I209" s="468">
        <v>517105</v>
      </c>
      <c r="J209" s="466" t="s">
        <v>16</v>
      </c>
      <c r="K209" s="468">
        <v>175781</v>
      </c>
      <c r="L209" s="468">
        <v>21932</v>
      </c>
      <c r="M209" s="468">
        <v>54318</v>
      </c>
      <c r="N209" s="468">
        <v>106996</v>
      </c>
      <c r="O209" s="468">
        <v>205492</v>
      </c>
      <c r="P209" s="468">
        <v>1548</v>
      </c>
      <c r="Q209" s="468">
        <v>374242</v>
      </c>
      <c r="R209" s="466" t="s">
        <v>16</v>
      </c>
      <c r="S209" s="468">
        <v>112336</v>
      </c>
      <c r="T209" s="468">
        <v>108156</v>
      </c>
      <c r="U209" s="468">
        <v>28520</v>
      </c>
      <c r="V209" s="468">
        <v>20907</v>
      </c>
      <c r="W209" s="468">
        <v>290441</v>
      </c>
      <c r="X209" s="468">
        <v>248199</v>
      </c>
      <c r="Y209" s="468">
        <v>170177</v>
      </c>
    </row>
    <row r="210" spans="1:25" s="467" customFormat="1" ht="9" customHeight="1">
      <c r="A210" s="469" t="s">
        <v>17</v>
      </c>
      <c r="B210" s="470">
        <f t="shared" si="23"/>
        <v>952664</v>
      </c>
      <c r="C210" s="470">
        <v>164506</v>
      </c>
      <c r="D210" s="470">
        <v>1254</v>
      </c>
      <c r="E210" s="470">
        <v>4561</v>
      </c>
      <c r="F210" s="470">
        <v>45601</v>
      </c>
      <c r="G210" s="470">
        <v>80202</v>
      </c>
      <c r="H210" s="470">
        <v>44105</v>
      </c>
      <c r="I210" s="470">
        <v>164224</v>
      </c>
      <c r="J210" s="469" t="s">
        <v>17</v>
      </c>
      <c r="K210" s="470">
        <v>31913</v>
      </c>
      <c r="L210" s="470">
        <v>6898</v>
      </c>
      <c r="M210" s="470">
        <v>16202</v>
      </c>
      <c r="N210" s="470">
        <v>18743</v>
      </c>
      <c r="O210" s="470">
        <v>25296</v>
      </c>
      <c r="P210" s="470">
        <v>136</v>
      </c>
      <c r="Q210" s="470">
        <v>83327</v>
      </c>
      <c r="R210" s="469" t="s">
        <v>17</v>
      </c>
      <c r="S210" s="470">
        <v>29419</v>
      </c>
      <c r="T210" s="470">
        <v>40664</v>
      </c>
      <c r="U210" s="470">
        <v>5198</v>
      </c>
      <c r="V210" s="470">
        <v>12434</v>
      </c>
      <c r="W210" s="470">
        <v>60437</v>
      </c>
      <c r="X210" s="470">
        <v>56743</v>
      </c>
      <c r="Y210" s="470">
        <v>60801</v>
      </c>
    </row>
    <row r="211" spans="1:25" s="467" customFormat="1" ht="9" customHeight="1">
      <c r="A211" s="466" t="s">
        <v>18</v>
      </c>
      <c r="B211" s="468">
        <f t="shared" si="23"/>
        <v>455494</v>
      </c>
      <c r="C211" s="468">
        <v>30076</v>
      </c>
      <c r="D211" s="468">
        <v>946</v>
      </c>
      <c r="E211" s="468">
        <v>2538</v>
      </c>
      <c r="F211" s="468">
        <v>17870</v>
      </c>
      <c r="G211" s="468">
        <v>56857</v>
      </c>
      <c r="H211" s="468">
        <v>18792</v>
      </c>
      <c r="I211" s="468">
        <v>79294</v>
      </c>
      <c r="J211" s="466" t="s">
        <v>18</v>
      </c>
      <c r="K211" s="468">
        <v>29533</v>
      </c>
      <c r="L211" s="468">
        <v>3017</v>
      </c>
      <c r="M211" s="468">
        <v>9139</v>
      </c>
      <c r="N211" s="468">
        <v>13628</v>
      </c>
      <c r="O211" s="468">
        <v>21631</v>
      </c>
      <c r="P211" s="468">
        <v>165</v>
      </c>
      <c r="Q211" s="468">
        <v>44221</v>
      </c>
      <c r="R211" s="466" t="s">
        <v>18</v>
      </c>
      <c r="S211" s="468">
        <v>17489</v>
      </c>
      <c r="T211" s="468">
        <v>15491</v>
      </c>
      <c r="U211" s="468">
        <v>4161</v>
      </c>
      <c r="V211" s="468">
        <v>9908</v>
      </c>
      <c r="W211" s="468">
        <v>27150</v>
      </c>
      <c r="X211" s="468">
        <v>19809</v>
      </c>
      <c r="Y211" s="468">
        <v>33779</v>
      </c>
    </row>
    <row r="212" spans="1:25" s="467" customFormat="1" ht="9" customHeight="1">
      <c r="A212" s="466" t="s">
        <v>19</v>
      </c>
      <c r="B212" s="468">
        <f t="shared" si="23"/>
        <v>308968</v>
      </c>
      <c r="C212" s="468">
        <v>65764</v>
      </c>
      <c r="D212" s="468">
        <v>317</v>
      </c>
      <c r="E212" s="468">
        <v>869</v>
      </c>
      <c r="F212" s="468">
        <v>16579</v>
      </c>
      <c r="G212" s="468">
        <v>14417</v>
      </c>
      <c r="H212" s="468">
        <v>11111</v>
      </c>
      <c r="I212" s="468">
        <v>48491</v>
      </c>
      <c r="J212" s="466" t="s">
        <v>19</v>
      </c>
      <c r="K212" s="468">
        <v>10603</v>
      </c>
      <c r="L212" s="468">
        <v>1084</v>
      </c>
      <c r="M212" s="468">
        <v>10373</v>
      </c>
      <c r="N212" s="468">
        <v>7841</v>
      </c>
      <c r="O212" s="468">
        <v>9508</v>
      </c>
      <c r="P212" s="468">
        <v>33</v>
      </c>
      <c r="Q212" s="468">
        <v>12931</v>
      </c>
      <c r="R212" s="466" t="s">
        <v>19</v>
      </c>
      <c r="S212" s="468">
        <v>14396</v>
      </c>
      <c r="T212" s="468">
        <v>12770</v>
      </c>
      <c r="U212" s="468">
        <v>1418</v>
      </c>
      <c r="V212" s="468">
        <v>11707</v>
      </c>
      <c r="W212" s="468">
        <v>17961</v>
      </c>
      <c r="X212" s="468">
        <v>17079</v>
      </c>
      <c r="Y212" s="468">
        <v>23716</v>
      </c>
    </row>
    <row r="213" spans="1:25" s="467" customFormat="1" ht="9" customHeight="1">
      <c r="A213" s="466" t="s">
        <v>20</v>
      </c>
      <c r="B213" s="468">
        <f t="shared" si="23"/>
        <v>2365691</v>
      </c>
      <c r="C213" s="468">
        <v>31832</v>
      </c>
      <c r="D213" s="468">
        <v>8447</v>
      </c>
      <c r="E213" s="468">
        <v>7102</v>
      </c>
      <c r="F213" s="468">
        <v>128739</v>
      </c>
      <c r="G213" s="468">
        <v>440760</v>
      </c>
      <c r="H213" s="468">
        <v>134667</v>
      </c>
      <c r="I213" s="468">
        <v>290963</v>
      </c>
      <c r="J213" s="466" t="s">
        <v>20</v>
      </c>
      <c r="K213" s="468">
        <v>99851</v>
      </c>
      <c r="L213" s="468">
        <v>13333</v>
      </c>
      <c r="M213" s="468">
        <v>61705</v>
      </c>
      <c r="N213" s="468">
        <v>139539</v>
      </c>
      <c r="O213" s="468">
        <v>113952</v>
      </c>
      <c r="P213" s="468">
        <v>921</v>
      </c>
      <c r="Q213" s="468">
        <v>436225</v>
      </c>
      <c r="R213" s="466" t="s">
        <v>20</v>
      </c>
      <c r="S213" s="468">
        <v>55009</v>
      </c>
      <c r="T213" s="468">
        <v>76811</v>
      </c>
      <c r="U213" s="468">
        <v>10757</v>
      </c>
      <c r="V213" s="468">
        <v>16507</v>
      </c>
      <c r="W213" s="468">
        <v>162413</v>
      </c>
      <c r="X213" s="468">
        <v>64826</v>
      </c>
      <c r="Y213" s="468">
        <v>71332</v>
      </c>
    </row>
    <row r="214" spans="1:25" s="467" customFormat="1" ht="9" customHeight="1">
      <c r="A214" s="469" t="s">
        <v>21</v>
      </c>
      <c r="B214" s="470">
        <f t="shared" si="23"/>
        <v>707073</v>
      </c>
      <c r="C214" s="470">
        <v>217764</v>
      </c>
      <c r="D214" s="470">
        <v>1356</v>
      </c>
      <c r="E214" s="470">
        <v>2285</v>
      </c>
      <c r="F214" s="470">
        <v>26681</v>
      </c>
      <c r="G214" s="470">
        <v>40844</v>
      </c>
      <c r="H214" s="470">
        <v>24013</v>
      </c>
      <c r="I214" s="470">
        <v>100783</v>
      </c>
      <c r="J214" s="469" t="s">
        <v>21</v>
      </c>
      <c r="K214" s="470">
        <v>21714</v>
      </c>
      <c r="L214" s="470">
        <v>2332</v>
      </c>
      <c r="M214" s="470">
        <v>22829</v>
      </c>
      <c r="N214" s="470">
        <v>13172</v>
      </c>
      <c r="O214" s="470">
        <v>19241</v>
      </c>
      <c r="P214" s="470">
        <v>85</v>
      </c>
      <c r="Q214" s="470">
        <v>33661</v>
      </c>
      <c r="R214" s="469" t="s">
        <v>21</v>
      </c>
      <c r="S214" s="470">
        <v>20478</v>
      </c>
      <c r="T214" s="470">
        <v>32570</v>
      </c>
      <c r="U214" s="470">
        <v>2592</v>
      </c>
      <c r="V214" s="470">
        <v>13816</v>
      </c>
      <c r="W214" s="470">
        <v>33110</v>
      </c>
      <c r="X214" s="470">
        <v>34440</v>
      </c>
      <c r="Y214" s="470">
        <v>43307</v>
      </c>
    </row>
    <row r="215" spans="1:25" s="467" customFormat="1" ht="9" customHeight="1">
      <c r="A215" s="466" t="s">
        <v>22</v>
      </c>
      <c r="B215" s="468">
        <f t="shared" si="23"/>
        <v>1329783</v>
      </c>
      <c r="C215" s="468">
        <v>160846</v>
      </c>
      <c r="D215" s="468">
        <v>3154</v>
      </c>
      <c r="E215" s="468">
        <v>5560</v>
      </c>
      <c r="F215" s="468">
        <v>46794</v>
      </c>
      <c r="G215" s="468">
        <v>212550</v>
      </c>
      <c r="H215" s="468">
        <v>53025</v>
      </c>
      <c r="I215" s="468">
        <v>203222</v>
      </c>
      <c r="J215" s="466" t="s">
        <v>22</v>
      </c>
      <c r="K215" s="468">
        <v>38087</v>
      </c>
      <c r="L215" s="468">
        <v>6957</v>
      </c>
      <c r="M215" s="468">
        <v>19705</v>
      </c>
      <c r="N215" s="468">
        <v>32542</v>
      </c>
      <c r="O215" s="468">
        <v>64740</v>
      </c>
      <c r="P215" s="468">
        <v>290</v>
      </c>
      <c r="Q215" s="468">
        <v>128477</v>
      </c>
      <c r="R215" s="466" t="s">
        <v>22</v>
      </c>
      <c r="S215" s="468">
        <v>56890</v>
      </c>
      <c r="T215" s="468">
        <v>38816</v>
      </c>
      <c r="U215" s="468">
        <v>5886</v>
      </c>
      <c r="V215" s="468">
        <v>14524</v>
      </c>
      <c r="W215" s="468">
        <v>84699</v>
      </c>
      <c r="X215" s="468">
        <v>61123</v>
      </c>
      <c r="Y215" s="468">
        <v>91896</v>
      </c>
    </row>
    <row r="216" spans="1:25" s="467" customFormat="1" ht="9" customHeight="1">
      <c r="A216" s="466" t="s">
        <v>23</v>
      </c>
      <c r="B216" s="468">
        <f t="shared" si="23"/>
        <v>625511</v>
      </c>
      <c r="C216" s="468">
        <v>34436</v>
      </c>
      <c r="D216" s="468">
        <v>894</v>
      </c>
      <c r="E216" s="468">
        <v>1289</v>
      </c>
      <c r="F216" s="468">
        <v>33253</v>
      </c>
      <c r="G216" s="468">
        <v>110054</v>
      </c>
      <c r="H216" s="468">
        <v>34044</v>
      </c>
      <c r="I216" s="468">
        <v>94807</v>
      </c>
      <c r="J216" s="466" t="s">
        <v>23</v>
      </c>
      <c r="K216" s="468">
        <v>25702</v>
      </c>
      <c r="L216" s="468">
        <v>2977</v>
      </c>
      <c r="M216" s="468">
        <v>7517</v>
      </c>
      <c r="N216" s="468">
        <v>15910</v>
      </c>
      <c r="O216" s="468">
        <v>26841</v>
      </c>
      <c r="P216" s="468">
        <v>436</v>
      </c>
      <c r="Q216" s="468">
        <v>56294</v>
      </c>
      <c r="R216" s="466" t="s">
        <v>23</v>
      </c>
      <c r="S216" s="468">
        <v>14734</v>
      </c>
      <c r="T216" s="468">
        <v>13254</v>
      </c>
      <c r="U216" s="468">
        <v>3287</v>
      </c>
      <c r="V216" s="468">
        <v>7947</v>
      </c>
      <c r="W216" s="468">
        <v>92325</v>
      </c>
      <c r="X216" s="468">
        <v>24216</v>
      </c>
      <c r="Y216" s="468">
        <v>25294</v>
      </c>
    </row>
    <row r="217" spans="1:25" s="467" customFormat="1" ht="9" customHeight="1">
      <c r="A217" s="466" t="s">
        <v>24</v>
      </c>
      <c r="B217" s="468">
        <f t="shared" si="23"/>
        <v>538548</v>
      </c>
      <c r="C217" s="468">
        <v>20359</v>
      </c>
      <c r="D217" s="468">
        <v>217</v>
      </c>
      <c r="E217" s="468">
        <v>2674</v>
      </c>
      <c r="F217" s="468">
        <v>49445</v>
      </c>
      <c r="G217" s="468">
        <v>15644</v>
      </c>
      <c r="H217" s="468">
        <v>15070</v>
      </c>
      <c r="I217" s="468">
        <v>77574</v>
      </c>
      <c r="J217" s="466" t="s">
        <v>24</v>
      </c>
      <c r="K217" s="468">
        <v>24129</v>
      </c>
      <c r="L217" s="468">
        <v>3809</v>
      </c>
      <c r="M217" s="468">
        <v>11130</v>
      </c>
      <c r="N217" s="468">
        <v>18330</v>
      </c>
      <c r="O217" s="468">
        <v>28100</v>
      </c>
      <c r="P217" s="468">
        <v>241</v>
      </c>
      <c r="Q217" s="468">
        <v>128006</v>
      </c>
      <c r="R217" s="466" t="s">
        <v>24</v>
      </c>
      <c r="S217" s="468">
        <v>22911</v>
      </c>
      <c r="T217" s="468">
        <v>12738</v>
      </c>
      <c r="U217" s="468">
        <v>10138</v>
      </c>
      <c r="V217" s="468">
        <v>31010</v>
      </c>
      <c r="W217" s="468">
        <v>30235</v>
      </c>
      <c r="X217" s="468">
        <v>21465</v>
      </c>
      <c r="Y217" s="468">
        <v>15323</v>
      </c>
    </row>
    <row r="218" spans="1:25" s="467" customFormat="1" ht="9" customHeight="1">
      <c r="A218" s="469" t="s">
        <v>25</v>
      </c>
      <c r="B218" s="470">
        <f t="shared" si="23"/>
        <v>632605</v>
      </c>
      <c r="C218" s="470">
        <v>73439</v>
      </c>
      <c r="D218" s="470">
        <v>2895</v>
      </c>
      <c r="E218" s="470">
        <v>1271</v>
      </c>
      <c r="F218" s="470">
        <v>41748</v>
      </c>
      <c r="G218" s="470">
        <v>97096</v>
      </c>
      <c r="H218" s="470">
        <v>27381</v>
      </c>
      <c r="I218" s="470">
        <v>111045</v>
      </c>
      <c r="J218" s="469" t="s">
        <v>25</v>
      </c>
      <c r="K218" s="470">
        <v>19293</v>
      </c>
      <c r="L218" s="470">
        <v>3200</v>
      </c>
      <c r="M218" s="470">
        <v>8365</v>
      </c>
      <c r="N218" s="470">
        <v>13110</v>
      </c>
      <c r="O218" s="470">
        <v>22223</v>
      </c>
      <c r="P218" s="470">
        <v>144</v>
      </c>
      <c r="Q218" s="470">
        <v>52870</v>
      </c>
      <c r="R218" s="469" t="s">
        <v>25</v>
      </c>
      <c r="S218" s="470">
        <v>14591</v>
      </c>
      <c r="T218" s="470">
        <v>21234</v>
      </c>
      <c r="U218" s="470">
        <v>3391</v>
      </c>
      <c r="V218" s="470">
        <v>7505</v>
      </c>
      <c r="W218" s="470">
        <v>32964</v>
      </c>
      <c r="X218" s="470">
        <v>45031</v>
      </c>
      <c r="Y218" s="470">
        <v>33809</v>
      </c>
    </row>
    <row r="219" spans="1:25" s="467" customFormat="1" ht="9" customHeight="1">
      <c r="A219" s="466" t="s">
        <v>26</v>
      </c>
      <c r="B219" s="468">
        <f t="shared" si="23"/>
        <v>1084784</v>
      </c>
      <c r="C219" s="468">
        <v>222510</v>
      </c>
      <c r="D219" s="468">
        <v>1949</v>
      </c>
      <c r="E219" s="468">
        <v>4192</v>
      </c>
      <c r="F219" s="468">
        <v>49830</v>
      </c>
      <c r="G219" s="468">
        <v>67155</v>
      </c>
      <c r="H219" s="468">
        <v>34370</v>
      </c>
      <c r="I219" s="468">
        <v>252982</v>
      </c>
      <c r="J219" s="466" t="s">
        <v>26</v>
      </c>
      <c r="K219" s="468">
        <v>32092</v>
      </c>
      <c r="L219" s="468">
        <v>4696</v>
      </c>
      <c r="M219" s="468">
        <v>13202</v>
      </c>
      <c r="N219" s="468">
        <v>26248</v>
      </c>
      <c r="O219" s="468">
        <v>35974</v>
      </c>
      <c r="P219" s="468">
        <v>188</v>
      </c>
      <c r="Q219" s="468">
        <v>126568</v>
      </c>
      <c r="R219" s="466" t="s">
        <v>26</v>
      </c>
      <c r="S219" s="468">
        <v>45217</v>
      </c>
      <c r="T219" s="468">
        <v>27809</v>
      </c>
      <c r="U219" s="468">
        <v>4741</v>
      </c>
      <c r="V219" s="468">
        <v>14391</v>
      </c>
      <c r="W219" s="468">
        <v>55814</v>
      </c>
      <c r="X219" s="468">
        <v>32345</v>
      </c>
      <c r="Y219" s="468">
        <v>32511</v>
      </c>
    </row>
    <row r="220" spans="1:25" s="467" customFormat="1" ht="9" customHeight="1">
      <c r="A220" s="466" t="s">
        <v>27</v>
      </c>
      <c r="B220" s="468">
        <f t="shared" si="23"/>
        <v>969877</v>
      </c>
      <c r="C220" s="468">
        <v>99453</v>
      </c>
      <c r="D220" s="468">
        <v>7485</v>
      </c>
      <c r="E220" s="468">
        <v>5086</v>
      </c>
      <c r="F220" s="468">
        <v>48775</v>
      </c>
      <c r="G220" s="468">
        <v>166583</v>
      </c>
      <c r="H220" s="468">
        <v>37899</v>
      </c>
      <c r="I220" s="468">
        <v>175759</v>
      </c>
      <c r="J220" s="466" t="s">
        <v>27</v>
      </c>
      <c r="K220" s="468">
        <v>24475</v>
      </c>
      <c r="L220" s="468">
        <v>6624</v>
      </c>
      <c r="M220" s="468">
        <v>36700</v>
      </c>
      <c r="N220" s="468">
        <v>26211</v>
      </c>
      <c r="O220" s="468">
        <v>33469</v>
      </c>
      <c r="P220" s="468">
        <v>151</v>
      </c>
      <c r="Q220" s="468">
        <v>68373</v>
      </c>
      <c r="R220" s="466" t="s">
        <v>27</v>
      </c>
      <c r="S220" s="468">
        <v>42287</v>
      </c>
      <c r="T220" s="468">
        <v>29608</v>
      </c>
      <c r="U220" s="468">
        <v>4656</v>
      </c>
      <c r="V220" s="468">
        <v>14498</v>
      </c>
      <c r="W220" s="468">
        <v>89273</v>
      </c>
      <c r="X220" s="468">
        <v>21447</v>
      </c>
      <c r="Y220" s="468">
        <v>31065</v>
      </c>
    </row>
    <row r="221" spans="1:25" s="467" customFormat="1" ht="9" customHeight="1">
      <c r="A221" s="466" t="s">
        <v>28</v>
      </c>
      <c r="B221" s="468">
        <f t="shared" si="23"/>
        <v>480552</v>
      </c>
      <c r="C221" s="468">
        <v>40532</v>
      </c>
      <c r="D221" s="468">
        <v>22190</v>
      </c>
      <c r="E221" s="468">
        <v>1487</v>
      </c>
      <c r="F221" s="468">
        <v>37843</v>
      </c>
      <c r="G221" s="468">
        <v>22669</v>
      </c>
      <c r="H221" s="468">
        <v>28141</v>
      </c>
      <c r="I221" s="468">
        <v>68895</v>
      </c>
      <c r="J221" s="466" t="s">
        <v>28</v>
      </c>
      <c r="K221" s="468">
        <v>18376</v>
      </c>
      <c r="L221" s="468">
        <v>3058</v>
      </c>
      <c r="M221" s="468">
        <v>7986</v>
      </c>
      <c r="N221" s="468">
        <v>13385</v>
      </c>
      <c r="O221" s="468">
        <v>21797</v>
      </c>
      <c r="P221" s="468">
        <v>205</v>
      </c>
      <c r="Q221" s="468">
        <v>28942</v>
      </c>
      <c r="R221" s="466" t="s">
        <v>28</v>
      </c>
      <c r="S221" s="468">
        <v>23371</v>
      </c>
      <c r="T221" s="468">
        <v>21214</v>
      </c>
      <c r="U221" s="468">
        <v>2497</v>
      </c>
      <c r="V221" s="468">
        <v>8810</v>
      </c>
      <c r="W221" s="468">
        <v>26690</v>
      </c>
      <c r="X221" s="468">
        <v>48351</v>
      </c>
      <c r="Y221" s="468">
        <v>34113</v>
      </c>
    </row>
    <row r="222" spans="1:25" s="467" customFormat="1" ht="9" customHeight="1">
      <c r="A222" s="469" t="s">
        <v>29</v>
      </c>
      <c r="B222" s="470">
        <f t="shared" si="23"/>
        <v>1274939</v>
      </c>
      <c r="C222" s="470">
        <v>86582</v>
      </c>
      <c r="D222" s="470">
        <v>12655</v>
      </c>
      <c r="E222" s="470">
        <v>6063</v>
      </c>
      <c r="F222" s="470">
        <v>71764</v>
      </c>
      <c r="G222" s="470">
        <v>329943</v>
      </c>
      <c r="H222" s="470">
        <v>59244</v>
      </c>
      <c r="I222" s="470">
        <v>206476</v>
      </c>
      <c r="J222" s="469" t="s">
        <v>29</v>
      </c>
      <c r="K222" s="470">
        <v>48153</v>
      </c>
      <c r="L222" s="470">
        <v>7751</v>
      </c>
      <c r="M222" s="470">
        <v>16187</v>
      </c>
      <c r="N222" s="470">
        <v>30488</v>
      </c>
      <c r="O222" s="470">
        <v>33807</v>
      </c>
      <c r="P222" s="470">
        <v>159</v>
      </c>
      <c r="Q222" s="470">
        <v>85138</v>
      </c>
      <c r="R222" s="469" t="s">
        <v>29</v>
      </c>
      <c r="S222" s="470">
        <v>24927</v>
      </c>
      <c r="T222" s="470">
        <v>42934</v>
      </c>
      <c r="U222" s="470">
        <v>5191</v>
      </c>
      <c r="V222" s="470">
        <v>15779</v>
      </c>
      <c r="W222" s="470">
        <v>80068</v>
      </c>
      <c r="X222" s="470">
        <v>19240</v>
      </c>
      <c r="Y222" s="470">
        <v>92390</v>
      </c>
    </row>
    <row r="223" spans="1:25" s="467" customFormat="1" ht="9" customHeight="1">
      <c r="A223" s="466" t="s">
        <v>30</v>
      </c>
      <c r="B223" s="468">
        <f t="shared" si="23"/>
        <v>240560</v>
      </c>
      <c r="C223" s="468">
        <v>29214</v>
      </c>
      <c r="D223" s="468">
        <v>301</v>
      </c>
      <c r="E223" s="468">
        <v>405</v>
      </c>
      <c r="F223" s="468">
        <v>9582</v>
      </c>
      <c r="G223" s="468">
        <v>52743</v>
      </c>
      <c r="H223" s="468">
        <v>8039</v>
      </c>
      <c r="I223" s="468">
        <v>35316</v>
      </c>
      <c r="J223" s="466" t="s">
        <v>30</v>
      </c>
      <c r="K223" s="468">
        <v>9064</v>
      </c>
      <c r="L223" s="468">
        <v>1254</v>
      </c>
      <c r="M223" s="468">
        <v>4834</v>
      </c>
      <c r="N223" s="468">
        <v>3623</v>
      </c>
      <c r="O223" s="468">
        <v>6706</v>
      </c>
      <c r="P223" s="468">
        <v>31</v>
      </c>
      <c r="Q223" s="468">
        <v>9636</v>
      </c>
      <c r="R223" s="466" t="s">
        <v>30</v>
      </c>
      <c r="S223" s="468">
        <v>8396</v>
      </c>
      <c r="T223" s="468">
        <v>10126</v>
      </c>
      <c r="U223" s="468">
        <v>831</v>
      </c>
      <c r="V223" s="468">
        <v>2024</v>
      </c>
      <c r="W223" s="468">
        <v>15088</v>
      </c>
      <c r="X223" s="468">
        <v>8649</v>
      </c>
      <c r="Y223" s="468">
        <v>24698</v>
      </c>
    </row>
    <row r="224" spans="1:25" s="467" customFormat="1" ht="9" customHeight="1">
      <c r="A224" s="466" t="s">
        <v>31</v>
      </c>
      <c r="B224" s="468">
        <f t="shared" si="23"/>
        <v>1907855</v>
      </c>
      <c r="C224" s="468">
        <v>278664</v>
      </c>
      <c r="D224" s="468">
        <v>19504</v>
      </c>
      <c r="E224" s="468">
        <v>10446</v>
      </c>
      <c r="F224" s="468">
        <v>104196</v>
      </c>
      <c r="G224" s="468">
        <v>150386</v>
      </c>
      <c r="H224" s="468">
        <v>73740</v>
      </c>
      <c r="I224" s="468">
        <v>290819</v>
      </c>
      <c r="J224" s="466" t="s">
        <v>31</v>
      </c>
      <c r="K224" s="468">
        <v>89795</v>
      </c>
      <c r="L224" s="468">
        <v>7423</v>
      </c>
      <c r="M224" s="468">
        <v>25873</v>
      </c>
      <c r="N224" s="468">
        <v>45151</v>
      </c>
      <c r="O224" s="468">
        <v>74216</v>
      </c>
      <c r="P224" s="468">
        <v>361</v>
      </c>
      <c r="Q224" s="468">
        <v>104537</v>
      </c>
      <c r="R224" s="466" t="s">
        <v>31</v>
      </c>
      <c r="S224" s="468">
        <v>142833</v>
      </c>
      <c r="T224" s="468">
        <v>57254</v>
      </c>
      <c r="U224" s="468">
        <v>7245</v>
      </c>
      <c r="V224" s="468">
        <v>29212</v>
      </c>
      <c r="W224" s="468">
        <v>114334</v>
      </c>
      <c r="X224" s="468">
        <v>76245</v>
      </c>
      <c r="Y224" s="468">
        <v>205621</v>
      </c>
    </row>
    <row r="225" spans="1:26" s="467" customFormat="1" ht="9" customHeight="1">
      <c r="A225" s="466" t="s">
        <v>32</v>
      </c>
      <c r="B225" s="468">
        <f t="shared" si="23"/>
        <v>612866</v>
      </c>
      <c r="C225" s="468">
        <v>56283</v>
      </c>
      <c r="D225" s="468">
        <v>2221</v>
      </c>
      <c r="E225" s="468">
        <v>1896</v>
      </c>
      <c r="F225" s="468">
        <v>37271</v>
      </c>
      <c r="G225" s="468">
        <v>95927</v>
      </c>
      <c r="H225" s="468">
        <v>27193</v>
      </c>
      <c r="I225" s="468">
        <v>100850</v>
      </c>
      <c r="J225" s="466" t="s">
        <v>32</v>
      </c>
      <c r="K225" s="468">
        <v>19815</v>
      </c>
      <c r="L225" s="468">
        <v>4030</v>
      </c>
      <c r="M225" s="468">
        <v>12491</v>
      </c>
      <c r="N225" s="468">
        <v>12084</v>
      </c>
      <c r="O225" s="468">
        <v>33277</v>
      </c>
      <c r="P225" s="468">
        <v>324</v>
      </c>
      <c r="Q225" s="468">
        <v>48901</v>
      </c>
      <c r="R225" s="466" t="s">
        <v>32</v>
      </c>
      <c r="S225" s="468">
        <v>17456</v>
      </c>
      <c r="T225" s="468">
        <v>19606</v>
      </c>
      <c r="U225" s="468">
        <v>3166</v>
      </c>
      <c r="V225" s="468">
        <v>10155</v>
      </c>
      <c r="W225" s="468">
        <v>41742</v>
      </c>
      <c r="X225" s="468">
        <v>38125</v>
      </c>
      <c r="Y225" s="468">
        <v>30053</v>
      </c>
    </row>
    <row r="226" spans="1:26" s="467" customFormat="1" ht="9" customHeight="1">
      <c r="A226" s="469" t="s">
        <v>33</v>
      </c>
      <c r="B226" s="470">
        <f t="shared" si="23"/>
        <v>340235</v>
      </c>
      <c r="C226" s="470">
        <v>86205</v>
      </c>
      <c r="D226" s="470">
        <v>4616</v>
      </c>
      <c r="E226" s="470">
        <v>602</v>
      </c>
      <c r="F226" s="470">
        <v>14577</v>
      </c>
      <c r="G226" s="470">
        <v>26450</v>
      </c>
      <c r="H226" s="470">
        <v>9359</v>
      </c>
      <c r="I226" s="470">
        <v>58055</v>
      </c>
      <c r="J226" s="469" t="s">
        <v>33</v>
      </c>
      <c r="K226" s="470">
        <v>5772</v>
      </c>
      <c r="L226" s="470">
        <v>1182</v>
      </c>
      <c r="M226" s="470">
        <v>4507</v>
      </c>
      <c r="N226" s="470">
        <v>5144</v>
      </c>
      <c r="O226" s="470">
        <v>6781</v>
      </c>
      <c r="P226" s="470">
        <v>35</v>
      </c>
      <c r="Q226" s="470">
        <v>16752</v>
      </c>
      <c r="R226" s="469" t="s">
        <v>33</v>
      </c>
      <c r="S226" s="470">
        <v>10736</v>
      </c>
      <c r="T226" s="470">
        <v>12012</v>
      </c>
      <c r="U226" s="470">
        <v>1873</v>
      </c>
      <c r="V226" s="470">
        <v>3626</v>
      </c>
      <c r="W226" s="470">
        <v>14797</v>
      </c>
      <c r="X226" s="470">
        <v>34807</v>
      </c>
      <c r="Y226" s="470">
        <v>22347</v>
      </c>
    </row>
    <row r="227" spans="1:26" s="467" customFormat="1" ht="9" customHeight="1">
      <c r="A227" s="471" t="s">
        <v>218</v>
      </c>
      <c r="B227" s="468">
        <f t="shared" si="23"/>
        <v>443</v>
      </c>
      <c r="C227" s="472">
        <v>93</v>
      </c>
      <c r="D227" s="472">
        <v>4</v>
      </c>
      <c r="E227" s="472">
        <v>0</v>
      </c>
      <c r="F227" s="472">
        <v>10</v>
      </c>
      <c r="G227" s="472">
        <v>58</v>
      </c>
      <c r="H227" s="472">
        <v>11</v>
      </c>
      <c r="I227" s="472">
        <v>56</v>
      </c>
      <c r="J227" s="471" t="s">
        <v>218</v>
      </c>
      <c r="K227" s="472">
        <v>7</v>
      </c>
      <c r="L227" s="472">
        <v>3</v>
      </c>
      <c r="M227" s="472">
        <v>5</v>
      </c>
      <c r="N227" s="472">
        <v>11</v>
      </c>
      <c r="O227" s="472">
        <v>15</v>
      </c>
      <c r="P227" s="472">
        <v>1</v>
      </c>
      <c r="Q227" s="472">
        <v>69</v>
      </c>
      <c r="R227" s="471" t="s">
        <v>218</v>
      </c>
      <c r="S227" s="472">
        <v>32</v>
      </c>
      <c r="T227" s="472">
        <v>7</v>
      </c>
      <c r="U227" s="472">
        <v>1</v>
      </c>
      <c r="V227" s="472">
        <v>8</v>
      </c>
      <c r="W227" s="472">
        <v>17</v>
      </c>
      <c r="X227" s="472">
        <v>7</v>
      </c>
      <c r="Y227" s="472">
        <v>28</v>
      </c>
    </row>
    <row r="228" spans="1:26" s="467" customFormat="1" ht="9" customHeight="1">
      <c r="A228" s="471"/>
      <c r="B228" s="468"/>
      <c r="C228" s="472"/>
      <c r="D228" s="472"/>
      <c r="E228" s="472"/>
      <c r="F228" s="472"/>
      <c r="G228" s="472"/>
      <c r="H228" s="472"/>
      <c r="I228" s="472"/>
      <c r="J228" s="471"/>
      <c r="K228" s="472"/>
      <c r="L228" s="472"/>
      <c r="M228" s="472"/>
      <c r="N228" s="472"/>
      <c r="O228" s="472"/>
      <c r="P228" s="472"/>
      <c r="Q228" s="472"/>
      <c r="R228" s="471"/>
      <c r="S228" s="472"/>
      <c r="T228" s="472"/>
      <c r="U228" s="472"/>
      <c r="V228" s="472"/>
      <c r="W228" s="472"/>
      <c r="X228" s="472"/>
      <c r="Y228" s="472"/>
    </row>
    <row r="229" spans="1:26" s="467" customFormat="1" ht="9" customHeight="1">
      <c r="A229" s="464">
        <v>2013</v>
      </c>
      <c r="B229" s="455"/>
      <c r="C229" s="455"/>
      <c r="D229" s="455"/>
      <c r="E229" s="455"/>
      <c r="F229" s="455"/>
      <c r="G229" s="455"/>
      <c r="H229" s="455"/>
      <c r="I229" s="465"/>
      <c r="J229" s="464">
        <v>2013</v>
      </c>
      <c r="K229" s="455"/>
      <c r="L229" s="455"/>
      <c r="M229" s="455"/>
      <c r="N229" s="455"/>
      <c r="O229" s="455"/>
      <c r="P229" s="455"/>
      <c r="Q229" s="455"/>
      <c r="R229" s="464">
        <v>2013</v>
      </c>
      <c r="S229" s="455"/>
      <c r="T229" s="455"/>
      <c r="U229" s="455"/>
      <c r="V229" s="455"/>
      <c r="W229" s="455"/>
      <c r="X229" s="455"/>
      <c r="Y229" s="455"/>
      <c r="Z229" s="456"/>
    </row>
    <row r="230" spans="1:26" s="467" customFormat="1" ht="9" customHeight="1">
      <c r="A230" s="464" t="s">
        <v>1</v>
      </c>
      <c r="B230" s="465">
        <f t="shared" ref="B230:I230" si="24">SUM(B232:B264)</f>
        <v>41659149</v>
      </c>
      <c r="C230" s="465">
        <f t="shared" si="24"/>
        <v>3038114</v>
      </c>
      <c r="D230" s="465">
        <f t="shared" si="24"/>
        <v>252458</v>
      </c>
      <c r="E230" s="465">
        <f t="shared" si="24"/>
        <v>233614</v>
      </c>
      <c r="F230" s="465">
        <f t="shared" si="24"/>
        <v>1808235</v>
      </c>
      <c r="G230" s="465">
        <f t="shared" si="24"/>
        <v>5946675</v>
      </c>
      <c r="H230" s="465">
        <f t="shared" si="24"/>
        <v>1791653</v>
      </c>
      <c r="I230" s="465">
        <f t="shared" si="24"/>
        <v>5801807</v>
      </c>
      <c r="J230" s="464" t="s">
        <v>1</v>
      </c>
      <c r="K230" s="465">
        <f t="shared" ref="K230:Q230" si="25">SUM(K232:K264)</f>
        <v>1360737</v>
      </c>
      <c r="L230" s="465">
        <f t="shared" si="25"/>
        <v>258103</v>
      </c>
      <c r="M230" s="465">
        <f t="shared" si="25"/>
        <v>760120</v>
      </c>
      <c r="N230" s="465">
        <f t="shared" si="25"/>
        <v>1053211</v>
      </c>
      <c r="O230" s="465">
        <f t="shared" si="25"/>
        <v>1975423</v>
      </c>
      <c r="P230" s="465">
        <f t="shared" si="25"/>
        <v>15798</v>
      </c>
      <c r="Q230" s="465">
        <f t="shared" si="25"/>
        <v>5027476</v>
      </c>
      <c r="R230" s="464" t="s">
        <v>1</v>
      </c>
      <c r="S230" s="465">
        <f t="shared" ref="S230:Y230" si="26">SUM(S232:S264)</f>
        <v>1269380</v>
      </c>
      <c r="T230" s="465">
        <f t="shared" si="26"/>
        <v>1416025</v>
      </c>
      <c r="U230" s="465">
        <f t="shared" si="26"/>
        <v>261879</v>
      </c>
      <c r="V230" s="465">
        <f t="shared" si="26"/>
        <v>516414</v>
      </c>
      <c r="W230" s="465">
        <f t="shared" si="26"/>
        <v>2538348</v>
      </c>
      <c r="X230" s="465">
        <f t="shared" si="26"/>
        <v>2091709</v>
      </c>
      <c r="Y230" s="465">
        <f t="shared" si="26"/>
        <v>4241970</v>
      </c>
    </row>
    <row r="231" spans="1:26" s="467" customFormat="1" ht="3.95" customHeight="1">
      <c r="A231" s="464"/>
      <c r="B231" s="465"/>
      <c r="C231" s="465"/>
      <c r="D231" s="465"/>
      <c r="E231" s="465"/>
      <c r="F231" s="465"/>
      <c r="G231" s="465"/>
      <c r="H231" s="465"/>
      <c r="I231" s="465"/>
      <c r="J231" s="464"/>
      <c r="K231" s="465"/>
      <c r="L231" s="465"/>
      <c r="M231" s="465"/>
      <c r="N231" s="465"/>
      <c r="O231" s="465"/>
      <c r="P231" s="465"/>
      <c r="Q231" s="465"/>
      <c r="R231" s="464"/>
      <c r="S231" s="465"/>
      <c r="T231" s="465"/>
      <c r="U231" s="465"/>
      <c r="V231" s="465"/>
      <c r="W231" s="465"/>
      <c r="X231" s="465"/>
      <c r="Y231" s="465"/>
    </row>
    <row r="232" spans="1:26" s="467" customFormat="1" ht="9" customHeight="1">
      <c r="A232" s="466" t="s">
        <v>2</v>
      </c>
      <c r="B232" s="468">
        <f t="shared" ref="B232:B264" si="27">SUM(C232:I232,K232:Q232,S232:Y232)</f>
        <v>512374</v>
      </c>
      <c r="C232" s="468">
        <v>22950</v>
      </c>
      <c r="D232" s="468">
        <v>635</v>
      </c>
      <c r="E232" s="468">
        <v>1079</v>
      </c>
      <c r="F232" s="468">
        <v>17693</v>
      </c>
      <c r="G232" s="468">
        <v>90487</v>
      </c>
      <c r="H232" s="468">
        <v>17442</v>
      </c>
      <c r="I232" s="468">
        <v>65156</v>
      </c>
      <c r="J232" s="466" t="s">
        <v>2</v>
      </c>
      <c r="K232" s="468">
        <v>16491</v>
      </c>
      <c r="L232" s="468">
        <v>2241</v>
      </c>
      <c r="M232" s="468">
        <v>5587</v>
      </c>
      <c r="N232" s="468">
        <v>9092</v>
      </c>
      <c r="O232" s="468">
        <v>19392</v>
      </c>
      <c r="P232" s="468">
        <v>137</v>
      </c>
      <c r="Q232" s="468">
        <v>37473</v>
      </c>
      <c r="R232" s="466" t="s">
        <v>2</v>
      </c>
      <c r="S232" s="468">
        <v>28366</v>
      </c>
      <c r="T232" s="468">
        <v>15382</v>
      </c>
      <c r="U232" s="468">
        <v>2663</v>
      </c>
      <c r="V232" s="468">
        <v>4727</v>
      </c>
      <c r="W232" s="468">
        <v>28159</v>
      </c>
      <c r="X232" s="468">
        <v>96447</v>
      </c>
      <c r="Y232" s="468">
        <v>30775</v>
      </c>
    </row>
    <row r="233" spans="1:26" s="467" customFormat="1" ht="9" customHeight="1">
      <c r="A233" s="466" t="s">
        <v>3</v>
      </c>
      <c r="B233" s="468">
        <f t="shared" si="27"/>
        <v>1524507</v>
      </c>
      <c r="C233" s="468">
        <v>49012</v>
      </c>
      <c r="D233" s="468">
        <v>1683</v>
      </c>
      <c r="E233" s="468">
        <v>3922</v>
      </c>
      <c r="F233" s="468">
        <v>53743</v>
      </c>
      <c r="G233" s="468">
        <v>498228</v>
      </c>
      <c r="H233" s="468">
        <v>99051</v>
      </c>
      <c r="I233" s="468">
        <v>245482</v>
      </c>
      <c r="J233" s="466" t="s">
        <v>3</v>
      </c>
      <c r="K233" s="468">
        <v>29664</v>
      </c>
      <c r="L233" s="468">
        <v>6552</v>
      </c>
      <c r="M233" s="468">
        <v>11423</v>
      </c>
      <c r="N233" s="468">
        <v>43247</v>
      </c>
      <c r="O233" s="468">
        <v>57485</v>
      </c>
      <c r="P233" s="468">
        <v>286</v>
      </c>
      <c r="Q233" s="468">
        <v>91842</v>
      </c>
      <c r="R233" s="466" t="s">
        <v>3</v>
      </c>
      <c r="S233" s="468">
        <v>22062</v>
      </c>
      <c r="T233" s="468">
        <v>34818</v>
      </c>
      <c r="U233" s="468">
        <v>10939</v>
      </c>
      <c r="V233" s="468">
        <v>15906</v>
      </c>
      <c r="W233" s="468">
        <v>121170</v>
      </c>
      <c r="X233" s="468">
        <v>25558</v>
      </c>
      <c r="Y233" s="468">
        <v>102434</v>
      </c>
    </row>
    <row r="234" spans="1:26" s="467" customFormat="1" ht="9" customHeight="1">
      <c r="A234" s="466" t="s">
        <v>4</v>
      </c>
      <c r="B234" s="468">
        <f t="shared" si="27"/>
        <v>248101</v>
      </c>
      <c r="C234" s="468">
        <v>14367</v>
      </c>
      <c r="D234" s="468">
        <v>2416</v>
      </c>
      <c r="E234" s="468">
        <v>1395</v>
      </c>
      <c r="F234" s="468">
        <v>21244</v>
      </c>
      <c r="G234" s="468">
        <v>11718</v>
      </c>
      <c r="H234" s="468">
        <v>10947</v>
      </c>
      <c r="I234" s="468">
        <v>45229</v>
      </c>
      <c r="J234" s="466" t="s">
        <v>4</v>
      </c>
      <c r="K234" s="468">
        <v>7183</v>
      </c>
      <c r="L234" s="468">
        <v>1332</v>
      </c>
      <c r="M234" s="468">
        <v>2068</v>
      </c>
      <c r="N234" s="468">
        <v>14759</v>
      </c>
      <c r="O234" s="468">
        <v>11810</v>
      </c>
      <c r="P234" s="468">
        <v>40</v>
      </c>
      <c r="Q234" s="468">
        <v>27638</v>
      </c>
      <c r="R234" s="466" t="s">
        <v>4</v>
      </c>
      <c r="S234" s="468">
        <v>5456</v>
      </c>
      <c r="T234" s="468">
        <v>7014</v>
      </c>
      <c r="U234" s="468">
        <v>2928</v>
      </c>
      <c r="V234" s="468">
        <v>12658</v>
      </c>
      <c r="W234" s="468">
        <v>14817</v>
      </c>
      <c r="X234" s="468">
        <v>13456</v>
      </c>
      <c r="Y234" s="468">
        <v>19626</v>
      </c>
    </row>
    <row r="235" spans="1:26" s="467" customFormat="1" ht="9" customHeight="1">
      <c r="A235" s="469" t="s">
        <v>5</v>
      </c>
      <c r="B235" s="470">
        <f t="shared" si="27"/>
        <v>290872</v>
      </c>
      <c r="C235" s="470">
        <v>36351</v>
      </c>
      <c r="D235" s="470">
        <v>6937</v>
      </c>
      <c r="E235" s="470">
        <v>879</v>
      </c>
      <c r="F235" s="470">
        <v>15478</v>
      </c>
      <c r="G235" s="470">
        <v>27337</v>
      </c>
      <c r="H235" s="470">
        <v>10167</v>
      </c>
      <c r="I235" s="470">
        <v>35597</v>
      </c>
      <c r="J235" s="469" t="s">
        <v>5</v>
      </c>
      <c r="K235" s="470">
        <v>11454</v>
      </c>
      <c r="L235" s="470">
        <v>1370</v>
      </c>
      <c r="M235" s="470">
        <v>9996</v>
      </c>
      <c r="N235" s="470">
        <v>6750</v>
      </c>
      <c r="O235" s="470">
        <v>10424</v>
      </c>
      <c r="P235" s="470">
        <v>92</v>
      </c>
      <c r="Q235" s="470">
        <v>22554</v>
      </c>
      <c r="R235" s="469" t="s">
        <v>5</v>
      </c>
      <c r="S235" s="470">
        <v>10310</v>
      </c>
      <c r="T235" s="470">
        <v>8569</v>
      </c>
      <c r="U235" s="470">
        <v>1102</v>
      </c>
      <c r="V235" s="470">
        <v>5007</v>
      </c>
      <c r="W235" s="470">
        <v>14062</v>
      </c>
      <c r="X235" s="470">
        <v>26296</v>
      </c>
      <c r="Y235" s="470">
        <v>30140</v>
      </c>
    </row>
    <row r="236" spans="1:26" s="467" customFormat="1" ht="9" customHeight="1">
      <c r="A236" s="466" t="s">
        <v>6</v>
      </c>
      <c r="B236" s="468">
        <f t="shared" si="27"/>
        <v>1051944</v>
      </c>
      <c r="C236" s="468">
        <v>45438</v>
      </c>
      <c r="D236" s="468">
        <v>18212</v>
      </c>
      <c r="E236" s="468">
        <v>4714</v>
      </c>
      <c r="F236" s="468">
        <v>50859</v>
      </c>
      <c r="G236" s="468">
        <v>219372</v>
      </c>
      <c r="H236" s="468">
        <v>53484</v>
      </c>
      <c r="I236" s="468">
        <v>140915</v>
      </c>
      <c r="J236" s="466" t="s">
        <v>6</v>
      </c>
      <c r="K236" s="468">
        <v>26325</v>
      </c>
      <c r="L236" s="468">
        <v>6251</v>
      </c>
      <c r="M236" s="468">
        <v>12060</v>
      </c>
      <c r="N236" s="468">
        <v>40056</v>
      </c>
      <c r="O236" s="468">
        <v>43409</v>
      </c>
      <c r="P236" s="468">
        <v>201</v>
      </c>
      <c r="Q236" s="468">
        <v>99808</v>
      </c>
      <c r="R236" s="466" t="s">
        <v>6</v>
      </c>
      <c r="S236" s="468">
        <v>23869</v>
      </c>
      <c r="T236" s="468">
        <v>31618</v>
      </c>
      <c r="U236" s="468">
        <v>4440</v>
      </c>
      <c r="V236" s="468">
        <v>11375</v>
      </c>
      <c r="W236" s="468">
        <v>65433</v>
      </c>
      <c r="X236" s="468">
        <v>44744</v>
      </c>
      <c r="Y236" s="468">
        <v>109361</v>
      </c>
    </row>
    <row r="237" spans="1:26" s="467" customFormat="1" ht="9" customHeight="1">
      <c r="A237" s="466" t="s">
        <v>7</v>
      </c>
      <c r="B237" s="468">
        <f t="shared" si="27"/>
        <v>228571</v>
      </c>
      <c r="C237" s="468">
        <v>15982</v>
      </c>
      <c r="D237" s="468">
        <v>1547</v>
      </c>
      <c r="E237" s="468">
        <v>1176</v>
      </c>
      <c r="F237" s="468">
        <v>15137</v>
      </c>
      <c r="G237" s="468">
        <v>9841</v>
      </c>
      <c r="H237" s="468">
        <v>8911</v>
      </c>
      <c r="I237" s="468">
        <v>36368</v>
      </c>
      <c r="J237" s="466" t="s">
        <v>7</v>
      </c>
      <c r="K237" s="468">
        <v>11927</v>
      </c>
      <c r="L237" s="468">
        <v>1286</v>
      </c>
      <c r="M237" s="468">
        <v>3341</v>
      </c>
      <c r="N237" s="468">
        <v>5651</v>
      </c>
      <c r="O237" s="468">
        <v>8351</v>
      </c>
      <c r="P237" s="468">
        <v>40</v>
      </c>
      <c r="Q237" s="468">
        <v>22245</v>
      </c>
      <c r="R237" s="466" t="s">
        <v>7</v>
      </c>
      <c r="S237" s="468">
        <v>7209</v>
      </c>
      <c r="T237" s="468">
        <v>9797</v>
      </c>
      <c r="U237" s="468">
        <v>1098</v>
      </c>
      <c r="V237" s="468">
        <v>5629</v>
      </c>
      <c r="W237" s="468">
        <v>16890</v>
      </c>
      <c r="X237" s="468">
        <v>12808</v>
      </c>
      <c r="Y237" s="468">
        <v>33337</v>
      </c>
    </row>
    <row r="238" spans="1:26" s="467" customFormat="1" ht="9" customHeight="1">
      <c r="A238" s="466" t="s">
        <v>8</v>
      </c>
      <c r="B238" s="468">
        <f t="shared" si="27"/>
        <v>875277</v>
      </c>
      <c r="C238" s="468">
        <v>228795</v>
      </c>
      <c r="D238" s="468">
        <v>2347</v>
      </c>
      <c r="E238" s="468">
        <v>2740</v>
      </c>
      <c r="F238" s="468">
        <v>35504</v>
      </c>
      <c r="G238" s="468">
        <v>25074</v>
      </c>
      <c r="H238" s="468">
        <v>30736</v>
      </c>
      <c r="I238" s="468">
        <v>114923</v>
      </c>
      <c r="J238" s="466" t="s">
        <v>8</v>
      </c>
      <c r="K238" s="468">
        <v>22457</v>
      </c>
      <c r="L238" s="468">
        <v>2887</v>
      </c>
      <c r="M238" s="468">
        <v>18575</v>
      </c>
      <c r="N238" s="468">
        <v>12000</v>
      </c>
      <c r="O238" s="468">
        <v>23441</v>
      </c>
      <c r="P238" s="468">
        <v>214</v>
      </c>
      <c r="Q238" s="468">
        <v>44277</v>
      </c>
      <c r="R238" s="466" t="s">
        <v>8</v>
      </c>
      <c r="S238" s="468">
        <v>35447</v>
      </c>
      <c r="T238" s="468">
        <v>38877</v>
      </c>
      <c r="U238" s="468">
        <v>2117</v>
      </c>
      <c r="V238" s="468">
        <v>12582</v>
      </c>
      <c r="W238" s="468">
        <v>40677</v>
      </c>
      <c r="X238" s="468">
        <v>60901</v>
      </c>
      <c r="Y238" s="468">
        <v>120706</v>
      </c>
    </row>
    <row r="239" spans="1:26" s="467" customFormat="1" ht="9" customHeight="1">
      <c r="A239" s="469" t="s">
        <v>9</v>
      </c>
      <c r="B239" s="470">
        <f t="shared" si="27"/>
        <v>1497273</v>
      </c>
      <c r="C239" s="470">
        <v>94367</v>
      </c>
      <c r="D239" s="470">
        <v>3060</v>
      </c>
      <c r="E239" s="470">
        <v>2089</v>
      </c>
      <c r="F239" s="470">
        <v>59939</v>
      </c>
      <c r="G239" s="470">
        <v>513530</v>
      </c>
      <c r="H239" s="470">
        <v>55481</v>
      </c>
      <c r="I239" s="470">
        <v>213773</v>
      </c>
      <c r="J239" s="469" t="s">
        <v>9</v>
      </c>
      <c r="K239" s="470">
        <v>26878</v>
      </c>
      <c r="L239" s="470">
        <v>5401</v>
      </c>
      <c r="M239" s="470">
        <v>15840</v>
      </c>
      <c r="N239" s="470">
        <v>24570</v>
      </c>
      <c r="O239" s="470">
        <v>58238</v>
      </c>
      <c r="P239" s="470">
        <v>248</v>
      </c>
      <c r="Q239" s="470">
        <v>116748</v>
      </c>
      <c r="R239" s="469" t="s">
        <v>9</v>
      </c>
      <c r="S239" s="470">
        <v>50676</v>
      </c>
      <c r="T239" s="470">
        <v>41067</v>
      </c>
      <c r="U239" s="470">
        <v>5073</v>
      </c>
      <c r="V239" s="470">
        <v>13589</v>
      </c>
      <c r="W239" s="470">
        <v>77781</v>
      </c>
      <c r="X239" s="470">
        <v>31906</v>
      </c>
      <c r="Y239" s="470">
        <v>87019</v>
      </c>
    </row>
    <row r="240" spans="1:26" s="467" customFormat="1" ht="9" customHeight="1">
      <c r="A240" s="466" t="s">
        <v>249</v>
      </c>
      <c r="B240" s="468">
        <f t="shared" si="27"/>
        <v>9136588</v>
      </c>
      <c r="C240" s="468">
        <v>12963</v>
      </c>
      <c r="D240" s="468">
        <v>92430</v>
      </c>
      <c r="E240" s="468">
        <v>124312</v>
      </c>
      <c r="F240" s="468">
        <v>295037</v>
      </c>
      <c r="G240" s="468">
        <v>1080241</v>
      </c>
      <c r="H240" s="468">
        <v>351488</v>
      </c>
      <c r="I240" s="468">
        <v>956154</v>
      </c>
      <c r="J240" s="466" t="s">
        <v>249</v>
      </c>
      <c r="K240" s="468">
        <v>281840</v>
      </c>
      <c r="L240" s="468">
        <v>92421</v>
      </c>
      <c r="M240" s="468">
        <v>232739</v>
      </c>
      <c r="N240" s="468">
        <v>209341</v>
      </c>
      <c r="O240" s="468">
        <v>657265</v>
      </c>
      <c r="P240" s="468">
        <v>6187</v>
      </c>
      <c r="Q240" s="468">
        <v>2002066</v>
      </c>
      <c r="R240" s="466" t="s">
        <v>249</v>
      </c>
      <c r="S240" s="468">
        <v>171787</v>
      </c>
      <c r="T240" s="468">
        <v>386690</v>
      </c>
      <c r="U240" s="468">
        <v>84691</v>
      </c>
      <c r="V240" s="468">
        <v>74483</v>
      </c>
      <c r="W240" s="468">
        <v>486364</v>
      </c>
      <c r="X240" s="468">
        <v>475772</v>
      </c>
      <c r="Y240" s="468">
        <v>1062317</v>
      </c>
    </row>
    <row r="241" spans="1:25" s="467" customFormat="1" ht="9" customHeight="1">
      <c r="A241" s="466" t="s">
        <v>11</v>
      </c>
      <c r="B241" s="468">
        <f t="shared" si="27"/>
        <v>505362</v>
      </c>
      <c r="C241" s="468">
        <v>73361</v>
      </c>
      <c r="D241" s="468">
        <v>5348</v>
      </c>
      <c r="E241" s="468">
        <v>2017</v>
      </c>
      <c r="F241" s="468">
        <v>22109</v>
      </c>
      <c r="G241" s="468">
        <v>69622</v>
      </c>
      <c r="H241" s="468">
        <v>23188</v>
      </c>
      <c r="I241" s="468">
        <v>62178</v>
      </c>
      <c r="J241" s="466" t="s">
        <v>11</v>
      </c>
      <c r="K241" s="468">
        <v>18209</v>
      </c>
      <c r="L241" s="468">
        <v>1998</v>
      </c>
      <c r="M241" s="468">
        <v>7058</v>
      </c>
      <c r="N241" s="468">
        <v>6598</v>
      </c>
      <c r="O241" s="468">
        <v>18741</v>
      </c>
      <c r="P241" s="468">
        <v>56</v>
      </c>
      <c r="Q241" s="468">
        <v>44953</v>
      </c>
      <c r="R241" s="466" t="s">
        <v>11</v>
      </c>
      <c r="S241" s="468">
        <v>15592</v>
      </c>
      <c r="T241" s="468">
        <v>16816</v>
      </c>
      <c r="U241" s="468">
        <v>1702</v>
      </c>
      <c r="V241" s="468">
        <v>4273</v>
      </c>
      <c r="W241" s="468">
        <v>18187</v>
      </c>
      <c r="X241" s="468">
        <v>46400</v>
      </c>
      <c r="Y241" s="468">
        <v>46956</v>
      </c>
    </row>
    <row r="242" spans="1:25" s="467" customFormat="1" ht="9" customHeight="1">
      <c r="A242" s="466" t="s">
        <v>12</v>
      </c>
      <c r="B242" s="468">
        <f t="shared" si="27"/>
        <v>1604188</v>
      </c>
      <c r="C242" s="468">
        <v>136208</v>
      </c>
      <c r="D242" s="468">
        <v>4354</v>
      </c>
      <c r="E242" s="468">
        <v>3796</v>
      </c>
      <c r="F242" s="468">
        <v>68515</v>
      </c>
      <c r="G242" s="468">
        <v>276712</v>
      </c>
      <c r="H242" s="468">
        <v>79390</v>
      </c>
      <c r="I242" s="468">
        <v>275540</v>
      </c>
      <c r="J242" s="466" t="s">
        <v>12</v>
      </c>
      <c r="K242" s="468">
        <v>45908</v>
      </c>
      <c r="L242" s="468">
        <v>6724</v>
      </c>
      <c r="M242" s="468">
        <v>25949</v>
      </c>
      <c r="N242" s="468">
        <v>33910</v>
      </c>
      <c r="O242" s="468">
        <v>48698</v>
      </c>
      <c r="P242" s="468">
        <v>460</v>
      </c>
      <c r="Q242" s="468">
        <v>145443</v>
      </c>
      <c r="R242" s="466" t="s">
        <v>12</v>
      </c>
      <c r="S242" s="468">
        <v>35046</v>
      </c>
      <c r="T242" s="468">
        <v>42499</v>
      </c>
      <c r="U242" s="468">
        <v>9108</v>
      </c>
      <c r="V242" s="468">
        <v>19466</v>
      </c>
      <c r="W242" s="468">
        <v>83615</v>
      </c>
      <c r="X242" s="468">
        <v>121601</v>
      </c>
      <c r="Y242" s="468">
        <v>141246</v>
      </c>
    </row>
    <row r="243" spans="1:25" s="467" customFormat="1" ht="9" customHeight="1">
      <c r="A243" s="469" t="s">
        <v>13</v>
      </c>
      <c r="B243" s="470">
        <f t="shared" si="27"/>
        <v>666529</v>
      </c>
      <c r="C243" s="470">
        <v>133193</v>
      </c>
      <c r="D243" s="470">
        <v>1413</v>
      </c>
      <c r="E243" s="470">
        <v>1727</v>
      </c>
      <c r="F243" s="470">
        <v>30842</v>
      </c>
      <c r="G243" s="470">
        <v>29340</v>
      </c>
      <c r="H243" s="470">
        <v>18678</v>
      </c>
      <c r="I243" s="470">
        <v>101794</v>
      </c>
      <c r="J243" s="469" t="s">
        <v>13</v>
      </c>
      <c r="K243" s="470">
        <v>16894</v>
      </c>
      <c r="L243" s="470">
        <v>4865</v>
      </c>
      <c r="M243" s="470">
        <v>6943</v>
      </c>
      <c r="N243" s="470">
        <v>22989</v>
      </c>
      <c r="O243" s="470">
        <v>19568</v>
      </c>
      <c r="P243" s="470">
        <v>117</v>
      </c>
      <c r="Q243" s="470">
        <v>31702</v>
      </c>
      <c r="R243" s="469" t="s">
        <v>13</v>
      </c>
      <c r="S243" s="470">
        <v>14163</v>
      </c>
      <c r="T243" s="470">
        <v>21455</v>
      </c>
      <c r="U243" s="470">
        <v>4326</v>
      </c>
      <c r="V243" s="470">
        <v>28489</v>
      </c>
      <c r="W243" s="470">
        <v>34369</v>
      </c>
      <c r="X243" s="470">
        <v>28658</v>
      </c>
      <c r="Y243" s="470">
        <v>115004</v>
      </c>
    </row>
    <row r="244" spans="1:25" s="467" customFormat="1" ht="9" customHeight="1">
      <c r="A244" s="466" t="s">
        <v>14</v>
      </c>
      <c r="B244" s="468">
        <f t="shared" si="27"/>
        <v>662274</v>
      </c>
      <c r="C244" s="468">
        <v>100293</v>
      </c>
      <c r="D244" s="468">
        <v>3721</v>
      </c>
      <c r="E244" s="468">
        <v>3566</v>
      </c>
      <c r="F244" s="468">
        <v>35229</v>
      </c>
      <c r="G244" s="468">
        <v>86186</v>
      </c>
      <c r="H244" s="468">
        <v>21402</v>
      </c>
      <c r="I244" s="468">
        <v>85620</v>
      </c>
      <c r="J244" s="466" t="s">
        <v>14</v>
      </c>
      <c r="K244" s="468">
        <v>26196</v>
      </c>
      <c r="L244" s="468">
        <v>2984</v>
      </c>
      <c r="M244" s="468">
        <v>8193</v>
      </c>
      <c r="N244" s="468">
        <v>12051</v>
      </c>
      <c r="O244" s="468">
        <v>20671</v>
      </c>
      <c r="P244" s="468">
        <v>105</v>
      </c>
      <c r="Q244" s="468">
        <v>38322</v>
      </c>
      <c r="R244" s="466" t="s">
        <v>14</v>
      </c>
      <c r="S244" s="468">
        <v>53285</v>
      </c>
      <c r="T244" s="468">
        <v>25880</v>
      </c>
      <c r="U244" s="468">
        <v>4075</v>
      </c>
      <c r="V244" s="468">
        <v>5545</v>
      </c>
      <c r="W244" s="468">
        <v>30713</v>
      </c>
      <c r="X244" s="468">
        <v>33006</v>
      </c>
      <c r="Y244" s="468">
        <v>65231</v>
      </c>
    </row>
    <row r="245" spans="1:25" s="467" customFormat="1" ht="9" customHeight="1">
      <c r="A245" s="466" t="s">
        <v>15</v>
      </c>
      <c r="B245" s="468">
        <f t="shared" si="27"/>
        <v>2825765</v>
      </c>
      <c r="C245" s="468">
        <v>195272</v>
      </c>
      <c r="D245" s="468">
        <v>4298</v>
      </c>
      <c r="E245" s="468">
        <v>4531</v>
      </c>
      <c r="F245" s="468">
        <v>146855</v>
      </c>
      <c r="G245" s="468">
        <v>382091</v>
      </c>
      <c r="H245" s="468">
        <v>178323</v>
      </c>
      <c r="I245" s="468">
        <v>455709</v>
      </c>
      <c r="J245" s="466" t="s">
        <v>15</v>
      </c>
      <c r="K245" s="468">
        <v>72680</v>
      </c>
      <c r="L245" s="468">
        <v>12923</v>
      </c>
      <c r="M245" s="468">
        <v>50391</v>
      </c>
      <c r="N245" s="468">
        <v>68483</v>
      </c>
      <c r="O245" s="468">
        <v>110748</v>
      </c>
      <c r="P245" s="468">
        <v>1185</v>
      </c>
      <c r="Q245" s="468">
        <v>360232</v>
      </c>
      <c r="R245" s="466" t="s">
        <v>15</v>
      </c>
      <c r="S245" s="468">
        <v>65718</v>
      </c>
      <c r="T245" s="468">
        <v>93672</v>
      </c>
      <c r="U245" s="468">
        <v>17648</v>
      </c>
      <c r="V245" s="468">
        <v>38501</v>
      </c>
      <c r="W245" s="468">
        <v>221430</v>
      </c>
      <c r="X245" s="468">
        <v>111713</v>
      </c>
      <c r="Y245" s="468">
        <v>233362</v>
      </c>
    </row>
    <row r="246" spans="1:25" s="467" customFormat="1" ht="9" customHeight="1">
      <c r="A246" s="466" t="s">
        <v>16</v>
      </c>
      <c r="B246" s="468">
        <f t="shared" si="27"/>
        <v>3690531</v>
      </c>
      <c r="C246" s="468">
        <v>94240</v>
      </c>
      <c r="D246" s="468">
        <v>5817</v>
      </c>
      <c r="E246" s="468">
        <v>13472</v>
      </c>
      <c r="F246" s="468">
        <v>114870</v>
      </c>
      <c r="G246" s="468">
        <v>564558</v>
      </c>
      <c r="H246" s="468">
        <v>170459</v>
      </c>
      <c r="I246" s="468">
        <v>525770</v>
      </c>
      <c r="J246" s="466" t="s">
        <v>16</v>
      </c>
      <c r="K246" s="468">
        <v>178286</v>
      </c>
      <c r="L246" s="468">
        <v>23543</v>
      </c>
      <c r="M246" s="468">
        <v>56575</v>
      </c>
      <c r="N246" s="468">
        <v>106676</v>
      </c>
      <c r="O246" s="468">
        <v>227736</v>
      </c>
      <c r="P246" s="468">
        <v>1863</v>
      </c>
      <c r="Q246" s="468">
        <v>394246</v>
      </c>
      <c r="R246" s="466" t="s">
        <v>16</v>
      </c>
      <c r="S246" s="468">
        <v>127513</v>
      </c>
      <c r="T246" s="468">
        <v>118302</v>
      </c>
      <c r="U246" s="468">
        <v>29517</v>
      </c>
      <c r="V246" s="468">
        <v>23406</v>
      </c>
      <c r="W246" s="468">
        <v>291194</v>
      </c>
      <c r="X246" s="468">
        <v>265998</v>
      </c>
      <c r="Y246" s="468">
        <v>356490</v>
      </c>
    </row>
    <row r="247" spans="1:25" s="467" customFormat="1" ht="9" customHeight="1">
      <c r="A247" s="469" t="s">
        <v>17</v>
      </c>
      <c r="B247" s="470">
        <f t="shared" si="27"/>
        <v>1076509</v>
      </c>
      <c r="C247" s="470">
        <v>174901</v>
      </c>
      <c r="D247" s="470">
        <v>1425</v>
      </c>
      <c r="E247" s="470">
        <v>4884</v>
      </c>
      <c r="F247" s="470">
        <v>49977</v>
      </c>
      <c r="G247" s="470">
        <v>82103</v>
      </c>
      <c r="H247" s="470">
        <v>46072</v>
      </c>
      <c r="I247" s="470">
        <v>164480</v>
      </c>
      <c r="J247" s="469" t="s">
        <v>17</v>
      </c>
      <c r="K247" s="470">
        <v>32171</v>
      </c>
      <c r="L247" s="470">
        <v>7466</v>
      </c>
      <c r="M247" s="470">
        <v>16685</v>
      </c>
      <c r="N247" s="470">
        <v>18774</v>
      </c>
      <c r="O247" s="470">
        <v>26911</v>
      </c>
      <c r="P247" s="470">
        <v>175</v>
      </c>
      <c r="Q247" s="470">
        <v>86603</v>
      </c>
      <c r="R247" s="469" t="s">
        <v>17</v>
      </c>
      <c r="S247" s="470">
        <v>39503</v>
      </c>
      <c r="T247" s="470">
        <v>43014</v>
      </c>
      <c r="U247" s="470">
        <v>5340</v>
      </c>
      <c r="V247" s="470">
        <v>12975</v>
      </c>
      <c r="W247" s="470">
        <v>61268</v>
      </c>
      <c r="X247" s="470">
        <v>78723</v>
      </c>
      <c r="Y247" s="470">
        <v>123059</v>
      </c>
    </row>
    <row r="248" spans="1:25" s="467" customFormat="1" ht="9" customHeight="1">
      <c r="A248" s="466" t="s">
        <v>18</v>
      </c>
      <c r="B248" s="468">
        <f t="shared" si="27"/>
        <v>497567</v>
      </c>
      <c r="C248" s="468">
        <v>31726</v>
      </c>
      <c r="D248" s="468">
        <v>980</v>
      </c>
      <c r="E248" s="468">
        <v>2671</v>
      </c>
      <c r="F248" s="468">
        <v>18873</v>
      </c>
      <c r="G248" s="468">
        <v>58925</v>
      </c>
      <c r="H248" s="468">
        <v>19757</v>
      </c>
      <c r="I248" s="468">
        <v>80756</v>
      </c>
      <c r="J248" s="466" t="s">
        <v>18</v>
      </c>
      <c r="K248" s="468">
        <v>30207</v>
      </c>
      <c r="L248" s="468">
        <v>3333</v>
      </c>
      <c r="M248" s="468">
        <v>9732</v>
      </c>
      <c r="N248" s="468">
        <v>13547</v>
      </c>
      <c r="O248" s="468">
        <v>23126</v>
      </c>
      <c r="P248" s="468">
        <v>189</v>
      </c>
      <c r="Q248" s="468">
        <v>45544</v>
      </c>
      <c r="R248" s="466" t="s">
        <v>18</v>
      </c>
      <c r="S248" s="468">
        <v>19275</v>
      </c>
      <c r="T248" s="468">
        <v>16805</v>
      </c>
      <c r="U248" s="468">
        <v>4382</v>
      </c>
      <c r="V248" s="468">
        <v>10674</v>
      </c>
      <c r="W248" s="468">
        <v>27853</v>
      </c>
      <c r="X248" s="468">
        <v>21299</v>
      </c>
      <c r="Y248" s="468">
        <v>57913</v>
      </c>
    </row>
    <row r="249" spans="1:25" s="467" customFormat="1" ht="9" customHeight="1">
      <c r="A249" s="466" t="s">
        <v>19</v>
      </c>
      <c r="B249" s="468">
        <f t="shared" si="27"/>
        <v>337324</v>
      </c>
      <c r="C249" s="468">
        <v>68602</v>
      </c>
      <c r="D249" s="468">
        <v>373</v>
      </c>
      <c r="E249" s="468">
        <v>947</v>
      </c>
      <c r="F249" s="468">
        <v>17005</v>
      </c>
      <c r="G249" s="468">
        <v>14928</v>
      </c>
      <c r="H249" s="468">
        <v>11297</v>
      </c>
      <c r="I249" s="468">
        <v>48838</v>
      </c>
      <c r="J249" s="466" t="s">
        <v>19</v>
      </c>
      <c r="K249" s="468">
        <v>10586</v>
      </c>
      <c r="L249" s="468">
        <v>1172</v>
      </c>
      <c r="M249" s="468">
        <v>10319</v>
      </c>
      <c r="N249" s="468">
        <v>8032</v>
      </c>
      <c r="O249" s="468">
        <v>12312</v>
      </c>
      <c r="P249" s="468">
        <v>41</v>
      </c>
      <c r="Q249" s="468">
        <v>13516</v>
      </c>
      <c r="R249" s="466" t="s">
        <v>19</v>
      </c>
      <c r="S249" s="468">
        <v>15816</v>
      </c>
      <c r="T249" s="468">
        <v>13917</v>
      </c>
      <c r="U249" s="468">
        <v>1481</v>
      </c>
      <c r="V249" s="468">
        <v>12091</v>
      </c>
      <c r="W249" s="468">
        <v>18148</v>
      </c>
      <c r="X249" s="468">
        <v>18017</v>
      </c>
      <c r="Y249" s="468">
        <v>39886</v>
      </c>
    </row>
    <row r="250" spans="1:25" s="467" customFormat="1" ht="9" customHeight="1">
      <c r="A250" s="466" t="s">
        <v>20</v>
      </c>
      <c r="B250" s="468">
        <f t="shared" si="27"/>
        <v>2553036</v>
      </c>
      <c r="C250" s="468">
        <v>32694</v>
      </c>
      <c r="D250" s="468">
        <v>8639</v>
      </c>
      <c r="E250" s="468">
        <v>7368</v>
      </c>
      <c r="F250" s="468">
        <v>132414</v>
      </c>
      <c r="G250" s="468">
        <v>452263</v>
      </c>
      <c r="H250" s="468">
        <v>137867</v>
      </c>
      <c r="I250" s="468">
        <v>294255</v>
      </c>
      <c r="J250" s="466" t="s">
        <v>20</v>
      </c>
      <c r="K250" s="468">
        <v>100977</v>
      </c>
      <c r="L250" s="468">
        <v>13900</v>
      </c>
      <c r="M250" s="468">
        <v>62269</v>
      </c>
      <c r="N250" s="468">
        <v>139832</v>
      </c>
      <c r="O250" s="468">
        <v>123040</v>
      </c>
      <c r="P250" s="468">
        <v>1084</v>
      </c>
      <c r="Q250" s="468">
        <v>468416</v>
      </c>
      <c r="R250" s="466" t="s">
        <v>20</v>
      </c>
      <c r="S250" s="468">
        <v>59405</v>
      </c>
      <c r="T250" s="468">
        <v>82737</v>
      </c>
      <c r="U250" s="468">
        <v>11064</v>
      </c>
      <c r="V250" s="468">
        <v>18141</v>
      </c>
      <c r="W250" s="468">
        <v>163077</v>
      </c>
      <c r="X250" s="468">
        <v>67938</v>
      </c>
      <c r="Y250" s="468">
        <v>175656</v>
      </c>
    </row>
    <row r="251" spans="1:25" s="467" customFormat="1" ht="9" customHeight="1">
      <c r="A251" s="469" t="s">
        <v>21</v>
      </c>
      <c r="B251" s="470">
        <f t="shared" si="27"/>
        <v>784295</v>
      </c>
      <c r="C251" s="470">
        <v>225970</v>
      </c>
      <c r="D251" s="470">
        <v>1482</v>
      </c>
      <c r="E251" s="470">
        <v>2548</v>
      </c>
      <c r="F251" s="470">
        <v>28895</v>
      </c>
      <c r="G251" s="470">
        <v>43470</v>
      </c>
      <c r="H251" s="470">
        <v>25008</v>
      </c>
      <c r="I251" s="470">
        <v>105439</v>
      </c>
      <c r="J251" s="469" t="s">
        <v>21</v>
      </c>
      <c r="K251" s="470">
        <v>22385</v>
      </c>
      <c r="L251" s="470">
        <v>2522</v>
      </c>
      <c r="M251" s="470">
        <v>23449</v>
      </c>
      <c r="N251" s="470">
        <v>13152</v>
      </c>
      <c r="O251" s="470">
        <v>21348</v>
      </c>
      <c r="P251" s="470">
        <v>100</v>
      </c>
      <c r="Q251" s="470">
        <v>34524</v>
      </c>
      <c r="R251" s="469" t="s">
        <v>21</v>
      </c>
      <c r="S251" s="470">
        <v>22870</v>
      </c>
      <c r="T251" s="470">
        <v>34702</v>
      </c>
      <c r="U251" s="470">
        <v>2749</v>
      </c>
      <c r="V251" s="470">
        <v>14467</v>
      </c>
      <c r="W251" s="470">
        <v>34534</v>
      </c>
      <c r="X251" s="470">
        <v>42655</v>
      </c>
      <c r="Y251" s="470">
        <v>82026</v>
      </c>
    </row>
    <row r="252" spans="1:25" s="467" customFormat="1" ht="9" customHeight="1">
      <c r="A252" s="466" t="s">
        <v>22</v>
      </c>
      <c r="B252" s="468">
        <f t="shared" si="27"/>
        <v>1460974</v>
      </c>
      <c r="C252" s="468">
        <v>165403</v>
      </c>
      <c r="D252" s="468">
        <v>3260</v>
      </c>
      <c r="E252" s="468">
        <v>5997</v>
      </c>
      <c r="F252" s="468">
        <v>50627</v>
      </c>
      <c r="G252" s="468">
        <v>218920</v>
      </c>
      <c r="H252" s="468">
        <v>55136</v>
      </c>
      <c r="I252" s="468">
        <v>206680</v>
      </c>
      <c r="J252" s="466" t="s">
        <v>22</v>
      </c>
      <c r="K252" s="468">
        <v>46394</v>
      </c>
      <c r="L252" s="468">
        <v>7296</v>
      </c>
      <c r="M252" s="468">
        <v>20108</v>
      </c>
      <c r="N252" s="468">
        <v>32503</v>
      </c>
      <c r="O252" s="468">
        <v>73738</v>
      </c>
      <c r="P252" s="468">
        <v>346</v>
      </c>
      <c r="Q252" s="468">
        <v>137053</v>
      </c>
      <c r="R252" s="466" t="s">
        <v>22</v>
      </c>
      <c r="S252" s="468">
        <v>61316</v>
      </c>
      <c r="T252" s="468">
        <v>41344</v>
      </c>
      <c r="U252" s="468">
        <v>6198</v>
      </c>
      <c r="V252" s="468">
        <v>16134</v>
      </c>
      <c r="W252" s="468">
        <v>85587</v>
      </c>
      <c r="X252" s="468">
        <v>69610</v>
      </c>
      <c r="Y252" s="468">
        <v>157324</v>
      </c>
    </row>
    <row r="253" spans="1:25" s="467" customFormat="1" ht="9" customHeight="1">
      <c r="A253" s="466" t="s">
        <v>23</v>
      </c>
      <c r="B253" s="468">
        <f t="shared" si="27"/>
        <v>681821</v>
      </c>
      <c r="C253" s="468">
        <v>34920</v>
      </c>
      <c r="D253" s="468">
        <v>1130</v>
      </c>
      <c r="E253" s="468">
        <v>1404</v>
      </c>
      <c r="F253" s="468">
        <v>35401</v>
      </c>
      <c r="G253" s="468">
        <v>116528</v>
      </c>
      <c r="H253" s="468">
        <v>35171</v>
      </c>
      <c r="I253" s="468">
        <v>96428</v>
      </c>
      <c r="J253" s="466" t="s">
        <v>23</v>
      </c>
      <c r="K253" s="468">
        <v>26446</v>
      </c>
      <c r="L253" s="468">
        <v>3411</v>
      </c>
      <c r="M253" s="468">
        <v>7900</v>
      </c>
      <c r="N253" s="468">
        <v>16344</v>
      </c>
      <c r="O253" s="468">
        <v>30945</v>
      </c>
      <c r="P253" s="468">
        <v>496</v>
      </c>
      <c r="Q253" s="468">
        <v>60669</v>
      </c>
      <c r="R253" s="466" t="s">
        <v>23</v>
      </c>
      <c r="S253" s="468">
        <v>15957</v>
      </c>
      <c r="T253" s="468">
        <v>14346</v>
      </c>
      <c r="U253" s="468">
        <v>3508</v>
      </c>
      <c r="V253" s="468">
        <v>9091</v>
      </c>
      <c r="W253" s="468">
        <v>94694</v>
      </c>
      <c r="X253" s="468">
        <v>25875</v>
      </c>
      <c r="Y253" s="468">
        <v>51157</v>
      </c>
    </row>
    <row r="254" spans="1:25" s="467" customFormat="1" ht="9" customHeight="1">
      <c r="A254" s="466" t="s">
        <v>24</v>
      </c>
      <c r="B254" s="468">
        <f t="shared" si="27"/>
        <v>585831</v>
      </c>
      <c r="C254" s="468">
        <v>21069</v>
      </c>
      <c r="D254" s="468">
        <v>251</v>
      </c>
      <c r="E254" s="468">
        <v>2815</v>
      </c>
      <c r="F254" s="468">
        <v>51083</v>
      </c>
      <c r="G254" s="468">
        <v>16139</v>
      </c>
      <c r="H254" s="468">
        <v>15669</v>
      </c>
      <c r="I254" s="468">
        <v>79028</v>
      </c>
      <c r="J254" s="466" t="s">
        <v>24</v>
      </c>
      <c r="K254" s="468">
        <v>24990</v>
      </c>
      <c r="L254" s="468">
        <v>4236</v>
      </c>
      <c r="M254" s="468">
        <v>11159</v>
      </c>
      <c r="N254" s="468">
        <v>18828</v>
      </c>
      <c r="O254" s="468">
        <v>30387</v>
      </c>
      <c r="P254" s="468">
        <v>284</v>
      </c>
      <c r="Q254" s="468">
        <v>133969</v>
      </c>
      <c r="R254" s="466" t="s">
        <v>24</v>
      </c>
      <c r="S254" s="468">
        <v>23632</v>
      </c>
      <c r="T254" s="468">
        <v>13510</v>
      </c>
      <c r="U254" s="468">
        <v>10978</v>
      </c>
      <c r="V254" s="468">
        <v>34103</v>
      </c>
      <c r="W254" s="468">
        <v>30599</v>
      </c>
      <c r="X254" s="468">
        <v>22664</v>
      </c>
      <c r="Y254" s="468">
        <v>40438</v>
      </c>
    </row>
    <row r="255" spans="1:25" s="467" customFormat="1" ht="9" customHeight="1">
      <c r="A255" s="469" t="s">
        <v>25</v>
      </c>
      <c r="B255" s="470">
        <f t="shared" si="27"/>
        <v>686034</v>
      </c>
      <c r="C255" s="470">
        <v>76840</v>
      </c>
      <c r="D255" s="470">
        <v>3086</v>
      </c>
      <c r="E255" s="470">
        <v>1417</v>
      </c>
      <c r="F255" s="470">
        <v>43402</v>
      </c>
      <c r="G255" s="470">
        <v>99452</v>
      </c>
      <c r="H255" s="470">
        <v>28249</v>
      </c>
      <c r="I255" s="470">
        <v>112073</v>
      </c>
      <c r="J255" s="469" t="s">
        <v>25</v>
      </c>
      <c r="K255" s="470">
        <v>20083</v>
      </c>
      <c r="L255" s="470">
        <v>3398</v>
      </c>
      <c r="M255" s="470">
        <v>8533</v>
      </c>
      <c r="N255" s="470">
        <v>13217</v>
      </c>
      <c r="O255" s="470">
        <v>23494</v>
      </c>
      <c r="P255" s="470">
        <v>168</v>
      </c>
      <c r="Q255" s="470">
        <v>55294</v>
      </c>
      <c r="R255" s="469" t="s">
        <v>25</v>
      </c>
      <c r="S255" s="470">
        <v>15407</v>
      </c>
      <c r="T255" s="470">
        <v>24641</v>
      </c>
      <c r="U255" s="470">
        <v>3497</v>
      </c>
      <c r="V255" s="470">
        <v>8048</v>
      </c>
      <c r="W255" s="470">
        <v>33579</v>
      </c>
      <c r="X255" s="470">
        <v>45806</v>
      </c>
      <c r="Y255" s="470">
        <v>66350</v>
      </c>
    </row>
    <row r="256" spans="1:25" s="467" customFormat="1" ht="9" customHeight="1">
      <c r="A256" s="466" t="s">
        <v>26</v>
      </c>
      <c r="B256" s="468">
        <f t="shared" si="27"/>
        <v>1251179</v>
      </c>
      <c r="C256" s="468">
        <v>240888</v>
      </c>
      <c r="D256" s="468">
        <v>2358</v>
      </c>
      <c r="E256" s="468">
        <v>4514</v>
      </c>
      <c r="F256" s="468">
        <v>54659</v>
      </c>
      <c r="G256" s="468">
        <v>69825</v>
      </c>
      <c r="H256" s="468">
        <v>36339</v>
      </c>
      <c r="I256" s="468">
        <v>303378</v>
      </c>
      <c r="J256" s="466" t="s">
        <v>26</v>
      </c>
      <c r="K256" s="468">
        <v>32254</v>
      </c>
      <c r="L256" s="468">
        <v>5014</v>
      </c>
      <c r="M256" s="468">
        <v>13393</v>
      </c>
      <c r="N256" s="468">
        <v>26251</v>
      </c>
      <c r="O256" s="468">
        <v>41547</v>
      </c>
      <c r="P256" s="468">
        <v>205</v>
      </c>
      <c r="Q256" s="468">
        <v>129085</v>
      </c>
      <c r="R256" s="466" t="s">
        <v>26</v>
      </c>
      <c r="S256" s="468">
        <v>47270</v>
      </c>
      <c r="T256" s="468">
        <v>31008</v>
      </c>
      <c r="U256" s="468">
        <v>4819</v>
      </c>
      <c r="V256" s="468">
        <v>15341</v>
      </c>
      <c r="W256" s="468">
        <v>56237</v>
      </c>
      <c r="X256" s="468">
        <v>33832</v>
      </c>
      <c r="Y256" s="468">
        <v>102962</v>
      </c>
    </row>
    <row r="257" spans="1:25" s="467" customFormat="1" ht="9" customHeight="1">
      <c r="A257" s="466" t="s">
        <v>27</v>
      </c>
      <c r="B257" s="468">
        <f t="shared" si="27"/>
        <v>1071334</v>
      </c>
      <c r="C257" s="468">
        <v>105513</v>
      </c>
      <c r="D257" s="468">
        <v>8467</v>
      </c>
      <c r="E257" s="468">
        <v>5285</v>
      </c>
      <c r="F257" s="468">
        <v>50318</v>
      </c>
      <c r="G257" s="468">
        <v>170419</v>
      </c>
      <c r="H257" s="468">
        <v>38809</v>
      </c>
      <c r="I257" s="468">
        <v>177632</v>
      </c>
      <c r="J257" s="466" t="s">
        <v>27</v>
      </c>
      <c r="K257" s="468">
        <v>24969</v>
      </c>
      <c r="L257" s="468">
        <v>6782</v>
      </c>
      <c r="M257" s="468">
        <v>36760</v>
      </c>
      <c r="N257" s="468">
        <v>26409</v>
      </c>
      <c r="O257" s="468">
        <v>35976</v>
      </c>
      <c r="P257" s="468">
        <v>179</v>
      </c>
      <c r="Q257" s="468">
        <v>72777</v>
      </c>
      <c r="R257" s="466" t="s">
        <v>27</v>
      </c>
      <c r="S257" s="468">
        <v>43642</v>
      </c>
      <c r="T257" s="468">
        <v>31267</v>
      </c>
      <c r="U257" s="468">
        <v>4756</v>
      </c>
      <c r="V257" s="468">
        <v>15183</v>
      </c>
      <c r="W257" s="468">
        <v>89798</v>
      </c>
      <c r="X257" s="468">
        <v>25666</v>
      </c>
      <c r="Y257" s="468">
        <v>100727</v>
      </c>
    </row>
    <row r="258" spans="1:25" s="467" customFormat="1" ht="9" customHeight="1">
      <c r="A258" s="466" t="s">
        <v>28</v>
      </c>
      <c r="B258" s="468">
        <f t="shared" si="27"/>
        <v>535738</v>
      </c>
      <c r="C258" s="468">
        <v>41623</v>
      </c>
      <c r="D258" s="468">
        <v>24578</v>
      </c>
      <c r="E258" s="468">
        <v>1663</v>
      </c>
      <c r="F258" s="468">
        <v>41493</v>
      </c>
      <c r="G258" s="468">
        <v>24940</v>
      </c>
      <c r="H258" s="468">
        <v>29548</v>
      </c>
      <c r="I258" s="468">
        <v>71827</v>
      </c>
      <c r="J258" s="466" t="s">
        <v>28</v>
      </c>
      <c r="K258" s="468">
        <v>19182</v>
      </c>
      <c r="L258" s="468">
        <v>3263</v>
      </c>
      <c r="M258" s="468">
        <v>8055</v>
      </c>
      <c r="N258" s="468">
        <v>13598</v>
      </c>
      <c r="O258" s="468">
        <v>24714</v>
      </c>
      <c r="P258" s="468">
        <v>260</v>
      </c>
      <c r="Q258" s="468">
        <v>30403</v>
      </c>
      <c r="R258" s="466" t="s">
        <v>28</v>
      </c>
      <c r="S258" s="468">
        <v>25326</v>
      </c>
      <c r="T258" s="468">
        <v>22410</v>
      </c>
      <c r="U258" s="468">
        <v>2721</v>
      </c>
      <c r="V258" s="468">
        <v>9969</v>
      </c>
      <c r="W258" s="468">
        <v>27490</v>
      </c>
      <c r="X258" s="468">
        <v>50046</v>
      </c>
      <c r="Y258" s="468">
        <v>62629</v>
      </c>
    </row>
    <row r="259" spans="1:25" s="467" customFormat="1" ht="9" customHeight="1">
      <c r="A259" s="469" t="s">
        <v>29</v>
      </c>
      <c r="B259" s="470">
        <f t="shared" si="27"/>
        <v>1393129</v>
      </c>
      <c r="C259" s="470">
        <v>90103</v>
      </c>
      <c r="D259" s="470">
        <v>13406</v>
      </c>
      <c r="E259" s="470">
        <v>6410</v>
      </c>
      <c r="F259" s="470">
        <v>75166</v>
      </c>
      <c r="G259" s="470">
        <v>353811</v>
      </c>
      <c r="H259" s="470">
        <v>60725</v>
      </c>
      <c r="I259" s="470">
        <v>208802</v>
      </c>
      <c r="J259" s="469" t="s">
        <v>29</v>
      </c>
      <c r="K259" s="470">
        <v>49782</v>
      </c>
      <c r="L259" s="470">
        <v>8222</v>
      </c>
      <c r="M259" s="470">
        <v>16517</v>
      </c>
      <c r="N259" s="470">
        <v>30183</v>
      </c>
      <c r="O259" s="470">
        <v>38895</v>
      </c>
      <c r="P259" s="470">
        <v>185</v>
      </c>
      <c r="Q259" s="470">
        <v>90330</v>
      </c>
      <c r="R259" s="469" t="s">
        <v>29</v>
      </c>
      <c r="S259" s="470">
        <v>26684</v>
      </c>
      <c r="T259" s="470">
        <v>46540</v>
      </c>
      <c r="U259" s="470">
        <v>5350</v>
      </c>
      <c r="V259" s="470">
        <v>16729</v>
      </c>
      <c r="W259" s="470">
        <v>81575</v>
      </c>
      <c r="X259" s="470">
        <v>20799</v>
      </c>
      <c r="Y259" s="470">
        <v>152915</v>
      </c>
    </row>
    <row r="260" spans="1:25" s="467" customFormat="1" ht="9" customHeight="1">
      <c r="A260" s="466" t="s">
        <v>30</v>
      </c>
      <c r="B260" s="468">
        <f t="shared" si="27"/>
        <v>261876</v>
      </c>
      <c r="C260" s="468">
        <v>29948</v>
      </c>
      <c r="D260" s="468">
        <v>308</v>
      </c>
      <c r="E260" s="468">
        <v>456</v>
      </c>
      <c r="F260" s="468">
        <v>9992</v>
      </c>
      <c r="G260" s="468">
        <v>53952</v>
      </c>
      <c r="H260" s="468">
        <v>8311</v>
      </c>
      <c r="I260" s="468">
        <v>35578</v>
      </c>
      <c r="J260" s="466" t="s">
        <v>30</v>
      </c>
      <c r="K260" s="468">
        <v>9164</v>
      </c>
      <c r="L260" s="468">
        <v>1360</v>
      </c>
      <c r="M260" s="468">
        <v>4950</v>
      </c>
      <c r="N260" s="468">
        <v>3625</v>
      </c>
      <c r="O260" s="468">
        <v>7212</v>
      </c>
      <c r="P260" s="468">
        <v>38</v>
      </c>
      <c r="Q260" s="468">
        <v>10049</v>
      </c>
      <c r="R260" s="466" t="s">
        <v>30</v>
      </c>
      <c r="S260" s="468">
        <v>9316</v>
      </c>
      <c r="T260" s="468">
        <v>11585</v>
      </c>
      <c r="U260" s="468">
        <v>888</v>
      </c>
      <c r="V260" s="468">
        <v>2190</v>
      </c>
      <c r="W260" s="468">
        <v>15191</v>
      </c>
      <c r="X260" s="468">
        <v>9645</v>
      </c>
      <c r="Y260" s="468">
        <v>38118</v>
      </c>
    </row>
    <row r="261" spans="1:25" s="467" customFormat="1" ht="9" customHeight="1">
      <c r="A261" s="466" t="s">
        <v>31</v>
      </c>
      <c r="B261" s="468">
        <f t="shared" si="27"/>
        <v>2112765</v>
      </c>
      <c r="C261" s="468">
        <v>299048</v>
      </c>
      <c r="D261" s="468">
        <v>21401</v>
      </c>
      <c r="E261" s="468">
        <v>11129</v>
      </c>
      <c r="F261" s="468">
        <v>110330</v>
      </c>
      <c r="G261" s="468">
        <v>158427</v>
      </c>
      <c r="H261" s="468">
        <v>76239</v>
      </c>
      <c r="I261" s="468">
        <v>294241</v>
      </c>
      <c r="J261" s="466" t="s">
        <v>31</v>
      </c>
      <c r="K261" s="468">
        <v>92736</v>
      </c>
      <c r="L261" s="468">
        <v>7951</v>
      </c>
      <c r="M261" s="468">
        <v>26367</v>
      </c>
      <c r="N261" s="468">
        <v>44978</v>
      </c>
      <c r="O261" s="468">
        <v>82992</v>
      </c>
      <c r="P261" s="468">
        <v>402</v>
      </c>
      <c r="Q261" s="468">
        <v>109016</v>
      </c>
      <c r="R261" s="466" t="s">
        <v>31</v>
      </c>
      <c r="S261" s="468">
        <v>146866</v>
      </c>
      <c r="T261" s="468">
        <v>62236</v>
      </c>
      <c r="U261" s="468">
        <v>7483</v>
      </c>
      <c r="V261" s="468">
        <v>30860</v>
      </c>
      <c r="W261" s="468">
        <v>116443</v>
      </c>
      <c r="X261" s="468">
        <v>84556</v>
      </c>
      <c r="Y261" s="468">
        <v>329064</v>
      </c>
    </row>
    <row r="262" spans="1:25" s="467" customFormat="1" ht="9" customHeight="1">
      <c r="A262" s="466" t="s">
        <v>32</v>
      </c>
      <c r="B262" s="468">
        <f t="shared" si="27"/>
        <v>666693</v>
      </c>
      <c r="C262" s="468">
        <v>57511</v>
      </c>
      <c r="D262" s="468">
        <v>2307</v>
      </c>
      <c r="E262" s="468">
        <v>2039</v>
      </c>
      <c r="F262" s="468">
        <v>39725</v>
      </c>
      <c r="G262" s="468">
        <v>98620</v>
      </c>
      <c r="H262" s="468">
        <v>28496</v>
      </c>
      <c r="I262" s="468">
        <v>103993</v>
      </c>
      <c r="J262" s="466" t="s">
        <v>32</v>
      </c>
      <c r="K262" s="468">
        <v>20124</v>
      </c>
      <c r="L262" s="468">
        <v>4616</v>
      </c>
      <c r="M262" s="468">
        <v>12640</v>
      </c>
      <c r="N262" s="468">
        <v>12476</v>
      </c>
      <c r="O262" s="468">
        <v>35157</v>
      </c>
      <c r="P262" s="468">
        <v>376</v>
      </c>
      <c r="Q262" s="468">
        <v>53291</v>
      </c>
      <c r="R262" s="466" t="s">
        <v>32</v>
      </c>
      <c r="S262" s="468">
        <v>19158</v>
      </c>
      <c r="T262" s="468">
        <v>20612</v>
      </c>
      <c r="U262" s="468">
        <v>3388</v>
      </c>
      <c r="V262" s="468">
        <v>10876</v>
      </c>
      <c r="W262" s="468">
        <v>42354</v>
      </c>
      <c r="X262" s="468">
        <v>40960</v>
      </c>
      <c r="Y262" s="468">
        <v>57974</v>
      </c>
    </row>
    <row r="263" spans="1:25" s="467" customFormat="1" ht="9" customHeight="1">
      <c r="A263" s="469" t="s">
        <v>33</v>
      </c>
      <c r="B263" s="470">
        <f t="shared" si="27"/>
        <v>382371</v>
      </c>
      <c r="C263" s="470">
        <v>88460</v>
      </c>
      <c r="D263" s="470">
        <v>4785</v>
      </c>
      <c r="E263" s="470">
        <v>651</v>
      </c>
      <c r="F263" s="470">
        <v>15808</v>
      </c>
      <c r="G263" s="470">
        <v>29550</v>
      </c>
      <c r="H263" s="470">
        <v>9796</v>
      </c>
      <c r="I263" s="470">
        <v>58089</v>
      </c>
      <c r="J263" s="469" t="s">
        <v>33</v>
      </c>
      <c r="K263" s="470">
        <v>5887</v>
      </c>
      <c r="L263" s="470">
        <v>1378</v>
      </c>
      <c r="M263" s="470">
        <v>4542</v>
      </c>
      <c r="N263" s="470">
        <v>5278</v>
      </c>
      <c r="O263" s="470">
        <v>7636</v>
      </c>
      <c r="P263" s="470">
        <v>36</v>
      </c>
      <c r="Q263" s="470">
        <v>17320</v>
      </c>
      <c r="R263" s="469" t="s">
        <v>33</v>
      </c>
      <c r="S263" s="470">
        <v>11405</v>
      </c>
      <c r="T263" s="470">
        <v>12884</v>
      </c>
      <c r="U263" s="470">
        <v>1846</v>
      </c>
      <c r="V263" s="470">
        <v>3899</v>
      </c>
      <c r="W263" s="470">
        <v>15037</v>
      </c>
      <c r="X263" s="470">
        <v>38344</v>
      </c>
      <c r="Y263" s="470">
        <v>49740</v>
      </c>
    </row>
    <row r="264" spans="1:25" s="467" customFormat="1" ht="9" customHeight="1">
      <c r="A264" s="471" t="s">
        <v>218</v>
      </c>
      <c r="B264" s="468">
        <f t="shared" si="27"/>
        <v>517</v>
      </c>
      <c r="C264" s="472">
        <v>103</v>
      </c>
      <c r="D264" s="472">
        <v>4</v>
      </c>
      <c r="E264" s="472">
        <v>1</v>
      </c>
      <c r="F264" s="472">
        <v>13</v>
      </c>
      <c r="G264" s="472">
        <v>66</v>
      </c>
      <c r="H264" s="472">
        <v>17</v>
      </c>
      <c r="I264" s="472">
        <v>82</v>
      </c>
      <c r="J264" s="471" t="s">
        <v>218</v>
      </c>
      <c r="K264" s="472">
        <v>8</v>
      </c>
      <c r="L264" s="472">
        <v>5</v>
      </c>
      <c r="M264" s="472">
        <v>4</v>
      </c>
      <c r="N264" s="472">
        <v>11</v>
      </c>
      <c r="O264" s="472">
        <v>16</v>
      </c>
      <c r="P264" s="472">
        <v>3</v>
      </c>
      <c r="Q264" s="472">
        <v>68</v>
      </c>
      <c r="R264" s="471" t="s">
        <v>218</v>
      </c>
      <c r="S264" s="472">
        <v>33</v>
      </c>
      <c r="T264" s="472">
        <v>11</v>
      </c>
      <c r="U264" s="472">
        <v>4</v>
      </c>
      <c r="V264" s="472">
        <v>7</v>
      </c>
      <c r="W264" s="472">
        <v>23</v>
      </c>
      <c r="X264" s="472">
        <v>10</v>
      </c>
      <c r="Y264" s="472">
        <v>28</v>
      </c>
    </row>
    <row r="265" spans="1:25" s="467" customFormat="1" ht="9" customHeight="1">
      <c r="A265" s="471"/>
      <c r="B265" s="468"/>
      <c r="C265" s="472"/>
      <c r="D265" s="472"/>
      <c r="E265" s="472"/>
      <c r="F265" s="472"/>
      <c r="G265" s="472"/>
      <c r="H265" s="472"/>
      <c r="I265" s="472"/>
      <c r="J265" s="471"/>
      <c r="K265" s="472"/>
      <c r="L265" s="472"/>
      <c r="M265" s="472"/>
      <c r="N265" s="472"/>
      <c r="O265" s="472"/>
      <c r="P265" s="472"/>
      <c r="Q265" s="472"/>
      <c r="R265" s="471"/>
      <c r="S265" s="472"/>
      <c r="T265" s="472"/>
      <c r="U265" s="472"/>
      <c r="V265" s="472"/>
      <c r="W265" s="472"/>
      <c r="X265" s="472"/>
      <c r="Y265" s="472"/>
    </row>
    <row r="266" spans="1:25" ht="9" customHeight="1">
      <c r="A266" s="464">
        <v>2014</v>
      </c>
      <c r="B266" s="455"/>
      <c r="C266" s="455"/>
      <c r="D266" s="455"/>
      <c r="E266" s="455"/>
      <c r="F266" s="455"/>
      <c r="G266" s="455"/>
      <c r="H266" s="455"/>
      <c r="I266" s="465"/>
      <c r="J266" s="464">
        <v>2014</v>
      </c>
      <c r="M266" s="455"/>
      <c r="N266" s="455"/>
      <c r="O266" s="455"/>
      <c r="P266" s="455"/>
      <c r="Q266" s="455"/>
      <c r="R266" s="464">
        <v>2014</v>
      </c>
      <c r="S266" s="455"/>
      <c r="T266" s="455"/>
      <c r="U266" s="455"/>
      <c r="V266" s="455"/>
      <c r="W266" s="455"/>
      <c r="X266" s="455"/>
      <c r="Y266" s="455"/>
    </row>
    <row r="267" spans="1:25" s="467" customFormat="1" ht="9" customHeight="1">
      <c r="A267" s="464" t="s">
        <v>1</v>
      </c>
      <c r="B267" s="465">
        <f t="shared" ref="B267:I267" si="28">SUM(B269:B301)</f>
        <v>46295553</v>
      </c>
      <c r="C267" s="465">
        <f t="shared" si="28"/>
        <v>3204710</v>
      </c>
      <c r="D267" s="465">
        <f t="shared" si="28"/>
        <v>250216</v>
      </c>
      <c r="E267" s="465">
        <f t="shared" si="28"/>
        <v>225595</v>
      </c>
      <c r="F267" s="465">
        <f t="shared" si="28"/>
        <v>1835265</v>
      </c>
      <c r="G267" s="465">
        <f t="shared" si="28"/>
        <v>6034028</v>
      </c>
      <c r="H267" s="465">
        <f t="shared" si="28"/>
        <v>1754593</v>
      </c>
      <c r="I267" s="465">
        <f t="shared" si="28"/>
        <v>5607726</v>
      </c>
      <c r="J267" s="464" t="s">
        <v>1</v>
      </c>
      <c r="K267" s="465">
        <f t="shared" ref="K267:Q267" si="29">SUM(K269:K301)</f>
        <v>1367625</v>
      </c>
      <c r="L267" s="465">
        <f t="shared" si="29"/>
        <v>259393</v>
      </c>
      <c r="M267" s="465">
        <f t="shared" si="29"/>
        <v>756410</v>
      </c>
      <c r="N267" s="465">
        <f t="shared" si="29"/>
        <v>1059637</v>
      </c>
      <c r="O267" s="465">
        <f t="shared" si="29"/>
        <v>3908183</v>
      </c>
      <c r="P267" s="465">
        <f t="shared" si="29"/>
        <v>15823</v>
      </c>
      <c r="Q267" s="465">
        <f t="shared" si="29"/>
        <v>5045838</v>
      </c>
      <c r="R267" s="464" t="s">
        <v>1</v>
      </c>
      <c r="S267" s="465">
        <f t="shared" ref="S267:Y267" si="30">SUM(S269:S301)</f>
        <v>1265642</v>
      </c>
      <c r="T267" s="465">
        <f t="shared" si="30"/>
        <v>1400131</v>
      </c>
      <c r="U267" s="465">
        <f t="shared" si="30"/>
        <v>263485</v>
      </c>
      <c r="V267" s="465">
        <f t="shared" si="30"/>
        <v>526532</v>
      </c>
      <c r="W267" s="465">
        <f t="shared" si="30"/>
        <v>2507975</v>
      </c>
      <c r="X267" s="465">
        <f t="shared" si="30"/>
        <v>2070738</v>
      </c>
      <c r="Y267" s="465">
        <f t="shared" si="30"/>
        <v>6936008</v>
      </c>
    </row>
    <row r="268" spans="1:25" s="467" customFormat="1" ht="3.95" customHeight="1">
      <c r="A268" s="464"/>
      <c r="B268" s="465"/>
      <c r="C268" s="465"/>
      <c r="D268" s="465"/>
      <c r="E268" s="465"/>
      <c r="F268" s="465"/>
      <c r="G268" s="465"/>
      <c r="H268" s="465"/>
      <c r="I268" s="465"/>
      <c r="J268" s="464"/>
      <c r="K268" s="465"/>
      <c r="L268" s="465"/>
      <c r="M268" s="465"/>
      <c r="N268" s="465"/>
      <c r="O268" s="465"/>
      <c r="P268" s="465"/>
      <c r="Q268" s="465"/>
      <c r="R268" s="464"/>
      <c r="S268" s="465"/>
      <c r="T268" s="465"/>
      <c r="U268" s="465"/>
      <c r="V268" s="465"/>
      <c r="W268" s="465"/>
      <c r="X268" s="465"/>
      <c r="Y268" s="465"/>
    </row>
    <row r="269" spans="1:25" s="467" customFormat="1" ht="9" customHeight="1">
      <c r="A269" s="466" t="s">
        <v>2</v>
      </c>
      <c r="B269" s="468">
        <f t="shared" ref="B269:B301" si="31">SUM(C269:I269,K269:Q269,S269:Y269)</f>
        <v>560653</v>
      </c>
      <c r="C269" s="468">
        <v>23345</v>
      </c>
      <c r="D269" s="468">
        <v>630</v>
      </c>
      <c r="E269" s="468">
        <v>1038</v>
      </c>
      <c r="F269" s="468">
        <v>18047</v>
      </c>
      <c r="G269" s="468">
        <v>87037</v>
      </c>
      <c r="H269" s="468">
        <v>17151</v>
      </c>
      <c r="I269" s="468">
        <v>62792</v>
      </c>
      <c r="J269" s="466" t="s">
        <v>2</v>
      </c>
      <c r="K269" s="468">
        <v>16815</v>
      </c>
      <c r="L269" s="468">
        <v>2269</v>
      </c>
      <c r="M269" s="468">
        <v>5493</v>
      </c>
      <c r="N269" s="468">
        <v>9191</v>
      </c>
      <c r="O269" s="468">
        <v>46541</v>
      </c>
      <c r="P269" s="468">
        <v>129</v>
      </c>
      <c r="Q269" s="468">
        <v>37594</v>
      </c>
      <c r="R269" s="466" t="s">
        <v>2</v>
      </c>
      <c r="S269" s="468">
        <v>27770</v>
      </c>
      <c r="T269" s="468">
        <v>15167</v>
      </c>
      <c r="U269" s="468">
        <v>2665</v>
      </c>
      <c r="V269" s="468">
        <v>4690</v>
      </c>
      <c r="W269" s="468">
        <v>27702</v>
      </c>
      <c r="X269" s="468">
        <v>94013</v>
      </c>
      <c r="Y269" s="468">
        <v>60574</v>
      </c>
    </row>
    <row r="270" spans="1:25" s="467" customFormat="1" ht="9" customHeight="1">
      <c r="A270" s="466" t="s">
        <v>3</v>
      </c>
      <c r="B270" s="468">
        <f t="shared" si="31"/>
        <v>1637152</v>
      </c>
      <c r="C270" s="468">
        <v>50123</v>
      </c>
      <c r="D270" s="468">
        <v>1690</v>
      </c>
      <c r="E270" s="468">
        <v>3831</v>
      </c>
      <c r="F270" s="468">
        <v>54642</v>
      </c>
      <c r="G270" s="468">
        <v>488300</v>
      </c>
      <c r="H270" s="468">
        <v>97878</v>
      </c>
      <c r="I270" s="468">
        <v>236850</v>
      </c>
      <c r="J270" s="466" t="s">
        <v>3</v>
      </c>
      <c r="K270" s="468">
        <v>29705</v>
      </c>
      <c r="L270" s="468">
        <v>6655</v>
      </c>
      <c r="M270" s="468">
        <v>11306</v>
      </c>
      <c r="N270" s="468">
        <v>43701</v>
      </c>
      <c r="O270" s="468">
        <v>114404</v>
      </c>
      <c r="P270" s="468">
        <v>275</v>
      </c>
      <c r="Q270" s="468">
        <v>91997</v>
      </c>
      <c r="R270" s="466" t="s">
        <v>3</v>
      </c>
      <c r="S270" s="468">
        <v>21822</v>
      </c>
      <c r="T270" s="468">
        <v>34958</v>
      </c>
      <c r="U270" s="468">
        <v>10941</v>
      </c>
      <c r="V270" s="468">
        <v>16633</v>
      </c>
      <c r="W270" s="468">
        <v>119849</v>
      </c>
      <c r="X270" s="468">
        <v>25156</v>
      </c>
      <c r="Y270" s="468">
        <v>176436</v>
      </c>
    </row>
    <row r="271" spans="1:25" s="467" customFormat="1" ht="9" customHeight="1">
      <c r="A271" s="466" t="s">
        <v>4</v>
      </c>
      <c r="B271" s="468">
        <f t="shared" si="31"/>
        <v>285068</v>
      </c>
      <c r="C271" s="468">
        <v>14839</v>
      </c>
      <c r="D271" s="468">
        <v>2390</v>
      </c>
      <c r="E271" s="468">
        <v>1372</v>
      </c>
      <c r="F271" s="468">
        <v>21597</v>
      </c>
      <c r="G271" s="468">
        <v>11195</v>
      </c>
      <c r="H271" s="468">
        <v>10511</v>
      </c>
      <c r="I271" s="468">
        <v>44198</v>
      </c>
      <c r="J271" s="466" t="s">
        <v>4</v>
      </c>
      <c r="K271" s="468">
        <v>7291</v>
      </c>
      <c r="L271" s="468">
        <v>1372</v>
      </c>
      <c r="M271" s="468">
        <v>2046</v>
      </c>
      <c r="N271" s="468">
        <v>14732</v>
      </c>
      <c r="O271" s="468">
        <v>28830</v>
      </c>
      <c r="P271" s="468">
        <v>44</v>
      </c>
      <c r="Q271" s="468">
        <v>28138</v>
      </c>
      <c r="R271" s="466" t="s">
        <v>4</v>
      </c>
      <c r="S271" s="468">
        <v>5419</v>
      </c>
      <c r="T271" s="468">
        <v>7027</v>
      </c>
      <c r="U271" s="468">
        <v>3008</v>
      </c>
      <c r="V271" s="468">
        <v>13061</v>
      </c>
      <c r="W271" s="468">
        <v>15036</v>
      </c>
      <c r="X271" s="468">
        <v>13220</v>
      </c>
      <c r="Y271" s="468">
        <v>39742</v>
      </c>
    </row>
    <row r="272" spans="1:25" s="467" customFormat="1" ht="9" customHeight="1">
      <c r="A272" s="469" t="s">
        <v>5</v>
      </c>
      <c r="B272" s="470">
        <f t="shared" si="31"/>
        <v>326446</v>
      </c>
      <c r="C272" s="470">
        <v>37881</v>
      </c>
      <c r="D272" s="470">
        <v>6783</v>
      </c>
      <c r="E272" s="470">
        <v>850</v>
      </c>
      <c r="F272" s="470">
        <v>15750</v>
      </c>
      <c r="G272" s="470">
        <v>24408</v>
      </c>
      <c r="H272" s="470">
        <v>9804</v>
      </c>
      <c r="I272" s="470">
        <v>34996</v>
      </c>
      <c r="J272" s="469" t="s">
        <v>5</v>
      </c>
      <c r="K272" s="470">
        <v>11310</v>
      </c>
      <c r="L272" s="470">
        <v>1382</v>
      </c>
      <c r="M272" s="470">
        <v>9781</v>
      </c>
      <c r="N272" s="470">
        <v>6888</v>
      </c>
      <c r="O272" s="470">
        <v>24805</v>
      </c>
      <c r="P272" s="470">
        <v>87</v>
      </c>
      <c r="Q272" s="470">
        <v>22313</v>
      </c>
      <c r="R272" s="469" t="s">
        <v>5</v>
      </c>
      <c r="S272" s="470">
        <v>10003</v>
      </c>
      <c r="T272" s="470">
        <v>8420</v>
      </c>
      <c r="U272" s="470">
        <v>1090</v>
      </c>
      <c r="V272" s="470">
        <v>5015</v>
      </c>
      <c r="W272" s="470">
        <v>13910</v>
      </c>
      <c r="X272" s="470">
        <v>25751</v>
      </c>
      <c r="Y272" s="470">
        <v>55219</v>
      </c>
    </row>
    <row r="273" spans="1:25" s="467" customFormat="1" ht="9" customHeight="1">
      <c r="A273" s="466" t="s">
        <v>6</v>
      </c>
      <c r="B273" s="468">
        <f t="shared" si="31"/>
        <v>1202772</v>
      </c>
      <c r="C273" s="468">
        <v>46938</v>
      </c>
      <c r="D273" s="468">
        <v>18083</v>
      </c>
      <c r="E273" s="468">
        <v>4457</v>
      </c>
      <c r="F273" s="468">
        <v>51448</v>
      </c>
      <c r="G273" s="468">
        <v>222216</v>
      </c>
      <c r="H273" s="468">
        <v>52155</v>
      </c>
      <c r="I273" s="468">
        <v>135577</v>
      </c>
      <c r="J273" s="466" t="s">
        <v>6</v>
      </c>
      <c r="K273" s="468">
        <v>26408</v>
      </c>
      <c r="L273" s="468">
        <v>6274</v>
      </c>
      <c r="M273" s="468">
        <v>11790</v>
      </c>
      <c r="N273" s="468">
        <v>39918</v>
      </c>
      <c r="O273" s="468">
        <v>107652</v>
      </c>
      <c r="P273" s="468">
        <v>193</v>
      </c>
      <c r="Q273" s="468">
        <v>103480</v>
      </c>
      <c r="R273" s="466" t="s">
        <v>6</v>
      </c>
      <c r="S273" s="468">
        <v>23584</v>
      </c>
      <c r="T273" s="468">
        <v>31258</v>
      </c>
      <c r="U273" s="468">
        <v>4468</v>
      </c>
      <c r="V273" s="468">
        <v>11646</v>
      </c>
      <c r="W273" s="468">
        <v>64796</v>
      </c>
      <c r="X273" s="468">
        <v>47017</v>
      </c>
      <c r="Y273" s="468">
        <v>193414</v>
      </c>
    </row>
    <row r="274" spans="1:25" s="467" customFormat="1" ht="9" customHeight="1">
      <c r="A274" s="466" t="s">
        <v>7</v>
      </c>
      <c r="B274" s="468">
        <f t="shared" si="31"/>
        <v>256249</v>
      </c>
      <c r="C274" s="468">
        <v>18748</v>
      </c>
      <c r="D274" s="468">
        <v>1541</v>
      </c>
      <c r="E274" s="468">
        <v>1151</v>
      </c>
      <c r="F274" s="468">
        <v>15203</v>
      </c>
      <c r="G274" s="468">
        <v>8954</v>
      </c>
      <c r="H274" s="468">
        <v>8637</v>
      </c>
      <c r="I274" s="468">
        <v>35651</v>
      </c>
      <c r="J274" s="466" t="s">
        <v>7</v>
      </c>
      <c r="K274" s="468">
        <v>11900</v>
      </c>
      <c r="L274" s="468">
        <v>1323</v>
      </c>
      <c r="M274" s="468">
        <v>3189</v>
      </c>
      <c r="N274" s="468">
        <v>5800</v>
      </c>
      <c r="O274" s="468">
        <v>20829</v>
      </c>
      <c r="P274" s="468">
        <v>40</v>
      </c>
      <c r="Q274" s="468">
        <v>22064</v>
      </c>
      <c r="R274" s="466" t="s">
        <v>7</v>
      </c>
      <c r="S274" s="468">
        <v>7065</v>
      </c>
      <c r="T274" s="468">
        <v>9664</v>
      </c>
      <c r="U274" s="468">
        <v>1108</v>
      </c>
      <c r="V274" s="468">
        <v>5697</v>
      </c>
      <c r="W274" s="468">
        <v>16851</v>
      </c>
      <c r="X274" s="468">
        <v>12476</v>
      </c>
      <c r="Y274" s="468">
        <v>48358</v>
      </c>
    </row>
    <row r="275" spans="1:25" s="467" customFormat="1" ht="9" customHeight="1">
      <c r="A275" s="466" t="s">
        <v>8</v>
      </c>
      <c r="B275" s="468">
        <f t="shared" si="31"/>
        <v>991399</v>
      </c>
      <c r="C275" s="468">
        <v>238427</v>
      </c>
      <c r="D275" s="468">
        <v>2459</v>
      </c>
      <c r="E275" s="468">
        <v>2703</v>
      </c>
      <c r="F275" s="468">
        <v>36119</v>
      </c>
      <c r="G275" s="468">
        <v>24803</v>
      </c>
      <c r="H275" s="468">
        <v>30640</v>
      </c>
      <c r="I275" s="468">
        <v>109915</v>
      </c>
      <c r="J275" s="466" t="s">
        <v>8</v>
      </c>
      <c r="K275" s="468">
        <v>22806</v>
      </c>
      <c r="L275" s="468">
        <v>2953</v>
      </c>
      <c r="M275" s="468">
        <v>18211</v>
      </c>
      <c r="N275" s="468">
        <v>12342</v>
      </c>
      <c r="O275" s="468">
        <v>58349</v>
      </c>
      <c r="P275" s="468">
        <v>213</v>
      </c>
      <c r="Q275" s="468">
        <v>44372</v>
      </c>
      <c r="R275" s="466" t="s">
        <v>8</v>
      </c>
      <c r="S275" s="468">
        <v>34962</v>
      </c>
      <c r="T275" s="468">
        <v>38417</v>
      </c>
      <c r="U275" s="468">
        <v>2163</v>
      </c>
      <c r="V275" s="468">
        <v>13293</v>
      </c>
      <c r="W275" s="468">
        <v>40418</v>
      </c>
      <c r="X275" s="468">
        <v>59934</v>
      </c>
      <c r="Y275" s="468">
        <v>197900</v>
      </c>
    </row>
    <row r="276" spans="1:25" s="467" customFormat="1" ht="9" customHeight="1">
      <c r="A276" s="469" t="s">
        <v>9</v>
      </c>
      <c r="B276" s="470">
        <f t="shared" si="31"/>
        <v>1621142</v>
      </c>
      <c r="C276" s="470">
        <v>100653</v>
      </c>
      <c r="D276" s="470">
        <v>3505</v>
      </c>
      <c r="E276" s="470">
        <v>1870</v>
      </c>
      <c r="F276" s="470">
        <v>60622</v>
      </c>
      <c r="G276" s="470">
        <v>496722</v>
      </c>
      <c r="H276" s="470">
        <v>53876</v>
      </c>
      <c r="I276" s="470">
        <v>208143</v>
      </c>
      <c r="J276" s="469" t="s">
        <v>9</v>
      </c>
      <c r="K276" s="470">
        <v>27033</v>
      </c>
      <c r="L276" s="470">
        <v>5553</v>
      </c>
      <c r="M276" s="470">
        <v>15501</v>
      </c>
      <c r="N276" s="470">
        <v>24684</v>
      </c>
      <c r="O276" s="470">
        <v>119992</v>
      </c>
      <c r="P276" s="470">
        <v>241</v>
      </c>
      <c r="Q276" s="470">
        <v>116887</v>
      </c>
      <c r="R276" s="469" t="s">
        <v>9</v>
      </c>
      <c r="S276" s="470">
        <v>50196</v>
      </c>
      <c r="T276" s="470">
        <v>40604</v>
      </c>
      <c r="U276" s="470">
        <v>5116</v>
      </c>
      <c r="V276" s="470">
        <v>13867</v>
      </c>
      <c r="W276" s="470">
        <v>76834</v>
      </c>
      <c r="X276" s="470">
        <v>31376</v>
      </c>
      <c r="Y276" s="470">
        <v>167867</v>
      </c>
    </row>
    <row r="277" spans="1:25" s="467" customFormat="1" ht="9" customHeight="1">
      <c r="A277" s="466" t="s">
        <v>10</v>
      </c>
      <c r="B277" s="468">
        <f t="shared" si="31"/>
        <v>9858952</v>
      </c>
      <c r="C277" s="468">
        <v>13719</v>
      </c>
      <c r="D277" s="468">
        <v>89639</v>
      </c>
      <c r="E277" s="468">
        <v>120408</v>
      </c>
      <c r="F277" s="468">
        <v>297958</v>
      </c>
      <c r="G277" s="468">
        <v>1357732</v>
      </c>
      <c r="H277" s="468">
        <v>344475</v>
      </c>
      <c r="I277" s="468">
        <v>911718</v>
      </c>
      <c r="J277" s="466" t="s">
        <v>10</v>
      </c>
      <c r="K277" s="468">
        <v>279559</v>
      </c>
      <c r="L277" s="468">
        <v>92288</v>
      </c>
      <c r="M277" s="468">
        <v>238870</v>
      </c>
      <c r="N277" s="468">
        <v>210563</v>
      </c>
      <c r="O277" s="468">
        <v>878102</v>
      </c>
      <c r="P277" s="468">
        <v>6456</v>
      </c>
      <c r="Q277" s="468">
        <v>2024784</v>
      </c>
      <c r="R277" s="466" t="s">
        <v>10</v>
      </c>
      <c r="S277" s="468">
        <v>168621</v>
      </c>
      <c r="T277" s="468">
        <v>381528</v>
      </c>
      <c r="U277" s="468">
        <v>85033</v>
      </c>
      <c r="V277" s="468">
        <v>75932</v>
      </c>
      <c r="W277" s="468">
        <v>477962</v>
      </c>
      <c r="X277" s="468">
        <v>470365</v>
      </c>
      <c r="Y277" s="468">
        <v>1333240</v>
      </c>
    </row>
    <row r="278" spans="1:25" s="467" customFormat="1" ht="9" customHeight="1">
      <c r="A278" s="466" t="s">
        <v>11</v>
      </c>
      <c r="B278" s="468">
        <f t="shared" si="31"/>
        <v>582708</v>
      </c>
      <c r="C278" s="468">
        <v>79883</v>
      </c>
      <c r="D278" s="468">
        <v>5419</v>
      </c>
      <c r="E278" s="468">
        <v>1931</v>
      </c>
      <c r="F278" s="468">
        <v>22536</v>
      </c>
      <c r="G278" s="468">
        <v>66690</v>
      </c>
      <c r="H278" s="468">
        <v>23893</v>
      </c>
      <c r="I278" s="468">
        <v>60341</v>
      </c>
      <c r="J278" s="466" t="s">
        <v>11</v>
      </c>
      <c r="K278" s="468">
        <v>18005</v>
      </c>
      <c r="L278" s="468">
        <v>2012</v>
      </c>
      <c r="M278" s="468">
        <v>6784</v>
      </c>
      <c r="N278" s="468">
        <v>6640</v>
      </c>
      <c r="O278" s="468">
        <v>48607</v>
      </c>
      <c r="P278" s="468">
        <v>52</v>
      </c>
      <c r="Q278" s="468">
        <v>46934</v>
      </c>
      <c r="R278" s="466" t="s">
        <v>11</v>
      </c>
      <c r="S278" s="468">
        <v>15268</v>
      </c>
      <c r="T278" s="468">
        <v>16598</v>
      </c>
      <c r="U278" s="468">
        <v>1722</v>
      </c>
      <c r="V278" s="468">
        <v>4424</v>
      </c>
      <c r="W278" s="468">
        <v>18019</v>
      </c>
      <c r="X278" s="468">
        <v>46029</v>
      </c>
      <c r="Y278" s="468">
        <v>90921</v>
      </c>
    </row>
    <row r="279" spans="1:25" s="467" customFormat="1" ht="9" customHeight="1">
      <c r="A279" s="466" t="s">
        <v>12</v>
      </c>
      <c r="B279" s="468">
        <f t="shared" si="31"/>
        <v>1808669</v>
      </c>
      <c r="C279" s="468">
        <v>141093</v>
      </c>
      <c r="D279" s="468">
        <v>4348</v>
      </c>
      <c r="E279" s="468">
        <v>3219</v>
      </c>
      <c r="F279" s="468">
        <v>69519</v>
      </c>
      <c r="G279" s="468">
        <v>271328</v>
      </c>
      <c r="H279" s="468">
        <v>78287</v>
      </c>
      <c r="I279" s="468">
        <v>263584</v>
      </c>
      <c r="J279" s="466" t="s">
        <v>12</v>
      </c>
      <c r="K279" s="468">
        <v>46460</v>
      </c>
      <c r="L279" s="468">
        <v>6743</v>
      </c>
      <c r="M279" s="468">
        <v>25347</v>
      </c>
      <c r="N279" s="468">
        <v>34306</v>
      </c>
      <c r="O279" s="468">
        <v>146589</v>
      </c>
      <c r="P279" s="468">
        <v>458</v>
      </c>
      <c r="Q279" s="468">
        <v>144841</v>
      </c>
      <c r="R279" s="466" t="s">
        <v>12</v>
      </c>
      <c r="S279" s="468">
        <v>34326</v>
      </c>
      <c r="T279" s="468">
        <v>41974</v>
      </c>
      <c r="U279" s="468">
        <v>9142</v>
      </c>
      <c r="V279" s="468">
        <v>19573</v>
      </c>
      <c r="W279" s="468">
        <v>82521</v>
      </c>
      <c r="X279" s="468">
        <v>119784</v>
      </c>
      <c r="Y279" s="468">
        <v>265227</v>
      </c>
    </row>
    <row r="280" spans="1:25" s="467" customFormat="1" ht="9" customHeight="1">
      <c r="A280" s="469" t="s">
        <v>13</v>
      </c>
      <c r="B280" s="470">
        <f t="shared" si="31"/>
        <v>762469</v>
      </c>
      <c r="C280" s="470">
        <v>135101</v>
      </c>
      <c r="D280" s="470">
        <v>1400</v>
      </c>
      <c r="E280" s="470">
        <v>1685</v>
      </c>
      <c r="F280" s="470">
        <v>31285</v>
      </c>
      <c r="G280" s="470">
        <v>25858</v>
      </c>
      <c r="H280" s="470">
        <v>18835</v>
      </c>
      <c r="I280" s="470">
        <v>100846</v>
      </c>
      <c r="J280" s="469" t="s">
        <v>13</v>
      </c>
      <c r="K280" s="470">
        <v>20534</v>
      </c>
      <c r="L280" s="470">
        <v>4859</v>
      </c>
      <c r="M280" s="470">
        <v>6774</v>
      </c>
      <c r="N280" s="470">
        <v>23040</v>
      </c>
      <c r="O280" s="470">
        <v>62987</v>
      </c>
      <c r="P280" s="470">
        <v>108</v>
      </c>
      <c r="Q280" s="470">
        <v>31549</v>
      </c>
      <c r="R280" s="469" t="s">
        <v>13</v>
      </c>
      <c r="S280" s="470">
        <v>13764</v>
      </c>
      <c r="T280" s="470">
        <v>21251</v>
      </c>
      <c r="U280" s="470">
        <v>4381</v>
      </c>
      <c r="V280" s="470">
        <v>28689</v>
      </c>
      <c r="W280" s="470">
        <v>34173</v>
      </c>
      <c r="X280" s="470">
        <v>28076</v>
      </c>
      <c r="Y280" s="470">
        <v>167274</v>
      </c>
    </row>
    <row r="281" spans="1:25" s="467" customFormat="1" ht="9" customHeight="1">
      <c r="A281" s="466" t="s">
        <v>14</v>
      </c>
      <c r="B281" s="468">
        <f t="shared" si="31"/>
        <v>739714</v>
      </c>
      <c r="C281" s="468">
        <v>102173</v>
      </c>
      <c r="D281" s="468">
        <v>3704</v>
      </c>
      <c r="E281" s="468">
        <v>3493</v>
      </c>
      <c r="F281" s="468">
        <v>35540</v>
      </c>
      <c r="G281" s="468">
        <v>84349</v>
      </c>
      <c r="H281" s="468">
        <v>21145</v>
      </c>
      <c r="I281" s="468">
        <v>83277</v>
      </c>
      <c r="J281" s="466" t="s">
        <v>14</v>
      </c>
      <c r="K281" s="468">
        <v>26002</v>
      </c>
      <c r="L281" s="468">
        <v>2979</v>
      </c>
      <c r="M281" s="468">
        <v>8005</v>
      </c>
      <c r="N281" s="468">
        <v>12222</v>
      </c>
      <c r="O281" s="468">
        <v>58409</v>
      </c>
      <c r="P281" s="468">
        <v>104</v>
      </c>
      <c r="Q281" s="468">
        <v>38186</v>
      </c>
      <c r="R281" s="466" t="s">
        <v>14</v>
      </c>
      <c r="S281" s="468">
        <v>52501</v>
      </c>
      <c r="T281" s="468">
        <v>25421</v>
      </c>
      <c r="U281" s="468">
        <v>4092</v>
      </c>
      <c r="V281" s="468">
        <v>5714</v>
      </c>
      <c r="W281" s="468">
        <v>30326</v>
      </c>
      <c r="X281" s="468">
        <v>32308</v>
      </c>
      <c r="Y281" s="468">
        <v>109764</v>
      </c>
    </row>
    <row r="282" spans="1:25" s="467" customFormat="1" ht="9" customHeight="1">
      <c r="A282" s="466" t="s">
        <v>15</v>
      </c>
      <c r="B282" s="468">
        <f t="shared" si="31"/>
        <v>3154696</v>
      </c>
      <c r="C282" s="468">
        <v>216735</v>
      </c>
      <c r="D282" s="468">
        <v>4238</v>
      </c>
      <c r="E282" s="468">
        <v>4115</v>
      </c>
      <c r="F282" s="468">
        <v>148416</v>
      </c>
      <c r="G282" s="468">
        <v>361986</v>
      </c>
      <c r="H282" s="468">
        <v>174277</v>
      </c>
      <c r="I282" s="468">
        <v>429157</v>
      </c>
      <c r="J282" s="466" t="s">
        <v>15</v>
      </c>
      <c r="K282" s="468">
        <v>73639</v>
      </c>
      <c r="L282" s="468">
        <v>13376</v>
      </c>
      <c r="M282" s="468">
        <v>49094</v>
      </c>
      <c r="N282" s="468">
        <v>69395</v>
      </c>
      <c r="O282" s="468">
        <v>229740</v>
      </c>
      <c r="P282" s="468">
        <v>1170</v>
      </c>
      <c r="Q282" s="468">
        <v>357668</v>
      </c>
      <c r="R282" s="466" t="s">
        <v>15</v>
      </c>
      <c r="S282" s="468">
        <v>64344</v>
      </c>
      <c r="T282" s="468">
        <v>92515</v>
      </c>
      <c r="U282" s="468">
        <v>17730</v>
      </c>
      <c r="V282" s="468">
        <v>39806</v>
      </c>
      <c r="W282" s="468">
        <v>218464</v>
      </c>
      <c r="X282" s="468">
        <v>109915</v>
      </c>
      <c r="Y282" s="468">
        <v>478916</v>
      </c>
    </row>
    <row r="283" spans="1:25" s="467" customFormat="1" ht="9" customHeight="1">
      <c r="A283" s="466" t="s">
        <v>16</v>
      </c>
      <c r="B283" s="468">
        <f t="shared" si="31"/>
        <v>4254106</v>
      </c>
      <c r="C283" s="468">
        <v>96282</v>
      </c>
      <c r="D283" s="468">
        <v>5798</v>
      </c>
      <c r="E283" s="468">
        <v>13420</v>
      </c>
      <c r="F283" s="468">
        <v>118496</v>
      </c>
      <c r="G283" s="468">
        <v>551393</v>
      </c>
      <c r="H283" s="468">
        <v>166952</v>
      </c>
      <c r="I283" s="468">
        <v>512909</v>
      </c>
      <c r="J283" s="466" t="s">
        <v>16</v>
      </c>
      <c r="K283" s="468">
        <v>178014</v>
      </c>
      <c r="L283" s="468">
        <v>23991</v>
      </c>
      <c r="M283" s="468">
        <v>56207</v>
      </c>
      <c r="N283" s="468">
        <v>106790</v>
      </c>
      <c r="O283" s="468">
        <v>474422</v>
      </c>
      <c r="P283" s="468">
        <v>1794</v>
      </c>
      <c r="Q283" s="468">
        <v>393448</v>
      </c>
      <c r="R283" s="466" t="s">
        <v>16</v>
      </c>
      <c r="S283" s="468">
        <v>143319</v>
      </c>
      <c r="T283" s="468">
        <v>117908</v>
      </c>
      <c r="U283" s="468">
        <v>29787</v>
      </c>
      <c r="V283" s="468">
        <v>24347</v>
      </c>
      <c r="W283" s="468">
        <v>287173</v>
      </c>
      <c r="X283" s="468">
        <v>265214</v>
      </c>
      <c r="Y283" s="468">
        <v>686442</v>
      </c>
    </row>
    <row r="284" spans="1:25" s="467" customFormat="1" ht="9" customHeight="1">
      <c r="A284" s="469" t="s">
        <v>17</v>
      </c>
      <c r="B284" s="470">
        <f t="shared" si="31"/>
        <v>1207917</v>
      </c>
      <c r="C284" s="470">
        <v>191682</v>
      </c>
      <c r="D284" s="470">
        <v>1444</v>
      </c>
      <c r="E284" s="470">
        <v>4735</v>
      </c>
      <c r="F284" s="470">
        <v>50331</v>
      </c>
      <c r="G284" s="470">
        <v>73038</v>
      </c>
      <c r="H284" s="470">
        <v>45236</v>
      </c>
      <c r="I284" s="470">
        <v>157034</v>
      </c>
      <c r="J284" s="469" t="s">
        <v>17</v>
      </c>
      <c r="K284" s="470">
        <v>31744</v>
      </c>
      <c r="L284" s="470">
        <v>7416</v>
      </c>
      <c r="M284" s="470">
        <v>16246</v>
      </c>
      <c r="N284" s="470">
        <v>18747</v>
      </c>
      <c r="O284" s="470">
        <v>83697</v>
      </c>
      <c r="P284" s="470">
        <v>167</v>
      </c>
      <c r="Q284" s="470">
        <v>86530</v>
      </c>
      <c r="R284" s="469" t="s">
        <v>17</v>
      </c>
      <c r="S284" s="470">
        <v>39081</v>
      </c>
      <c r="T284" s="470">
        <v>42461</v>
      </c>
      <c r="U284" s="470">
        <v>5301</v>
      </c>
      <c r="V284" s="470">
        <v>13148</v>
      </c>
      <c r="W284" s="470">
        <v>60007</v>
      </c>
      <c r="X284" s="470">
        <v>77598</v>
      </c>
      <c r="Y284" s="470">
        <v>202274</v>
      </c>
    </row>
    <row r="285" spans="1:25" s="467" customFormat="1" ht="9" customHeight="1">
      <c r="A285" s="466" t="s">
        <v>18</v>
      </c>
      <c r="B285" s="468">
        <f t="shared" si="31"/>
        <v>570211</v>
      </c>
      <c r="C285" s="468">
        <v>34590</v>
      </c>
      <c r="D285" s="468">
        <v>960</v>
      </c>
      <c r="E285" s="468">
        <v>2623</v>
      </c>
      <c r="F285" s="468">
        <v>19328</v>
      </c>
      <c r="G285" s="468">
        <v>50691</v>
      </c>
      <c r="H285" s="468">
        <v>18478</v>
      </c>
      <c r="I285" s="468">
        <v>77082</v>
      </c>
      <c r="J285" s="466" t="s">
        <v>18</v>
      </c>
      <c r="K285" s="468">
        <v>30173</v>
      </c>
      <c r="L285" s="468">
        <v>3295</v>
      </c>
      <c r="M285" s="468">
        <v>9453</v>
      </c>
      <c r="N285" s="468">
        <v>13613</v>
      </c>
      <c r="O285" s="468">
        <v>65049</v>
      </c>
      <c r="P285" s="468">
        <v>186</v>
      </c>
      <c r="Q285" s="468">
        <v>45312</v>
      </c>
      <c r="R285" s="466" t="s">
        <v>18</v>
      </c>
      <c r="S285" s="468">
        <v>18842</v>
      </c>
      <c r="T285" s="468">
        <v>16575</v>
      </c>
      <c r="U285" s="468">
        <v>4334</v>
      </c>
      <c r="V285" s="468">
        <v>10702</v>
      </c>
      <c r="W285" s="468">
        <v>27488</v>
      </c>
      <c r="X285" s="468">
        <v>20832</v>
      </c>
      <c r="Y285" s="468">
        <v>100605</v>
      </c>
    </row>
    <row r="286" spans="1:25" s="467" customFormat="1" ht="9" customHeight="1">
      <c r="A286" s="466" t="s">
        <v>19</v>
      </c>
      <c r="B286" s="468">
        <f t="shared" si="31"/>
        <v>387081</v>
      </c>
      <c r="C286" s="468">
        <v>72370</v>
      </c>
      <c r="D286" s="468">
        <v>370</v>
      </c>
      <c r="E286" s="468">
        <v>916</v>
      </c>
      <c r="F286" s="468">
        <v>17244</v>
      </c>
      <c r="G286" s="468">
        <v>13226</v>
      </c>
      <c r="H286" s="468">
        <v>11186</v>
      </c>
      <c r="I286" s="468">
        <v>47406</v>
      </c>
      <c r="J286" s="466" t="s">
        <v>19</v>
      </c>
      <c r="K286" s="468">
        <v>10451</v>
      </c>
      <c r="L286" s="468">
        <v>1164</v>
      </c>
      <c r="M286" s="468">
        <v>9917</v>
      </c>
      <c r="N286" s="468">
        <v>8217</v>
      </c>
      <c r="O286" s="468">
        <v>35495</v>
      </c>
      <c r="P286" s="468">
        <v>38</v>
      </c>
      <c r="Q286" s="468">
        <v>13534</v>
      </c>
      <c r="R286" s="466" t="s">
        <v>19</v>
      </c>
      <c r="S286" s="468">
        <v>15296</v>
      </c>
      <c r="T286" s="468">
        <v>13636</v>
      </c>
      <c r="U286" s="468">
        <v>1523</v>
      </c>
      <c r="V286" s="468">
        <v>12084</v>
      </c>
      <c r="W286" s="468">
        <v>17820</v>
      </c>
      <c r="X286" s="468">
        <v>17575</v>
      </c>
      <c r="Y286" s="468">
        <v>67613</v>
      </c>
    </row>
    <row r="287" spans="1:25" s="467" customFormat="1" ht="9" customHeight="1">
      <c r="A287" s="466" t="s">
        <v>20</v>
      </c>
      <c r="B287" s="468">
        <f t="shared" si="31"/>
        <v>2736342</v>
      </c>
      <c r="C287" s="468">
        <v>33533</v>
      </c>
      <c r="D287" s="468">
        <v>8603</v>
      </c>
      <c r="E287" s="468">
        <v>7273</v>
      </c>
      <c r="F287" s="468">
        <v>134105</v>
      </c>
      <c r="G287" s="468">
        <v>426975</v>
      </c>
      <c r="H287" s="468">
        <v>130997</v>
      </c>
      <c r="I287" s="468">
        <v>287613</v>
      </c>
      <c r="J287" s="466" t="s">
        <v>20</v>
      </c>
      <c r="K287" s="468">
        <v>100557</v>
      </c>
      <c r="L287" s="468">
        <v>13870</v>
      </c>
      <c r="M287" s="468">
        <v>61494</v>
      </c>
      <c r="N287" s="468">
        <v>139501</v>
      </c>
      <c r="O287" s="468">
        <v>210339</v>
      </c>
      <c r="P287" s="468">
        <v>1075</v>
      </c>
      <c r="Q287" s="468">
        <v>464084</v>
      </c>
      <c r="R287" s="466" t="s">
        <v>20</v>
      </c>
      <c r="S287" s="468">
        <v>58286</v>
      </c>
      <c r="T287" s="468">
        <v>81896</v>
      </c>
      <c r="U287" s="468">
        <v>11132</v>
      </c>
      <c r="V287" s="468">
        <v>18423</v>
      </c>
      <c r="W287" s="468">
        <v>161505</v>
      </c>
      <c r="X287" s="468">
        <v>67311</v>
      </c>
      <c r="Y287" s="468">
        <v>317770</v>
      </c>
    </row>
    <row r="288" spans="1:25" s="467" customFormat="1" ht="9" customHeight="1">
      <c r="A288" s="469" t="s">
        <v>21</v>
      </c>
      <c r="B288" s="470">
        <f t="shared" si="31"/>
        <v>892483</v>
      </c>
      <c r="C288" s="470">
        <v>232509</v>
      </c>
      <c r="D288" s="470">
        <v>1487</v>
      </c>
      <c r="E288" s="470">
        <v>2491</v>
      </c>
      <c r="F288" s="470">
        <v>29307</v>
      </c>
      <c r="G288" s="470">
        <v>38602</v>
      </c>
      <c r="H288" s="470">
        <v>24539</v>
      </c>
      <c r="I288" s="470">
        <v>101553</v>
      </c>
      <c r="J288" s="469" t="s">
        <v>21</v>
      </c>
      <c r="K288" s="470">
        <v>22853</v>
      </c>
      <c r="L288" s="470">
        <v>2598</v>
      </c>
      <c r="M288" s="470">
        <v>22954</v>
      </c>
      <c r="N288" s="470">
        <v>13283</v>
      </c>
      <c r="O288" s="470">
        <v>67308</v>
      </c>
      <c r="P288" s="470">
        <v>95</v>
      </c>
      <c r="Q288" s="470">
        <v>34338</v>
      </c>
      <c r="R288" s="469" t="s">
        <v>21</v>
      </c>
      <c r="S288" s="470">
        <v>22567</v>
      </c>
      <c r="T288" s="470">
        <v>34395</v>
      </c>
      <c r="U288" s="470">
        <v>2750</v>
      </c>
      <c r="V288" s="470">
        <v>14742</v>
      </c>
      <c r="W288" s="470">
        <v>34094</v>
      </c>
      <c r="X288" s="470">
        <v>42153</v>
      </c>
      <c r="Y288" s="470">
        <v>147865</v>
      </c>
    </row>
    <row r="289" spans="1:25" s="467" customFormat="1" ht="9" customHeight="1">
      <c r="A289" s="466" t="s">
        <v>22</v>
      </c>
      <c r="B289" s="468">
        <f t="shared" si="31"/>
        <v>1652822</v>
      </c>
      <c r="C289" s="468">
        <v>169630</v>
      </c>
      <c r="D289" s="468">
        <v>3266</v>
      </c>
      <c r="E289" s="468">
        <v>5515</v>
      </c>
      <c r="F289" s="468">
        <v>52130</v>
      </c>
      <c r="G289" s="468">
        <v>212289</v>
      </c>
      <c r="H289" s="468">
        <v>54818</v>
      </c>
      <c r="I289" s="468">
        <v>201239</v>
      </c>
      <c r="J289" s="466" t="s">
        <v>22</v>
      </c>
      <c r="K289" s="468">
        <v>49489</v>
      </c>
      <c r="L289" s="468">
        <v>7368</v>
      </c>
      <c r="M289" s="468">
        <v>19704</v>
      </c>
      <c r="N289" s="468">
        <v>33053</v>
      </c>
      <c r="O289" s="468">
        <v>152500</v>
      </c>
      <c r="P289" s="468">
        <v>331</v>
      </c>
      <c r="Q289" s="468">
        <v>136491</v>
      </c>
      <c r="R289" s="466" t="s">
        <v>22</v>
      </c>
      <c r="S289" s="468">
        <v>60482</v>
      </c>
      <c r="T289" s="468">
        <v>40795</v>
      </c>
      <c r="U289" s="468">
        <v>6313</v>
      </c>
      <c r="V289" s="468">
        <v>16441</v>
      </c>
      <c r="W289" s="468">
        <v>84494</v>
      </c>
      <c r="X289" s="468">
        <v>68292</v>
      </c>
      <c r="Y289" s="468">
        <v>278182</v>
      </c>
    </row>
    <row r="290" spans="1:25" s="467" customFormat="1" ht="9" customHeight="1">
      <c r="A290" s="466" t="s">
        <v>23</v>
      </c>
      <c r="B290" s="468">
        <f t="shared" si="31"/>
        <v>766659</v>
      </c>
      <c r="C290" s="468">
        <v>35660</v>
      </c>
      <c r="D290" s="468">
        <v>1146</v>
      </c>
      <c r="E290" s="468">
        <v>1352</v>
      </c>
      <c r="F290" s="468">
        <v>36349</v>
      </c>
      <c r="G290" s="468">
        <v>113366</v>
      </c>
      <c r="H290" s="468">
        <v>34364</v>
      </c>
      <c r="I290" s="468">
        <v>94572</v>
      </c>
      <c r="J290" s="466" t="s">
        <v>23</v>
      </c>
      <c r="K290" s="468">
        <v>26786</v>
      </c>
      <c r="L290" s="468">
        <v>3453</v>
      </c>
      <c r="M290" s="468">
        <v>7826</v>
      </c>
      <c r="N290" s="468">
        <v>16691</v>
      </c>
      <c r="O290" s="468">
        <v>70454</v>
      </c>
      <c r="P290" s="468">
        <v>489</v>
      </c>
      <c r="Q290" s="468">
        <v>60670</v>
      </c>
      <c r="R290" s="466" t="s">
        <v>23</v>
      </c>
      <c r="S290" s="468">
        <v>15945</v>
      </c>
      <c r="T290" s="468">
        <v>14364</v>
      </c>
      <c r="U290" s="468">
        <v>3559</v>
      </c>
      <c r="V290" s="468">
        <v>9433</v>
      </c>
      <c r="W290" s="468">
        <v>95844</v>
      </c>
      <c r="X290" s="468">
        <v>25308</v>
      </c>
      <c r="Y290" s="468">
        <v>99028</v>
      </c>
    </row>
    <row r="291" spans="1:25" s="467" customFormat="1" ht="9" customHeight="1">
      <c r="A291" s="466" t="s">
        <v>24</v>
      </c>
      <c r="B291" s="468">
        <f t="shared" si="31"/>
        <v>675745</v>
      </c>
      <c r="C291" s="468">
        <v>21806</v>
      </c>
      <c r="D291" s="468">
        <v>251</v>
      </c>
      <c r="E291" s="468">
        <v>2730</v>
      </c>
      <c r="F291" s="468">
        <v>51562</v>
      </c>
      <c r="G291" s="468">
        <v>14338</v>
      </c>
      <c r="H291" s="468">
        <v>15352</v>
      </c>
      <c r="I291" s="468">
        <v>77868</v>
      </c>
      <c r="J291" s="466" t="s">
        <v>24</v>
      </c>
      <c r="K291" s="468">
        <v>25052</v>
      </c>
      <c r="L291" s="468">
        <v>4235</v>
      </c>
      <c r="M291" s="468">
        <v>10778</v>
      </c>
      <c r="N291" s="468">
        <v>19196</v>
      </c>
      <c r="O291" s="468">
        <v>75972</v>
      </c>
      <c r="P291" s="468">
        <v>279</v>
      </c>
      <c r="Q291" s="468">
        <v>133883</v>
      </c>
      <c r="R291" s="466" t="s">
        <v>24</v>
      </c>
      <c r="S291" s="468">
        <v>23114</v>
      </c>
      <c r="T291" s="468">
        <v>13364</v>
      </c>
      <c r="U291" s="468">
        <v>11004</v>
      </c>
      <c r="V291" s="468">
        <v>34267</v>
      </c>
      <c r="W291" s="468">
        <v>30512</v>
      </c>
      <c r="X291" s="468">
        <v>22031</v>
      </c>
      <c r="Y291" s="468">
        <v>88151</v>
      </c>
    </row>
    <row r="292" spans="1:25" s="467" customFormat="1" ht="9" customHeight="1">
      <c r="A292" s="469" t="s">
        <v>25</v>
      </c>
      <c r="B292" s="470">
        <f t="shared" si="31"/>
        <v>767296</v>
      </c>
      <c r="C292" s="470">
        <v>80725</v>
      </c>
      <c r="D292" s="470">
        <v>3088</v>
      </c>
      <c r="E292" s="470">
        <v>1263</v>
      </c>
      <c r="F292" s="470">
        <v>43978</v>
      </c>
      <c r="G292" s="470">
        <v>86691</v>
      </c>
      <c r="H292" s="470">
        <v>27982</v>
      </c>
      <c r="I292" s="470">
        <v>108773</v>
      </c>
      <c r="J292" s="469" t="s">
        <v>25</v>
      </c>
      <c r="K292" s="470">
        <v>20133</v>
      </c>
      <c r="L292" s="470">
        <v>3410</v>
      </c>
      <c r="M292" s="470">
        <v>8419</v>
      </c>
      <c r="N292" s="470">
        <v>13397</v>
      </c>
      <c r="O292" s="470">
        <v>59603</v>
      </c>
      <c r="P292" s="470">
        <v>156</v>
      </c>
      <c r="Q292" s="470">
        <v>55005</v>
      </c>
      <c r="R292" s="469" t="s">
        <v>25</v>
      </c>
      <c r="S292" s="470">
        <v>15191</v>
      </c>
      <c r="T292" s="470">
        <v>24390</v>
      </c>
      <c r="U292" s="470">
        <v>3512</v>
      </c>
      <c r="V292" s="470">
        <v>8163</v>
      </c>
      <c r="W292" s="470">
        <v>33269</v>
      </c>
      <c r="X292" s="470">
        <v>45292</v>
      </c>
      <c r="Y292" s="470">
        <v>124856</v>
      </c>
    </row>
    <row r="293" spans="1:25" s="467" customFormat="1" ht="9" customHeight="1">
      <c r="A293" s="466" t="s">
        <v>26</v>
      </c>
      <c r="B293" s="468">
        <f t="shared" si="31"/>
        <v>1379188</v>
      </c>
      <c r="C293" s="468">
        <v>247718</v>
      </c>
      <c r="D293" s="468">
        <v>2349</v>
      </c>
      <c r="E293" s="468">
        <v>4442</v>
      </c>
      <c r="F293" s="468">
        <v>55611</v>
      </c>
      <c r="G293" s="468">
        <v>67161</v>
      </c>
      <c r="H293" s="468">
        <v>35820</v>
      </c>
      <c r="I293" s="468">
        <v>307744</v>
      </c>
      <c r="J293" s="466" t="s">
        <v>26</v>
      </c>
      <c r="K293" s="468">
        <v>32475</v>
      </c>
      <c r="L293" s="468">
        <v>4988</v>
      </c>
      <c r="M293" s="468">
        <v>13107</v>
      </c>
      <c r="N293" s="468">
        <v>26462</v>
      </c>
      <c r="O293" s="468">
        <v>95805</v>
      </c>
      <c r="P293" s="468">
        <v>211</v>
      </c>
      <c r="Q293" s="468">
        <v>129149</v>
      </c>
      <c r="R293" s="466" t="s">
        <v>26</v>
      </c>
      <c r="S293" s="468">
        <v>46540</v>
      </c>
      <c r="T293" s="468">
        <v>30683</v>
      </c>
      <c r="U293" s="468">
        <v>4814</v>
      </c>
      <c r="V293" s="468">
        <v>15299</v>
      </c>
      <c r="W293" s="468">
        <v>55273</v>
      </c>
      <c r="X293" s="468">
        <v>33389</v>
      </c>
      <c r="Y293" s="468">
        <v>170148</v>
      </c>
    </row>
    <row r="294" spans="1:25" s="467" customFormat="1" ht="9" customHeight="1">
      <c r="A294" s="466" t="s">
        <v>27</v>
      </c>
      <c r="B294" s="468">
        <f t="shared" si="31"/>
        <v>1177602</v>
      </c>
      <c r="C294" s="468">
        <v>109075</v>
      </c>
      <c r="D294" s="468">
        <v>8476</v>
      </c>
      <c r="E294" s="468">
        <v>5169</v>
      </c>
      <c r="F294" s="468">
        <v>51255</v>
      </c>
      <c r="G294" s="468">
        <v>169213</v>
      </c>
      <c r="H294" s="468">
        <v>38583</v>
      </c>
      <c r="I294" s="468">
        <v>172613</v>
      </c>
      <c r="J294" s="466" t="s">
        <v>27</v>
      </c>
      <c r="K294" s="468">
        <v>25116</v>
      </c>
      <c r="L294" s="468">
        <v>6810</v>
      </c>
      <c r="M294" s="468">
        <v>36384</v>
      </c>
      <c r="N294" s="468">
        <v>26614</v>
      </c>
      <c r="O294" s="468">
        <v>83962</v>
      </c>
      <c r="P294" s="468">
        <v>174</v>
      </c>
      <c r="Q294" s="468">
        <v>72983</v>
      </c>
      <c r="R294" s="466" t="s">
        <v>27</v>
      </c>
      <c r="S294" s="468">
        <v>43072</v>
      </c>
      <c r="T294" s="468">
        <v>31222</v>
      </c>
      <c r="U294" s="468">
        <v>4878</v>
      </c>
      <c r="V294" s="468">
        <v>15484</v>
      </c>
      <c r="W294" s="468">
        <v>89310</v>
      </c>
      <c r="X294" s="468">
        <v>25268</v>
      </c>
      <c r="Y294" s="468">
        <v>161941</v>
      </c>
    </row>
    <row r="295" spans="1:25" s="467" customFormat="1" ht="9" customHeight="1">
      <c r="A295" s="466" t="s">
        <v>28</v>
      </c>
      <c r="B295" s="468">
        <f t="shared" si="31"/>
        <v>633892</v>
      </c>
      <c r="C295" s="468">
        <v>43942</v>
      </c>
      <c r="D295" s="468">
        <v>24703</v>
      </c>
      <c r="E295" s="468">
        <v>1597</v>
      </c>
      <c r="F295" s="468">
        <v>41933</v>
      </c>
      <c r="G295" s="468">
        <v>25273</v>
      </c>
      <c r="H295" s="468">
        <v>29394</v>
      </c>
      <c r="I295" s="468">
        <v>68296</v>
      </c>
      <c r="J295" s="466" t="s">
        <v>28</v>
      </c>
      <c r="K295" s="468">
        <v>19335</v>
      </c>
      <c r="L295" s="468">
        <v>3270</v>
      </c>
      <c r="M295" s="468">
        <v>7873</v>
      </c>
      <c r="N295" s="468">
        <v>13857</v>
      </c>
      <c r="O295" s="468">
        <v>63098</v>
      </c>
      <c r="P295" s="468">
        <v>251</v>
      </c>
      <c r="Q295" s="468">
        <v>30331</v>
      </c>
      <c r="R295" s="466" t="s">
        <v>28</v>
      </c>
      <c r="S295" s="468">
        <v>24842</v>
      </c>
      <c r="T295" s="468">
        <v>22081</v>
      </c>
      <c r="U295" s="468">
        <v>2730</v>
      </c>
      <c r="V295" s="468">
        <v>10452</v>
      </c>
      <c r="W295" s="468">
        <v>27302</v>
      </c>
      <c r="X295" s="468">
        <v>49369</v>
      </c>
      <c r="Y295" s="468">
        <v>123963</v>
      </c>
    </row>
    <row r="296" spans="1:25" s="467" customFormat="1" ht="9" customHeight="1">
      <c r="A296" s="469" t="s">
        <v>29</v>
      </c>
      <c r="B296" s="470">
        <f t="shared" si="31"/>
        <v>1532962</v>
      </c>
      <c r="C296" s="470">
        <v>94723</v>
      </c>
      <c r="D296" s="470">
        <v>13622</v>
      </c>
      <c r="E296" s="470">
        <v>6211</v>
      </c>
      <c r="F296" s="470">
        <v>75418</v>
      </c>
      <c r="G296" s="470">
        <v>342141</v>
      </c>
      <c r="H296" s="470">
        <v>60136</v>
      </c>
      <c r="I296" s="470">
        <v>203002</v>
      </c>
      <c r="J296" s="469" t="s">
        <v>29</v>
      </c>
      <c r="K296" s="470">
        <v>49506</v>
      </c>
      <c r="L296" s="470">
        <v>8171</v>
      </c>
      <c r="M296" s="470">
        <v>16267</v>
      </c>
      <c r="N296" s="470">
        <v>29994</v>
      </c>
      <c r="O296" s="470">
        <v>108079</v>
      </c>
      <c r="P296" s="470">
        <v>177</v>
      </c>
      <c r="Q296" s="470">
        <v>90667</v>
      </c>
      <c r="R296" s="469" t="s">
        <v>29</v>
      </c>
      <c r="S296" s="470">
        <v>26066</v>
      </c>
      <c r="T296" s="470">
        <v>45706</v>
      </c>
      <c r="U296" s="470">
        <v>5377</v>
      </c>
      <c r="V296" s="470">
        <v>16737</v>
      </c>
      <c r="W296" s="470">
        <v>80608</v>
      </c>
      <c r="X296" s="470">
        <v>20227</v>
      </c>
      <c r="Y296" s="470">
        <v>240127</v>
      </c>
    </row>
    <row r="297" spans="1:25" s="467" customFormat="1" ht="9" customHeight="1">
      <c r="A297" s="466" t="s">
        <v>30</v>
      </c>
      <c r="B297" s="468">
        <f t="shared" si="31"/>
        <v>298757</v>
      </c>
      <c r="C297" s="468">
        <v>30088</v>
      </c>
      <c r="D297" s="468">
        <v>305</v>
      </c>
      <c r="E297" s="468">
        <v>408</v>
      </c>
      <c r="F297" s="468">
        <v>10269</v>
      </c>
      <c r="G297" s="468">
        <v>52659</v>
      </c>
      <c r="H297" s="468">
        <v>8036</v>
      </c>
      <c r="I297" s="468">
        <v>34358</v>
      </c>
      <c r="J297" s="466" t="s">
        <v>30</v>
      </c>
      <c r="K297" s="468">
        <v>9098</v>
      </c>
      <c r="L297" s="468">
        <v>1363</v>
      </c>
      <c r="M297" s="468">
        <v>4936</v>
      </c>
      <c r="N297" s="468">
        <v>3754</v>
      </c>
      <c r="O297" s="468">
        <v>24925</v>
      </c>
      <c r="P297" s="468">
        <v>35</v>
      </c>
      <c r="Q297" s="468">
        <v>10083</v>
      </c>
      <c r="R297" s="466" t="s">
        <v>30</v>
      </c>
      <c r="S297" s="468">
        <v>9167</v>
      </c>
      <c r="T297" s="468">
        <v>11417</v>
      </c>
      <c r="U297" s="468">
        <v>911</v>
      </c>
      <c r="V297" s="468">
        <v>2292</v>
      </c>
      <c r="W297" s="468">
        <v>14913</v>
      </c>
      <c r="X297" s="468">
        <v>9458</v>
      </c>
      <c r="Y297" s="468">
        <v>60282</v>
      </c>
    </row>
    <row r="298" spans="1:25" s="467" customFormat="1" ht="9" customHeight="1">
      <c r="A298" s="466" t="s">
        <v>31</v>
      </c>
      <c r="B298" s="468">
        <f t="shared" si="31"/>
        <v>2389385</v>
      </c>
      <c r="C298" s="468">
        <v>335850</v>
      </c>
      <c r="D298" s="468">
        <v>21386</v>
      </c>
      <c r="E298" s="468">
        <v>10767</v>
      </c>
      <c r="F298" s="468">
        <v>111870</v>
      </c>
      <c r="G298" s="468">
        <v>148894</v>
      </c>
      <c r="H298" s="468">
        <v>73897</v>
      </c>
      <c r="I298" s="468">
        <v>284235</v>
      </c>
      <c r="J298" s="466" t="s">
        <v>31</v>
      </c>
      <c r="K298" s="468">
        <v>93512</v>
      </c>
      <c r="L298" s="468">
        <v>7948</v>
      </c>
      <c r="M298" s="468">
        <v>25761</v>
      </c>
      <c r="N298" s="468">
        <v>44897</v>
      </c>
      <c r="O298" s="468">
        <v>194694</v>
      </c>
      <c r="P298" s="468">
        <v>397</v>
      </c>
      <c r="Q298" s="468">
        <v>107994</v>
      </c>
      <c r="R298" s="466" t="s">
        <v>31</v>
      </c>
      <c r="S298" s="468">
        <v>143946</v>
      </c>
      <c r="T298" s="468">
        <v>61187</v>
      </c>
      <c r="U298" s="468">
        <v>7568</v>
      </c>
      <c r="V298" s="468">
        <v>31382</v>
      </c>
      <c r="W298" s="468">
        <v>114782</v>
      </c>
      <c r="X298" s="468">
        <v>82347</v>
      </c>
      <c r="Y298" s="468">
        <v>486071</v>
      </c>
    </row>
    <row r="299" spans="1:25" s="467" customFormat="1" ht="9" customHeight="1">
      <c r="A299" s="466" t="s">
        <v>32</v>
      </c>
      <c r="B299" s="468">
        <f t="shared" si="31"/>
        <v>745505</v>
      </c>
      <c r="C299" s="468">
        <v>59132</v>
      </c>
      <c r="D299" s="468">
        <v>2346</v>
      </c>
      <c r="E299" s="468">
        <v>1968</v>
      </c>
      <c r="F299" s="468">
        <v>41348</v>
      </c>
      <c r="G299" s="468">
        <v>89241</v>
      </c>
      <c r="H299" s="468">
        <v>27729</v>
      </c>
      <c r="I299" s="468">
        <v>97661</v>
      </c>
      <c r="J299" s="466" t="s">
        <v>32</v>
      </c>
      <c r="K299" s="468">
        <v>19980</v>
      </c>
      <c r="L299" s="468">
        <v>4588</v>
      </c>
      <c r="M299" s="468">
        <v>12490</v>
      </c>
      <c r="N299" s="468">
        <v>12694</v>
      </c>
      <c r="O299" s="468">
        <v>65675</v>
      </c>
      <c r="P299" s="468">
        <v>364</v>
      </c>
      <c r="Q299" s="468">
        <v>53223</v>
      </c>
      <c r="R299" s="466" t="s">
        <v>32</v>
      </c>
      <c r="S299" s="468">
        <v>18810</v>
      </c>
      <c r="T299" s="468">
        <v>20518</v>
      </c>
      <c r="U299" s="468">
        <v>3471</v>
      </c>
      <c r="V299" s="468">
        <v>11083</v>
      </c>
      <c r="W299" s="468">
        <v>41816</v>
      </c>
      <c r="X299" s="468">
        <v>45238</v>
      </c>
      <c r="Y299" s="468">
        <v>116130</v>
      </c>
    </row>
    <row r="300" spans="1:25" s="467" customFormat="1" ht="9" customHeight="1">
      <c r="A300" s="469" t="s">
        <v>33</v>
      </c>
      <c r="B300" s="470">
        <f t="shared" si="31"/>
        <v>438919</v>
      </c>
      <c r="C300" s="470">
        <v>95679</v>
      </c>
      <c r="D300" s="470">
        <v>4783</v>
      </c>
      <c r="E300" s="470">
        <v>591</v>
      </c>
      <c r="F300" s="470">
        <v>16034</v>
      </c>
      <c r="G300" s="470">
        <v>27195</v>
      </c>
      <c r="H300" s="470">
        <v>9517</v>
      </c>
      <c r="I300" s="470">
        <v>56624</v>
      </c>
      <c r="J300" s="469" t="s">
        <v>33</v>
      </c>
      <c r="K300" s="470">
        <v>5875</v>
      </c>
      <c r="L300" s="470">
        <v>1412</v>
      </c>
      <c r="M300" s="470">
        <v>4398</v>
      </c>
      <c r="N300" s="470">
        <v>5437</v>
      </c>
      <c r="O300" s="470">
        <v>31150</v>
      </c>
      <c r="P300" s="470">
        <v>33</v>
      </c>
      <c r="Q300" s="470">
        <v>17240</v>
      </c>
      <c r="R300" s="469" t="s">
        <v>33</v>
      </c>
      <c r="S300" s="470">
        <v>11399</v>
      </c>
      <c r="T300" s="470">
        <v>12723</v>
      </c>
      <c r="U300" s="470">
        <v>1860</v>
      </c>
      <c r="V300" s="470">
        <v>4006</v>
      </c>
      <c r="W300" s="470">
        <v>14885</v>
      </c>
      <c r="X300" s="470">
        <v>38409</v>
      </c>
      <c r="Y300" s="470">
        <v>79669</v>
      </c>
    </row>
    <row r="301" spans="1:25" s="467" customFormat="1" ht="9" customHeight="1">
      <c r="A301" s="471" t="s">
        <v>218</v>
      </c>
      <c r="B301" s="468">
        <f t="shared" si="31"/>
        <v>592</v>
      </c>
      <c r="C301" s="472">
        <v>58</v>
      </c>
      <c r="D301" s="472">
        <v>4</v>
      </c>
      <c r="E301" s="472">
        <v>1</v>
      </c>
      <c r="F301" s="472">
        <v>15</v>
      </c>
      <c r="G301" s="472">
        <v>64</v>
      </c>
      <c r="H301" s="472">
        <v>13</v>
      </c>
      <c r="I301" s="472">
        <v>99</v>
      </c>
      <c r="J301" s="471" t="s">
        <v>218</v>
      </c>
      <c r="K301" s="472">
        <v>9</v>
      </c>
      <c r="L301" s="472">
        <v>5</v>
      </c>
      <c r="M301" s="472">
        <v>5</v>
      </c>
      <c r="N301" s="472">
        <v>18</v>
      </c>
      <c r="O301" s="472">
        <v>120</v>
      </c>
      <c r="P301" s="472">
        <v>1</v>
      </c>
      <c r="Q301" s="472">
        <v>66</v>
      </c>
      <c r="R301" s="471" t="s">
        <v>218</v>
      </c>
      <c r="S301" s="472">
        <v>32</v>
      </c>
      <c r="T301" s="472">
        <v>8</v>
      </c>
      <c r="U301" s="472">
        <v>2</v>
      </c>
      <c r="V301" s="472">
        <v>7</v>
      </c>
      <c r="W301" s="472">
        <v>19</v>
      </c>
      <c r="X301" s="472">
        <v>7</v>
      </c>
      <c r="Y301" s="472">
        <v>39</v>
      </c>
    </row>
    <row r="302" spans="1:25" s="467" customFormat="1" ht="8.1" customHeight="1">
      <c r="A302" s="471"/>
      <c r="B302" s="468"/>
      <c r="C302" s="472"/>
      <c r="D302" s="472"/>
      <c r="E302" s="472"/>
      <c r="F302" s="472"/>
      <c r="G302" s="472"/>
      <c r="H302" s="472"/>
      <c r="I302" s="472"/>
      <c r="J302" s="471"/>
      <c r="K302" s="472"/>
      <c r="L302" s="472"/>
      <c r="M302" s="472"/>
      <c r="N302" s="472"/>
      <c r="O302" s="472"/>
      <c r="P302" s="472"/>
      <c r="Q302" s="472"/>
      <c r="R302" s="471"/>
      <c r="S302" s="472"/>
      <c r="T302" s="472"/>
      <c r="U302" s="472"/>
      <c r="V302" s="472"/>
      <c r="W302" s="472"/>
      <c r="X302" s="472"/>
      <c r="Y302" s="472"/>
    </row>
    <row r="303" spans="1:25" ht="8.4499999999999993" customHeight="1">
      <c r="A303" s="464">
        <v>2015</v>
      </c>
      <c r="B303" s="468"/>
      <c r="C303" s="455"/>
      <c r="D303" s="455"/>
      <c r="E303" s="455"/>
      <c r="F303" s="455"/>
      <c r="G303" s="455"/>
      <c r="H303" s="455"/>
      <c r="I303" s="465"/>
      <c r="J303" s="464">
        <v>2015</v>
      </c>
      <c r="M303" s="455"/>
      <c r="N303" s="455"/>
      <c r="O303" s="455"/>
      <c r="P303" s="455"/>
      <c r="Q303" s="455"/>
      <c r="R303" s="464">
        <v>2015</v>
      </c>
      <c r="S303" s="455"/>
      <c r="T303" s="455"/>
      <c r="U303" s="455"/>
      <c r="V303" s="455"/>
      <c r="W303" s="455"/>
      <c r="X303" s="455"/>
      <c r="Y303" s="455"/>
    </row>
    <row r="304" spans="1:25" s="467" customFormat="1" ht="8.4499999999999993" customHeight="1">
      <c r="A304" s="464" t="s">
        <v>1</v>
      </c>
      <c r="B304" s="465">
        <f t="shared" ref="B304:I304" si="32">SUM(B306:B338)</f>
        <v>51582845</v>
      </c>
      <c r="C304" s="465">
        <f t="shared" si="32"/>
        <v>3326570</v>
      </c>
      <c r="D304" s="465">
        <f t="shared" si="32"/>
        <v>8413106</v>
      </c>
      <c r="E304" s="465">
        <f t="shared" si="32"/>
        <v>221769</v>
      </c>
      <c r="F304" s="465">
        <f t="shared" si="32"/>
        <v>1865029</v>
      </c>
      <c r="G304" s="465">
        <f t="shared" si="32"/>
        <v>6130068</v>
      </c>
      <c r="H304" s="465">
        <f t="shared" si="32"/>
        <v>1766695</v>
      </c>
      <c r="I304" s="465">
        <f t="shared" si="32"/>
        <v>5604614</v>
      </c>
      <c r="J304" s="464" t="s">
        <v>1</v>
      </c>
      <c r="K304" s="465">
        <f t="shared" ref="K304:Q304" si="33">SUM(K306:K338)</f>
        <v>1391361</v>
      </c>
      <c r="L304" s="465">
        <f t="shared" si="33"/>
        <v>261040</v>
      </c>
      <c r="M304" s="465">
        <f t="shared" si="33"/>
        <v>738664</v>
      </c>
      <c r="N304" s="465">
        <f t="shared" si="33"/>
        <v>1054803</v>
      </c>
      <c r="O304" s="465">
        <f t="shared" si="33"/>
        <v>6173943</v>
      </c>
      <c r="P304" s="465">
        <f t="shared" si="33"/>
        <v>15840</v>
      </c>
      <c r="Q304" s="465">
        <f t="shared" si="33"/>
        <v>5025178</v>
      </c>
      <c r="R304" s="464" t="s">
        <v>1</v>
      </c>
      <c r="S304" s="465">
        <f t="shared" ref="S304:Y304" si="34">SUM(S306:S338)</f>
        <v>1261033</v>
      </c>
      <c r="T304" s="465">
        <f t="shared" si="34"/>
        <v>1380433</v>
      </c>
      <c r="U304" s="465">
        <f t="shared" si="34"/>
        <v>264699</v>
      </c>
      <c r="V304" s="465">
        <f t="shared" si="34"/>
        <v>538697</v>
      </c>
      <c r="W304" s="465">
        <f t="shared" si="34"/>
        <v>2487479</v>
      </c>
      <c r="X304" s="465">
        <f t="shared" si="34"/>
        <v>2066596</v>
      </c>
      <c r="Y304" s="465">
        <f t="shared" si="34"/>
        <v>1595228</v>
      </c>
    </row>
    <row r="305" spans="1:28" s="467" customFormat="1" ht="3.95" customHeight="1">
      <c r="A305" s="464"/>
      <c r="B305" s="465"/>
      <c r="C305" s="465"/>
      <c r="D305" s="465"/>
      <c r="E305" s="465"/>
      <c r="F305" s="465"/>
      <c r="G305" s="465"/>
      <c r="H305" s="465"/>
      <c r="I305" s="465"/>
      <c r="J305" s="464"/>
      <c r="K305" s="465"/>
      <c r="L305" s="465"/>
      <c r="M305" s="465"/>
      <c r="N305" s="465"/>
      <c r="O305" s="465"/>
      <c r="P305" s="465"/>
      <c r="Q305" s="465"/>
      <c r="R305" s="464"/>
      <c r="S305" s="465"/>
      <c r="T305" s="465"/>
      <c r="U305" s="465"/>
      <c r="V305" s="465"/>
      <c r="W305" s="465"/>
      <c r="X305" s="465"/>
      <c r="Y305" s="465"/>
    </row>
    <row r="306" spans="1:28" s="467" customFormat="1" ht="8.4499999999999993" customHeight="1">
      <c r="A306" s="466" t="s">
        <v>2</v>
      </c>
      <c r="B306" s="468">
        <f t="shared" ref="B306:B338" si="35">SUM(C306:I306,K306:Q306,S306:Y306)</f>
        <v>617802</v>
      </c>
      <c r="C306" s="468">
        <v>23636</v>
      </c>
      <c r="D306" s="468">
        <v>83732</v>
      </c>
      <c r="E306" s="468">
        <v>1041</v>
      </c>
      <c r="F306" s="468">
        <v>18383</v>
      </c>
      <c r="G306" s="468">
        <v>87957</v>
      </c>
      <c r="H306" s="468">
        <v>17181</v>
      </c>
      <c r="I306" s="468">
        <v>62546</v>
      </c>
      <c r="J306" s="466" t="s">
        <v>2</v>
      </c>
      <c r="K306" s="468">
        <v>17006</v>
      </c>
      <c r="L306" s="468">
        <v>2250</v>
      </c>
      <c r="M306" s="468">
        <v>5335</v>
      </c>
      <c r="N306" s="468">
        <v>9230</v>
      </c>
      <c r="O306" s="468">
        <v>75347</v>
      </c>
      <c r="P306" s="468">
        <v>120</v>
      </c>
      <c r="Q306" s="468">
        <v>37597</v>
      </c>
      <c r="R306" s="466" t="s">
        <v>2</v>
      </c>
      <c r="S306" s="468">
        <v>27412</v>
      </c>
      <c r="T306" s="468">
        <v>14877</v>
      </c>
      <c r="U306" s="468">
        <v>2678</v>
      </c>
      <c r="V306" s="468">
        <v>4780</v>
      </c>
      <c r="W306" s="468">
        <v>27414</v>
      </c>
      <c r="X306" s="468">
        <v>91664</v>
      </c>
      <c r="Y306" s="468">
        <v>7616</v>
      </c>
      <c r="AB306" s="481"/>
    </row>
    <row r="307" spans="1:28" s="467" customFormat="1" ht="8.4499999999999993" customHeight="1">
      <c r="A307" s="466" t="s">
        <v>3</v>
      </c>
      <c r="B307" s="468">
        <f t="shared" si="35"/>
        <v>1806188</v>
      </c>
      <c r="C307" s="468">
        <v>52039</v>
      </c>
      <c r="D307" s="468">
        <v>231227</v>
      </c>
      <c r="E307" s="468">
        <v>3822</v>
      </c>
      <c r="F307" s="468">
        <v>55480</v>
      </c>
      <c r="G307" s="468">
        <v>491963</v>
      </c>
      <c r="H307" s="468">
        <v>97896</v>
      </c>
      <c r="I307" s="468">
        <v>236359</v>
      </c>
      <c r="J307" s="466" t="s">
        <v>3</v>
      </c>
      <c r="K307" s="468">
        <v>30129</v>
      </c>
      <c r="L307" s="468">
        <v>6733</v>
      </c>
      <c r="M307" s="468">
        <v>11275</v>
      </c>
      <c r="N307" s="468">
        <v>43664</v>
      </c>
      <c r="O307" s="468">
        <v>185013</v>
      </c>
      <c r="P307" s="468">
        <v>273</v>
      </c>
      <c r="Q307" s="468">
        <v>94192</v>
      </c>
      <c r="R307" s="466" t="s">
        <v>3</v>
      </c>
      <c r="S307" s="468">
        <v>21660</v>
      </c>
      <c r="T307" s="468">
        <v>34805</v>
      </c>
      <c r="U307" s="468">
        <v>10996</v>
      </c>
      <c r="V307" s="468">
        <v>17326</v>
      </c>
      <c r="W307" s="468">
        <v>119108</v>
      </c>
      <c r="X307" s="468">
        <v>24820</v>
      </c>
      <c r="Y307" s="468">
        <v>37408</v>
      </c>
      <c r="AB307" s="481"/>
    </row>
    <row r="308" spans="1:28" s="467" customFormat="1" ht="8.4499999999999993" customHeight="1">
      <c r="A308" s="466" t="s">
        <v>4</v>
      </c>
      <c r="B308" s="468">
        <f t="shared" si="35"/>
        <v>323367</v>
      </c>
      <c r="C308" s="468">
        <v>16287</v>
      </c>
      <c r="D308" s="468">
        <v>54917</v>
      </c>
      <c r="E308" s="468">
        <v>1354</v>
      </c>
      <c r="F308" s="468">
        <v>22023</v>
      </c>
      <c r="G308" s="468">
        <v>11560</v>
      </c>
      <c r="H308" s="468">
        <v>10358</v>
      </c>
      <c r="I308" s="468">
        <v>44086</v>
      </c>
      <c r="J308" s="466" t="s">
        <v>4</v>
      </c>
      <c r="K308" s="468">
        <v>7316</v>
      </c>
      <c r="L308" s="468">
        <v>1386</v>
      </c>
      <c r="M308" s="468">
        <v>2031</v>
      </c>
      <c r="N308" s="468">
        <v>14735</v>
      </c>
      <c r="O308" s="468">
        <v>48746</v>
      </c>
      <c r="P308" s="468">
        <v>48</v>
      </c>
      <c r="Q308" s="468">
        <v>27935</v>
      </c>
      <c r="R308" s="466" t="s">
        <v>4</v>
      </c>
      <c r="S308" s="468">
        <v>5353</v>
      </c>
      <c r="T308" s="468">
        <v>6993</v>
      </c>
      <c r="U308" s="468">
        <v>3082</v>
      </c>
      <c r="V308" s="468">
        <v>13271</v>
      </c>
      <c r="W308" s="468">
        <v>15239</v>
      </c>
      <c r="X308" s="468">
        <v>13009</v>
      </c>
      <c r="Y308" s="468">
        <v>3638</v>
      </c>
      <c r="AB308" s="481"/>
    </row>
    <row r="309" spans="1:28" s="467" customFormat="1" ht="8.4499999999999993" customHeight="1">
      <c r="A309" s="469" t="s">
        <v>5</v>
      </c>
      <c r="B309" s="470">
        <f t="shared" si="35"/>
        <v>362814</v>
      </c>
      <c r="C309" s="470">
        <v>40048</v>
      </c>
      <c r="D309" s="470">
        <v>69511</v>
      </c>
      <c r="E309" s="470">
        <v>842</v>
      </c>
      <c r="F309" s="470">
        <v>15912</v>
      </c>
      <c r="G309" s="470">
        <v>24269</v>
      </c>
      <c r="H309" s="470">
        <v>9854</v>
      </c>
      <c r="I309" s="470">
        <v>34660</v>
      </c>
      <c r="J309" s="469" t="s">
        <v>5</v>
      </c>
      <c r="K309" s="470">
        <v>11096</v>
      </c>
      <c r="L309" s="470">
        <v>1386</v>
      </c>
      <c r="M309" s="470">
        <v>9460</v>
      </c>
      <c r="N309" s="470">
        <v>6852</v>
      </c>
      <c r="O309" s="470">
        <v>41950</v>
      </c>
      <c r="P309" s="470">
        <v>86</v>
      </c>
      <c r="Q309" s="470">
        <v>22048</v>
      </c>
      <c r="R309" s="469" t="s">
        <v>5</v>
      </c>
      <c r="S309" s="470">
        <v>9833</v>
      </c>
      <c r="T309" s="470">
        <v>8256</v>
      </c>
      <c r="U309" s="470">
        <v>1109</v>
      </c>
      <c r="V309" s="470">
        <v>5053</v>
      </c>
      <c r="W309" s="470">
        <v>13790</v>
      </c>
      <c r="X309" s="470">
        <v>25590</v>
      </c>
      <c r="Y309" s="470">
        <v>11209</v>
      </c>
      <c r="AB309" s="481"/>
    </row>
    <row r="310" spans="1:28" s="467" customFormat="1" ht="8.4499999999999993" customHeight="1">
      <c r="A310" s="466" t="s">
        <v>6</v>
      </c>
      <c r="B310" s="468">
        <f t="shared" si="35"/>
        <v>1366607</v>
      </c>
      <c r="C310" s="468">
        <v>48036</v>
      </c>
      <c r="D310" s="468">
        <v>271457</v>
      </c>
      <c r="E310" s="468">
        <v>4460</v>
      </c>
      <c r="F310" s="468">
        <v>51941</v>
      </c>
      <c r="G310" s="468">
        <v>223464</v>
      </c>
      <c r="H310" s="468">
        <v>54859</v>
      </c>
      <c r="I310" s="468">
        <v>136843</v>
      </c>
      <c r="J310" s="466" t="s">
        <v>6</v>
      </c>
      <c r="K310" s="468">
        <v>27062</v>
      </c>
      <c r="L310" s="468">
        <v>6227</v>
      </c>
      <c r="M310" s="468">
        <v>11590</v>
      </c>
      <c r="N310" s="468">
        <v>39659</v>
      </c>
      <c r="O310" s="468">
        <v>178132</v>
      </c>
      <c r="P310" s="468">
        <v>189</v>
      </c>
      <c r="Q310" s="468">
        <v>103909</v>
      </c>
      <c r="R310" s="466" t="s">
        <v>6</v>
      </c>
      <c r="S310" s="468">
        <v>23289</v>
      </c>
      <c r="T310" s="468">
        <v>31429</v>
      </c>
      <c r="U310" s="468">
        <v>4501</v>
      </c>
      <c r="V310" s="468">
        <v>12351</v>
      </c>
      <c r="W310" s="468">
        <v>64978</v>
      </c>
      <c r="X310" s="468">
        <v>46808</v>
      </c>
      <c r="Y310" s="468">
        <v>25423</v>
      </c>
      <c r="AB310" s="481"/>
    </row>
    <row r="311" spans="1:28" s="467" customFormat="1" ht="8.4499999999999993" customHeight="1">
      <c r="A311" s="466" t="s">
        <v>7</v>
      </c>
      <c r="B311" s="468">
        <f t="shared" si="35"/>
        <v>290830</v>
      </c>
      <c r="C311" s="468">
        <v>20393</v>
      </c>
      <c r="D311" s="468">
        <v>62244</v>
      </c>
      <c r="E311" s="468">
        <v>1146</v>
      </c>
      <c r="F311" s="468">
        <v>15292</v>
      </c>
      <c r="G311" s="468">
        <v>9028</v>
      </c>
      <c r="H311" s="468">
        <v>8616</v>
      </c>
      <c r="I311" s="468">
        <v>35363</v>
      </c>
      <c r="J311" s="466" t="s">
        <v>7</v>
      </c>
      <c r="K311" s="468">
        <v>11974</v>
      </c>
      <c r="L311" s="468">
        <v>1333</v>
      </c>
      <c r="M311" s="468">
        <v>3067</v>
      </c>
      <c r="N311" s="468">
        <v>5997</v>
      </c>
      <c r="O311" s="468">
        <v>35299</v>
      </c>
      <c r="P311" s="468">
        <v>39</v>
      </c>
      <c r="Q311" s="468">
        <v>21885</v>
      </c>
      <c r="R311" s="466" t="s">
        <v>7</v>
      </c>
      <c r="S311" s="468">
        <v>6986</v>
      </c>
      <c r="T311" s="468">
        <v>9530</v>
      </c>
      <c r="U311" s="468">
        <v>1151</v>
      </c>
      <c r="V311" s="468">
        <v>5847</v>
      </c>
      <c r="W311" s="468">
        <v>16763</v>
      </c>
      <c r="X311" s="468">
        <v>12238</v>
      </c>
      <c r="Y311" s="468">
        <v>6639</v>
      </c>
      <c r="AB311" s="481"/>
    </row>
    <row r="312" spans="1:28" s="467" customFormat="1" ht="8.4499999999999993" customHeight="1">
      <c r="A312" s="466" t="s">
        <v>8</v>
      </c>
      <c r="B312" s="468">
        <f t="shared" si="35"/>
        <v>1176344</v>
      </c>
      <c r="C312" s="468">
        <v>246490</v>
      </c>
      <c r="D312" s="468">
        <v>300165</v>
      </c>
      <c r="E312" s="468">
        <v>2689</v>
      </c>
      <c r="F312" s="468">
        <v>36671</v>
      </c>
      <c r="G312" s="468">
        <v>25829</v>
      </c>
      <c r="H312" s="468">
        <v>31416</v>
      </c>
      <c r="I312" s="468">
        <v>112219</v>
      </c>
      <c r="J312" s="466" t="s">
        <v>8</v>
      </c>
      <c r="K312" s="468">
        <v>22761</v>
      </c>
      <c r="L312" s="468">
        <v>3059</v>
      </c>
      <c r="M312" s="468">
        <v>17750</v>
      </c>
      <c r="N312" s="468">
        <v>12534</v>
      </c>
      <c r="O312" s="468">
        <v>110345</v>
      </c>
      <c r="P312" s="468">
        <v>210</v>
      </c>
      <c r="Q312" s="468">
        <v>44101</v>
      </c>
      <c r="R312" s="466" t="s">
        <v>8</v>
      </c>
      <c r="S312" s="468">
        <v>34649</v>
      </c>
      <c r="T312" s="468">
        <v>39367</v>
      </c>
      <c r="U312" s="468">
        <v>2254</v>
      </c>
      <c r="V312" s="468">
        <v>13704</v>
      </c>
      <c r="W312" s="468">
        <v>40482</v>
      </c>
      <c r="X312" s="468">
        <v>68519</v>
      </c>
      <c r="Y312" s="468">
        <v>11130</v>
      </c>
      <c r="AB312" s="481"/>
    </row>
    <row r="313" spans="1:28" s="467" customFormat="1" ht="8.4499999999999993" customHeight="1">
      <c r="A313" s="469" t="s">
        <v>9</v>
      </c>
      <c r="B313" s="470">
        <f t="shared" si="35"/>
        <v>1790338</v>
      </c>
      <c r="C313" s="470">
        <v>104418</v>
      </c>
      <c r="D313" s="470">
        <v>246886</v>
      </c>
      <c r="E313" s="470">
        <v>1860</v>
      </c>
      <c r="F313" s="470">
        <v>61304</v>
      </c>
      <c r="G313" s="470">
        <v>498772</v>
      </c>
      <c r="H313" s="470">
        <v>54653</v>
      </c>
      <c r="I313" s="470">
        <v>210861</v>
      </c>
      <c r="J313" s="469" t="s">
        <v>9</v>
      </c>
      <c r="K313" s="470">
        <v>27373</v>
      </c>
      <c r="L313" s="470">
        <v>5643</v>
      </c>
      <c r="M313" s="470">
        <v>15126</v>
      </c>
      <c r="N313" s="470">
        <v>24588</v>
      </c>
      <c r="O313" s="470">
        <v>183769</v>
      </c>
      <c r="P313" s="470">
        <v>236</v>
      </c>
      <c r="Q313" s="470">
        <v>117509</v>
      </c>
      <c r="R313" s="469" t="s">
        <v>9</v>
      </c>
      <c r="S313" s="470">
        <v>50294</v>
      </c>
      <c r="T313" s="470">
        <v>40156</v>
      </c>
      <c r="U313" s="470">
        <v>5219</v>
      </c>
      <c r="V313" s="470">
        <v>14474</v>
      </c>
      <c r="W313" s="470">
        <v>77205</v>
      </c>
      <c r="X313" s="470">
        <v>30926</v>
      </c>
      <c r="Y313" s="470">
        <v>19066</v>
      </c>
      <c r="AB313" s="481"/>
    </row>
    <row r="314" spans="1:28" s="467" customFormat="1" ht="8.4499999999999993" customHeight="1">
      <c r="A314" s="466" t="s">
        <v>10</v>
      </c>
      <c r="B314" s="468">
        <f t="shared" si="35"/>
        <v>10356313</v>
      </c>
      <c r="C314" s="468">
        <v>14960</v>
      </c>
      <c r="D314" s="468">
        <v>810846</v>
      </c>
      <c r="E314" s="468">
        <v>116158</v>
      </c>
      <c r="F314" s="468">
        <v>303657</v>
      </c>
      <c r="G314" s="468">
        <v>1423279</v>
      </c>
      <c r="H314" s="468">
        <v>345168</v>
      </c>
      <c r="I314" s="468">
        <v>914352</v>
      </c>
      <c r="J314" s="466" t="s">
        <v>10</v>
      </c>
      <c r="K314" s="468">
        <v>283638</v>
      </c>
      <c r="L314" s="468">
        <v>91289</v>
      </c>
      <c r="M314" s="468">
        <v>232449</v>
      </c>
      <c r="N314" s="468">
        <v>208543</v>
      </c>
      <c r="O314" s="468">
        <v>1199530</v>
      </c>
      <c r="P314" s="468">
        <v>6517</v>
      </c>
      <c r="Q314" s="468">
        <v>2007173</v>
      </c>
      <c r="R314" s="466" t="s">
        <v>10</v>
      </c>
      <c r="S314" s="468">
        <v>165380</v>
      </c>
      <c r="T314" s="468">
        <v>372028</v>
      </c>
      <c r="U314" s="468">
        <v>84708</v>
      </c>
      <c r="V314" s="468">
        <v>76999</v>
      </c>
      <c r="W314" s="468">
        <v>467796</v>
      </c>
      <c r="X314" s="468">
        <v>462736</v>
      </c>
      <c r="Y314" s="468">
        <v>769107</v>
      </c>
      <c r="AB314" s="481"/>
    </row>
    <row r="315" spans="1:28" s="467" customFormat="1" ht="8.4499999999999993" customHeight="1">
      <c r="A315" s="466" t="s">
        <v>11</v>
      </c>
      <c r="B315" s="468">
        <f t="shared" si="35"/>
        <v>662826</v>
      </c>
      <c r="C315" s="468">
        <v>83599</v>
      </c>
      <c r="D315" s="468">
        <v>133726</v>
      </c>
      <c r="E315" s="468">
        <v>1942</v>
      </c>
      <c r="F315" s="468">
        <v>22869</v>
      </c>
      <c r="G315" s="468">
        <v>67564</v>
      </c>
      <c r="H315" s="468">
        <v>24026</v>
      </c>
      <c r="I315" s="468">
        <v>60939</v>
      </c>
      <c r="J315" s="466" t="s">
        <v>11</v>
      </c>
      <c r="K315" s="468">
        <v>17711</v>
      </c>
      <c r="L315" s="468">
        <v>2049</v>
      </c>
      <c r="M315" s="468">
        <v>6551</v>
      </c>
      <c r="N315" s="468">
        <v>6657</v>
      </c>
      <c r="O315" s="468">
        <v>79617</v>
      </c>
      <c r="P315" s="468">
        <v>50</v>
      </c>
      <c r="Q315" s="468">
        <v>46740</v>
      </c>
      <c r="R315" s="466" t="s">
        <v>11</v>
      </c>
      <c r="S315" s="468">
        <v>15047</v>
      </c>
      <c r="T315" s="468">
        <v>16383</v>
      </c>
      <c r="U315" s="468">
        <v>1749</v>
      </c>
      <c r="V315" s="468">
        <v>4669</v>
      </c>
      <c r="W315" s="468">
        <v>18232</v>
      </c>
      <c r="X315" s="468">
        <v>45344</v>
      </c>
      <c r="Y315" s="468">
        <v>7362</v>
      </c>
      <c r="AB315" s="481"/>
    </row>
    <row r="316" spans="1:28" s="467" customFormat="1" ht="8.4499999999999993" customHeight="1">
      <c r="A316" s="466" t="s">
        <v>12</v>
      </c>
      <c r="B316" s="468">
        <f t="shared" si="35"/>
        <v>2053132</v>
      </c>
      <c r="C316" s="468">
        <v>141412</v>
      </c>
      <c r="D316" s="468">
        <v>381889</v>
      </c>
      <c r="E316" s="468">
        <v>3186</v>
      </c>
      <c r="F316" s="468">
        <v>70345</v>
      </c>
      <c r="G316" s="468">
        <v>271985</v>
      </c>
      <c r="H316" s="468">
        <v>78763</v>
      </c>
      <c r="I316" s="468">
        <v>263150</v>
      </c>
      <c r="J316" s="466" t="s">
        <v>12</v>
      </c>
      <c r="K316" s="468">
        <v>46777</v>
      </c>
      <c r="L316" s="468">
        <v>6758</v>
      </c>
      <c r="M316" s="468">
        <v>24691</v>
      </c>
      <c r="N316" s="468">
        <v>34360</v>
      </c>
      <c r="O316" s="468">
        <v>251585</v>
      </c>
      <c r="P316" s="468">
        <v>454</v>
      </c>
      <c r="Q316" s="468">
        <v>144831</v>
      </c>
      <c r="R316" s="466" t="s">
        <v>12</v>
      </c>
      <c r="S316" s="468">
        <v>33821</v>
      </c>
      <c r="T316" s="468">
        <v>41417</v>
      </c>
      <c r="U316" s="468">
        <v>9163</v>
      </c>
      <c r="V316" s="468">
        <v>20131</v>
      </c>
      <c r="W316" s="468">
        <v>82393</v>
      </c>
      <c r="X316" s="468">
        <v>118045</v>
      </c>
      <c r="Y316" s="468">
        <v>27976</v>
      </c>
      <c r="AB316" s="481"/>
    </row>
    <row r="317" spans="1:28" s="467" customFormat="1" ht="8.4499999999999993" customHeight="1">
      <c r="A317" s="469" t="s">
        <v>13</v>
      </c>
      <c r="B317" s="470">
        <f t="shared" si="35"/>
        <v>872848</v>
      </c>
      <c r="C317" s="470">
        <v>135416</v>
      </c>
      <c r="D317" s="470">
        <v>154844</v>
      </c>
      <c r="E317" s="470">
        <v>1687</v>
      </c>
      <c r="F317" s="470">
        <v>31881</v>
      </c>
      <c r="G317" s="470">
        <v>26411</v>
      </c>
      <c r="H317" s="470">
        <v>19037</v>
      </c>
      <c r="I317" s="470">
        <v>100236</v>
      </c>
      <c r="J317" s="469" t="s">
        <v>13</v>
      </c>
      <c r="K317" s="470">
        <v>23475</v>
      </c>
      <c r="L317" s="470">
        <v>4846</v>
      </c>
      <c r="M317" s="470">
        <v>6714</v>
      </c>
      <c r="N317" s="470">
        <v>22754</v>
      </c>
      <c r="O317" s="470">
        <v>121278</v>
      </c>
      <c r="P317" s="470">
        <v>106</v>
      </c>
      <c r="Q317" s="470">
        <v>31926</v>
      </c>
      <c r="R317" s="469" t="s">
        <v>13</v>
      </c>
      <c r="S317" s="470">
        <v>13473</v>
      </c>
      <c r="T317" s="470">
        <v>20849</v>
      </c>
      <c r="U317" s="470">
        <v>4370</v>
      </c>
      <c r="V317" s="470">
        <v>28942</v>
      </c>
      <c r="W317" s="470">
        <v>33937</v>
      </c>
      <c r="X317" s="470">
        <v>28661</v>
      </c>
      <c r="Y317" s="470">
        <v>62005</v>
      </c>
      <c r="AB317" s="481"/>
    </row>
    <row r="318" spans="1:28" s="467" customFormat="1" ht="8.4499999999999993" customHeight="1">
      <c r="A318" s="466" t="s">
        <v>14</v>
      </c>
      <c r="B318" s="468">
        <f t="shared" si="35"/>
        <v>829872</v>
      </c>
      <c r="C318" s="468">
        <v>102687</v>
      </c>
      <c r="D318" s="468">
        <v>154142</v>
      </c>
      <c r="E318" s="468">
        <v>3542</v>
      </c>
      <c r="F318" s="468">
        <v>35859</v>
      </c>
      <c r="G318" s="468">
        <v>85033</v>
      </c>
      <c r="H318" s="468">
        <v>21400</v>
      </c>
      <c r="I318" s="468">
        <v>83234</v>
      </c>
      <c r="J318" s="466" t="s">
        <v>14</v>
      </c>
      <c r="K318" s="468">
        <v>25894</v>
      </c>
      <c r="L318" s="468">
        <v>2987</v>
      </c>
      <c r="M318" s="468">
        <v>7784</v>
      </c>
      <c r="N318" s="468">
        <v>12149</v>
      </c>
      <c r="O318" s="468">
        <v>98510</v>
      </c>
      <c r="P318" s="468">
        <v>105</v>
      </c>
      <c r="Q318" s="468">
        <v>37861</v>
      </c>
      <c r="R318" s="466" t="s">
        <v>14</v>
      </c>
      <c r="S318" s="468">
        <v>52085</v>
      </c>
      <c r="T318" s="468">
        <v>25147</v>
      </c>
      <c r="U318" s="468">
        <v>4050</v>
      </c>
      <c r="V318" s="468">
        <v>5901</v>
      </c>
      <c r="W318" s="468">
        <v>30228</v>
      </c>
      <c r="X318" s="468">
        <v>31898</v>
      </c>
      <c r="Y318" s="468">
        <v>9376</v>
      </c>
      <c r="AB318" s="481"/>
    </row>
    <row r="319" spans="1:28" s="467" customFormat="1" ht="8.4499999999999993" customHeight="1">
      <c r="A319" s="466" t="s">
        <v>15</v>
      </c>
      <c r="B319" s="468">
        <f t="shared" si="35"/>
        <v>3563100</v>
      </c>
      <c r="C319" s="468">
        <v>227048</v>
      </c>
      <c r="D319" s="468">
        <v>689163</v>
      </c>
      <c r="E319" s="468">
        <v>4160</v>
      </c>
      <c r="F319" s="468">
        <v>151194</v>
      </c>
      <c r="G319" s="468">
        <v>365188</v>
      </c>
      <c r="H319" s="468">
        <v>174746</v>
      </c>
      <c r="I319" s="468">
        <v>427000</v>
      </c>
      <c r="J319" s="466" t="s">
        <v>15</v>
      </c>
      <c r="K319" s="468">
        <v>78485</v>
      </c>
      <c r="L319" s="468">
        <v>13702</v>
      </c>
      <c r="M319" s="468">
        <v>48176</v>
      </c>
      <c r="N319" s="468">
        <v>69752</v>
      </c>
      <c r="O319" s="468">
        <v>371959</v>
      </c>
      <c r="P319" s="468">
        <v>1197</v>
      </c>
      <c r="Q319" s="468">
        <v>357507</v>
      </c>
      <c r="R319" s="466" t="s">
        <v>15</v>
      </c>
      <c r="S319" s="468">
        <v>64280</v>
      </c>
      <c r="T319" s="468">
        <v>91101</v>
      </c>
      <c r="U319" s="468">
        <v>17844</v>
      </c>
      <c r="V319" s="468">
        <v>40654</v>
      </c>
      <c r="W319" s="468">
        <v>216784</v>
      </c>
      <c r="X319" s="468">
        <v>109027</v>
      </c>
      <c r="Y319" s="468">
        <v>44133</v>
      </c>
      <c r="AB319" s="481"/>
    </row>
    <row r="320" spans="1:28" s="467" customFormat="1" ht="8.4499999999999993" customHeight="1">
      <c r="A320" s="466" t="s">
        <v>16</v>
      </c>
      <c r="B320" s="468">
        <f t="shared" si="35"/>
        <v>4970370</v>
      </c>
      <c r="C320" s="468">
        <v>96045</v>
      </c>
      <c r="D320" s="468">
        <v>1017194</v>
      </c>
      <c r="E320" s="468">
        <v>13951</v>
      </c>
      <c r="F320" s="468">
        <v>123205</v>
      </c>
      <c r="G320" s="468">
        <v>551225</v>
      </c>
      <c r="H320" s="468">
        <v>170132</v>
      </c>
      <c r="I320" s="468">
        <v>514622</v>
      </c>
      <c r="J320" s="466" t="s">
        <v>16</v>
      </c>
      <c r="K320" s="468">
        <v>180024</v>
      </c>
      <c r="L320" s="468">
        <v>24391</v>
      </c>
      <c r="M320" s="468">
        <v>55766</v>
      </c>
      <c r="N320" s="468">
        <v>105571</v>
      </c>
      <c r="O320" s="468">
        <v>730973</v>
      </c>
      <c r="P320" s="468">
        <v>1759</v>
      </c>
      <c r="Q320" s="468">
        <v>391769</v>
      </c>
      <c r="R320" s="466" t="s">
        <v>16</v>
      </c>
      <c r="S320" s="468">
        <v>151891</v>
      </c>
      <c r="T320" s="468">
        <v>117469</v>
      </c>
      <c r="U320" s="468">
        <v>29907</v>
      </c>
      <c r="V320" s="468">
        <v>25467</v>
      </c>
      <c r="W320" s="468">
        <v>284825</v>
      </c>
      <c r="X320" s="468">
        <v>265158</v>
      </c>
      <c r="Y320" s="468">
        <v>119026</v>
      </c>
      <c r="AB320" s="481"/>
    </row>
    <row r="321" spans="1:28" s="467" customFormat="1" ht="8.4499999999999993" customHeight="1">
      <c r="A321" s="469" t="s">
        <v>17</v>
      </c>
      <c r="B321" s="470">
        <f t="shared" si="35"/>
        <v>1383513</v>
      </c>
      <c r="C321" s="470">
        <v>209368</v>
      </c>
      <c r="D321" s="470">
        <v>280548</v>
      </c>
      <c r="E321" s="470">
        <v>4726</v>
      </c>
      <c r="F321" s="470">
        <v>50941</v>
      </c>
      <c r="G321" s="470">
        <v>73134</v>
      </c>
      <c r="H321" s="470">
        <v>45325</v>
      </c>
      <c r="I321" s="470">
        <v>156234</v>
      </c>
      <c r="J321" s="469" t="s">
        <v>17</v>
      </c>
      <c r="K321" s="470">
        <v>31334</v>
      </c>
      <c r="L321" s="470">
        <v>7380</v>
      </c>
      <c r="M321" s="470">
        <v>15765</v>
      </c>
      <c r="N321" s="470">
        <v>18772</v>
      </c>
      <c r="O321" s="470">
        <v>153572</v>
      </c>
      <c r="P321" s="470">
        <v>161</v>
      </c>
      <c r="Q321" s="470">
        <v>85445</v>
      </c>
      <c r="R321" s="469" t="s">
        <v>17</v>
      </c>
      <c r="S321" s="470">
        <v>38702</v>
      </c>
      <c r="T321" s="470">
        <v>41904</v>
      </c>
      <c r="U321" s="470">
        <v>5370</v>
      </c>
      <c r="V321" s="470">
        <v>13586</v>
      </c>
      <c r="W321" s="470">
        <v>59416</v>
      </c>
      <c r="X321" s="470">
        <v>76952</v>
      </c>
      <c r="Y321" s="470">
        <v>14878</v>
      </c>
      <c r="AB321" s="481"/>
    </row>
    <row r="322" spans="1:28" s="467" customFormat="1" ht="8.4499999999999993" customHeight="1">
      <c r="A322" s="466" t="s">
        <v>18</v>
      </c>
      <c r="B322" s="468">
        <f t="shared" si="35"/>
        <v>643457</v>
      </c>
      <c r="C322" s="468">
        <v>36852</v>
      </c>
      <c r="D322" s="468">
        <v>128572</v>
      </c>
      <c r="E322" s="468">
        <v>2594</v>
      </c>
      <c r="F322" s="468">
        <v>19469</v>
      </c>
      <c r="G322" s="468">
        <v>50050</v>
      </c>
      <c r="H322" s="468">
        <v>18347</v>
      </c>
      <c r="I322" s="468">
        <v>75167</v>
      </c>
      <c r="J322" s="466" t="s">
        <v>18</v>
      </c>
      <c r="K322" s="468">
        <v>29846</v>
      </c>
      <c r="L322" s="468">
        <v>3330</v>
      </c>
      <c r="M322" s="468">
        <v>9086</v>
      </c>
      <c r="N322" s="468">
        <v>13396</v>
      </c>
      <c r="O322" s="468">
        <v>99577</v>
      </c>
      <c r="P322" s="468">
        <v>183</v>
      </c>
      <c r="Q322" s="468">
        <v>44929</v>
      </c>
      <c r="R322" s="466" t="s">
        <v>18</v>
      </c>
      <c r="S322" s="468">
        <v>18378</v>
      </c>
      <c r="T322" s="468">
        <v>16221</v>
      </c>
      <c r="U322" s="468">
        <v>4288</v>
      </c>
      <c r="V322" s="468">
        <v>10729</v>
      </c>
      <c r="W322" s="468">
        <v>27167</v>
      </c>
      <c r="X322" s="468">
        <v>22690</v>
      </c>
      <c r="Y322" s="468">
        <v>12586</v>
      </c>
      <c r="AB322" s="481"/>
    </row>
    <row r="323" spans="1:28" s="467" customFormat="1" ht="8.4499999999999993" customHeight="1">
      <c r="A323" s="466" t="s">
        <v>19</v>
      </c>
      <c r="B323" s="468">
        <f t="shared" si="35"/>
        <v>433612</v>
      </c>
      <c r="C323" s="468">
        <v>73978</v>
      </c>
      <c r="D323" s="468">
        <v>76827</v>
      </c>
      <c r="E323" s="468">
        <v>894</v>
      </c>
      <c r="F323" s="468">
        <v>17345</v>
      </c>
      <c r="G323" s="468">
        <v>13489</v>
      </c>
      <c r="H323" s="468">
        <v>11139</v>
      </c>
      <c r="I323" s="468">
        <v>47509</v>
      </c>
      <c r="J323" s="466" t="s">
        <v>19</v>
      </c>
      <c r="K323" s="468">
        <v>10227</v>
      </c>
      <c r="L323" s="468">
        <v>1187</v>
      </c>
      <c r="M323" s="468">
        <v>9430</v>
      </c>
      <c r="N323" s="468">
        <v>8273</v>
      </c>
      <c r="O323" s="468">
        <v>57364</v>
      </c>
      <c r="P323" s="468">
        <v>38</v>
      </c>
      <c r="Q323" s="468">
        <v>13644</v>
      </c>
      <c r="R323" s="466" t="s">
        <v>19</v>
      </c>
      <c r="S323" s="468">
        <v>14996</v>
      </c>
      <c r="T323" s="468">
        <v>13374</v>
      </c>
      <c r="U323" s="468">
        <v>1556</v>
      </c>
      <c r="V323" s="468">
        <v>12269</v>
      </c>
      <c r="W323" s="468">
        <v>17741</v>
      </c>
      <c r="X323" s="468">
        <v>17372</v>
      </c>
      <c r="Y323" s="468">
        <v>14960</v>
      </c>
      <c r="AB323" s="481"/>
    </row>
    <row r="324" spans="1:28" s="467" customFormat="1" ht="8.4499999999999993" customHeight="1">
      <c r="A324" s="466" t="s">
        <v>20</v>
      </c>
      <c r="B324" s="468">
        <f t="shared" si="35"/>
        <v>3010383</v>
      </c>
      <c r="C324" s="468">
        <v>33962</v>
      </c>
      <c r="D324" s="468">
        <v>436706</v>
      </c>
      <c r="E324" s="468">
        <v>7248</v>
      </c>
      <c r="F324" s="468">
        <v>135476</v>
      </c>
      <c r="G324" s="468">
        <v>429157</v>
      </c>
      <c r="H324" s="468">
        <v>132392</v>
      </c>
      <c r="I324" s="468">
        <v>291788</v>
      </c>
      <c r="J324" s="466" t="s">
        <v>20</v>
      </c>
      <c r="K324" s="468">
        <v>101140</v>
      </c>
      <c r="L324" s="468">
        <v>13946</v>
      </c>
      <c r="M324" s="468">
        <v>60202</v>
      </c>
      <c r="N324" s="468">
        <v>138478</v>
      </c>
      <c r="O324" s="468">
        <v>320553</v>
      </c>
      <c r="P324" s="468">
        <v>1101</v>
      </c>
      <c r="Q324" s="468">
        <v>461097</v>
      </c>
      <c r="R324" s="466" t="s">
        <v>20</v>
      </c>
      <c r="S324" s="468">
        <v>59521</v>
      </c>
      <c r="T324" s="468">
        <v>81273</v>
      </c>
      <c r="U324" s="468">
        <v>11167</v>
      </c>
      <c r="V324" s="468">
        <v>19081</v>
      </c>
      <c r="W324" s="468">
        <v>160691</v>
      </c>
      <c r="X324" s="468">
        <v>66649</v>
      </c>
      <c r="Y324" s="468">
        <v>48755</v>
      </c>
      <c r="AB324" s="481"/>
    </row>
    <row r="325" spans="1:28" s="467" customFormat="1" ht="8.4499999999999993" customHeight="1">
      <c r="A325" s="469" t="s">
        <v>21</v>
      </c>
      <c r="B325" s="470">
        <f t="shared" si="35"/>
        <v>1017036</v>
      </c>
      <c r="C325" s="470">
        <v>235654</v>
      </c>
      <c r="D325" s="470">
        <v>207816</v>
      </c>
      <c r="E325" s="470">
        <v>2488</v>
      </c>
      <c r="F325" s="470">
        <v>29662</v>
      </c>
      <c r="G325" s="470">
        <v>39129</v>
      </c>
      <c r="H325" s="470">
        <v>24525</v>
      </c>
      <c r="I325" s="470">
        <v>100361</v>
      </c>
      <c r="J325" s="469" t="s">
        <v>21</v>
      </c>
      <c r="K325" s="470">
        <v>23266</v>
      </c>
      <c r="L325" s="470">
        <v>2667</v>
      </c>
      <c r="M325" s="470">
        <v>22190</v>
      </c>
      <c r="N325" s="470">
        <v>13198</v>
      </c>
      <c r="O325" s="470">
        <v>117432</v>
      </c>
      <c r="P325" s="470">
        <v>92</v>
      </c>
      <c r="Q325" s="470">
        <v>34089</v>
      </c>
      <c r="R325" s="469" t="s">
        <v>21</v>
      </c>
      <c r="S325" s="470">
        <v>22390</v>
      </c>
      <c r="T325" s="470">
        <v>34037</v>
      </c>
      <c r="U325" s="470">
        <v>2793</v>
      </c>
      <c r="V325" s="470">
        <v>14979</v>
      </c>
      <c r="W325" s="470">
        <v>34002</v>
      </c>
      <c r="X325" s="470">
        <v>48825</v>
      </c>
      <c r="Y325" s="470">
        <v>7441</v>
      </c>
      <c r="AB325" s="481"/>
    </row>
    <row r="326" spans="1:28" s="467" customFormat="1" ht="8.4499999999999993" customHeight="1">
      <c r="A326" s="466" t="s">
        <v>22</v>
      </c>
      <c r="B326" s="468">
        <f t="shared" si="35"/>
        <v>1873000</v>
      </c>
      <c r="C326" s="468">
        <v>173145</v>
      </c>
      <c r="D326" s="468">
        <v>351615</v>
      </c>
      <c r="E326" s="468">
        <v>5607</v>
      </c>
      <c r="F326" s="468">
        <v>54008</v>
      </c>
      <c r="G326" s="468">
        <v>211997</v>
      </c>
      <c r="H326" s="468">
        <v>55559</v>
      </c>
      <c r="I326" s="468">
        <v>200475</v>
      </c>
      <c r="J326" s="466" t="s">
        <v>22</v>
      </c>
      <c r="K326" s="468">
        <v>50363</v>
      </c>
      <c r="L326" s="468">
        <v>7472</v>
      </c>
      <c r="M326" s="468">
        <v>19474</v>
      </c>
      <c r="N326" s="468">
        <v>32937</v>
      </c>
      <c r="O326" s="468">
        <v>246173</v>
      </c>
      <c r="P326" s="468">
        <v>323</v>
      </c>
      <c r="Q326" s="468">
        <v>139216</v>
      </c>
      <c r="R326" s="466" t="s">
        <v>22</v>
      </c>
      <c r="S326" s="468">
        <v>59686</v>
      </c>
      <c r="T326" s="468">
        <v>40335</v>
      </c>
      <c r="U326" s="468">
        <v>6355</v>
      </c>
      <c r="V326" s="468">
        <v>16999</v>
      </c>
      <c r="W326" s="468">
        <v>83606</v>
      </c>
      <c r="X326" s="468">
        <v>67529</v>
      </c>
      <c r="Y326" s="468">
        <v>50126</v>
      </c>
      <c r="AB326" s="481"/>
    </row>
    <row r="327" spans="1:28" s="467" customFormat="1" ht="8.4499999999999993" customHeight="1">
      <c r="A327" s="466" t="s">
        <v>23</v>
      </c>
      <c r="B327" s="468">
        <f t="shared" si="35"/>
        <v>866857</v>
      </c>
      <c r="C327" s="468">
        <v>35251</v>
      </c>
      <c r="D327" s="468">
        <v>134239</v>
      </c>
      <c r="E327" s="468">
        <v>1378</v>
      </c>
      <c r="F327" s="468">
        <v>37269</v>
      </c>
      <c r="G327" s="468">
        <v>113890</v>
      </c>
      <c r="H327" s="468">
        <v>34661</v>
      </c>
      <c r="I327" s="468">
        <v>94084</v>
      </c>
      <c r="J327" s="466" t="s">
        <v>23</v>
      </c>
      <c r="K327" s="468">
        <v>27312</v>
      </c>
      <c r="L327" s="468">
        <v>3533</v>
      </c>
      <c r="M327" s="468">
        <v>7718</v>
      </c>
      <c r="N327" s="468">
        <v>16902</v>
      </c>
      <c r="O327" s="468">
        <v>116624</v>
      </c>
      <c r="P327" s="468">
        <v>487</v>
      </c>
      <c r="Q327" s="468">
        <v>62620</v>
      </c>
      <c r="R327" s="466" t="s">
        <v>23</v>
      </c>
      <c r="S327" s="468">
        <v>15819</v>
      </c>
      <c r="T327" s="468">
        <v>14427</v>
      </c>
      <c r="U327" s="468">
        <v>3693</v>
      </c>
      <c r="V327" s="468">
        <v>10011</v>
      </c>
      <c r="W327" s="468">
        <v>95006</v>
      </c>
      <c r="X327" s="468">
        <v>24872</v>
      </c>
      <c r="Y327" s="468">
        <v>17061</v>
      </c>
      <c r="AB327" s="481"/>
    </row>
    <row r="328" spans="1:28" s="467" customFormat="1" ht="8.4499999999999993" customHeight="1">
      <c r="A328" s="466" t="s">
        <v>24</v>
      </c>
      <c r="B328" s="468">
        <f t="shared" si="35"/>
        <v>759497</v>
      </c>
      <c r="C328" s="468">
        <v>21934</v>
      </c>
      <c r="D328" s="468">
        <v>118777</v>
      </c>
      <c r="E328" s="468">
        <v>2686</v>
      </c>
      <c r="F328" s="468">
        <v>51834</v>
      </c>
      <c r="G328" s="468">
        <v>14813</v>
      </c>
      <c r="H328" s="468">
        <v>15513</v>
      </c>
      <c r="I328" s="468">
        <v>78369</v>
      </c>
      <c r="J328" s="466" t="s">
        <v>24</v>
      </c>
      <c r="K328" s="468">
        <v>25477</v>
      </c>
      <c r="L328" s="468">
        <v>4285</v>
      </c>
      <c r="M328" s="468">
        <v>10522</v>
      </c>
      <c r="N328" s="468">
        <v>19526</v>
      </c>
      <c r="O328" s="468">
        <v>121834</v>
      </c>
      <c r="P328" s="468">
        <v>280</v>
      </c>
      <c r="Q328" s="468">
        <v>133073</v>
      </c>
      <c r="R328" s="466" t="s">
        <v>24</v>
      </c>
      <c r="S328" s="468">
        <v>22691</v>
      </c>
      <c r="T328" s="468">
        <v>13274</v>
      </c>
      <c r="U328" s="468">
        <v>11176</v>
      </c>
      <c r="V328" s="468">
        <v>34503</v>
      </c>
      <c r="W328" s="468">
        <v>30791</v>
      </c>
      <c r="X328" s="468">
        <v>21505</v>
      </c>
      <c r="Y328" s="468">
        <v>6634</v>
      </c>
      <c r="AB328" s="481"/>
    </row>
    <row r="329" spans="1:28" s="467" customFormat="1" ht="8.4499999999999993" customHeight="1">
      <c r="A329" s="469" t="s">
        <v>25</v>
      </c>
      <c r="B329" s="470">
        <f t="shared" si="35"/>
        <v>865831</v>
      </c>
      <c r="C329" s="470">
        <v>82196</v>
      </c>
      <c r="D329" s="470">
        <v>160165</v>
      </c>
      <c r="E329" s="470">
        <v>1316</v>
      </c>
      <c r="F329" s="470">
        <v>44864</v>
      </c>
      <c r="G329" s="470">
        <v>90419</v>
      </c>
      <c r="H329" s="470">
        <v>28968</v>
      </c>
      <c r="I329" s="470">
        <v>107700</v>
      </c>
      <c r="J329" s="469" t="s">
        <v>25</v>
      </c>
      <c r="K329" s="470">
        <v>20278</v>
      </c>
      <c r="L329" s="470">
        <v>3451</v>
      </c>
      <c r="M329" s="470">
        <v>8409</v>
      </c>
      <c r="N329" s="470">
        <v>13473</v>
      </c>
      <c r="O329" s="470">
        <v>104577</v>
      </c>
      <c r="P329" s="470">
        <v>151</v>
      </c>
      <c r="Q329" s="470">
        <v>54904</v>
      </c>
      <c r="R329" s="469" t="s">
        <v>25</v>
      </c>
      <c r="S329" s="470">
        <v>15043</v>
      </c>
      <c r="T329" s="470">
        <v>24049</v>
      </c>
      <c r="U329" s="470">
        <v>3545</v>
      </c>
      <c r="V329" s="470">
        <v>8394</v>
      </c>
      <c r="W329" s="470">
        <v>33210</v>
      </c>
      <c r="X329" s="470">
        <v>44815</v>
      </c>
      <c r="Y329" s="470">
        <v>15904</v>
      </c>
      <c r="AB329" s="481"/>
    </row>
    <row r="330" spans="1:28" s="467" customFormat="1" ht="8.4499999999999993" customHeight="1">
      <c r="A330" s="466" t="s">
        <v>26</v>
      </c>
      <c r="B330" s="468">
        <f t="shared" si="35"/>
        <v>1525836</v>
      </c>
      <c r="C330" s="468">
        <v>267291</v>
      </c>
      <c r="D330" s="468">
        <v>222808</v>
      </c>
      <c r="E330" s="468">
        <v>4439</v>
      </c>
      <c r="F330" s="468">
        <v>56219</v>
      </c>
      <c r="G330" s="468">
        <v>69010</v>
      </c>
      <c r="H330" s="468">
        <v>35719</v>
      </c>
      <c r="I330" s="468">
        <v>304950</v>
      </c>
      <c r="J330" s="466" t="s">
        <v>26</v>
      </c>
      <c r="K330" s="468">
        <v>32330</v>
      </c>
      <c r="L330" s="468">
        <v>4984</v>
      </c>
      <c r="M330" s="468">
        <v>12788</v>
      </c>
      <c r="N330" s="468">
        <v>26504</v>
      </c>
      <c r="O330" s="468">
        <v>165432</v>
      </c>
      <c r="P330" s="468">
        <v>222</v>
      </c>
      <c r="Q330" s="468">
        <v>127667</v>
      </c>
      <c r="R330" s="466" t="s">
        <v>26</v>
      </c>
      <c r="S330" s="468">
        <v>45846</v>
      </c>
      <c r="T330" s="468">
        <v>30200</v>
      </c>
      <c r="U330" s="468">
        <v>4862</v>
      </c>
      <c r="V330" s="468">
        <v>15662</v>
      </c>
      <c r="W330" s="468">
        <v>55171</v>
      </c>
      <c r="X330" s="468">
        <v>33124</v>
      </c>
      <c r="Y330" s="468">
        <v>10608</v>
      </c>
      <c r="AB330" s="481"/>
    </row>
    <row r="331" spans="1:28" s="467" customFormat="1" ht="8.4499999999999993" customHeight="1">
      <c r="A331" s="466" t="s">
        <v>27</v>
      </c>
      <c r="B331" s="468">
        <f t="shared" si="35"/>
        <v>1307655</v>
      </c>
      <c r="C331" s="468">
        <v>112003</v>
      </c>
      <c r="D331" s="468">
        <v>216701</v>
      </c>
      <c r="E331" s="468">
        <v>5149</v>
      </c>
      <c r="F331" s="468">
        <v>52159</v>
      </c>
      <c r="G331" s="468">
        <v>175782</v>
      </c>
      <c r="H331" s="468">
        <v>38604</v>
      </c>
      <c r="I331" s="468">
        <v>171636</v>
      </c>
      <c r="J331" s="466" t="s">
        <v>27</v>
      </c>
      <c r="K331" s="468">
        <v>25718</v>
      </c>
      <c r="L331" s="468">
        <v>7357</v>
      </c>
      <c r="M331" s="468">
        <v>35327</v>
      </c>
      <c r="N331" s="468">
        <v>26747</v>
      </c>
      <c r="O331" s="468">
        <v>141876</v>
      </c>
      <c r="P331" s="468">
        <v>168</v>
      </c>
      <c r="Q331" s="468">
        <v>73015</v>
      </c>
      <c r="R331" s="466" t="s">
        <v>27</v>
      </c>
      <c r="S331" s="468">
        <v>42465</v>
      </c>
      <c r="T331" s="468">
        <v>30974</v>
      </c>
      <c r="U331" s="468">
        <v>4937</v>
      </c>
      <c r="V331" s="468">
        <v>15950</v>
      </c>
      <c r="W331" s="468">
        <v>89261</v>
      </c>
      <c r="X331" s="468">
        <v>24915</v>
      </c>
      <c r="Y331" s="468">
        <v>16911</v>
      </c>
      <c r="AB331" s="481"/>
    </row>
    <row r="332" spans="1:28" s="467" customFormat="1" ht="8.4499999999999993" customHeight="1">
      <c r="A332" s="466" t="s">
        <v>28</v>
      </c>
      <c r="B332" s="468">
        <f t="shared" si="35"/>
        <v>729424</v>
      </c>
      <c r="C332" s="468">
        <v>45174</v>
      </c>
      <c r="D332" s="468">
        <v>180934</v>
      </c>
      <c r="E332" s="468">
        <v>1598</v>
      </c>
      <c r="F332" s="468">
        <v>42241</v>
      </c>
      <c r="G332" s="468">
        <v>25494</v>
      </c>
      <c r="H332" s="468">
        <v>29395</v>
      </c>
      <c r="I332" s="468">
        <v>67577</v>
      </c>
      <c r="J332" s="466" t="s">
        <v>28</v>
      </c>
      <c r="K332" s="468">
        <v>19319</v>
      </c>
      <c r="L332" s="468">
        <v>3291</v>
      </c>
      <c r="M332" s="468">
        <v>7663</v>
      </c>
      <c r="N332" s="468">
        <v>13744</v>
      </c>
      <c r="O332" s="468">
        <v>107004</v>
      </c>
      <c r="P332" s="468">
        <v>244</v>
      </c>
      <c r="Q332" s="468">
        <v>30219</v>
      </c>
      <c r="R332" s="466" t="s">
        <v>28</v>
      </c>
      <c r="S332" s="468">
        <v>24671</v>
      </c>
      <c r="T332" s="468">
        <v>21730</v>
      </c>
      <c r="U332" s="468">
        <v>2727</v>
      </c>
      <c r="V332" s="468">
        <v>10389</v>
      </c>
      <c r="W332" s="468">
        <v>27089</v>
      </c>
      <c r="X332" s="468">
        <v>48978</v>
      </c>
      <c r="Y332" s="468">
        <v>19943</v>
      </c>
      <c r="AB332" s="481"/>
    </row>
    <row r="333" spans="1:28" s="467" customFormat="1" ht="8.4499999999999993" customHeight="1">
      <c r="A333" s="469" t="s">
        <v>29</v>
      </c>
      <c r="B333" s="470">
        <f t="shared" si="35"/>
        <v>1701362</v>
      </c>
      <c r="C333" s="470">
        <v>97035</v>
      </c>
      <c r="D333" s="470">
        <v>276936</v>
      </c>
      <c r="E333" s="470">
        <v>6156</v>
      </c>
      <c r="F333" s="470">
        <v>75808</v>
      </c>
      <c r="G333" s="470">
        <v>341992</v>
      </c>
      <c r="H333" s="470">
        <v>59818</v>
      </c>
      <c r="I333" s="470">
        <v>204032</v>
      </c>
      <c r="J333" s="469" t="s">
        <v>29</v>
      </c>
      <c r="K333" s="470">
        <v>49466</v>
      </c>
      <c r="L333" s="470">
        <v>8155</v>
      </c>
      <c r="M333" s="470">
        <v>15923</v>
      </c>
      <c r="N333" s="470">
        <v>29389</v>
      </c>
      <c r="O333" s="470">
        <v>188704</v>
      </c>
      <c r="P333" s="470">
        <v>176</v>
      </c>
      <c r="Q333" s="470">
        <v>89812</v>
      </c>
      <c r="R333" s="469" t="s">
        <v>29</v>
      </c>
      <c r="S333" s="470">
        <v>25640</v>
      </c>
      <c r="T333" s="470">
        <v>44905</v>
      </c>
      <c r="U333" s="470">
        <v>5426</v>
      </c>
      <c r="V333" s="470">
        <v>17167</v>
      </c>
      <c r="W333" s="470">
        <v>80660</v>
      </c>
      <c r="X333" s="470">
        <v>20041</v>
      </c>
      <c r="Y333" s="470">
        <v>64121</v>
      </c>
      <c r="AB333" s="481"/>
    </row>
    <row r="334" spans="1:28" s="467" customFormat="1" ht="8.4499999999999993" customHeight="1">
      <c r="A334" s="466" t="s">
        <v>30</v>
      </c>
      <c r="B334" s="468">
        <f t="shared" si="35"/>
        <v>343392</v>
      </c>
      <c r="C334" s="468">
        <v>29585</v>
      </c>
      <c r="D334" s="468">
        <v>64560</v>
      </c>
      <c r="E334" s="468">
        <v>404</v>
      </c>
      <c r="F334" s="468">
        <v>10494</v>
      </c>
      <c r="G334" s="468">
        <v>52666</v>
      </c>
      <c r="H334" s="468">
        <v>8051</v>
      </c>
      <c r="I334" s="468">
        <v>34283</v>
      </c>
      <c r="J334" s="466" t="s">
        <v>30</v>
      </c>
      <c r="K334" s="468">
        <v>9015</v>
      </c>
      <c r="L334" s="468">
        <v>1382</v>
      </c>
      <c r="M334" s="468">
        <v>4813</v>
      </c>
      <c r="N334" s="468">
        <v>3796</v>
      </c>
      <c r="O334" s="468">
        <v>46823</v>
      </c>
      <c r="P334" s="468">
        <v>34</v>
      </c>
      <c r="Q334" s="468">
        <v>10041</v>
      </c>
      <c r="R334" s="466" t="s">
        <v>30</v>
      </c>
      <c r="S334" s="468">
        <v>9199</v>
      </c>
      <c r="T334" s="468">
        <v>11260</v>
      </c>
      <c r="U334" s="468">
        <v>949</v>
      </c>
      <c r="V334" s="468">
        <v>2387</v>
      </c>
      <c r="W334" s="468">
        <v>14782</v>
      </c>
      <c r="X334" s="468">
        <v>9304</v>
      </c>
      <c r="Y334" s="468">
        <v>19564</v>
      </c>
      <c r="AB334" s="481"/>
    </row>
    <row r="335" spans="1:28" s="467" customFormat="1" ht="8.4499999999999993" customHeight="1">
      <c r="A335" s="466" t="s">
        <v>31</v>
      </c>
      <c r="B335" s="468">
        <f t="shared" si="35"/>
        <v>2756147</v>
      </c>
      <c r="C335" s="468">
        <v>361262</v>
      </c>
      <c r="D335" s="468">
        <v>635700</v>
      </c>
      <c r="E335" s="468">
        <v>10629</v>
      </c>
      <c r="F335" s="468">
        <v>113047</v>
      </c>
      <c r="G335" s="468">
        <v>148079</v>
      </c>
      <c r="H335" s="468">
        <v>73181</v>
      </c>
      <c r="I335" s="468">
        <v>280254</v>
      </c>
      <c r="J335" s="466" t="s">
        <v>31</v>
      </c>
      <c r="K335" s="468">
        <v>100028</v>
      </c>
      <c r="L335" s="468">
        <v>7970</v>
      </c>
      <c r="M335" s="468">
        <v>24969</v>
      </c>
      <c r="N335" s="468">
        <v>43983</v>
      </c>
      <c r="O335" s="468">
        <v>321329</v>
      </c>
      <c r="P335" s="468">
        <v>395</v>
      </c>
      <c r="Q335" s="468">
        <v>107090</v>
      </c>
      <c r="R335" s="466" t="s">
        <v>31</v>
      </c>
      <c r="S335" s="468">
        <v>140570</v>
      </c>
      <c r="T335" s="468">
        <v>59841</v>
      </c>
      <c r="U335" s="468">
        <v>7650</v>
      </c>
      <c r="V335" s="468">
        <v>31588</v>
      </c>
      <c r="W335" s="468">
        <v>113164</v>
      </c>
      <c r="X335" s="468">
        <v>80613</v>
      </c>
      <c r="Y335" s="468">
        <v>94805</v>
      </c>
      <c r="AB335" s="481"/>
    </row>
    <row r="336" spans="1:28" s="467" customFormat="1" ht="8.4499999999999993" customHeight="1">
      <c r="A336" s="466" t="s">
        <v>32</v>
      </c>
      <c r="B336" s="468">
        <f t="shared" si="35"/>
        <v>825602</v>
      </c>
      <c r="C336" s="468">
        <v>60266</v>
      </c>
      <c r="D336" s="468">
        <v>146023</v>
      </c>
      <c r="E336" s="468">
        <v>1993</v>
      </c>
      <c r="F336" s="468">
        <v>41841</v>
      </c>
      <c r="G336" s="468">
        <v>90054</v>
      </c>
      <c r="H336" s="468">
        <v>27830</v>
      </c>
      <c r="I336" s="468">
        <v>96864</v>
      </c>
      <c r="J336" s="466" t="s">
        <v>32</v>
      </c>
      <c r="K336" s="468">
        <v>19675</v>
      </c>
      <c r="L336" s="468">
        <v>5172</v>
      </c>
      <c r="M336" s="468">
        <v>12348</v>
      </c>
      <c r="N336" s="468">
        <v>13119</v>
      </c>
      <c r="O336" s="468">
        <v>98767</v>
      </c>
      <c r="P336" s="468">
        <v>362</v>
      </c>
      <c r="Q336" s="468">
        <v>53866</v>
      </c>
      <c r="R336" s="466" t="s">
        <v>32</v>
      </c>
      <c r="S336" s="468">
        <v>18500</v>
      </c>
      <c r="T336" s="468">
        <v>20248</v>
      </c>
      <c r="U336" s="468">
        <v>3591</v>
      </c>
      <c r="V336" s="468">
        <v>11269</v>
      </c>
      <c r="W336" s="468">
        <v>41567</v>
      </c>
      <c r="X336" s="468">
        <v>45653</v>
      </c>
      <c r="Y336" s="468">
        <v>16594</v>
      </c>
      <c r="AB336" s="481"/>
    </row>
    <row r="337" spans="1:28" s="467" customFormat="1" ht="8.4499999999999993" customHeight="1">
      <c r="A337" s="469" t="s">
        <v>33</v>
      </c>
      <c r="B337" s="470">
        <f t="shared" si="35"/>
        <v>496135</v>
      </c>
      <c r="C337" s="470">
        <v>98991</v>
      </c>
      <c r="D337" s="470">
        <v>111848</v>
      </c>
      <c r="E337" s="470">
        <v>622</v>
      </c>
      <c r="F337" s="470">
        <v>16309</v>
      </c>
      <c r="G337" s="470">
        <v>27307</v>
      </c>
      <c r="H337" s="470">
        <v>9545</v>
      </c>
      <c r="I337" s="470">
        <v>56722</v>
      </c>
      <c r="J337" s="469" t="s">
        <v>33</v>
      </c>
      <c r="K337" s="470">
        <v>5813</v>
      </c>
      <c r="L337" s="470">
        <v>1436</v>
      </c>
      <c r="M337" s="470">
        <v>4266</v>
      </c>
      <c r="N337" s="470">
        <v>5495</v>
      </c>
      <c r="O337" s="470">
        <v>53896</v>
      </c>
      <c r="P337" s="470">
        <v>33</v>
      </c>
      <c r="Q337" s="470">
        <v>17399</v>
      </c>
      <c r="R337" s="469" t="s">
        <v>33</v>
      </c>
      <c r="S337" s="470">
        <v>11425</v>
      </c>
      <c r="T337" s="470">
        <v>12562</v>
      </c>
      <c r="U337" s="470">
        <v>1831</v>
      </c>
      <c r="V337" s="470">
        <v>4151</v>
      </c>
      <c r="W337" s="470">
        <v>14955</v>
      </c>
      <c r="X337" s="470">
        <v>38308</v>
      </c>
      <c r="Y337" s="470">
        <v>3221</v>
      </c>
      <c r="AB337" s="481"/>
    </row>
    <row r="338" spans="1:28" s="467" customFormat="1" ht="8.4499999999999993" customHeight="1">
      <c r="A338" s="471" t="s">
        <v>218</v>
      </c>
      <c r="B338" s="468">
        <f t="shared" si="35"/>
        <v>1355</v>
      </c>
      <c r="C338" s="472">
        <v>109</v>
      </c>
      <c r="D338" s="472">
        <v>388</v>
      </c>
      <c r="E338" s="472">
        <v>2</v>
      </c>
      <c r="F338" s="472">
        <v>27</v>
      </c>
      <c r="G338" s="472">
        <v>79</v>
      </c>
      <c r="H338" s="472">
        <v>18</v>
      </c>
      <c r="I338" s="472">
        <v>139</v>
      </c>
      <c r="J338" s="471" t="s">
        <v>218</v>
      </c>
      <c r="K338" s="472">
        <v>33</v>
      </c>
      <c r="L338" s="472">
        <v>3</v>
      </c>
      <c r="M338" s="472">
        <v>6</v>
      </c>
      <c r="N338" s="472">
        <v>26</v>
      </c>
      <c r="O338" s="472">
        <v>353</v>
      </c>
      <c r="P338" s="472">
        <v>1</v>
      </c>
      <c r="Q338" s="472">
        <v>69</v>
      </c>
      <c r="R338" s="471" t="s">
        <v>218</v>
      </c>
      <c r="S338" s="472">
        <v>38</v>
      </c>
      <c r="T338" s="472">
        <v>12</v>
      </c>
      <c r="U338" s="472">
        <v>2</v>
      </c>
      <c r="V338" s="472">
        <v>14</v>
      </c>
      <c r="W338" s="472">
        <v>26</v>
      </c>
      <c r="X338" s="472">
        <v>8</v>
      </c>
      <c r="Y338" s="472">
        <v>2</v>
      </c>
      <c r="AB338" s="481"/>
    </row>
    <row r="339" spans="1:28" s="467" customFormat="1" ht="8.4499999999999993" customHeight="1">
      <c r="A339" s="471"/>
      <c r="B339" s="468"/>
      <c r="C339" s="472"/>
      <c r="D339" s="472"/>
      <c r="E339" s="472"/>
      <c r="F339" s="472"/>
      <c r="G339" s="472"/>
      <c r="H339" s="472"/>
      <c r="I339" s="472"/>
      <c r="J339" s="471"/>
      <c r="K339" s="472"/>
      <c r="L339" s="472"/>
      <c r="M339" s="472"/>
      <c r="N339" s="472"/>
      <c r="O339" s="472"/>
      <c r="P339" s="472"/>
      <c r="Q339" s="472"/>
      <c r="R339" s="471"/>
      <c r="S339" s="472"/>
      <c r="T339" s="472"/>
      <c r="U339" s="472"/>
      <c r="V339" s="472"/>
      <c r="W339" s="472"/>
      <c r="X339" s="472"/>
      <c r="Y339" s="472"/>
      <c r="AB339" s="481"/>
    </row>
    <row r="340" spans="1:28" ht="8.4499999999999993" customHeight="1">
      <c r="A340" s="464">
        <v>2016</v>
      </c>
      <c r="B340" s="468"/>
      <c r="C340" s="455"/>
      <c r="D340" s="455"/>
      <c r="E340" s="455"/>
      <c r="F340" s="455"/>
      <c r="G340" s="455"/>
      <c r="H340" s="455"/>
      <c r="I340" s="465"/>
      <c r="J340" s="464">
        <v>2016</v>
      </c>
      <c r="M340" s="455"/>
      <c r="N340" s="455"/>
      <c r="O340" s="455"/>
      <c r="P340" s="455"/>
      <c r="Q340" s="455"/>
      <c r="R340" s="464">
        <v>2016</v>
      </c>
      <c r="S340" s="455"/>
      <c r="T340" s="455"/>
      <c r="U340" s="455"/>
      <c r="V340" s="455"/>
      <c r="W340" s="455"/>
      <c r="X340" s="455"/>
      <c r="Y340" s="455"/>
    </row>
    <row r="341" spans="1:28" s="467" customFormat="1" ht="8.4499999999999993" customHeight="1">
      <c r="A341" s="464" t="s">
        <v>1</v>
      </c>
      <c r="B341" s="465">
        <f t="shared" ref="B341:I341" si="36">SUM(B343:B375)</f>
        <v>56794640</v>
      </c>
      <c r="C341" s="465">
        <f t="shared" si="36"/>
        <v>3458407</v>
      </c>
      <c r="D341" s="465">
        <f t="shared" si="36"/>
        <v>237178</v>
      </c>
      <c r="E341" s="465">
        <f t="shared" si="36"/>
        <v>217294</v>
      </c>
      <c r="F341" s="465">
        <f t="shared" si="36"/>
        <v>1858750</v>
      </c>
      <c r="G341" s="465">
        <f t="shared" si="36"/>
        <v>6076286</v>
      </c>
      <c r="H341" s="465">
        <f t="shared" si="36"/>
        <v>1746118</v>
      </c>
      <c r="I341" s="465">
        <f t="shared" si="36"/>
        <v>5495700</v>
      </c>
      <c r="J341" s="464" t="s">
        <v>1</v>
      </c>
      <c r="K341" s="465">
        <f t="shared" ref="K341:Q341" si="37">SUM(K343:K375)</f>
        <v>1402189</v>
      </c>
      <c r="L341" s="465">
        <f t="shared" si="37"/>
        <v>260076</v>
      </c>
      <c r="M341" s="465">
        <f t="shared" si="37"/>
        <v>706955</v>
      </c>
      <c r="N341" s="465">
        <f t="shared" si="37"/>
        <v>961020</v>
      </c>
      <c r="O341" s="465">
        <f t="shared" si="37"/>
        <v>9530519</v>
      </c>
      <c r="P341" s="465">
        <f t="shared" si="37"/>
        <v>16017</v>
      </c>
      <c r="Q341" s="465">
        <f t="shared" si="37"/>
        <v>4832642</v>
      </c>
      <c r="R341" s="464" t="s">
        <v>1</v>
      </c>
      <c r="S341" s="465">
        <f t="shared" ref="S341:Y341" si="38">SUM(S343:S375)</f>
        <v>1229235</v>
      </c>
      <c r="T341" s="465">
        <f t="shared" si="38"/>
        <v>1355311</v>
      </c>
      <c r="U341" s="465">
        <f t="shared" si="38"/>
        <v>242799</v>
      </c>
      <c r="V341" s="465">
        <f t="shared" si="38"/>
        <v>546767</v>
      </c>
      <c r="W341" s="465">
        <f t="shared" si="38"/>
        <v>2374327</v>
      </c>
      <c r="X341" s="465">
        <f t="shared" si="38"/>
        <v>2033122</v>
      </c>
      <c r="Y341" s="465">
        <f t="shared" si="38"/>
        <v>12213928</v>
      </c>
    </row>
    <row r="342" spans="1:28" s="467" customFormat="1" ht="3.95" customHeight="1">
      <c r="A342" s="464"/>
      <c r="B342" s="465"/>
      <c r="C342" s="465"/>
      <c r="D342" s="465"/>
      <c r="E342" s="465"/>
      <c r="F342" s="465"/>
      <c r="G342" s="465"/>
      <c r="H342" s="465"/>
      <c r="I342" s="465"/>
      <c r="J342" s="464"/>
      <c r="K342" s="465"/>
      <c r="L342" s="465"/>
      <c r="M342" s="465"/>
      <c r="N342" s="465"/>
      <c r="O342" s="465"/>
      <c r="P342" s="465"/>
      <c r="Q342" s="465"/>
      <c r="R342" s="464"/>
      <c r="S342" s="465"/>
      <c r="T342" s="465"/>
      <c r="U342" s="465"/>
      <c r="V342" s="465"/>
      <c r="W342" s="465"/>
      <c r="X342" s="465"/>
      <c r="Y342" s="465"/>
    </row>
    <row r="343" spans="1:28" s="467" customFormat="1" ht="8.4499999999999993" customHeight="1">
      <c r="A343" s="466" t="s">
        <v>2</v>
      </c>
      <c r="B343" s="468">
        <f t="shared" ref="B343:B375" si="39">SUM(C343:I343,K343:Q343,S343:Y343)</f>
        <v>672707</v>
      </c>
      <c r="C343" s="468">
        <v>23984</v>
      </c>
      <c r="D343" s="468">
        <v>615</v>
      </c>
      <c r="E343" s="468">
        <v>1021</v>
      </c>
      <c r="F343" s="468">
        <v>18326</v>
      </c>
      <c r="G343" s="468">
        <v>87006</v>
      </c>
      <c r="H343" s="468">
        <v>16876</v>
      </c>
      <c r="I343" s="468">
        <v>62023</v>
      </c>
      <c r="J343" s="466" t="s">
        <v>2</v>
      </c>
      <c r="K343" s="468">
        <v>17842</v>
      </c>
      <c r="L343" s="468">
        <v>2312</v>
      </c>
      <c r="M343" s="468">
        <v>5097</v>
      </c>
      <c r="N343" s="468">
        <v>9020</v>
      </c>
      <c r="O343" s="468">
        <v>119994</v>
      </c>
      <c r="P343" s="468">
        <v>113</v>
      </c>
      <c r="Q343" s="468">
        <v>35795</v>
      </c>
      <c r="R343" s="466" t="s">
        <v>2</v>
      </c>
      <c r="S343" s="468">
        <v>26618</v>
      </c>
      <c r="T343" s="468">
        <v>14519</v>
      </c>
      <c r="U343" s="468">
        <v>2630</v>
      </c>
      <c r="V343" s="468">
        <v>4873</v>
      </c>
      <c r="W343" s="468">
        <v>26823</v>
      </c>
      <c r="X343" s="468">
        <v>89252</v>
      </c>
      <c r="Y343" s="468">
        <v>107968</v>
      </c>
      <c r="AB343" s="481"/>
    </row>
    <row r="344" spans="1:28" s="467" customFormat="1" ht="8.4499999999999993" customHeight="1">
      <c r="A344" s="466" t="s">
        <v>3</v>
      </c>
      <c r="B344" s="468">
        <f t="shared" si="39"/>
        <v>1972442</v>
      </c>
      <c r="C344" s="468">
        <v>53397</v>
      </c>
      <c r="D344" s="468">
        <v>1666</v>
      </c>
      <c r="E344" s="468">
        <v>3837</v>
      </c>
      <c r="F344" s="468">
        <v>54776</v>
      </c>
      <c r="G344" s="468">
        <v>491904</v>
      </c>
      <c r="H344" s="468">
        <v>96026</v>
      </c>
      <c r="I344" s="468">
        <v>227596</v>
      </c>
      <c r="J344" s="466" t="s">
        <v>3</v>
      </c>
      <c r="K344" s="468">
        <v>31779</v>
      </c>
      <c r="L344" s="468">
        <v>6680</v>
      </c>
      <c r="M344" s="468">
        <v>10737</v>
      </c>
      <c r="N344" s="468">
        <v>36800</v>
      </c>
      <c r="O344" s="468">
        <v>303025</v>
      </c>
      <c r="P344" s="468">
        <v>280</v>
      </c>
      <c r="Q344" s="468">
        <v>91983</v>
      </c>
      <c r="R344" s="466" t="s">
        <v>3</v>
      </c>
      <c r="S344" s="468">
        <v>21168</v>
      </c>
      <c r="T344" s="468">
        <v>34366</v>
      </c>
      <c r="U344" s="468">
        <v>10075</v>
      </c>
      <c r="V344" s="468">
        <v>17830</v>
      </c>
      <c r="W344" s="468">
        <v>114448</v>
      </c>
      <c r="X344" s="468">
        <v>24431</v>
      </c>
      <c r="Y344" s="468">
        <v>339638</v>
      </c>
      <c r="AB344" s="481"/>
    </row>
    <row r="345" spans="1:28" s="467" customFormat="1" ht="8.4499999999999993" customHeight="1">
      <c r="A345" s="466" t="s">
        <v>4</v>
      </c>
      <c r="B345" s="468">
        <f t="shared" si="39"/>
        <v>362973</v>
      </c>
      <c r="C345" s="468">
        <v>17740</v>
      </c>
      <c r="D345" s="468">
        <v>2298</v>
      </c>
      <c r="E345" s="468">
        <v>1334</v>
      </c>
      <c r="F345" s="468">
        <v>22063</v>
      </c>
      <c r="G345" s="468">
        <v>11570</v>
      </c>
      <c r="H345" s="468">
        <v>10181</v>
      </c>
      <c r="I345" s="468">
        <v>43101</v>
      </c>
      <c r="J345" s="466" t="s">
        <v>4</v>
      </c>
      <c r="K345" s="468">
        <v>7071</v>
      </c>
      <c r="L345" s="468">
        <v>1371</v>
      </c>
      <c r="M345" s="468">
        <v>1991</v>
      </c>
      <c r="N345" s="468">
        <v>14236</v>
      </c>
      <c r="O345" s="468">
        <v>83034</v>
      </c>
      <c r="P345" s="468">
        <v>55</v>
      </c>
      <c r="Q345" s="468">
        <v>26886</v>
      </c>
      <c r="R345" s="466" t="s">
        <v>4</v>
      </c>
      <c r="S345" s="468">
        <v>5282</v>
      </c>
      <c r="T345" s="468">
        <v>6951</v>
      </c>
      <c r="U345" s="468">
        <v>2994</v>
      </c>
      <c r="V345" s="468">
        <v>13428</v>
      </c>
      <c r="W345" s="468">
        <v>14962</v>
      </c>
      <c r="X345" s="468">
        <v>12808</v>
      </c>
      <c r="Y345" s="468">
        <v>63617</v>
      </c>
      <c r="AB345" s="481"/>
    </row>
    <row r="346" spans="1:28" s="467" customFormat="1" ht="8.4499999999999993" customHeight="1">
      <c r="A346" s="469" t="s">
        <v>5</v>
      </c>
      <c r="B346" s="470">
        <f t="shared" si="39"/>
        <v>395690</v>
      </c>
      <c r="C346" s="470">
        <v>42208</v>
      </c>
      <c r="D346" s="470">
        <v>6319</v>
      </c>
      <c r="E346" s="470">
        <v>826</v>
      </c>
      <c r="F346" s="470">
        <v>15905</v>
      </c>
      <c r="G346" s="470">
        <v>24134</v>
      </c>
      <c r="H346" s="470">
        <v>9668</v>
      </c>
      <c r="I346" s="470">
        <v>33958</v>
      </c>
      <c r="J346" s="469" t="s">
        <v>5</v>
      </c>
      <c r="K346" s="470">
        <v>10831</v>
      </c>
      <c r="L346" s="470">
        <v>1405</v>
      </c>
      <c r="M346" s="470">
        <v>9332</v>
      </c>
      <c r="N346" s="470">
        <v>6547</v>
      </c>
      <c r="O346" s="470">
        <v>65830</v>
      </c>
      <c r="P346" s="470">
        <v>83</v>
      </c>
      <c r="Q346" s="470">
        <v>21322</v>
      </c>
      <c r="R346" s="469" t="s">
        <v>5</v>
      </c>
      <c r="S346" s="470">
        <v>9658</v>
      </c>
      <c r="T346" s="470">
        <v>8120</v>
      </c>
      <c r="U346" s="470">
        <v>1073</v>
      </c>
      <c r="V346" s="470">
        <v>5049</v>
      </c>
      <c r="W346" s="470">
        <v>13213</v>
      </c>
      <c r="X346" s="470">
        <v>24993</v>
      </c>
      <c r="Y346" s="470">
        <v>85216</v>
      </c>
      <c r="AB346" s="481"/>
    </row>
    <row r="347" spans="1:28" s="467" customFormat="1" ht="8.4499999999999993" customHeight="1">
      <c r="A347" s="466" t="s">
        <v>6</v>
      </c>
      <c r="B347" s="468">
        <f t="shared" si="39"/>
        <v>1513780</v>
      </c>
      <c r="C347" s="468">
        <v>48994</v>
      </c>
      <c r="D347" s="468">
        <v>17656</v>
      </c>
      <c r="E347" s="468">
        <v>4438</v>
      </c>
      <c r="F347" s="468">
        <v>51904</v>
      </c>
      <c r="G347" s="468">
        <v>222203</v>
      </c>
      <c r="H347" s="468">
        <v>55729</v>
      </c>
      <c r="I347" s="468">
        <v>134833</v>
      </c>
      <c r="J347" s="466" t="s">
        <v>6</v>
      </c>
      <c r="K347" s="468">
        <v>30347</v>
      </c>
      <c r="L347" s="468">
        <v>6158</v>
      </c>
      <c r="M347" s="468">
        <v>11247</v>
      </c>
      <c r="N347" s="468">
        <v>37779</v>
      </c>
      <c r="O347" s="468">
        <v>301377</v>
      </c>
      <c r="P347" s="468">
        <v>199</v>
      </c>
      <c r="Q347" s="468">
        <v>101358</v>
      </c>
      <c r="R347" s="466" t="s">
        <v>6</v>
      </c>
      <c r="S347" s="468">
        <v>22589</v>
      </c>
      <c r="T347" s="468">
        <v>30975</v>
      </c>
      <c r="U347" s="468">
        <v>4307</v>
      </c>
      <c r="V347" s="468">
        <v>12699</v>
      </c>
      <c r="W347" s="468">
        <v>64022</v>
      </c>
      <c r="X347" s="468">
        <v>45883</v>
      </c>
      <c r="Y347" s="468">
        <v>309083</v>
      </c>
      <c r="AB347" s="481"/>
    </row>
    <row r="348" spans="1:28" s="467" customFormat="1" ht="8.4499999999999993" customHeight="1">
      <c r="A348" s="466" t="s">
        <v>7</v>
      </c>
      <c r="B348" s="468">
        <f t="shared" si="39"/>
        <v>325695</v>
      </c>
      <c r="C348" s="468">
        <v>22203</v>
      </c>
      <c r="D348" s="468">
        <v>1494</v>
      </c>
      <c r="E348" s="468">
        <v>1127</v>
      </c>
      <c r="F348" s="468">
        <v>15287</v>
      </c>
      <c r="G348" s="468">
        <v>8940</v>
      </c>
      <c r="H348" s="468">
        <v>8461</v>
      </c>
      <c r="I348" s="468">
        <v>34778</v>
      </c>
      <c r="J348" s="466" t="s">
        <v>7</v>
      </c>
      <c r="K348" s="468">
        <v>11946</v>
      </c>
      <c r="L348" s="468">
        <v>1357</v>
      </c>
      <c r="M348" s="468">
        <v>2907</v>
      </c>
      <c r="N348" s="468">
        <v>5680</v>
      </c>
      <c r="O348" s="468">
        <v>57188</v>
      </c>
      <c r="P348" s="468">
        <v>35</v>
      </c>
      <c r="Q348" s="468">
        <v>21118</v>
      </c>
      <c r="R348" s="466" t="s">
        <v>7</v>
      </c>
      <c r="S348" s="468">
        <v>6885</v>
      </c>
      <c r="T348" s="468">
        <v>9436</v>
      </c>
      <c r="U348" s="468">
        <v>1128</v>
      </c>
      <c r="V348" s="468">
        <v>5942</v>
      </c>
      <c r="W348" s="468">
        <v>16381</v>
      </c>
      <c r="X348" s="468">
        <v>11919</v>
      </c>
      <c r="Y348" s="468">
        <v>81483</v>
      </c>
      <c r="AB348" s="481"/>
    </row>
    <row r="349" spans="1:28" s="467" customFormat="1" ht="8.4499999999999993" customHeight="1">
      <c r="A349" s="466" t="s">
        <v>8</v>
      </c>
      <c r="B349" s="468">
        <f t="shared" si="39"/>
        <v>1340930</v>
      </c>
      <c r="C349" s="468">
        <v>252263</v>
      </c>
      <c r="D349" s="468">
        <v>2497</v>
      </c>
      <c r="E349" s="468">
        <v>2689</v>
      </c>
      <c r="F349" s="468">
        <v>36650</v>
      </c>
      <c r="G349" s="468">
        <v>26333</v>
      </c>
      <c r="H349" s="468">
        <v>30948</v>
      </c>
      <c r="I349" s="468">
        <v>111920</v>
      </c>
      <c r="J349" s="466" t="s">
        <v>8</v>
      </c>
      <c r="K349" s="468">
        <v>21369</v>
      </c>
      <c r="L349" s="468">
        <v>3174</v>
      </c>
      <c r="M349" s="468">
        <v>17340</v>
      </c>
      <c r="N349" s="468">
        <v>11960</v>
      </c>
      <c r="O349" s="468">
        <v>182937</v>
      </c>
      <c r="P349" s="468">
        <v>204</v>
      </c>
      <c r="Q349" s="468">
        <v>39056</v>
      </c>
      <c r="R349" s="466" t="s">
        <v>8</v>
      </c>
      <c r="S349" s="468">
        <v>34309</v>
      </c>
      <c r="T349" s="468">
        <v>38980</v>
      </c>
      <c r="U349" s="468">
        <v>2123</v>
      </c>
      <c r="V349" s="468">
        <v>14030</v>
      </c>
      <c r="W349" s="468">
        <v>39065</v>
      </c>
      <c r="X349" s="468">
        <v>67688</v>
      </c>
      <c r="Y349" s="468">
        <v>405395</v>
      </c>
      <c r="AB349" s="481"/>
    </row>
    <row r="350" spans="1:28" s="467" customFormat="1" ht="8.4499999999999993" customHeight="1">
      <c r="A350" s="469" t="s">
        <v>9</v>
      </c>
      <c r="B350" s="470">
        <f t="shared" si="39"/>
        <v>1956603</v>
      </c>
      <c r="C350" s="470">
        <v>108655</v>
      </c>
      <c r="D350" s="470">
        <v>3408</v>
      </c>
      <c r="E350" s="470">
        <v>1861</v>
      </c>
      <c r="F350" s="470">
        <v>60918</v>
      </c>
      <c r="G350" s="470">
        <v>504891</v>
      </c>
      <c r="H350" s="470">
        <v>54085</v>
      </c>
      <c r="I350" s="470">
        <v>210839</v>
      </c>
      <c r="J350" s="469" t="s">
        <v>9</v>
      </c>
      <c r="K350" s="470">
        <v>27971</v>
      </c>
      <c r="L350" s="470">
        <v>5682</v>
      </c>
      <c r="M350" s="470">
        <v>14457</v>
      </c>
      <c r="N350" s="470">
        <v>22562</v>
      </c>
      <c r="O350" s="470">
        <v>297989</v>
      </c>
      <c r="P350" s="470">
        <v>245</v>
      </c>
      <c r="Q350" s="470">
        <v>115741</v>
      </c>
      <c r="R350" s="469" t="s">
        <v>9</v>
      </c>
      <c r="S350" s="470">
        <v>49055</v>
      </c>
      <c r="T350" s="470">
        <v>39463</v>
      </c>
      <c r="U350" s="470">
        <v>4890</v>
      </c>
      <c r="V350" s="470">
        <v>15032</v>
      </c>
      <c r="W350" s="470">
        <v>76020</v>
      </c>
      <c r="X350" s="470">
        <v>30368</v>
      </c>
      <c r="Y350" s="470">
        <v>312471</v>
      </c>
      <c r="AB350" s="481"/>
    </row>
    <row r="351" spans="1:28" s="467" customFormat="1" ht="8.4499999999999993" customHeight="1">
      <c r="A351" s="466" t="s">
        <v>10</v>
      </c>
      <c r="B351" s="468">
        <f t="shared" si="39"/>
        <v>10597738</v>
      </c>
      <c r="C351" s="468">
        <v>15751</v>
      </c>
      <c r="D351" s="468">
        <v>76797</v>
      </c>
      <c r="E351" s="468">
        <v>112174</v>
      </c>
      <c r="F351" s="468">
        <v>300521</v>
      </c>
      <c r="G351" s="468">
        <v>1394864</v>
      </c>
      <c r="H351" s="468">
        <v>339846</v>
      </c>
      <c r="I351" s="468">
        <v>896756</v>
      </c>
      <c r="J351" s="466" t="s">
        <v>10</v>
      </c>
      <c r="K351" s="468">
        <v>280443</v>
      </c>
      <c r="L351" s="468">
        <v>89706</v>
      </c>
      <c r="M351" s="468">
        <v>217951</v>
      </c>
      <c r="N351" s="468">
        <v>177788</v>
      </c>
      <c r="O351" s="468">
        <v>1497314</v>
      </c>
      <c r="P351" s="468">
        <v>6626</v>
      </c>
      <c r="Q351" s="468">
        <v>1948690</v>
      </c>
      <c r="R351" s="466" t="s">
        <v>10</v>
      </c>
      <c r="S351" s="468">
        <v>156826</v>
      </c>
      <c r="T351" s="468">
        <v>361243</v>
      </c>
      <c r="U351" s="468">
        <v>72037</v>
      </c>
      <c r="V351" s="468">
        <v>78001</v>
      </c>
      <c r="W351" s="468">
        <v>427610</v>
      </c>
      <c r="X351" s="468">
        <v>453284</v>
      </c>
      <c r="Y351" s="468">
        <v>1693510</v>
      </c>
      <c r="AB351" s="481"/>
    </row>
    <row r="352" spans="1:28" s="467" customFormat="1" ht="8.4499999999999993" customHeight="1">
      <c r="A352" s="466" t="s">
        <v>11</v>
      </c>
      <c r="B352" s="468">
        <f t="shared" si="39"/>
        <v>737557</v>
      </c>
      <c r="C352" s="468">
        <v>86972</v>
      </c>
      <c r="D352" s="468">
        <v>5296</v>
      </c>
      <c r="E352" s="468">
        <v>1938</v>
      </c>
      <c r="F352" s="468">
        <v>22949</v>
      </c>
      <c r="G352" s="468">
        <v>67328</v>
      </c>
      <c r="H352" s="468">
        <v>23804</v>
      </c>
      <c r="I352" s="468">
        <v>60732</v>
      </c>
      <c r="J352" s="466" t="s">
        <v>11</v>
      </c>
      <c r="K352" s="468">
        <v>17224</v>
      </c>
      <c r="L352" s="468">
        <v>2051</v>
      </c>
      <c r="M352" s="468">
        <v>6366</v>
      </c>
      <c r="N352" s="468">
        <v>6161</v>
      </c>
      <c r="O352" s="468">
        <v>128937</v>
      </c>
      <c r="P352" s="468">
        <v>50</v>
      </c>
      <c r="Q352" s="468">
        <v>45204</v>
      </c>
      <c r="R352" s="466" t="s">
        <v>11</v>
      </c>
      <c r="S352" s="468">
        <v>14720</v>
      </c>
      <c r="T352" s="468">
        <v>16114</v>
      </c>
      <c r="U352" s="468">
        <v>1620</v>
      </c>
      <c r="V352" s="468">
        <v>4860</v>
      </c>
      <c r="W352" s="468">
        <v>18075</v>
      </c>
      <c r="X352" s="468">
        <v>44664</v>
      </c>
      <c r="Y352" s="468">
        <v>162492</v>
      </c>
      <c r="AB352" s="481"/>
    </row>
    <row r="353" spans="1:28" s="467" customFormat="1" ht="8.4499999999999993" customHeight="1">
      <c r="A353" s="466" t="s">
        <v>12</v>
      </c>
      <c r="B353" s="468">
        <f t="shared" si="39"/>
        <v>2347226</v>
      </c>
      <c r="C353" s="468">
        <v>145840</v>
      </c>
      <c r="D353" s="468">
        <v>4299</v>
      </c>
      <c r="E353" s="468">
        <v>3183</v>
      </c>
      <c r="F353" s="468">
        <v>70739</v>
      </c>
      <c r="G353" s="468">
        <v>270242</v>
      </c>
      <c r="H353" s="468">
        <v>78100</v>
      </c>
      <c r="I353" s="468">
        <v>260150</v>
      </c>
      <c r="J353" s="466" t="s">
        <v>12</v>
      </c>
      <c r="K353" s="468">
        <v>47612</v>
      </c>
      <c r="L353" s="468">
        <v>6734</v>
      </c>
      <c r="M353" s="468">
        <v>23958</v>
      </c>
      <c r="N353" s="468">
        <v>32585</v>
      </c>
      <c r="O353" s="468">
        <v>422853</v>
      </c>
      <c r="P353" s="468">
        <v>466</v>
      </c>
      <c r="Q353" s="468">
        <v>139775</v>
      </c>
      <c r="R353" s="466" t="s">
        <v>12</v>
      </c>
      <c r="S353" s="468">
        <v>32953</v>
      </c>
      <c r="T353" s="468">
        <v>40968</v>
      </c>
      <c r="U353" s="468">
        <v>8842</v>
      </c>
      <c r="V353" s="468">
        <v>20455</v>
      </c>
      <c r="W353" s="468">
        <v>80380</v>
      </c>
      <c r="X353" s="468">
        <v>115917</v>
      </c>
      <c r="Y353" s="468">
        <v>541175</v>
      </c>
      <c r="AB353" s="481"/>
    </row>
    <row r="354" spans="1:28" s="467" customFormat="1" ht="8.4499999999999993" customHeight="1">
      <c r="A354" s="469" t="s">
        <v>13</v>
      </c>
      <c r="B354" s="470">
        <f t="shared" si="39"/>
        <v>982638</v>
      </c>
      <c r="C354" s="470">
        <v>139027</v>
      </c>
      <c r="D354" s="470">
        <v>1376</v>
      </c>
      <c r="E354" s="470">
        <v>1665</v>
      </c>
      <c r="F354" s="470">
        <v>31800</v>
      </c>
      <c r="G354" s="470">
        <v>25432</v>
      </c>
      <c r="H354" s="470">
        <v>18460</v>
      </c>
      <c r="I354" s="470">
        <v>95975</v>
      </c>
      <c r="J354" s="469" t="s">
        <v>13</v>
      </c>
      <c r="K354" s="470">
        <v>22446</v>
      </c>
      <c r="L354" s="470">
        <v>4846</v>
      </c>
      <c r="M354" s="470">
        <v>6346</v>
      </c>
      <c r="N354" s="470">
        <v>21336</v>
      </c>
      <c r="O354" s="470">
        <v>190159</v>
      </c>
      <c r="P354" s="470">
        <v>106</v>
      </c>
      <c r="Q354" s="470">
        <v>28461</v>
      </c>
      <c r="R354" s="469" t="s">
        <v>13</v>
      </c>
      <c r="S354" s="470">
        <v>12951</v>
      </c>
      <c r="T354" s="470">
        <v>20448</v>
      </c>
      <c r="U354" s="470">
        <v>3906</v>
      </c>
      <c r="V354" s="470">
        <v>28556</v>
      </c>
      <c r="W354" s="470">
        <v>31526</v>
      </c>
      <c r="X354" s="470">
        <v>29303</v>
      </c>
      <c r="Y354" s="470">
        <v>268513</v>
      </c>
      <c r="AB354" s="481"/>
    </row>
    <row r="355" spans="1:28" s="467" customFormat="1" ht="8.4499999999999993" customHeight="1">
      <c r="A355" s="466" t="s">
        <v>14</v>
      </c>
      <c r="B355" s="468">
        <f t="shared" si="39"/>
        <v>948016</v>
      </c>
      <c r="C355" s="468">
        <v>104673</v>
      </c>
      <c r="D355" s="468">
        <v>3643</v>
      </c>
      <c r="E355" s="468">
        <v>3541</v>
      </c>
      <c r="F355" s="468">
        <v>35990</v>
      </c>
      <c r="G355" s="468">
        <v>84247</v>
      </c>
      <c r="H355" s="468">
        <v>21484</v>
      </c>
      <c r="I355" s="468">
        <v>81581</v>
      </c>
      <c r="J355" s="466" t="s">
        <v>14</v>
      </c>
      <c r="K355" s="468">
        <v>25305</v>
      </c>
      <c r="L355" s="468">
        <v>3008</v>
      </c>
      <c r="M355" s="468">
        <v>7570</v>
      </c>
      <c r="N355" s="468">
        <v>11269</v>
      </c>
      <c r="O355" s="468">
        <v>159272</v>
      </c>
      <c r="P355" s="468">
        <v>103</v>
      </c>
      <c r="Q355" s="468">
        <v>34824</v>
      </c>
      <c r="R355" s="466" t="s">
        <v>14</v>
      </c>
      <c r="S355" s="468">
        <v>51341</v>
      </c>
      <c r="T355" s="468">
        <v>24770</v>
      </c>
      <c r="U355" s="468">
        <v>3936</v>
      </c>
      <c r="V355" s="468">
        <v>6032</v>
      </c>
      <c r="W355" s="468">
        <v>29416</v>
      </c>
      <c r="X355" s="468">
        <v>31505</v>
      </c>
      <c r="Y355" s="468">
        <v>224506</v>
      </c>
      <c r="AB355" s="481"/>
    </row>
    <row r="356" spans="1:28" s="467" customFormat="1" ht="8.4499999999999993" customHeight="1">
      <c r="A356" s="466" t="s">
        <v>15</v>
      </c>
      <c r="B356" s="468">
        <f t="shared" si="39"/>
        <v>3990915</v>
      </c>
      <c r="C356" s="468">
        <v>231610</v>
      </c>
      <c r="D356" s="468">
        <v>4141</v>
      </c>
      <c r="E356" s="468">
        <v>4132</v>
      </c>
      <c r="F356" s="468">
        <v>151457</v>
      </c>
      <c r="G356" s="468">
        <v>360294</v>
      </c>
      <c r="H356" s="468">
        <v>172593</v>
      </c>
      <c r="I356" s="468">
        <v>416620</v>
      </c>
      <c r="J356" s="466" t="s">
        <v>15</v>
      </c>
      <c r="K356" s="468">
        <v>87516</v>
      </c>
      <c r="L356" s="468">
        <v>13837</v>
      </c>
      <c r="M356" s="468">
        <v>45283</v>
      </c>
      <c r="N356" s="468">
        <v>64997</v>
      </c>
      <c r="O356" s="468">
        <v>628224</v>
      </c>
      <c r="P356" s="468">
        <v>1202</v>
      </c>
      <c r="Q356" s="468">
        <v>344262</v>
      </c>
      <c r="R356" s="466" t="s">
        <v>15</v>
      </c>
      <c r="S356" s="468">
        <v>62637</v>
      </c>
      <c r="T356" s="468">
        <v>89343</v>
      </c>
      <c r="U356" s="468">
        <v>16911</v>
      </c>
      <c r="V356" s="468">
        <v>41316</v>
      </c>
      <c r="W356" s="468">
        <v>208640</v>
      </c>
      <c r="X356" s="468">
        <v>106602</v>
      </c>
      <c r="Y356" s="468">
        <v>939298</v>
      </c>
      <c r="AB356" s="481"/>
    </row>
    <row r="357" spans="1:28" s="467" customFormat="1" ht="8.4499999999999993" customHeight="1">
      <c r="A357" s="466" t="s">
        <v>16</v>
      </c>
      <c r="B357" s="468">
        <f t="shared" si="39"/>
        <v>5704300</v>
      </c>
      <c r="C357" s="468">
        <v>98369</v>
      </c>
      <c r="D357" s="468">
        <v>5713</v>
      </c>
      <c r="E357" s="468">
        <v>14002</v>
      </c>
      <c r="F357" s="468">
        <v>123296</v>
      </c>
      <c r="G357" s="468">
        <v>543774</v>
      </c>
      <c r="H357" s="468">
        <v>169099</v>
      </c>
      <c r="I357" s="468">
        <v>502909</v>
      </c>
      <c r="J357" s="466" t="s">
        <v>16</v>
      </c>
      <c r="K357" s="468">
        <v>176193</v>
      </c>
      <c r="L357" s="468">
        <v>24421</v>
      </c>
      <c r="M357" s="468">
        <v>54661</v>
      </c>
      <c r="N357" s="468">
        <v>90960</v>
      </c>
      <c r="O357" s="468">
        <v>1152651</v>
      </c>
      <c r="P357" s="468">
        <v>1739</v>
      </c>
      <c r="Q357" s="468">
        <v>373862</v>
      </c>
      <c r="R357" s="466" t="s">
        <v>16</v>
      </c>
      <c r="S357" s="468">
        <v>149374</v>
      </c>
      <c r="T357" s="468">
        <v>116009</v>
      </c>
      <c r="U357" s="468">
        <v>28228</v>
      </c>
      <c r="V357" s="468">
        <v>26193</v>
      </c>
      <c r="W357" s="468">
        <v>265796</v>
      </c>
      <c r="X357" s="468">
        <v>262350</v>
      </c>
      <c r="Y357" s="468">
        <v>1524701</v>
      </c>
      <c r="AB357" s="481"/>
    </row>
    <row r="358" spans="1:28" s="467" customFormat="1" ht="8.4499999999999993" customHeight="1">
      <c r="A358" s="469" t="s">
        <v>17</v>
      </c>
      <c r="B358" s="470">
        <f t="shared" si="39"/>
        <v>1606741</v>
      </c>
      <c r="C358" s="470">
        <v>228491</v>
      </c>
      <c r="D358" s="470">
        <v>1407</v>
      </c>
      <c r="E358" s="470">
        <v>4701</v>
      </c>
      <c r="F358" s="470">
        <v>50947</v>
      </c>
      <c r="G358" s="470">
        <v>72309</v>
      </c>
      <c r="H358" s="470">
        <v>44738</v>
      </c>
      <c r="I358" s="470">
        <v>153237</v>
      </c>
      <c r="J358" s="469" t="s">
        <v>17</v>
      </c>
      <c r="K358" s="470">
        <v>29304</v>
      </c>
      <c r="L358" s="470">
        <v>7336</v>
      </c>
      <c r="M358" s="470">
        <v>15048</v>
      </c>
      <c r="N358" s="470">
        <v>17625</v>
      </c>
      <c r="O358" s="470">
        <v>251111</v>
      </c>
      <c r="P358" s="470">
        <v>171</v>
      </c>
      <c r="Q358" s="470">
        <v>77704</v>
      </c>
      <c r="R358" s="469" t="s">
        <v>17</v>
      </c>
      <c r="S358" s="470">
        <v>37877</v>
      </c>
      <c r="T358" s="470">
        <v>41369</v>
      </c>
      <c r="U358" s="470">
        <v>5101</v>
      </c>
      <c r="V358" s="470">
        <v>13961</v>
      </c>
      <c r="W358" s="470">
        <v>58050</v>
      </c>
      <c r="X358" s="470">
        <v>75936</v>
      </c>
      <c r="Y358" s="470">
        <v>420318</v>
      </c>
      <c r="AB358" s="481"/>
    </row>
    <row r="359" spans="1:28" s="467" customFormat="1" ht="8.4499999999999993" customHeight="1">
      <c r="A359" s="466" t="s">
        <v>18</v>
      </c>
      <c r="B359" s="468">
        <f t="shared" si="39"/>
        <v>735020</v>
      </c>
      <c r="C359" s="468">
        <v>39769</v>
      </c>
      <c r="D359" s="468">
        <v>948</v>
      </c>
      <c r="E359" s="468">
        <v>2562</v>
      </c>
      <c r="F359" s="468">
        <v>19334</v>
      </c>
      <c r="G359" s="468">
        <v>49196</v>
      </c>
      <c r="H359" s="468">
        <v>17974</v>
      </c>
      <c r="I359" s="468">
        <v>72637</v>
      </c>
      <c r="J359" s="466" t="s">
        <v>18</v>
      </c>
      <c r="K359" s="468">
        <v>30143</v>
      </c>
      <c r="L359" s="468">
        <v>3329</v>
      </c>
      <c r="M359" s="468">
        <v>8666</v>
      </c>
      <c r="N359" s="468">
        <v>12226</v>
      </c>
      <c r="O359" s="468">
        <v>149503</v>
      </c>
      <c r="P359" s="468">
        <v>187</v>
      </c>
      <c r="Q359" s="468">
        <v>41627</v>
      </c>
      <c r="R359" s="466" t="s">
        <v>18</v>
      </c>
      <c r="S359" s="468">
        <v>17513</v>
      </c>
      <c r="T359" s="468">
        <v>15979</v>
      </c>
      <c r="U359" s="468">
        <v>4018</v>
      </c>
      <c r="V359" s="468">
        <v>10754</v>
      </c>
      <c r="W359" s="468">
        <v>26009</v>
      </c>
      <c r="X359" s="468">
        <v>22146</v>
      </c>
      <c r="Y359" s="468">
        <v>190500</v>
      </c>
      <c r="AB359" s="481"/>
    </row>
    <row r="360" spans="1:28" s="467" customFormat="1" ht="8.4499999999999993" customHeight="1">
      <c r="A360" s="466" t="s">
        <v>19</v>
      </c>
      <c r="B360" s="468">
        <f t="shared" si="39"/>
        <v>493399</v>
      </c>
      <c r="C360" s="468">
        <v>77333</v>
      </c>
      <c r="D360" s="468">
        <v>362</v>
      </c>
      <c r="E360" s="468">
        <v>895</v>
      </c>
      <c r="F360" s="468">
        <v>17299</v>
      </c>
      <c r="G360" s="468">
        <v>13432</v>
      </c>
      <c r="H360" s="468">
        <v>11033</v>
      </c>
      <c r="I360" s="468">
        <v>47104</v>
      </c>
      <c r="J360" s="466" t="s">
        <v>19</v>
      </c>
      <c r="K360" s="468">
        <v>9898</v>
      </c>
      <c r="L360" s="468">
        <v>1181</v>
      </c>
      <c r="M360" s="468">
        <v>9103</v>
      </c>
      <c r="N360" s="468">
        <v>8007</v>
      </c>
      <c r="O360" s="468">
        <v>88945</v>
      </c>
      <c r="P360" s="468">
        <v>37</v>
      </c>
      <c r="Q360" s="468">
        <v>13194</v>
      </c>
      <c r="R360" s="466" t="s">
        <v>19</v>
      </c>
      <c r="S360" s="468">
        <v>14652</v>
      </c>
      <c r="T360" s="468">
        <v>13169</v>
      </c>
      <c r="U360" s="468">
        <v>1526</v>
      </c>
      <c r="V360" s="468">
        <v>12346</v>
      </c>
      <c r="W360" s="468">
        <v>17263</v>
      </c>
      <c r="X360" s="468">
        <v>17270</v>
      </c>
      <c r="Y360" s="468">
        <v>119350</v>
      </c>
      <c r="AB360" s="481"/>
    </row>
    <row r="361" spans="1:28" s="467" customFormat="1" ht="8.4499999999999993" customHeight="1">
      <c r="A361" s="466" t="s">
        <v>20</v>
      </c>
      <c r="B361" s="468">
        <f t="shared" si="39"/>
        <v>3263714</v>
      </c>
      <c r="C361" s="468">
        <v>34680</v>
      </c>
      <c r="D361" s="468">
        <v>8597</v>
      </c>
      <c r="E361" s="468">
        <v>7227</v>
      </c>
      <c r="F361" s="468">
        <v>134801</v>
      </c>
      <c r="G361" s="468">
        <v>428777</v>
      </c>
      <c r="H361" s="468">
        <v>131622</v>
      </c>
      <c r="I361" s="468">
        <v>285451</v>
      </c>
      <c r="J361" s="466" t="s">
        <v>20</v>
      </c>
      <c r="K361" s="468">
        <v>104921</v>
      </c>
      <c r="L361" s="468">
        <v>13851</v>
      </c>
      <c r="M361" s="468">
        <v>57928</v>
      </c>
      <c r="N361" s="468">
        <v>134844</v>
      </c>
      <c r="O361" s="468">
        <v>509311</v>
      </c>
      <c r="P361" s="468">
        <v>1164</v>
      </c>
      <c r="Q361" s="468">
        <v>447655</v>
      </c>
      <c r="R361" s="466" t="s">
        <v>20</v>
      </c>
      <c r="S361" s="468">
        <v>57763</v>
      </c>
      <c r="T361" s="468">
        <v>79893</v>
      </c>
      <c r="U361" s="468">
        <v>10562</v>
      </c>
      <c r="V361" s="468">
        <v>19925</v>
      </c>
      <c r="W361" s="468">
        <v>156596</v>
      </c>
      <c r="X361" s="468">
        <v>65666</v>
      </c>
      <c r="Y361" s="468">
        <v>572480</v>
      </c>
      <c r="AB361" s="481"/>
    </row>
    <row r="362" spans="1:28" s="467" customFormat="1" ht="8.4499999999999993" customHeight="1">
      <c r="A362" s="469" t="s">
        <v>21</v>
      </c>
      <c r="B362" s="470">
        <f t="shared" si="39"/>
        <v>1147463</v>
      </c>
      <c r="C362" s="470">
        <v>239999</v>
      </c>
      <c r="D362" s="470">
        <v>1559</v>
      </c>
      <c r="E362" s="470">
        <v>2462</v>
      </c>
      <c r="F362" s="470">
        <v>29559</v>
      </c>
      <c r="G362" s="470">
        <v>38330</v>
      </c>
      <c r="H362" s="470">
        <v>24320</v>
      </c>
      <c r="I362" s="470">
        <v>99402</v>
      </c>
      <c r="J362" s="469" t="s">
        <v>21</v>
      </c>
      <c r="K362" s="470">
        <v>23115</v>
      </c>
      <c r="L362" s="470">
        <v>2683</v>
      </c>
      <c r="M362" s="470">
        <v>21700</v>
      </c>
      <c r="N362" s="470">
        <v>12305</v>
      </c>
      <c r="O362" s="470">
        <v>183831</v>
      </c>
      <c r="P362" s="470">
        <v>88</v>
      </c>
      <c r="Q362" s="470">
        <v>29733</v>
      </c>
      <c r="R362" s="469" t="s">
        <v>21</v>
      </c>
      <c r="S362" s="470">
        <v>21942</v>
      </c>
      <c r="T362" s="470">
        <v>33818</v>
      </c>
      <c r="U362" s="470">
        <v>2684</v>
      </c>
      <c r="V362" s="470">
        <v>14995</v>
      </c>
      <c r="W362" s="470">
        <v>33025</v>
      </c>
      <c r="X362" s="470">
        <v>48386</v>
      </c>
      <c r="Y362" s="470">
        <v>283527</v>
      </c>
      <c r="AB362" s="481"/>
    </row>
    <row r="363" spans="1:28" s="467" customFormat="1" ht="8.4499999999999993" customHeight="1">
      <c r="A363" s="466" t="s">
        <v>22</v>
      </c>
      <c r="B363" s="468">
        <f t="shared" si="39"/>
        <v>2124354</v>
      </c>
      <c r="C363" s="468">
        <v>179627</v>
      </c>
      <c r="D363" s="468">
        <v>3200</v>
      </c>
      <c r="E363" s="468">
        <v>5586</v>
      </c>
      <c r="F363" s="468">
        <v>54258</v>
      </c>
      <c r="G363" s="468">
        <v>209394</v>
      </c>
      <c r="H363" s="468">
        <v>55324</v>
      </c>
      <c r="I363" s="468">
        <v>195440</v>
      </c>
      <c r="J363" s="466" t="s">
        <v>22</v>
      </c>
      <c r="K363" s="468">
        <v>50324</v>
      </c>
      <c r="L363" s="468">
        <v>7483</v>
      </c>
      <c r="M363" s="468">
        <v>18735</v>
      </c>
      <c r="N363" s="468">
        <v>29626</v>
      </c>
      <c r="O363" s="468">
        <v>381838</v>
      </c>
      <c r="P363" s="468">
        <v>312</v>
      </c>
      <c r="Q363" s="468">
        <v>124138</v>
      </c>
      <c r="R363" s="466" t="s">
        <v>22</v>
      </c>
      <c r="S363" s="468">
        <v>58165</v>
      </c>
      <c r="T363" s="468">
        <v>39728</v>
      </c>
      <c r="U363" s="468">
        <v>6095</v>
      </c>
      <c r="V363" s="468">
        <v>17369</v>
      </c>
      <c r="W363" s="468">
        <v>80533</v>
      </c>
      <c r="X363" s="468">
        <v>66188</v>
      </c>
      <c r="Y363" s="468">
        <v>540991</v>
      </c>
      <c r="AB363" s="481"/>
    </row>
    <row r="364" spans="1:28" s="467" customFormat="1" ht="8.4499999999999993" customHeight="1">
      <c r="A364" s="466" t="s">
        <v>23</v>
      </c>
      <c r="B364" s="468">
        <f t="shared" si="39"/>
        <v>969591</v>
      </c>
      <c r="C364" s="468">
        <v>35929</v>
      </c>
      <c r="D364" s="468">
        <v>1208</v>
      </c>
      <c r="E364" s="468">
        <v>1382</v>
      </c>
      <c r="F364" s="468">
        <v>38036</v>
      </c>
      <c r="G364" s="468">
        <v>113528</v>
      </c>
      <c r="H364" s="468">
        <v>34691</v>
      </c>
      <c r="I364" s="468">
        <v>92684</v>
      </c>
      <c r="J364" s="466" t="s">
        <v>23</v>
      </c>
      <c r="K364" s="468">
        <v>28197</v>
      </c>
      <c r="L364" s="468">
        <v>3631</v>
      </c>
      <c r="M364" s="468">
        <v>7541</v>
      </c>
      <c r="N364" s="468">
        <v>16444</v>
      </c>
      <c r="O364" s="468">
        <v>185414</v>
      </c>
      <c r="P364" s="468">
        <v>475</v>
      </c>
      <c r="Q364" s="468">
        <v>62518</v>
      </c>
      <c r="R364" s="466" t="s">
        <v>23</v>
      </c>
      <c r="S364" s="468">
        <v>15634</v>
      </c>
      <c r="T364" s="468">
        <v>14548</v>
      </c>
      <c r="U364" s="468">
        <v>3738</v>
      </c>
      <c r="V364" s="468">
        <v>10376</v>
      </c>
      <c r="W364" s="468">
        <v>93038</v>
      </c>
      <c r="X364" s="468">
        <v>24214</v>
      </c>
      <c r="Y364" s="468">
        <v>186365</v>
      </c>
      <c r="AB364" s="481"/>
    </row>
    <row r="365" spans="1:28" s="467" customFormat="1" ht="8.4499999999999993" customHeight="1">
      <c r="A365" s="466" t="s">
        <v>24</v>
      </c>
      <c r="B365" s="468">
        <f t="shared" si="39"/>
        <v>844983</v>
      </c>
      <c r="C365" s="468">
        <v>22553</v>
      </c>
      <c r="D365" s="468">
        <v>240</v>
      </c>
      <c r="E365" s="468">
        <v>2639</v>
      </c>
      <c r="F365" s="468">
        <v>51667</v>
      </c>
      <c r="G365" s="468">
        <v>14740</v>
      </c>
      <c r="H365" s="468">
        <v>15459</v>
      </c>
      <c r="I365" s="468">
        <v>77758</v>
      </c>
      <c r="J365" s="466" t="s">
        <v>24</v>
      </c>
      <c r="K365" s="468">
        <v>26022</v>
      </c>
      <c r="L365" s="468">
        <v>4272</v>
      </c>
      <c r="M365" s="468">
        <v>10342</v>
      </c>
      <c r="N365" s="468">
        <v>19645</v>
      </c>
      <c r="O365" s="468">
        <v>194610</v>
      </c>
      <c r="P365" s="468">
        <v>285</v>
      </c>
      <c r="Q365" s="468">
        <v>129895</v>
      </c>
      <c r="R365" s="466" t="s">
        <v>24</v>
      </c>
      <c r="S365" s="468">
        <v>22103</v>
      </c>
      <c r="T365" s="468">
        <v>13179</v>
      </c>
      <c r="U365" s="468">
        <v>10648</v>
      </c>
      <c r="V365" s="468">
        <v>34767</v>
      </c>
      <c r="W365" s="468">
        <v>29895</v>
      </c>
      <c r="X365" s="468">
        <v>20941</v>
      </c>
      <c r="Y365" s="468">
        <v>143323</v>
      </c>
      <c r="AB365" s="481"/>
    </row>
    <row r="366" spans="1:28" s="467" customFormat="1" ht="8.4499999999999993" customHeight="1">
      <c r="A366" s="469" t="s">
        <v>25</v>
      </c>
      <c r="B366" s="470">
        <f t="shared" si="39"/>
        <v>980786</v>
      </c>
      <c r="C366" s="470">
        <v>84868</v>
      </c>
      <c r="D366" s="470">
        <v>3211</v>
      </c>
      <c r="E366" s="470">
        <v>1334</v>
      </c>
      <c r="F366" s="470">
        <v>45039</v>
      </c>
      <c r="G366" s="470">
        <v>89434</v>
      </c>
      <c r="H366" s="470">
        <v>28673</v>
      </c>
      <c r="I366" s="470">
        <v>105381</v>
      </c>
      <c r="J366" s="469" t="s">
        <v>25</v>
      </c>
      <c r="K366" s="470">
        <v>21049</v>
      </c>
      <c r="L366" s="470">
        <v>3467</v>
      </c>
      <c r="M366" s="470">
        <v>8142</v>
      </c>
      <c r="N366" s="470">
        <v>12601</v>
      </c>
      <c r="O366" s="470">
        <v>178113</v>
      </c>
      <c r="P366" s="470">
        <v>151</v>
      </c>
      <c r="Q366" s="470">
        <v>52033</v>
      </c>
      <c r="R366" s="469" t="s">
        <v>25</v>
      </c>
      <c r="S366" s="470">
        <v>14784</v>
      </c>
      <c r="T366" s="470">
        <v>23809</v>
      </c>
      <c r="U366" s="470">
        <v>3494</v>
      </c>
      <c r="V366" s="470">
        <v>8559</v>
      </c>
      <c r="W366" s="470">
        <v>32071</v>
      </c>
      <c r="X366" s="470">
        <v>44516</v>
      </c>
      <c r="Y366" s="470">
        <v>220057</v>
      </c>
      <c r="AB366" s="481"/>
    </row>
    <row r="367" spans="1:28" s="467" customFormat="1" ht="8.4499999999999993" customHeight="1">
      <c r="A367" s="466" t="s">
        <v>26</v>
      </c>
      <c r="B367" s="468">
        <f t="shared" si="39"/>
        <v>1658720</v>
      </c>
      <c r="C367" s="468">
        <v>282616</v>
      </c>
      <c r="D367" s="468">
        <v>2287</v>
      </c>
      <c r="E367" s="468">
        <v>4425</v>
      </c>
      <c r="F367" s="468">
        <v>55953</v>
      </c>
      <c r="G367" s="468">
        <v>69023</v>
      </c>
      <c r="H367" s="468">
        <v>35558</v>
      </c>
      <c r="I367" s="468">
        <v>299426</v>
      </c>
      <c r="J367" s="466" t="s">
        <v>26</v>
      </c>
      <c r="K367" s="468">
        <v>31000</v>
      </c>
      <c r="L367" s="468">
        <v>4949</v>
      </c>
      <c r="M367" s="468">
        <v>12258</v>
      </c>
      <c r="N367" s="468">
        <v>25227</v>
      </c>
      <c r="O367" s="468">
        <v>259574</v>
      </c>
      <c r="P367" s="468">
        <v>250</v>
      </c>
      <c r="Q367" s="468">
        <v>124377</v>
      </c>
      <c r="R367" s="466" t="s">
        <v>26</v>
      </c>
      <c r="S367" s="468">
        <v>44974</v>
      </c>
      <c r="T367" s="468">
        <v>29808</v>
      </c>
      <c r="U367" s="468">
        <v>4566</v>
      </c>
      <c r="V367" s="468">
        <v>15945</v>
      </c>
      <c r="W367" s="468">
        <v>53657</v>
      </c>
      <c r="X367" s="468">
        <v>32671</v>
      </c>
      <c r="Y367" s="468">
        <v>270176</v>
      </c>
      <c r="AB367" s="481"/>
    </row>
    <row r="368" spans="1:28" s="467" customFormat="1" ht="8.4499999999999993" customHeight="1">
      <c r="A368" s="466" t="s">
        <v>27</v>
      </c>
      <c r="B368" s="468">
        <f t="shared" si="39"/>
        <v>1480538</v>
      </c>
      <c r="C368" s="468">
        <v>116520</v>
      </c>
      <c r="D368" s="468">
        <v>8314</v>
      </c>
      <c r="E368" s="468">
        <v>5108</v>
      </c>
      <c r="F368" s="468">
        <v>52234</v>
      </c>
      <c r="G368" s="468">
        <v>175780</v>
      </c>
      <c r="H368" s="468">
        <v>37817</v>
      </c>
      <c r="I368" s="468">
        <v>167926</v>
      </c>
      <c r="J368" s="466" t="s">
        <v>27</v>
      </c>
      <c r="K368" s="468">
        <v>25334</v>
      </c>
      <c r="L368" s="468">
        <v>7958</v>
      </c>
      <c r="M368" s="468">
        <v>34461</v>
      </c>
      <c r="N368" s="468">
        <v>24328</v>
      </c>
      <c r="O368" s="468">
        <v>251615</v>
      </c>
      <c r="P368" s="468">
        <v>168</v>
      </c>
      <c r="Q368" s="468">
        <v>71143</v>
      </c>
      <c r="R368" s="466" t="s">
        <v>27</v>
      </c>
      <c r="S368" s="468">
        <v>41694</v>
      </c>
      <c r="T368" s="468">
        <v>30603</v>
      </c>
      <c r="U368" s="468">
        <v>4736</v>
      </c>
      <c r="V368" s="468">
        <v>16346</v>
      </c>
      <c r="W368" s="468">
        <v>85878</v>
      </c>
      <c r="X368" s="468">
        <v>25393</v>
      </c>
      <c r="Y368" s="468">
        <v>297182</v>
      </c>
      <c r="AB368" s="481"/>
    </row>
    <row r="369" spans="1:29" s="467" customFormat="1" ht="8.4499999999999993" customHeight="1">
      <c r="A369" s="466" t="s">
        <v>28</v>
      </c>
      <c r="B369" s="468">
        <f t="shared" si="39"/>
        <v>809385</v>
      </c>
      <c r="C369" s="468">
        <v>46823</v>
      </c>
      <c r="D369" s="468">
        <v>25263</v>
      </c>
      <c r="E369" s="468">
        <v>1605</v>
      </c>
      <c r="F369" s="468">
        <v>41994</v>
      </c>
      <c r="G369" s="468">
        <v>25286</v>
      </c>
      <c r="H369" s="468">
        <v>29060</v>
      </c>
      <c r="I369" s="468">
        <v>65967</v>
      </c>
      <c r="J369" s="466" t="s">
        <v>28</v>
      </c>
      <c r="K369" s="468">
        <v>19081</v>
      </c>
      <c r="L369" s="468">
        <v>3317</v>
      </c>
      <c r="M369" s="468">
        <v>7477</v>
      </c>
      <c r="N369" s="468">
        <v>12487</v>
      </c>
      <c r="O369" s="468">
        <v>170417</v>
      </c>
      <c r="P369" s="468">
        <v>237</v>
      </c>
      <c r="Q369" s="468">
        <v>28891</v>
      </c>
      <c r="R369" s="466" t="s">
        <v>28</v>
      </c>
      <c r="S369" s="468">
        <v>24180</v>
      </c>
      <c r="T369" s="468">
        <v>21331</v>
      </c>
      <c r="U369" s="468">
        <v>2585</v>
      </c>
      <c r="V369" s="468">
        <v>10443</v>
      </c>
      <c r="W369" s="468">
        <v>25783</v>
      </c>
      <c r="X369" s="468">
        <v>48138</v>
      </c>
      <c r="Y369" s="468">
        <v>199020</v>
      </c>
      <c r="AB369" s="481"/>
    </row>
    <row r="370" spans="1:29" s="467" customFormat="1" ht="8.4499999999999993" customHeight="1">
      <c r="A370" s="469" t="s">
        <v>29</v>
      </c>
      <c r="B370" s="470">
        <f t="shared" si="39"/>
        <v>1884640</v>
      </c>
      <c r="C370" s="470">
        <v>100663</v>
      </c>
      <c r="D370" s="470">
        <v>14620</v>
      </c>
      <c r="E370" s="470">
        <v>6107</v>
      </c>
      <c r="F370" s="470">
        <v>74794</v>
      </c>
      <c r="G370" s="470">
        <v>339533</v>
      </c>
      <c r="H370" s="470">
        <v>58487</v>
      </c>
      <c r="I370" s="470">
        <v>202752</v>
      </c>
      <c r="J370" s="469" t="s">
        <v>29</v>
      </c>
      <c r="K370" s="470">
        <v>48244</v>
      </c>
      <c r="L370" s="470">
        <v>8034</v>
      </c>
      <c r="M370" s="470">
        <v>15355</v>
      </c>
      <c r="N370" s="470">
        <v>25130</v>
      </c>
      <c r="O370" s="470">
        <v>315291</v>
      </c>
      <c r="P370" s="470">
        <v>173</v>
      </c>
      <c r="Q370" s="470">
        <v>85617</v>
      </c>
      <c r="R370" s="469" t="s">
        <v>29</v>
      </c>
      <c r="S370" s="470">
        <v>24978</v>
      </c>
      <c r="T370" s="470">
        <v>44052</v>
      </c>
      <c r="U370" s="470">
        <v>4982</v>
      </c>
      <c r="V370" s="470">
        <v>17349</v>
      </c>
      <c r="W370" s="470">
        <v>78340</v>
      </c>
      <c r="X370" s="470">
        <v>19521</v>
      </c>
      <c r="Y370" s="470">
        <v>400618</v>
      </c>
      <c r="AB370" s="481"/>
    </row>
    <row r="371" spans="1:29" s="467" customFormat="1" ht="8.4499999999999993" customHeight="1">
      <c r="A371" s="466" t="s">
        <v>30</v>
      </c>
      <c r="B371" s="468">
        <f t="shared" si="39"/>
        <v>406854</v>
      </c>
      <c r="C371" s="468">
        <v>30468</v>
      </c>
      <c r="D371" s="468">
        <v>314</v>
      </c>
      <c r="E371" s="468">
        <v>396</v>
      </c>
      <c r="F371" s="468">
        <v>10457</v>
      </c>
      <c r="G371" s="468">
        <v>52316</v>
      </c>
      <c r="H371" s="468">
        <v>7903</v>
      </c>
      <c r="I371" s="468">
        <v>33399</v>
      </c>
      <c r="J371" s="466" t="s">
        <v>30</v>
      </c>
      <c r="K371" s="468">
        <v>8657</v>
      </c>
      <c r="L371" s="468">
        <v>1368</v>
      </c>
      <c r="M371" s="468">
        <v>4757</v>
      </c>
      <c r="N371" s="468">
        <v>3558</v>
      </c>
      <c r="O371" s="468">
        <v>78609</v>
      </c>
      <c r="P371" s="468">
        <v>33</v>
      </c>
      <c r="Q371" s="468">
        <v>9296</v>
      </c>
      <c r="R371" s="466" t="s">
        <v>30</v>
      </c>
      <c r="S371" s="468">
        <v>9168</v>
      </c>
      <c r="T371" s="468">
        <v>11070</v>
      </c>
      <c r="U371" s="468">
        <v>939</v>
      </c>
      <c r="V371" s="468">
        <v>2419</v>
      </c>
      <c r="W371" s="468">
        <v>14247</v>
      </c>
      <c r="X371" s="468">
        <v>9197</v>
      </c>
      <c r="Y371" s="468">
        <v>118283</v>
      </c>
      <c r="AB371" s="481"/>
    </row>
    <row r="372" spans="1:29" s="467" customFormat="1" ht="8.4499999999999993" customHeight="1">
      <c r="A372" s="466" t="s">
        <v>31</v>
      </c>
      <c r="B372" s="468">
        <f t="shared" si="39"/>
        <v>3052883</v>
      </c>
      <c r="C372" s="468">
        <v>381113</v>
      </c>
      <c r="D372" s="468">
        <v>21377</v>
      </c>
      <c r="E372" s="468">
        <v>10511</v>
      </c>
      <c r="F372" s="468">
        <v>111745</v>
      </c>
      <c r="G372" s="468">
        <v>145061</v>
      </c>
      <c r="H372" s="468">
        <v>71189</v>
      </c>
      <c r="I372" s="468">
        <v>271254</v>
      </c>
      <c r="J372" s="466" t="s">
        <v>31</v>
      </c>
      <c r="K372" s="468">
        <v>104213</v>
      </c>
      <c r="L372" s="468">
        <v>7893</v>
      </c>
      <c r="M372" s="468">
        <v>24136</v>
      </c>
      <c r="N372" s="468">
        <v>39184</v>
      </c>
      <c r="O372" s="468">
        <v>491470</v>
      </c>
      <c r="P372" s="468">
        <v>381</v>
      </c>
      <c r="Q372" s="468">
        <v>97931</v>
      </c>
      <c r="R372" s="466" t="s">
        <v>31</v>
      </c>
      <c r="S372" s="468">
        <v>137662</v>
      </c>
      <c r="T372" s="468">
        <v>58739</v>
      </c>
      <c r="U372" s="468">
        <v>7183</v>
      </c>
      <c r="V372" s="468">
        <v>31308</v>
      </c>
      <c r="W372" s="468">
        <v>108288</v>
      </c>
      <c r="X372" s="468">
        <v>78904</v>
      </c>
      <c r="Y372" s="468">
        <v>853341</v>
      </c>
      <c r="AB372" s="481"/>
    </row>
    <row r="373" spans="1:29" s="467" customFormat="1" ht="8.4499999999999993" customHeight="1">
      <c r="A373" s="466" t="s">
        <v>32</v>
      </c>
      <c r="B373" s="468">
        <f t="shared" si="39"/>
        <v>915535</v>
      </c>
      <c r="C373" s="468">
        <v>62303</v>
      </c>
      <c r="D373" s="468">
        <v>2305</v>
      </c>
      <c r="E373" s="468">
        <v>1964</v>
      </c>
      <c r="F373" s="468">
        <v>41594</v>
      </c>
      <c r="G373" s="468">
        <v>89490</v>
      </c>
      <c r="H373" s="468">
        <v>27479</v>
      </c>
      <c r="I373" s="468">
        <v>95226</v>
      </c>
      <c r="J373" s="466" t="s">
        <v>32</v>
      </c>
      <c r="K373" s="468">
        <v>20963</v>
      </c>
      <c r="L373" s="468">
        <v>5114</v>
      </c>
      <c r="M373" s="468">
        <v>11964</v>
      </c>
      <c r="N373" s="468">
        <v>12884</v>
      </c>
      <c r="O373" s="468">
        <v>157671</v>
      </c>
      <c r="P373" s="468">
        <v>365</v>
      </c>
      <c r="Q373" s="468">
        <v>52820</v>
      </c>
      <c r="R373" s="466" t="s">
        <v>32</v>
      </c>
      <c r="S373" s="468">
        <v>18040</v>
      </c>
      <c r="T373" s="468">
        <v>20023</v>
      </c>
      <c r="U373" s="468">
        <v>3535</v>
      </c>
      <c r="V373" s="468">
        <v>11371</v>
      </c>
      <c r="W373" s="468">
        <v>40243</v>
      </c>
      <c r="X373" s="468">
        <v>45269</v>
      </c>
      <c r="Y373" s="468">
        <v>194912</v>
      </c>
      <c r="AB373" s="481"/>
    </row>
    <row r="374" spans="1:29" s="467" customFormat="1" ht="8.4499999999999993" customHeight="1">
      <c r="A374" s="469" t="s">
        <v>33</v>
      </c>
      <c r="B374" s="470">
        <f t="shared" si="39"/>
        <v>569269</v>
      </c>
      <c r="C374" s="470">
        <v>102838</v>
      </c>
      <c r="D374" s="470">
        <v>4743</v>
      </c>
      <c r="E374" s="470">
        <v>621</v>
      </c>
      <c r="F374" s="470">
        <v>16434</v>
      </c>
      <c r="G374" s="470">
        <v>27419</v>
      </c>
      <c r="H374" s="470">
        <v>9411</v>
      </c>
      <c r="I374" s="470">
        <v>56725</v>
      </c>
      <c r="J374" s="469" t="s">
        <v>33</v>
      </c>
      <c r="K374" s="470">
        <v>5773</v>
      </c>
      <c r="L374" s="470">
        <v>1460</v>
      </c>
      <c r="M374" s="470">
        <v>4094</v>
      </c>
      <c r="N374" s="470">
        <v>5191</v>
      </c>
      <c r="O374" s="470">
        <v>91781</v>
      </c>
      <c r="P374" s="470">
        <v>33</v>
      </c>
      <c r="Q374" s="470">
        <v>15665</v>
      </c>
      <c r="R374" s="469" t="s">
        <v>33</v>
      </c>
      <c r="S374" s="470">
        <v>11704</v>
      </c>
      <c r="T374" s="470">
        <v>12474</v>
      </c>
      <c r="U374" s="470">
        <v>1701</v>
      </c>
      <c r="V374" s="470">
        <v>4220</v>
      </c>
      <c r="W374" s="470">
        <v>15000</v>
      </c>
      <c r="X374" s="470">
        <v>37792</v>
      </c>
      <c r="Y374" s="470">
        <v>144190</v>
      </c>
      <c r="AB374" s="481"/>
    </row>
    <row r="375" spans="1:29" s="467" customFormat="1" ht="8.4499999999999993" customHeight="1">
      <c r="A375" s="471" t="s">
        <v>218</v>
      </c>
      <c r="B375" s="468">
        <f t="shared" si="39"/>
        <v>1555</v>
      </c>
      <c r="C375" s="472">
        <v>128</v>
      </c>
      <c r="D375" s="472">
        <v>5</v>
      </c>
      <c r="E375" s="472">
        <v>1</v>
      </c>
      <c r="F375" s="472">
        <v>24</v>
      </c>
      <c r="G375" s="472">
        <v>76</v>
      </c>
      <c r="H375" s="472">
        <v>20</v>
      </c>
      <c r="I375" s="472">
        <v>160</v>
      </c>
      <c r="J375" s="471" t="s">
        <v>218</v>
      </c>
      <c r="K375" s="472">
        <v>56</v>
      </c>
      <c r="L375" s="472">
        <v>8</v>
      </c>
      <c r="M375" s="472">
        <v>5</v>
      </c>
      <c r="N375" s="472">
        <v>28</v>
      </c>
      <c r="O375" s="472">
        <v>631</v>
      </c>
      <c r="P375" s="472">
        <v>1</v>
      </c>
      <c r="Q375" s="472">
        <v>68</v>
      </c>
      <c r="R375" s="471" t="s">
        <v>218</v>
      </c>
      <c r="S375" s="472">
        <v>36</v>
      </c>
      <c r="T375" s="472">
        <v>14</v>
      </c>
      <c r="U375" s="472">
        <v>6</v>
      </c>
      <c r="V375" s="472">
        <v>18</v>
      </c>
      <c r="W375" s="472">
        <v>34</v>
      </c>
      <c r="X375" s="472">
        <v>7</v>
      </c>
      <c r="Y375" s="472">
        <v>229</v>
      </c>
      <c r="AB375" s="481"/>
    </row>
    <row r="376" spans="1:29" s="467" customFormat="1" ht="8.4499999999999993" customHeight="1">
      <c r="A376" s="471"/>
      <c r="B376" s="468"/>
      <c r="C376" s="472"/>
      <c r="D376" s="472"/>
      <c r="E376" s="472"/>
      <c r="F376" s="472"/>
      <c r="G376" s="472"/>
      <c r="H376" s="472"/>
      <c r="I376" s="472"/>
      <c r="J376" s="471"/>
      <c r="K376" s="472"/>
      <c r="L376" s="472"/>
      <c r="M376" s="472"/>
      <c r="N376" s="472"/>
      <c r="O376" s="472"/>
      <c r="P376" s="472"/>
      <c r="Q376" s="472"/>
      <c r="R376" s="471"/>
      <c r="S376" s="472"/>
      <c r="T376" s="472"/>
      <c r="U376" s="472"/>
      <c r="V376" s="472"/>
      <c r="W376" s="472"/>
      <c r="X376" s="472"/>
      <c r="Y376" s="472"/>
      <c r="AB376" s="481"/>
    </row>
    <row r="377" spans="1:29" ht="8.4499999999999993" customHeight="1">
      <c r="A377" s="464">
        <v>2017</v>
      </c>
      <c r="B377" s="468"/>
      <c r="C377" s="455"/>
      <c r="D377" s="455"/>
      <c r="E377" s="455"/>
      <c r="F377" s="455"/>
      <c r="G377" s="455"/>
      <c r="H377" s="455"/>
      <c r="I377" s="465"/>
      <c r="J377" s="464">
        <v>2017</v>
      </c>
      <c r="M377" s="455"/>
      <c r="N377" s="455"/>
      <c r="O377" s="455"/>
      <c r="P377" s="455"/>
      <c r="Q377" s="455"/>
      <c r="R377" s="464">
        <v>2017</v>
      </c>
      <c r="S377" s="455"/>
      <c r="T377" s="455"/>
      <c r="U377" s="455"/>
      <c r="V377" s="455"/>
      <c r="W377" s="455"/>
      <c r="X377" s="455"/>
      <c r="Y377" s="455"/>
    </row>
    <row r="378" spans="1:29" s="467" customFormat="1" ht="8.4499999999999993" customHeight="1">
      <c r="A378" s="464" t="s">
        <v>1</v>
      </c>
      <c r="B378" s="465">
        <f t="shared" ref="B378:I378" si="40">SUM(B380:B412)</f>
        <v>64672335</v>
      </c>
      <c r="C378" s="465">
        <f t="shared" si="40"/>
        <v>3561672</v>
      </c>
      <c r="D378" s="465">
        <f t="shared" si="40"/>
        <v>223992</v>
      </c>
      <c r="E378" s="465">
        <f t="shared" si="40"/>
        <v>204821</v>
      </c>
      <c r="F378" s="465">
        <f t="shared" si="40"/>
        <v>1813954</v>
      </c>
      <c r="G378" s="465">
        <f t="shared" si="40"/>
        <v>5787835</v>
      </c>
      <c r="H378" s="465">
        <f t="shared" si="40"/>
        <v>1698529</v>
      </c>
      <c r="I378" s="465">
        <f t="shared" si="40"/>
        <v>5368876</v>
      </c>
      <c r="J378" s="464" t="s">
        <v>1</v>
      </c>
      <c r="K378" s="465">
        <f t="shared" ref="K378:Q378" si="41">SUM(K380:K412)</f>
        <v>1446111</v>
      </c>
      <c r="L378" s="465">
        <f t="shared" si="41"/>
        <v>254298</v>
      </c>
      <c r="M378" s="465">
        <f t="shared" si="41"/>
        <v>680741</v>
      </c>
      <c r="N378" s="465">
        <f t="shared" si="41"/>
        <v>948709</v>
      </c>
      <c r="O378" s="465">
        <f t="shared" si="41"/>
        <v>13799004</v>
      </c>
      <c r="P378" s="465">
        <f t="shared" si="41"/>
        <v>15870</v>
      </c>
      <c r="Q378" s="465">
        <f t="shared" si="41"/>
        <v>4595194</v>
      </c>
      <c r="R378" s="464" t="s">
        <v>1</v>
      </c>
      <c r="S378" s="465">
        <f t="shared" ref="S378:Y378" si="42">SUM(S380:S412)</f>
        <v>1167872</v>
      </c>
      <c r="T378" s="465">
        <f t="shared" si="42"/>
        <v>1297805</v>
      </c>
      <c r="U378" s="465">
        <f t="shared" si="42"/>
        <v>241740</v>
      </c>
      <c r="V378" s="465">
        <f t="shared" si="42"/>
        <v>544854</v>
      </c>
      <c r="W378" s="465">
        <f t="shared" si="42"/>
        <v>2309098</v>
      </c>
      <c r="X378" s="465">
        <f t="shared" si="42"/>
        <v>1909564</v>
      </c>
      <c r="Y378" s="465">
        <f t="shared" si="42"/>
        <v>16801796</v>
      </c>
      <c r="AC378" s="481"/>
    </row>
    <row r="379" spans="1:29" s="467" customFormat="1" ht="3.95" customHeight="1">
      <c r="A379" s="464"/>
      <c r="B379" s="465"/>
      <c r="C379" s="465"/>
      <c r="D379" s="465"/>
      <c r="E379" s="465"/>
      <c r="F379" s="465"/>
      <c r="G379" s="465"/>
      <c r="H379" s="465"/>
      <c r="I379" s="465"/>
      <c r="J379" s="464"/>
      <c r="K379" s="465"/>
      <c r="L379" s="465"/>
      <c r="M379" s="465"/>
      <c r="N379" s="465"/>
      <c r="O379" s="465"/>
      <c r="P379" s="465"/>
      <c r="Q379" s="465"/>
      <c r="R379" s="464"/>
      <c r="S379" s="465"/>
      <c r="T379" s="465"/>
      <c r="U379" s="465"/>
      <c r="V379" s="465"/>
      <c r="W379" s="465"/>
      <c r="X379" s="465"/>
      <c r="Y379" s="465"/>
    </row>
    <row r="380" spans="1:29" s="467" customFormat="1" ht="8.4499999999999993" customHeight="1">
      <c r="A380" s="466" t="s">
        <v>2</v>
      </c>
      <c r="B380" s="468">
        <f t="shared" ref="B380:B412" si="43">SUM(C380:I380,K380:Q380,S380:Y380)</f>
        <v>755495</v>
      </c>
      <c r="C380" s="468">
        <v>24051</v>
      </c>
      <c r="D380" s="468">
        <v>591</v>
      </c>
      <c r="E380" s="468">
        <v>977</v>
      </c>
      <c r="F380" s="468">
        <v>18101</v>
      </c>
      <c r="G380" s="468">
        <v>83073</v>
      </c>
      <c r="H380" s="468">
        <v>16527</v>
      </c>
      <c r="I380" s="468">
        <v>60936</v>
      </c>
      <c r="J380" s="466" t="s">
        <v>2</v>
      </c>
      <c r="K380" s="468">
        <v>18307</v>
      </c>
      <c r="L380" s="468">
        <v>2259</v>
      </c>
      <c r="M380" s="468">
        <v>4947</v>
      </c>
      <c r="N380" s="468">
        <v>9000</v>
      </c>
      <c r="O380" s="468">
        <v>169084</v>
      </c>
      <c r="P380" s="468">
        <v>113</v>
      </c>
      <c r="Q380" s="468">
        <v>34377</v>
      </c>
      <c r="R380" s="466" t="s">
        <v>2</v>
      </c>
      <c r="S380" s="468">
        <v>25099</v>
      </c>
      <c r="T380" s="468">
        <v>13909</v>
      </c>
      <c r="U380" s="468">
        <v>2619</v>
      </c>
      <c r="V380" s="468">
        <v>4932</v>
      </c>
      <c r="W380" s="468">
        <v>26221</v>
      </c>
      <c r="X380" s="468">
        <v>82787</v>
      </c>
      <c r="Y380" s="468">
        <v>157585</v>
      </c>
      <c r="AB380" s="481"/>
      <c r="AC380" s="481"/>
    </row>
    <row r="381" spans="1:29" s="467" customFormat="1" ht="8.4499999999999993" customHeight="1">
      <c r="A381" s="466" t="s">
        <v>3</v>
      </c>
      <c r="B381" s="468">
        <f t="shared" si="43"/>
        <v>2268588</v>
      </c>
      <c r="C381" s="468">
        <v>52708</v>
      </c>
      <c r="D381" s="468">
        <v>1625</v>
      </c>
      <c r="E381" s="468">
        <v>3663</v>
      </c>
      <c r="F381" s="468">
        <v>54016</v>
      </c>
      <c r="G381" s="468">
        <v>465883</v>
      </c>
      <c r="H381" s="468">
        <v>92043</v>
      </c>
      <c r="I381" s="468">
        <v>222023</v>
      </c>
      <c r="J381" s="466" t="s">
        <v>3</v>
      </c>
      <c r="K381" s="468">
        <v>36389</v>
      </c>
      <c r="L381" s="468">
        <v>6629</v>
      </c>
      <c r="M381" s="468">
        <v>10389</v>
      </c>
      <c r="N381" s="468">
        <v>36917</v>
      </c>
      <c r="O381" s="468">
        <v>474306</v>
      </c>
      <c r="P381" s="468">
        <v>273</v>
      </c>
      <c r="Q381" s="468">
        <v>88603</v>
      </c>
      <c r="R381" s="466" t="s">
        <v>3</v>
      </c>
      <c r="S381" s="468">
        <v>20306</v>
      </c>
      <c r="T381" s="468">
        <v>33587</v>
      </c>
      <c r="U381" s="468">
        <v>9850</v>
      </c>
      <c r="V381" s="468">
        <v>18210</v>
      </c>
      <c r="W381" s="468">
        <v>111154</v>
      </c>
      <c r="X381" s="468">
        <v>22818</v>
      </c>
      <c r="Y381" s="468">
        <v>507196</v>
      </c>
      <c r="AB381" s="481"/>
      <c r="AC381" s="481"/>
    </row>
    <row r="382" spans="1:29" s="467" customFormat="1" ht="8.4499999999999993" customHeight="1">
      <c r="A382" s="466" t="s">
        <v>4</v>
      </c>
      <c r="B382" s="468">
        <f t="shared" si="43"/>
        <v>413896</v>
      </c>
      <c r="C382" s="468">
        <v>17649</v>
      </c>
      <c r="D382" s="468">
        <v>2195</v>
      </c>
      <c r="E382" s="468">
        <v>1266</v>
      </c>
      <c r="F382" s="468">
        <v>21748</v>
      </c>
      <c r="G382" s="468">
        <v>11409</v>
      </c>
      <c r="H382" s="468">
        <v>9853</v>
      </c>
      <c r="I382" s="468">
        <v>42413</v>
      </c>
      <c r="J382" s="466" t="s">
        <v>4</v>
      </c>
      <c r="K382" s="468">
        <v>7141</v>
      </c>
      <c r="L382" s="468">
        <v>1364</v>
      </c>
      <c r="M382" s="468">
        <v>1925</v>
      </c>
      <c r="N382" s="468">
        <v>14191</v>
      </c>
      <c r="O382" s="468">
        <v>115000</v>
      </c>
      <c r="P382" s="468">
        <v>56</v>
      </c>
      <c r="Q382" s="468">
        <v>25702</v>
      </c>
      <c r="R382" s="466" t="s">
        <v>4</v>
      </c>
      <c r="S382" s="468">
        <v>5083</v>
      </c>
      <c r="T382" s="468">
        <v>6793</v>
      </c>
      <c r="U382" s="468">
        <v>3049</v>
      </c>
      <c r="V382" s="468">
        <v>13167</v>
      </c>
      <c r="W382" s="468">
        <v>14934</v>
      </c>
      <c r="X382" s="468">
        <v>12018</v>
      </c>
      <c r="Y382" s="468">
        <v>86940</v>
      </c>
      <c r="AB382" s="481"/>
      <c r="AC382" s="481"/>
    </row>
    <row r="383" spans="1:29" s="467" customFormat="1" ht="8.4499999999999993" customHeight="1">
      <c r="A383" s="469" t="s">
        <v>5</v>
      </c>
      <c r="B383" s="470">
        <f t="shared" si="43"/>
        <v>439320</v>
      </c>
      <c r="C383" s="470">
        <v>44728</v>
      </c>
      <c r="D383" s="470">
        <v>5868</v>
      </c>
      <c r="E383" s="470">
        <v>792</v>
      </c>
      <c r="F383" s="470">
        <v>15509</v>
      </c>
      <c r="G383" s="470">
        <v>23270</v>
      </c>
      <c r="H383" s="470">
        <v>9517</v>
      </c>
      <c r="I383" s="470">
        <v>33510</v>
      </c>
      <c r="J383" s="469" t="s">
        <v>5</v>
      </c>
      <c r="K383" s="470">
        <v>10439</v>
      </c>
      <c r="L383" s="470">
        <v>1369</v>
      </c>
      <c r="M383" s="470">
        <v>9129</v>
      </c>
      <c r="N383" s="470">
        <v>6378</v>
      </c>
      <c r="O383" s="470">
        <v>86889</v>
      </c>
      <c r="P383" s="470">
        <v>82</v>
      </c>
      <c r="Q383" s="470">
        <v>20226</v>
      </c>
      <c r="R383" s="469" t="s">
        <v>5</v>
      </c>
      <c r="S383" s="470">
        <v>9153</v>
      </c>
      <c r="T383" s="470">
        <v>7787</v>
      </c>
      <c r="U383" s="470">
        <v>1117</v>
      </c>
      <c r="V383" s="470">
        <v>5109</v>
      </c>
      <c r="W383" s="470">
        <v>12940</v>
      </c>
      <c r="X383" s="470">
        <v>23285</v>
      </c>
      <c r="Y383" s="470">
        <v>112223</v>
      </c>
      <c r="AB383" s="481"/>
      <c r="AC383" s="481"/>
    </row>
    <row r="384" spans="1:29" s="467" customFormat="1" ht="8.4499999999999993" customHeight="1">
      <c r="A384" s="466" t="s">
        <v>6</v>
      </c>
      <c r="B384" s="468">
        <f t="shared" si="43"/>
        <v>1717993</v>
      </c>
      <c r="C384" s="468">
        <v>49444</v>
      </c>
      <c r="D384" s="468">
        <v>16822</v>
      </c>
      <c r="E384" s="468">
        <v>4189</v>
      </c>
      <c r="F384" s="468">
        <v>50649</v>
      </c>
      <c r="G384" s="468">
        <v>211467</v>
      </c>
      <c r="H384" s="468">
        <v>53801</v>
      </c>
      <c r="I384" s="468">
        <v>131324</v>
      </c>
      <c r="J384" s="466" t="s">
        <v>6</v>
      </c>
      <c r="K384" s="468">
        <v>31169</v>
      </c>
      <c r="L384" s="468">
        <v>6027</v>
      </c>
      <c r="M384" s="468">
        <v>10968</v>
      </c>
      <c r="N384" s="468">
        <v>36554</v>
      </c>
      <c r="O384" s="468">
        <v>405901</v>
      </c>
      <c r="P384" s="468">
        <v>199</v>
      </c>
      <c r="Q384" s="468">
        <v>96784</v>
      </c>
      <c r="R384" s="466" t="s">
        <v>6</v>
      </c>
      <c r="S384" s="468">
        <v>21551</v>
      </c>
      <c r="T384" s="468">
        <v>29779</v>
      </c>
      <c r="U384" s="468">
        <v>4256</v>
      </c>
      <c r="V384" s="468">
        <v>12814</v>
      </c>
      <c r="W384" s="468">
        <v>62348</v>
      </c>
      <c r="X384" s="468">
        <v>43006</v>
      </c>
      <c r="Y384" s="468">
        <v>438941</v>
      </c>
      <c r="AB384" s="481"/>
      <c r="AC384" s="481"/>
    </row>
    <row r="385" spans="1:29" s="467" customFormat="1" ht="8.4499999999999993" customHeight="1">
      <c r="A385" s="466" t="s">
        <v>7</v>
      </c>
      <c r="B385" s="468">
        <f t="shared" si="43"/>
        <v>371788</v>
      </c>
      <c r="C385" s="468">
        <v>23364</v>
      </c>
      <c r="D385" s="468">
        <v>1437</v>
      </c>
      <c r="E385" s="468">
        <v>1086</v>
      </c>
      <c r="F385" s="468">
        <v>14830</v>
      </c>
      <c r="G385" s="468">
        <v>8780</v>
      </c>
      <c r="H385" s="468">
        <v>8198</v>
      </c>
      <c r="I385" s="468">
        <v>34220</v>
      </c>
      <c r="J385" s="466" t="s">
        <v>7</v>
      </c>
      <c r="K385" s="468">
        <v>12051</v>
      </c>
      <c r="L385" s="468">
        <v>1329</v>
      </c>
      <c r="M385" s="468">
        <v>2790</v>
      </c>
      <c r="N385" s="468">
        <v>5641</v>
      </c>
      <c r="O385" s="468">
        <v>76596</v>
      </c>
      <c r="P385" s="468">
        <v>31</v>
      </c>
      <c r="Q385" s="468">
        <v>20146</v>
      </c>
      <c r="R385" s="466" t="s">
        <v>7</v>
      </c>
      <c r="S385" s="468">
        <v>6480</v>
      </c>
      <c r="T385" s="468">
        <v>9019</v>
      </c>
      <c r="U385" s="468">
        <v>1117</v>
      </c>
      <c r="V385" s="468">
        <v>5895</v>
      </c>
      <c r="W385" s="468">
        <v>16067</v>
      </c>
      <c r="X385" s="468">
        <v>11101</v>
      </c>
      <c r="Y385" s="468">
        <v>111610</v>
      </c>
      <c r="AB385" s="481"/>
      <c r="AC385" s="481"/>
    </row>
    <row r="386" spans="1:29" s="467" customFormat="1" ht="8.4499999999999993" customHeight="1">
      <c r="A386" s="466" t="s">
        <v>8</v>
      </c>
      <c r="B386" s="468">
        <f t="shared" si="43"/>
        <v>1542316</v>
      </c>
      <c r="C386" s="468">
        <v>256979</v>
      </c>
      <c r="D386" s="468">
        <v>2409</v>
      </c>
      <c r="E386" s="468">
        <v>2623</v>
      </c>
      <c r="F386" s="468">
        <v>36046</v>
      </c>
      <c r="G386" s="468">
        <v>26397</v>
      </c>
      <c r="H386" s="468">
        <v>30425</v>
      </c>
      <c r="I386" s="468">
        <v>110130</v>
      </c>
      <c r="J386" s="466" t="s">
        <v>8</v>
      </c>
      <c r="K386" s="468">
        <v>21232</v>
      </c>
      <c r="L386" s="468">
        <v>3176</v>
      </c>
      <c r="M386" s="468">
        <v>17080</v>
      </c>
      <c r="N386" s="468">
        <v>11928</v>
      </c>
      <c r="O386" s="468">
        <v>248262</v>
      </c>
      <c r="P386" s="468">
        <v>190</v>
      </c>
      <c r="Q386" s="468">
        <v>37784</v>
      </c>
      <c r="R386" s="466" t="s">
        <v>8</v>
      </c>
      <c r="S386" s="468">
        <v>32764</v>
      </c>
      <c r="T386" s="468">
        <v>37313</v>
      </c>
      <c r="U386" s="468">
        <v>2133</v>
      </c>
      <c r="V386" s="468">
        <v>13934</v>
      </c>
      <c r="W386" s="468">
        <v>38198</v>
      </c>
      <c r="X386" s="468">
        <v>63920</v>
      </c>
      <c r="Y386" s="468">
        <v>549393</v>
      </c>
      <c r="AB386" s="481"/>
      <c r="AC386" s="481"/>
    </row>
    <row r="387" spans="1:29" s="467" customFormat="1" ht="8.4499999999999993" customHeight="1">
      <c r="A387" s="469" t="s">
        <v>9</v>
      </c>
      <c r="B387" s="470">
        <f t="shared" si="43"/>
        <v>2194255</v>
      </c>
      <c r="C387" s="470">
        <v>112171</v>
      </c>
      <c r="D387" s="470">
        <v>3295</v>
      </c>
      <c r="E387" s="470">
        <v>1785</v>
      </c>
      <c r="F387" s="470">
        <v>59249</v>
      </c>
      <c r="G387" s="470">
        <v>476955</v>
      </c>
      <c r="H387" s="470">
        <v>52217</v>
      </c>
      <c r="I387" s="470">
        <v>206811</v>
      </c>
      <c r="J387" s="469" t="s">
        <v>9</v>
      </c>
      <c r="K387" s="470">
        <v>29921</v>
      </c>
      <c r="L387" s="470">
        <v>5609</v>
      </c>
      <c r="M387" s="470">
        <v>13994</v>
      </c>
      <c r="N387" s="470">
        <v>22488</v>
      </c>
      <c r="O387" s="470">
        <v>440200</v>
      </c>
      <c r="P387" s="470">
        <v>238</v>
      </c>
      <c r="Q387" s="470">
        <v>110442</v>
      </c>
      <c r="R387" s="469" t="s">
        <v>9</v>
      </c>
      <c r="S387" s="470">
        <v>46479</v>
      </c>
      <c r="T387" s="470">
        <v>37892</v>
      </c>
      <c r="U387" s="470">
        <v>4979</v>
      </c>
      <c r="V387" s="470">
        <v>15494</v>
      </c>
      <c r="W387" s="470">
        <v>74920</v>
      </c>
      <c r="X387" s="470">
        <v>28421</v>
      </c>
      <c r="Y387" s="470">
        <v>450695</v>
      </c>
      <c r="AB387" s="481"/>
      <c r="AC387" s="481"/>
    </row>
    <row r="388" spans="1:29" s="467" customFormat="1" ht="8.4499999999999993" customHeight="1">
      <c r="A388" s="466" t="s">
        <v>10</v>
      </c>
      <c r="B388" s="468">
        <f t="shared" si="43"/>
        <v>11827089</v>
      </c>
      <c r="C388" s="468">
        <v>16416</v>
      </c>
      <c r="D388" s="468">
        <v>70148</v>
      </c>
      <c r="E388" s="468">
        <v>103907</v>
      </c>
      <c r="F388" s="468">
        <v>291242</v>
      </c>
      <c r="G388" s="468">
        <v>1317206</v>
      </c>
      <c r="H388" s="468">
        <v>329169</v>
      </c>
      <c r="I388" s="468">
        <v>863974</v>
      </c>
      <c r="J388" s="466" t="s">
        <v>10</v>
      </c>
      <c r="K388" s="468">
        <v>283934</v>
      </c>
      <c r="L388" s="468">
        <v>86575</v>
      </c>
      <c r="M388" s="468">
        <v>206106</v>
      </c>
      <c r="N388" s="468">
        <v>175059</v>
      </c>
      <c r="O388" s="468">
        <v>2684337</v>
      </c>
      <c r="P388" s="468">
        <v>6617</v>
      </c>
      <c r="Q388" s="468">
        <v>1835770</v>
      </c>
      <c r="R388" s="466" t="s">
        <v>10</v>
      </c>
      <c r="S388" s="468">
        <v>149677</v>
      </c>
      <c r="T388" s="468">
        <v>342935</v>
      </c>
      <c r="U388" s="468">
        <v>71625</v>
      </c>
      <c r="V388" s="468">
        <v>76090</v>
      </c>
      <c r="W388" s="468">
        <v>410675</v>
      </c>
      <c r="X388" s="468">
        <v>422807</v>
      </c>
      <c r="Y388" s="468">
        <v>2082820</v>
      </c>
      <c r="AB388" s="481"/>
      <c r="AC388" s="481"/>
    </row>
    <row r="389" spans="1:29" s="467" customFormat="1" ht="8.4499999999999993" customHeight="1">
      <c r="A389" s="466" t="s">
        <v>11</v>
      </c>
      <c r="B389" s="468">
        <f t="shared" si="43"/>
        <v>847032</v>
      </c>
      <c r="C389" s="468">
        <v>89518</v>
      </c>
      <c r="D389" s="468">
        <v>5098</v>
      </c>
      <c r="E389" s="468">
        <v>1845</v>
      </c>
      <c r="F389" s="468">
        <v>22519</v>
      </c>
      <c r="G389" s="468">
        <v>64529</v>
      </c>
      <c r="H389" s="468">
        <v>23172</v>
      </c>
      <c r="I389" s="468">
        <v>60425</v>
      </c>
      <c r="J389" s="466" t="s">
        <v>11</v>
      </c>
      <c r="K389" s="468">
        <v>17085</v>
      </c>
      <c r="L389" s="468">
        <v>1999</v>
      </c>
      <c r="M389" s="468">
        <v>6130</v>
      </c>
      <c r="N389" s="468">
        <v>6196</v>
      </c>
      <c r="O389" s="468">
        <v>174492</v>
      </c>
      <c r="P389" s="468">
        <v>50</v>
      </c>
      <c r="Q389" s="468">
        <v>43071</v>
      </c>
      <c r="R389" s="466" t="s">
        <v>11</v>
      </c>
      <c r="S389" s="468">
        <v>13890</v>
      </c>
      <c r="T389" s="468">
        <v>15489</v>
      </c>
      <c r="U389" s="468">
        <v>1676</v>
      </c>
      <c r="V389" s="468">
        <v>5054</v>
      </c>
      <c r="W389" s="468">
        <v>17993</v>
      </c>
      <c r="X389" s="468">
        <v>42080</v>
      </c>
      <c r="Y389" s="468">
        <v>234721</v>
      </c>
      <c r="AB389" s="481"/>
      <c r="AC389" s="481"/>
    </row>
    <row r="390" spans="1:29" s="467" customFormat="1" ht="8.4499999999999993" customHeight="1">
      <c r="A390" s="466" t="s">
        <v>12</v>
      </c>
      <c r="B390" s="468">
        <f t="shared" si="43"/>
        <v>2724062</v>
      </c>
      <c r="C390" s="468">
        <v>147920</v>
      </c>
      <c r="D390" s="468">
        <v>4122</v>
      </c>
      <c r="E390" s="468">
        <v>3039</v>
      </c>
      <c r="F390" s="468">
        <v>68883</v>
      </c>
      <c r="G390" s="468">
        <v>259570</v>
      </c>
      <c r="H390" s="468">
        <v>75917</v>
      </c>
      <c r="I390" s="468">
        <v>257511</v>
      </c>
      <c r="J390" s="466" t="s">
        <v>12</v>
      </c>
      <c r="K390" s="468">
        <v>48278</v>
      </c>
      <c r="L390" s="468">
        <v>6617</v>
      </c>
      <c r="M390" s="468">
        <v>22985</v>
      </c>
      <c r="N390" s="468">
        <v>32251</v>
      </c>
      <c r="O390" s="468">
        <v>583155</v>
      </c>
      <c r="P390" s="468">
        <v>456</v>
      </c>
      <c r="Q390" s="468">
        <v>134508</v>
      </c>
      <c r="R390" s="466" t="s">
        <v>12</v>
      </c>
      <c r="S390" s="468">
        <v>31412</v>
      </c>
      <c r="T390" s="468">
        <v>39486</v>
      </c>
      <c r="U390" s="468">
        <v>8721</v>
      </c>
      <c r="V390" s="468">
        <v>20420</v>
      </c>
      <c r="W390" s="468">
        <v>78869</v>
      </c>
      <c r="X390" s="468">
        <v>108866</v>
      </c>
      <c r="Y390" s="468">
        <v>791076</v>
      </c>
      <c r="AB390" s="481"/>
      <c r="AC390" s="481"/>
    </row>
    <row r="391" spans="1:29" s="467" customFormat="1" ht="8.4499999999999993" customHeight="1">
      <c r="A391" s="469" t="s">
        <v>13</v>
      </c>
      <c r="B391" s="470">
        <f t="shared" si="43"/>
        <v>1118238</v>
      </c>
      <c r="C391" s="470">
        <v>141901</v>
      </c>
      <c r="D391" s="470">
        <v>1310</v>
      </c>
      <c r="E391" s="470">
        <v>1595</v>
      </c>
      <c r="F391" s="470">
        <v>31115</v>
      </c>
      <c r="G391" s="470">
        <v>25047</v>
      </c>
      <c r="H391" s="470">
        <v>18278</v>
      </c>
      <c r="I391" s="470">
        <v>95158</v>
      </c>
      <c r="J391" s="469" t="s">
        <v>13</v>
      </c>
      <c r="K391" s="470">
        <v>22426</v>
      </c>
      <c r="L391" s="470">
        <v>4717</v>
      </c>
      <c r="M391" s="470">
        <v>6128</v>
      </c>
      <c r="N391" s="470">
        <v>20592</v>
      </c>
      <c r="O391" s="470">
        <v>255994</v>
      </c>
      <c r="P391" s="470">
        <v>95</v>
      </c>
      <c r="Q391" s="470">
        <v>27547</v>
      </c>
      <c r="R391" s="469" t="s">
        <v>13</v>
      </c>
      <c r="S391" s="470">
        <v>12252</v>
      </c>
      <c r="T391" s="470">
        <v>19547</v>
      </c>
      <c r="U391" s="470">
        <v>3829</v>
      </c>
      <c r="V391" s="470">
        <v>27756</v>
      </c>
      <c r="W391" s="470">
        <v>31165</v>
      </c>
      <c r="X391" s="470">
        <v>27435</v>
      </c>
      <c r="Y391" s="470">
        <v>344351</v>
      </c>
      <c r="AB391" s="481"/>
      <c r="AC391" s="481"/>
    </row>
    <row r="392" spans="1:29" s="467" customFormat="1" ht="8.4499999999999993" customHeight="1">
      <c r="A392" s="466" t="s">
        <v>14</v>
      </c>
      <c r="B392" s="468">
        <f t="shared" si="43"/>
        <v>1089501</v>
      </c>
      <c r="C392" s="468">
        <v>106786</v>
      </c>
      <c r="D392" s="468">
        <v>3492</v>
      </c>
      <c r="E392" s="468">
        <v>3422</v>
      </c>
      <c r="F392" s="468">
        <v>35132</v>
      </c>
      <c r="G392" s="468">
        <v>80946</v>
      </c>
      <c r="H392" s="468">
        <v>21235</v>
      </c>
      <c r="I392" s="468">
        <v>80364</v>
      </c>
      <c r="J392" s="466" t="s">
        <v>14</v>
      </c>
      <c r="K392" s="468">
        <v>25235</v>
      </c>
      <c r="L392" s="468">
        <v>3009</v>
      </c>
      <c r="M392" s="468">
        <v>7389</v>
      </c>
      <c r="N392" s="468">
        <v>11232</v>
      </c>
      <c r="O392" s="468">
        <v>219768</v>
      </c>
      <c r="P392" s="468">
        <v>96</v>
      </c>
      <c r="Q392" s="468">
        <v>33632</v>
      </c>
      <c r="R392" s="466" t="s">
        <v>14</v>
      </c>
      <c r="S392" s="468">
        <v>48587</v>
      </c>
      <c r="T392" s="468">
        <v>23729</v>
      </c>
      <c r="U392" s="468">
        <v>3904</v>
      </c>
      <c r="V392" s="468">
        <v>6263</v>
      </c>
      <c r="W392" s="468">
        <v>28806</v>
      </c>
      <c r="X392" s="468">
        <v>29518</v>
      </c>
      <c r="Y392" s="468">
        <v>316956</v>
      </c>
      <c r="AB392" s="481"/>
      <c r="AC392" s="481"/>
    </row>
    <row r="393" spans="1:29" s="467" customFormat="1" ht="8.4499999999999993" customHeight="1">
      <c r="A393" s="466" t="s">
        <v>15</v>
      </c>
      <c r="B393" s="468">
        <f t="shared" si="43"/>
        <v>4549972</v>
      </c>
      <c r="C393" s="468">
        <v>241035</v>
      </c>
      <c r="D393" s="468">
        <v>3974</v>
      </c>
      <c r="E393" s="468">
        <v>3958</v>
      </c>
      <c r="F393" s="468">
        <v>146858</v>
      </c>
      <c r="G393" s="468">
        <v>344248</v>
      </c>
      <c r="H393" s="468">
        <v>167049</v>
      </c>
      <c r="I393" s="468">
        <v>406505</v>
      </c>
      <c r="J393" s="466" t="s">
        <v>15</v>
      </c>
      <c r="K393" s="468">
        <v>92741</v>
      </c>
      <c r="L393" s="468">
        <v>13715</v>
      </c>
      <c r="M393" s="468">
        <v>43679</v>
      </c>
      <c r="N393" s="468">
        <v>64994</v>
      </c>
      <c r="O393" s="468">
        <v>875750</v>
      </c>
      <c r="P393" s="468">
        <v>1224</v>
      </c>
      <c r="Q393" s="468">
        <v>327302</v>
      </c>
      <c r="R393" s="466" t="s">
        <v>15</v>
      </c>
      <c r="S393" s="468">
        <v>59357</v>
      </c>
      <c r="T393" s="468">
        <v>85468</v>
      </c>
      <c r="U393" s="468">
        <v>16902</v>
      </c>
      <c r="V393" s="468">
        <v>41008</v>
      </c>
      <c r="W393" s="468">
        <v>200344</v>
      </c>
      <c r="X393" s="468">
        <v>99566</v>
      </c>
      <c r="Y393" s="468">
        <v>1314295</v>
      </c>
      <c r="AB393" s="481"/>
      <c r="AC393" s="481"/>
    </row>
    <row r="394" spans="1:29" s="467" customFormat="1" ht="8.4499999999999993" customHeight="1">
      <c r="A394" s="466" t="s">
        <v>16</v>
      </c>
      <c r="B394" s="468">
        <f t="shared" si="43"/>
        <v>6652624</v>
      </c>
      <c r="C394" s="468">
        <v>100069</v>
      </c>
      <c r="D394" s="468">
        <v>5414</v>
      </c>
      <c r="E394" s="468">
        <v>13699</v>
      </c>
      <c r="F394" s="468">
        <v>123859</v>
      </c>
      <c r="G394" s="468">
        <v>521557</v>
      </c>
      <c r="H394" s="468">
        <v>166787</v>
      </c>
      <c r="I394" s="468">
        <v>494509</v>
      </c>
      <c r="J394" s="466" t="s">
        <v>16</v>
      </c>
      <c r="K394" s="468">
        <v>185928</v>
      </c>
      <c r="L394" s="468">
        <v>24596</v>
      </c>
      <c r="M394" s="468">
        <v>53548</v>
      </c>
      <c r="N394" s="468">
        <v>90479</v>
      </c>
      <c r="O394" s="468">
        <v>1503186</v>
      </c>
      <c r="P394" s="468">
        <v>1694</v>
      </c>
      <c r="Q394" s="468">
        <v>359990</v>
      </c>
      <c r="R394" s="466" t="s">
        <v>16</v>
      </c>
      <c r="S394" s="468">
        <v>142586</v>
      </c>
      <c r="T394" s="468">
        <v>111761</v>
      </c>
      <c r="U394" s="468">
        <v>28025</v>
      </c>
      <c r="V394" s="468">
        <v>27510</v>
      </c>
      <c r="W394" s="468">
        <v>259842</v>
      </c>
      <c r="X394" s="468">
        <v>247335</v>
      </c>
      <c r="Y394" s="468">
        <v>2190250</v>
      </c>
      <c r="AB394" s="481"/>
      <c r="AC394" s="481"/>
    </row>
    <row r="395" spans="1:29" s="467" customFormat="1" ht="8.4499999999999993" customHeight="1">
      <c r="A395" s="469" t="s">
        <v>17</v>
      </c>
      <c r="B395" s="470">
        <f t="shared" si="43"/>
        <v>1887255</v>
      </c>
      <c r="C395" s="470">
        <v>245668</v>
      </c>
      <c r="D395" s="470">
        <v>1371</v>
      </c>
      <c r="E395" s="470">
        <v>4531</v>
      </c>
      <c r="F395" s="470">
        <v>49293</v>
      </c>
      <c r="G395" s="470">
        <v>70281</v>
      </c>
      <c r="H395" s="470">
        <v>44025</v>
      </c>
      <c r="I395" s="470">
        <v>151511</v>
      </c>
      <c r="J395" s="469" t="s">
        <v>17</v>
      </c>
      <c r="K395" s="470">
        <v>29176</v>
      </c>
      <c r="L395" s="470">
        <v>7085</v>
      </c>
      <c r="M395" s="470">
        <v>14535</v>
      </c>
      <c r="N395" s="470">
        <v>17603</v>
      </c>
      <c r="O395" s="470">
        <v>352792</v>
      </c>
      <c r="P395" s="470">
        <v>170</v>
      </c>
      <c r="Q395" s="470">
        <v>74398</v>
      </c>
      <c r="R395" s="469" t="s">
        <v>17</v>
      </c>
      <c r="S395" s="470">
        <v>36032</v>
      </c>
      <c r="T395" s="470">
        <v>39785</v>
      </c>
      <c r="U395" s="470">
        <v>5037</v>
      </c>
      <c r="V395" s="470">
        <v>14069</v>
      </c>
      <c r="W395" s="470">
        <v>56812</v>
      </c>
      <c r="X395" s="470">
        <v>71467</v>
      </c>
      <c r="Y395" s="470">
        <v>601614</v>
      </c>
      <c r="AB395" s="481"/>
      <c r="AC395" s="481"/>
    </row>
    <row r="396" spans="1:29" s="467" customFormat="1" ht="8.4499999999999993" customHeight="1">
      <c r="A396" s="466" t="s">
        <v>18</v>
      </c>
      <c r="B396" s="468">
        <f t="shared" si="43"/>
        <v>849397</v>
      </c>
      <c r="C396" s="468">
        <v>41457</v>
      </c>
      <c r="D396" s="468">
        <v>900</v>
      </c>
      <c r="E396" s="468">
        <v>2466</v>
      </c>
      <c r="F396" s="468">
        <v>19042</v>
      </c>
      <c r="G396" s="468">
        <v>47278</v>
      </c>
      <c r="H396" s="468">
        <v>17630</v>
      </c>
      <c r="I396" s="468">
        <v>71381</v>
      </c>
      <c r="J396" s="466" t="s">
        <v>18</v>
      </c>
      <c r="K396" s="468">
        <v>30963</v>
      </c>
      <c r="L396" s="468">
        <v>3263</v>
      </c>
      <c r="M396" s="468">
        <v>8343</v>
      </c>
      <c r="N396" s="468">
        <v>12073</v>
      </c>
      <c r="O396" s="468">
        <v>190567</v>
      </c>
      <c r="P396" s="468">
        <v>170</v>
      </c>
      <c r="Q396" s="468">
        <v>40144</v>
      </c>
      <c r="R396" s="466" t="s">
        <v>18</v>
      </c>
      <c r="S396" s="468">
        <v>16707</v>
      </c>
      <c r="T396" s="468">
        <v>15476</v>
      </c>
      <c r="U396" s="468">
        <v>3949</v>
      </c>
      <c r="V396" s="468">
        <v>10608</v>
      </c>
      <c r="W396" s="468">
        <v>25745</v>
      </c>
      <c r="X396" s="468">
        <v>20717</v>
      </c>
      <c r="Y396" s="468">
        <v>270518</v>
      </c>
      <c r="AB396" s="481"/>
      <c r="AC396" s="481"/>
    </row>
    <row r="397" spans="1:29" s="467" customFormat="1" ht="8.4499999999999993" customHeight="1">
      <c r="A397" s="466" t="s">
        <v>19</v>
      </c>
      <c r="B397" s="468">
        <f t="shared" si="43"/>
        <v>560688</v>
      </c>
      <c r="C397" s="468">
        <v>80157</v>
      </c>
      <c r="D397" s="468">
        <v>364</v>
      </c>
      <c r="E397" s="468">
        <v>857</v>
      </c>
      <c r="F397" s="468">
        <v>16797</v>
      </c>
      <c r="G397" s="468">
        <v>13148</v>
      </c>
      <c r="H397" s="468">
        <v>10727</v>
      </c>
      <c r="I397" s="468">
        <v>46766</v>
      </c>
      <c r="J397" s="466" t="s">
        <v>19</v>
      </c>
      <c r="K397" s="468">
        <v>10051</v>
      </c>
      <c r="L397" s="468">
        <v>1168</v>
      </c>
      <c r="M397" s="468">
        <v>8822</v>
      </c>
      <c r="N397" s="468">
        <v>8072</v>
      </c>
      <c r="O397" s="468">
        <v>116000</v>
      </c>
      <c r="P397" s="468">
        <v>38</v>
      </c>
      <c r="Q397" s="468">
        <v>12893</v>
      </c>
      <c r="R397" s="466" t="s">
        <v>19</v>
      </c>
      <c r="S397" s="468">
        <v>13757</v>
      </c>
      <c r="T397" s="468">
        <v>12553</v>
      </c>
      <c r="U397" s="468">
        <v>1567</v>
      </c>
      <c r="V397" s="468">
        <v>12069</v>
      </c>
      <c r="W397" s="468">
        <v>17165</v>
      </c>
      <c r="X397" s="468">
        <v>16242</v>
      </c>
      <c r="Y397" s="468">
        <v>161475</v>
      </c>
      <c r="AB397" s="481"/>
      <c r="AC397" s="481"/>
    </row>
    <row r="398" spans="1:29" s="467" customFormat="1" ht="8.4499999999999993" customHeight="1">
      <c r="A398" s="466" t="s">
        <v>20</v>
      </c>
      <c r="B398" s="468">
        <f t="shared" si="43"/>
        <v>3696012</v>
      </c>
      <c r="C398" s="468">
        <v>34900</v>
      </c>
      <c r="D398" s="468">
        <v>8151</v>
      </c>
      <c r="E398" s="468">
        <v>6897</v>
      </c>
      <c r="F398" s="468">
        <v>130866</v>
      </c>
      <c r="G398" s="468">
        <v>407244</v>
      </c>
      <c r="H398" s="468">
        <v>127782</v>
      </c>
      <c r="I398" s="468">
        <v>275041</v>
      </c>
      <c r="J398" s="466" t="s">
        <v>20</v>
      </c>
      <c r="K398" s="468">
        <v>105929</v>
      </c>
      <c r="L398" s="468">
        <v>13472</v>
      </c>
      <c r="M398" s="468">
        <v>55171</v>
      </c>
      <c r="N398" s="468">
        <v>128968</v>
      </c>
      <c r="O398" s="468">
        <v>789135</v>
      </c>
      <c r="P398" s="468">
        <v>1180</v>
      </c>
      <c r="Q398" s="468">
        <v>423404</v>
      </c>
      <c r="R398" s="466" t="s">
        <v>20</v>
      </c>
      <c r="S398" s="468">
        <v>54761</v>
      </c>
      <c r="T398" s="468">
        <v>76551</v>
      </c>
      <c r="U398" s="468">
        <v>10492</v>
      </c>
      <c r="V398" s="468">
        <v>19968</v>
      </c>
      <c r="W398" s="468">
        <v>151024</v>
      </c>
      <c r="X398" s="468">
        <v>61759</v>
      </c>
      <c r="Y398" s="468">
        <v>813317</v>
      </c>
      <c r="AB398" s="481"/>
      <c r="AC398" s="481"/>
    </row>
    <row r="399" spans="1:29" s="467" customFormat="1" ht="8.4499999999999993" customHeight="1">
      <c r="A399" s="469" t="s">
        <v>21</v>
      </c>
      <c r="B399" s="470">
        <f t="shared" si="43"/>
        <v>1331112</v>
      </c>
      <c r="C399" s="470">
        <v>245295</v>
      </c>
      <c r="D399" s="470">
        <v>1519</v>
      </c>
      <c r="E399" s="470">
        <v>2321</v>
      </c>
      <c r="F399" s="470">
        <v>29386</v>
      </c>
      <c r="G399" s="470">
        <v>37550</v>
      </c>
      <c r="H399" s="470">
        <v>23734</v>
      </c>
      <c r="I399" s="470">
        <v>99066</v>
      </c>
      <c r="J399" s="469" t="s">
        <v>21</v>
      </c>
      <c r="K399" s="470">
        <v>25311</v>
      </c>
      <c r="L399" s="470">
        <v>2727</v>
      </c>
      <c r="M399" s="470">
        <v>21184</v>
      </c>
      <c r="N399" s="470">
        <v>12312</v>
      </c>
      <c r="O399" s="470">
        <v>246372</v>
      </c>
      <c r="P399" s="470">
        <v>90</v>
      </c>
      <c r="Q399" s="470">
        <v>28963</v>
      </c>
      <c r="R399" s="469" t="s">
        <v>21</v>
      </c>
      <c r="S399" s="470">
        <v>20866</v>
      </c>
      <c r="T399" s="470">
        <v>32466</v>
      </c>
      <c r="U399" s="470">
        <v>2718</v>
      </c>
      <c r="V399" s="470">
        <v>15023</v>
      </c>
      <c r="W399" s="470">
        <v>32725</v>
      </c>
      <c r="X399" s="470">
        <v>45578</v>
      </c>
      <c r="Y399" s="470">
        <v>405906</v>
      </c>
      <c r="AB399" s="481"/>
      <c r="AC399" s="481"/>
    </row>
    <row r="400" spans="1:29" s="467" customFormat="1" ht="8.4499999999999993" customHeight="1">
      <c r="A400" s="466" t="s">
        <v>22</v>
      </c>
      <c r="B400" s="468">
        <f t="shared" si="43"/>
        <v>2426177</v>
      </c>
      <c r="C400" s="468">
        <v>185268</v>
      </c>
      <c r="D400" s="468">
        <v>3076</v>
      </c>
      <c r="E400" s="468">
        <v>5459</v>
      </c>
      <c r="F400" s="468">
        <v>53566</v>
      </c>
      <c r="G400" s="468">
        <v>200519</v>
      </c>
      <c r="H400" s="468">
        <v>54510</v>
      </c>
      <c r="I400" s="468">
        <v>192178</v>
      </c>
      <c r="J400" s="466" t="s">
        <v>22</v>
      </c>
      <c r="K400" s="468">
        <v>54708</v>
      </c>
      <c r="L400" s="468">
        <v>7388</v>
      </c>
      <c r="M400" s="468">
        <v>18167</v>
      </c>
      <c r="N400" s="468">
        <v>29583</v>
      </c>
      <c r="O400" s="468">
        <v>509392</v>
      </c>
      <c r="P400" s="468">
        <v>303</v>
      </c>
      <c r="Q400" s="468">
        <v>119133</v>
      </c>
      <c r="R400" s="466" t="s">
        <v>22</v>
      </c>
      <c r="S400" s="468">
        <v>55599</v>
      </c>
      <c r="T400" s="468">
        <v>38277</v>
      </c>
      <c r="U400" s="468">
        <v>6105</v>
      </c>
      <c r="V400" s="468">
        <v>17515</v>
      </c>
      <c r="W400" s="468">
        <v>78538</v>
      </c>
      <c r="X400" s="468">
        <v>62021</v>
      </c>
      <c r="Y400" s="468">
        <v>734872</v>
      </c>
      <c r="AB400" s="481"/>
      <c r="AC400" s="481"/>
    </row>
    <row r="401" spans="1:29" s="467" customFormat="1" ht="8.4499999999999993" customHeight="1">
      <c r="A401" s="466" t="s">
        <v>23</v>
      </c>
      <c r="B401" s="468">
        <f t="shared" si="43"/>
        <v>1124298</v>
      </c>
      <c r="C401" s="468">
        <v>36051</v>
      </c>
      <c r="D401" s="468">
        <v>1170</v>
      </c>
      <c r="E401" s="468">
        <v>1344</v>
      </c>
      <c r="F401" s="468">
        <v>37400</v>
      </c>
      <c r="G401" s="468">
        <v>108528</v>
      </c>
      <c r="H401" s="468">
        <v>34082</v>
      </c>
      <c r="I401" s="468">
        <v>92025</v>
      </c>
      <c r="J401" s="466" t="s">
        <v>23</v>
      </c>
      <c r="K401" s="468">
        <v>30084</v>
      </c>
      <c r="L401" s="468">
        <v>3631</v>
      </c>
      <c r="M401" s="468">
        <v>7433</v>
      </c>
      <c r="N401" s="468">
        <v>16743</v>
      </c>
      <c r="O401" s="468">
        <v>270332</v>
      </c>
      <c r="P401" s="468">
        <v>450</v>
      </c>
      <c r="Q401" s="468">
        <v>60216</v>
      </c>
      <c r="R401" s="466" t="s">
        <v>23</v>
      </c>
      <c r="S401" s="468">
        <v>15155</v>
      </c>
      <c r="T401" s="468">
        <v>14359</v>
      </c>
      <c r="U401" s="468">
        <v>3770</v>
      </c>
      <c r="V401" s="468">
        <v>10509</v>
      </c>
      <c r="W401" s="468">
        <v>89309</v>
      </c>
      <c r="X401" s="468">
        <v>22664</v>
      </c>
      <c r="Y401" s="468">
        <v>269043</v>
      </c>
      <c r="AB401" s="481"/>
      <c r="AC401" s="481"/>
    </row>
    <row r="402" spans="1:29" s="467" customFormat="1" ht="8.4499999999999993" customHeight="1">
      <c r="A402" s="466" t="s">
        <v>24</v>
      </c>
      <c r="B402" s="468">
        <f t="shared" si="43"/>
        <v>956746</v>
      </c>
      <c r="C402" s="468">
        <v>23110</v>
      </c>
      <c r="D402" s="468">
        <v>248</v>
      </c>
      <c r="E402" s="468">
        <v>2490</v>
      </c>
      <c r="F402" s="468">
        <v>50348</v>
      </c>
      <c r="G402" s="468">
        <v>14735</v>
      </c>
      <c r="H402" s="468">
        <v>15348</v>
      </c>
      <c r="I402" s="468">
        <v>77330</v>
      </c>
      <c r="J402" s="466" t="s">
        <v>24</v>
      </c>
      <c r="K402" s="468">
        <v>26768</v>
      </c>
      <c r="L402" s="468">
        <v>4277</v>
      </c>
      <c r="M402" s="468">
        <v>10151</v>
      </c>
      <c r="N402" s="468">
        <v>19996</v>
      </c>
      <c r="O402" s="468">
        <v>257887</v>
      </c>
      <c r="P402" s="468">
        <v>286</v>
      </c>
      <c r="Q402" s="468">
        <v>123613</v>
      </c>
      <c r="R402" s="466" t="s">
        <v>24</v>
      </c>
      <c r="S402" s="468">
        <v>20893</v>
      </c>
      <c r="T402" s="468">
        <v>12875</v>
      </c>
      <c r="U402" s="468">
        <v>10536</v>
      </c>
      <c r="V402" s="468">
        <v>33871</v>
      </c>
      <c r="W402" s="468">
        <v>29740</v>
      </c>
      <c r="X402" s="468">
        <v>19402</v>
      </c>
      <c r="Y402" s="468">
        <v>202842</v>
      </c>
      <c r="AB402" s="481"/>
      <c r="AC402" s="481"/>
    </row>
    <row r="403" spans="1:29" s="467" customFormat="1" ht="8.4499999999999993" customHeight="1">
      <c r="A403" s="469" t="s">
        <v>25</v>
      </c>
      <c r="B403" s="470">
        <f t="shared" si="43"/>
        <v>1134976</v>
      </c>
      <c r="C403" s="470">
        <v>87148</v>
      </c>
      <c r="D403" s="470">
        <v>3078</v>
      </c>
      <c r="E403" s="470">
        <v>1284</v>
      </c>
      <c r="F403" s="470">
        <v>43638</v>
      </c>
      <c r="G403" s="470">
        <v>85409</v>
      </c>
      <c r="H403" s="470">
        <v>27964</v>
      </c>
      <c r="I403" s="470">
        <v>103424</v>
      </c>
      <c r="J403" s="469" t="s">
        <v>25</v>
      </c>
      <c r="K403" s="470">
        <v>22607</v>
      </c>
      <c r="L403" s="470">
        <v>3401</v>
      </c>
      <c r="M403" s="470">
        <v>7905</v>
      </c>
      <c r="N403" s="470">
        <v>12643</v>
      </c>
      <c r="O403" s="470">
        <v>250398</v>
      </c>
      <c r="P403" s="470">
        <v>155</v>
      </c>
      <c r="Q403" s="470">
        <v>49983</v>
      </c>
      <c r="R403" s="469" t="s">
        <v>25</v>
      </c>
      <c r="S403" s="470">
        <v>14096</v>
      </c>
      <c r="T403" s="470">
        <v>22856</v>
      </c>
      <c r="U403" s="470">
        <v>3486</v>
      </c>
      <c r="V403" s="470">
        <v>8747</v>
      </c>
      <c r="W403" s="470">
        <v>31762</v>
      </c>
      <c r="X403" s="470">
        <v>45694</v>
      </c>
      <c r="Y403" s="470">
        <v>309298</v>
      </c>
      <c r="AB403" s="481"/>
      <c r="AC403" s="481"/>
    </row>
    <row r="404" spans="1:29" s="467" customFormat="1" ht="8.4499999999999993" customHeight="1">
      <c r="A404" s="466" t="s">
        <v>26</v>
      </c>
      <c r="B404" s="468">
        <f t="shared" si="43"/>
        <v>1875168</v>
      </c>
      <c r="C404" s="468">
        <v>284078</v>
      </c>
      <c r="D404" s="468">
        <v>2208</v>
      </c>
      <c r="E404" s="468">
        <v>4223</v>
      </c>
      <c r="F404" s="468">
        <v>54417</v>
      </c>
      <c r="G404" s="468">
        <v>66737</v>
      </c>
      <c r="H404" s="468">
        <v>34705</v>
      </c>
      <c r="I404" s="468">
        <v>286408</v>
      </c>
      <c r="J404" s="466" t="s">
        <v>26</v>
      </c>
      <c r="K404" s="468">
        <v>32978</v>
      </c>
      <c r="L404" s="468">
        <v>4754</v>
      </c>
      <c r="M404" s="468">
        <v>11776</v>
      </c>
      <c r="N404" s="468">
        <v>24883</v>
      </c>
      <c r="O404" s="468">
        <v>396590</v>
      </c>
      <c r="P404" s="468">
        <v>267</v>
      </c>
      <c r="Q404" s="468">
        <v>117868</v>
      </c>
      <c r="R404" s="466" t="s">
        <v>26</v>
      </c>
      <c r="S404" s="468">
        <v>42390</v>
      </c>
      <c r="T404" s="468">
        <v>28632</v>
      </c>
      <c r="U404" s="468">
        <v>4552</v>
      </c>
      <c r="V404" s="468">
        <v>15769</v>
      </c>
      <c r="W404" s="468">
        <v>52778</v>
      </c>
      <c r="X404" s="468">
        <v>30614</v>
      </c>
      <c r="Y404" s="468">
        <v>378541</v>
      </c>
      <c r="AB404" s="481"/>
      <c r="AC404" s="481"/>
    </row>
    <row r="405" spans="1:29" s="467" customFormat="1" ht="8.4499999999999993" customHeight="1">
      <c r="A405" s="466" t="s">
        <v>27</v>
      </c>
      <c r="B405" s="468">
        <f t="shared" si="43"/>
        <v>1700363</v>
      </c>
      <c r="C405" s="468">
        <v>115664</v>
      </c>
      <c r="D405" s="468">
        <v>8007</v>
      </c>
      <c r="E405" s="468">
        <v>4888</v>
      </c>
      <c r="F405" s="468">
        <v>51161</v>
      </c>
      <c r="G405" s="468">
        <v>167650</v>
      </c>
      <c r="H405" s="468">
        <v>36337</v>
      </c>
      <c r="I405" s="468">
        <v>163688</v>
      </c>
      <c r="J405" s="466" t="s">
        <v>27</v>
      </c>
      <c r="K405" s="468">
        <v>26740</v>
      </c>
      <c r="L405" s="468">
        <v>7590</v>
      </c>
      <c r="M405" s="468">
        <v>33976</v>
      </c>
      <c r="N405" s="468">
        <v>24507</v>
      </c>
      <c r="O405" s="468">
        <v>376430</v>
      </c>
      <c r="P405" s="468">
        <v>165</v>
      </c>
      <c r="Q405" s="468">
        <v>68409</v>
      </c>
      <c r="R405" s="466" t="s">
        <v>27</v>
      </c>
      <c r="S405" s="468">
        <v>39459</v>
      </c>
      <c r="T405" s="468">
        <v>29453</v>
      </c>
      <c r="U405" s="468">
        <v>4700</v>
      </c>
      <c r="V405" s="468">
        <v>16394</v>
      </c>
      <c r="W405" s="468">
        <v>83626</v>
      </c>
      <c r="X405" s="468">
        <v>24077</v>
      </c>
      <c r="Y405" s="468">
        <v>417442</v>
      </c>
      <c r="AB405" s="481"/>
      <c r="AC405" s="481"/>
    </row>
    <row r="406" spans="1:29" s="467" customFormat="1" ht="8.4499999999999993" customHeight="1">
      <c r="A406" s="466" t="s">
        <v>28</v>
      </c>
      <c r="B406" s="468">
        <f t="shared" si="43"/>
        <v>909194</v>
      </c>
      <c r="C406" s="468">
        <v>48487</v>
      </c>
      <c r="D406" s="468">
        <v>24423</v>
      </c>
      <c r="E406" s="468">
        <v>1562</v>
      </c>
      <c r="F406" s="468">
        <v>40619</v>
      </c>
      <c r="G406" s="468">
        <v>24857</v>
      </c>
      <c r="H406" s="468">
        <v>28265</v>
      </c>
      <c r="I406" s="468">
        <v>64738</v>
      </c>
      <c r="J406" s="466" t="s">
        <v>28</v>
      </c>
      <c r="K406" s="468">
        <v>19501</v>
      </c>
      <c r="L406" s="468">
        <v>3225</v>
      </c>
      <c r="M406" s="468">
        <v>7328</v>
      </c>
      <c r="N406" s="468">
        <v>12287</v>
      </c>
      <c r="O406" s="468">
        <v>221440</v>
      </c>
      <c r="P406" s="468">
        <v>220</v>
      </c>
      <c r="Q406" s="468">
        <v>28177</v>
      </c>
      <c r="R406" s="466" t="s">
        <v>28</v>
      </c>
      <c r="S406" s="468">
        <v>22893</v>
      </c>
      <c r="T406" s="468">
        <v>20265</v>
      </c>
      <c r="U406" s="468">
        <v>2494</v>
      </c>
      <c r="V406" s="468">
        <v>10193</v>
      </c>
      <c r="W406" s="468">
        <v>25296</v>
      </c>
      <c r="X406" s="468">
        <v>45254</v>
      </c>
      <c r="Y406" s="468">
        <v>257670</v>
      </c>
      <c r="AB406" s="481"/>
      <c r="AC406" s="481"/>
    </row>
    <row r="407" spans="1:29" s="467" customFormat="1" ht="8.4499999999999993" customHeight="1">
      <c r="A407" s="469" t="s">
        <v>29</v>
      </c>
      <c r="B407" s="470">
        <f t="shared" si="43"/>
        <v>2140048</v>
      </c>
      <c r="C407" s="470">
        <v>104227</v>
      </c>
      <c r="D407" s="470">
        <v>14133</v>
      </c>
      <c r="E407" s="470">
        <v>5796</v>
      </c>
      <c r="F407" s="470">
        <v>72096</v>
      </c>
      <c r="G407" s="470">
        <v>321500</v>
      </c>
      <c r="H407" s="470">
        <v>56172</v>
      </c>
      <c r="I407" s="470">
        <v>199006</v>
      </c>
      <c r="J407" s="469" t="s">
        <v>29</v>
      </c>
      <c r="K407" s="470">
        <v>47249</v>
      </c>
      <c r="L407" s="470">
        <v>7827</v>
      </c>
      <c r="M407" s="470">
        <v>14816</v>
      </c>
      <c r="N407" s="470">
        <v>24762</v>
      </c>
      <c r="O407" s="470">
        <v>430983</v>
      </c>
      <c r="P407" s="470">
        <v>177</v>
      </c>
      <c r="Q407" s="470">
        <v>81869</v>
      </c>
      <c r="R407" s="469" t="s">
        <v>29</v>
      </c>
      <c r="S407" s="470">
        <v>23672</v>
      </c>
      <c r="T407" s="470">
        <v>41926</v>
      </c>
      <c r="U407" s="470">
        <v>4982</v>
      </c>
      <c r="V407" s="470">
        <v>17353</v>
      </c>
      <c r="W407" s="470">
        <v>76651</v>
      </c>
      <c r="X407" s="470">
        <v>18269</v>
      </c>
      <c r="Y407" s="470">
        <v>576582</v>
      </c>
      <c r="AB407" s="481"/>
      <c r="AC407" s="481"/>
    </row>
    <row r="408" spans="1:29" s="467" customFormat="1" ht="8.4499999999999993" customHeight="1">
      <c r="A408" s="466" t="s">
        <v>30</v>
      </c>
      <c r="B408" s="468">
        <f t="shared" si="43"/>
        <v>479057</v>
      </c>
      <c r="C408" s="468">
        <v>31046</v>
      </c>
      <c r="D408" s="468">
        <v>299</v>
      </c>
      <c r="E408" s="468">
        <v>380</v>
      </c>
      <c r="F408" s="468">
        <v>10421</v>
      </c>
      <c r="G408" s="468">
        <v>50290</v>
      </c>
      <c r="H408" s="468">
        <v>7811</v>
      </c>
      <c r="I408" s="468">
        <v>33142</v>
      </c>
      <c r="J408" s="466" t="s">
        <v>30</v>
      </c>
      <c r="K408" s="468">
        <v>8597</v>
      </c>
      <c r="L408" s="468">
        <v>1339</v>
      </c>
      <c r="M408" s="468">
        <v>4711</v>
      </c>
      <c r="N408" s="468">
        <v>3650</v>
      </c>
      <c r="O408" s="468">
        <v>107597</v>
      </c>
      <c r="P408" s="468">
        <v>32</v>
      </c>
      <c r="Q408" s="468">
        <v>9067</v>
      </c>
      <c r="R408" s="466" t="s">
        <v>30</v>
      </c>
      <c r="S408" s="468">
        <v>8839</v>
      </c>
      <c r="T408" s="468">
        <v>10527</v>
      </c>
      <c r="U408" s="468">
        <v>1006</v>
      </c>
      <c r="V408" s="468">
        <v>2516</v>
      </c>
      <c r="W408" s="468">
        <v>13952</v>
      </c>
      <c r="X408" s="468">
        <v>8634</v>
      </c>
      <c r="Y408" s="468">
        <v>165201</v>
      </c>
      <c r="AB408" s="481"/>
      <c r="AC408" s="481"/>
    </row>
    <row r="409" spans="1:29" s="467" customFormat="1" ht="8.4499999999999993" customHeight="1">
      <c r="A409" s="466" t="s">
        <v>31</v>
      </c>
      <c r="B409" s="468">
        <f t="shared" si="43"/>
        <v>3408977</v>
      </c>
      <c r="C409" s="468">
        <v>404053</v>
      </c>
      <c r="D409" s="468">
        <v>20524</v>
      </c>
      <c r="E409" s="468">
        <v>10004</v>
      </c>
      <c r="F409" s="468">
        <v>108674</v>
      </c>
      <c r="G409" s="468">
        <v>139376</v>
      </c>
      <c r="H409" s="468">
        <v>69425</v>
      </c>
      <c r="I409" s="468">
        <v>263912</v>
      </c>
      <c r="J409" s="466" t="s">
        <v>31</v>
      </c>
      <c r="K409" s="468">
        <v>105010</v>
      </c>
      <c r="L409" s="468">
        <v>7746</v>
      </c>
      <c r="M409" s="468">
        <v>23591</v>
      </c>
      <c r="N409" s="468">
        <v>38489</v>
      </c>
      <c r="O409" s="468">
        <v>633990</v>
      </c>
      <c r="P409" s="468">
        <v>362</v>
      </c>
      <c r="Q409" s="468">
        <v>95504</v>
      </c>
      <c r="R409" s="466" t="s">
        <v>31</v>
      </c>
      <c r="S409" s="468">
        <v>129613</v>
      </c>
      <c r="T409" s="468">
        <v>56060</v>
      </c>
      <c r="U409" s="468">
        <v>7189</v>
      </c>
      <c r="V409" s="468">
        <v>30866</v>
      </c>
      <c r="W409" s="468">
        <v>105131</v>
      </c>
      <c r="X409" s="468">
        <v>74060</v>
      </c>
      <c r="Y409" s="468">
        <v>1085398</v>
      </c>
      <c r="AB409" s="481"/>
      <c r="AC409" s="481"/>
    </row>
    <row r="410" spans="1:29" s="467" customFormat="1" ht="8.4499999999999993" customHeight="1">
      <c r="A410" s="466" t="s">
        <v>32</v>
      </c>
      <c r="B410" s="468">
        <f t="shared" si="43"/>
        <v>1022328</v>
      </c>
      <c r="C410" s="468">
        <v>63229</v>
      </c>
      <c r="D410" s="468">
        <v>2242</v>
      </c>
      <c r="E410" s="468">
        <v>1877</v>
      </c>
      <c r="F410" s="468">
        <v>40346</v>
      </c>
      <c r="G410" s="468">
        <v>85573</v>
      </c>
      <c r="H410" s="468">
        <v>26622</v>
      </c>
      <c r="I410" s="468">
        <v>92639</v>
      </c>
      <c r="J410" s="466" t="s">
        <v>32</v>
      </c>
      <c r="K410" s="468">
        <v>22137</v>
      </c>
      <c r="L410" s="468">
        <v>4983</v>
      </c>
      <c r="M410" s="468">
        <v>11662</v>
      </c>
      <c r="N410" s="468">
        <v>12976</v>
      </c>
      <c r="O410" s="468">
        <v>213446</v>
      </c>
      <c r="P410" s="468">
        <v>357</v>
      </c>
      <c r="Q410" s="468">
        <v>50486</v>
      </c>
      <c r="R410" s="466" t="s">
        <v>32</v>
      </c>
      <c r="S410" s="468">
        <v>17211</v>
      </c>
      <c r="T410" s="468">
        <v>19264</v>
      </c>
      <c r="U410" s="468">
        <v>3627</v>
      </c>
      <c r="V410" s="468">
        <v>11367</v>
      </c>
      <c r="W410" s="468">
        <v>39115</v>
      </c>
      <c r="X410" s="468">
        <v>42534</v>
      </c>
      <c r="Y410" s="468">
        <v>260635</v>
      </c>
      <c r="AB410" s="481"/>
      <c r="AC410" s="481"/>
    </row>
    <row r="411" spans="1:29" s="467" customFormat="1" ht="8.4499999999999993" customHeight="1">
      <c r="A411" s="469" t="s">
        <v>33</v>
      </c>
      <c r="B411" s="470">
        <f t="shared" si="43"/>
        <v>656601</v>
      </c>
      <c r="C411" s="470">
        <v>106945</v>
      </c>
      <c r="D411" s="470">
        <v>4475</v>
      </c>
      <c r="E411" s="470">
        <v>595</v>
      </c>
      <c r="F411" s="470">
        <v>16100</v>
      </c>
      <c r="G411" s="470">
        <v>26747</v>
      </c>
      <c r="H411" s="470">
        <v>9169</v>
      </c>
      <c r="I411" s="470">
        <v>56633</v>
      </c>
      <c r="J411" s="469" t="s">
        <v>33</v>
      </c>
      <c r="K411" s="470">
        <v>5953</v>
      </c>
      <c r="L411" s="470">
        <v>1422</v>
      </c>
      <c r="M411" s="470">
        <v>3977</v>
      </c>
      <c r="N411" s="470">
        <v>5231</v>
      </c>
      <c r="O411" s="470">
        <v>121960</v>
      </c>
      <c r="P411" s="470">
        <v>33</v>
      </c>
      <c r="Q411" s="470">
        <v>15115</v>
      </c>
      <c r="R411" s="469" t="s">
        <v>33</v>
      </c>
      <c r="S411" s="470">
        <v>11220</v>
      </c>
      <c r="T411" s="470">
        <v>11973</v>
      </c>
      <c r="U411" s="470">
        <v>1724</v>
      </c>
      <c r="V411" s="470">
        <v>4340</v>
      </c>
      <c r="W411" s="470">
        <v>15217</v>
      </c>
      <c r="X411" s="470">
        <v>35609</v>
      </c>
      <c r="Y411" s="470">
        <v>202163</v>
      </c>
      <c r="AB411" s="481"/>
      <c r="AC411" s="481"/>
    </row>
    <row r="412" spans="1:29" s="467" customFormat="1" ht="8.4499999999999993" customHeight="1">
      <c r="A412" s="471" t="s">
        <v>218</v>
      </c>
      <c r="B412" s="468">
        <f t="shared" si="43"/>
        <v>1769</v>
      </c>
      <c r="C412" s="472">
        <v>150</v>
      </c>
      <c r="D412" s="472">
        <v>4</v>
      </c>
      <c r="E412" s="472">
        <v>1</v>
      </c>
      <c r="F412" s="472">
        <v>28</v>
      </c>
      <c r="G412" s="472">
        <v>76</v>
      </c>
      <c r="H412" s="472">
        <v>33</v>
      </c>
      <c r="I412" s="472">
        <v>175</v>
      </c>
      <c r="J412" s="471" t="s">
        <v>218</v>
      </c>
      <c r="K412" s="472">
        <v>73</v>
      </c>
      <c r="L412" s="472">
        <v>10</v>
      </c>
      <c r="M412" s="472">
        <v>6</v>
      </c>
      <c r="N412" s="472">
        <v>31</v>
      </c>
      <c r="O412" s="472">
        <v>773</v>
      </c>
      <c r="P412" s="472">
        <v>1</v>
      </c>
      <c r="Q412" s="472">
        <v>68</v>
      </c>
      <c r="R412" s="471" t="s">
        <v>218</v>
      </c>
      <c r="S412" s="472">
        <v>33</v>
      </c>
      <c r="T412" s="472">
        <v>13</v>
      </c>
      <c r="U412" s="472">
        <v>4</v>
      </c>
      <c r="V412" s="472">
        <v>21</v>
      </c>
      <c r="W412" s="472">
        <v>36</v>
      </c>
      <c r="X412" s="472">
        <v>6</v>
      </c>
      <c r="Y412" s="472">
        <v>227</v>
      </c>
      <c r="AB412" s="481"/>
      <c r="AC412" s="481"/>
    </row>
    <row r="413" spans="1:29" s="467" customFormat="1" ht="8.4499999999999993" customHeight="1">
      <c r="A413" s="471"/>
      <c r="B413" s="468"/>
      <c r="C413" s="472"/>
      <c r="D413" s="472"/>
      <c r="E413" s="472"/>
      <c r="F413" s="472"/>
      <c r="G413" s="472"/>
      <c r="H413" s="472"/>
      <c r="I413" s="472"/>
      <c r="J413" s="471"/>
      <c r="K413" s="472"/>
      <c r="L413" s="472"/>
      <c r="M413" s="472"/>
      <c r="N413" s="472"/>
      <c r="O413" s="472"/>
      <c r="P413" s="472"/>
      <c r="Q413" s="472"/>
      <c r="R413" s="471"/>
      <c r="S413" s="472"/>
      <c r="T413" s="472"/>
      <c r="U413" s="472"/>
      <c r="V413" s="472"/>
      <c r="W413" s="472"/>
      <c r="X413" s="472"/>
      <c r="Y413" s="472"/>
      <c r="AB413" s="481"/>
    </row>
    <row r="414" spans="1:29" ht="8.4499999999999993" customHeight="1">
      <c r="A414" s="464">
        <v>2018</v>
      </c>
      <c r="B414" s="468"/>
      <c r="C414" s="455"/>
      <c r="D414" s="455"/>
      <c r="E414" s="455"/>
      <c r="F414" s="455"/>
      <c r="G414" s="455"/>
      <c r="H414" s="455"/>
      <c r="I414" s="465"/>
      <c r="J414" s="464">
        <v>2018</v>
      </c>
      <c r="M414" s="455"/>
      <c r="N414" s="455"/>
      <c r="O414" s="455"/>
      <c r="P414" s="455"/>
      <c r="Q414" s="455"/>
      <c r="R414" s="464">
        <v>2018</v>
      </c>
      <c r="S414" s="455"/>
      <c r="T414" s="455"/>
      <c r="U414" s="455"/>
      <c r="V414" s="455"/>
      <c r="W414" s="455"/>
      <c r="X414" s="455"/>
      <c r="Y414" s="455"/>
    </row>
    <row r="415" spans="1:29" s="467" customFormat="1" ht="8.4499999999999993" customHeight="1">
      <c r="A415" s="464" t="s">
        <v>1</v>
      </c>
      <c r="B415" s="465">
        <f t="shared" ref="B415:I415" si="44">SUM(B417:B449)</f>
        <v>71795905</v>
      </c>
      <c r="C415" s="465">
        <f t="shared" si="44"/>
        <v>3624280</v>
      </c>
      <c r="D415" s="465">
        <f t="shared" si="44"/>
        <v>220931</v>
      </c>
      <c r="E415" s="465">
        <f t="shared" si="44"/>
        <v>201816</v>
      </c>
      <c r="F415" s="465">
        <f t="shared" si="44"/>
        <v>1830766</v>
      </c>
      <c r="G415" s="465">
        <f t="shared" si="44"/>
        <v>5748630</v>
      </c>
      <c r="H415" s="465">
        <f t="shared" si="44"/>
        <v>1704565</v>
      </c>
      <c r="I415" s="465">
        <f t="shared" si="44"/>
        <v>5351707</v>
      </c>
      <c r="J415" s="464" t="s">
        <v>1</v>
      </c>
      <c r="K415" s="465">
        <f t="shared" ref="K415:Q415" si="45">SUM(K417:K449)</f>
        <v>1518043</v>
      </c>
      <c r="L415" s="465">
        <f t="shared" si="45"/>
        <v>256101</v>
      </c>
      <c r="M415" s="465">
        <f t="shared" si="45"/>
        <v>670962</v>
      </c>
      <c r="N415" s="465">
        <f t="shared" si="45"/>
        <v>954533</v>
      </c>
      <c r="O415" s="465">
        <f t="shared" si="45"/>
        <v>17080009</v>
      </c>
      <c r="P415" s="465">
        <f t="shared" si="45"/>
        <v>16252</v>
      </c>
      <c r="Q415" s="465">
        <f t="shared" si="45"/>
        <v>4558999</v>
      </c>
      <c r="R415" s="464" t="s">
        <v>1</v>
      </c>
      <c r="S415" s="465">
        <f t="shared" ref="S415:Y415" si="46">SUM(S417:S449)</f>
        <v>1155357</v>
      </c>
      <c r="T415" s="465">
        <f t="shared" si="46"/>
        <v>1290551</v>
      </c>
      <c r="U415" s="465">
        <f t="shared" si="46"/>
        <v>244727</v>
      </c>
      <c r="V415" s="465">
        <f t="shared" si="46"/>
        <v>554426</v>
      </c>
      <c r="W415" s="465">
        <f t="shared" si="46"/>
        <v>2297804</v>
      </c>
      <c r="X415" s="465">
        <f t="shared" si="46"/>
        <v>1879787</v>
      </c>
      <c r="Y415" s="465">
        <f t="shared" si="46"/>
        <v>20635659</v>
      </c>
      <c r="AC415" s="481"/>
    </row>
    <row r="416" spans="1:29" s="467" customFormat="1" ht="3.95" customHeight="1">
      <c r="A416" s="464"/>
      <c r="B416" s="465"/>
      <c r="C416" s="465"/>
      <c r="D416" s="465"/>
      <c r="E416" s="465"/>
      <c r="F416" s="465"/>
      <c r="G416" s="465"/>
      <c r="H416" s="465"/>
      <c r="I416" s="465"/>
      <c r="J416" s="464"/>
      <c r="K416" s="465"/>
      <c r="L416" s="465"/>
      <c r="M416" s="465"/>
      <c r="N416" s="465"/>
      <c r="O416" s="465"/>
      <c r="P416" s="465"/>
      <c r="Q416" s="465"/>
      <c r="R416" s="464"/>
      <c r="S416" s="465"/>
      <c r="T416" s="465"/>
      <c r="U416" s="465"/>
      <c r="V416" s="465"/>
      <c r="W416" s="465"/>
      <c r="X416" s="465"/>
      <c r="Y416" s="465"/>
    </row>
    <row r="417" spans="1:29" s="467" customFormat="1" ht="8.4499999999999993" customHeight="1">
      <c r="A417" s="466" t="s">
        <v>2</v>
      </c>
      <c r="B417" s="468">
        <f t="shared" ref="B417:B449" si="47">SUM(C417:I417,K417:Q417,S417:Y417)</f>
        <v>830101</v>
      </c>
      <c r="C417" s="468">
        <v>24320</v>
      </c>
      <c r="D417" s="468">
        <v>586</v>
      </c>
      <c r="E417" s="468">
        <v>966</v>
      </c>
      <c r="F417" s="468">
        <v>18470</v>
      </c>
      <c r="G417" s="468">
        <v>82910</v>
      </c>
      <c r="H417" s="468">
        <v>16637</v>
      </c>
      <c r="I417" s="468">
        <v>61118</v>
      </c>
      <c r="J417" s="466" t="s">
        <v>2</v>
      </c>
      <c r="K417" s="468">
        <v>19198</v>
      </c>
      <c r="L417" s="468">
        <v>2303</v>
      </c>
      <c r="M417" s="468">
        <v>4908</v>
      </c>
      <c r="N417" s="468">
        <v>9172</v>
      </c>
      <c r="O417" s="468">
        <v>211721</v>
      </c>
      <c r="P417" s="468">
        <v>118</v>
      </c>
      <c r="Q417" s="468">
        <v>34345</v>
      </c>
      <c r="R417" s="466" t="s">
        <v>2</v>
      </c>
      <c r="S417" s="468">
        <v>24824</v>
      </c>
      <c r="T417" s="468">
        <v>13873</v>
      </c>
      <c r="U417" s="468">
        <v>2624</v>
      </c>
      <c r="V417" s="468">
        <v>5099</v>
      </c>
      <c r="W417" s="468">
        <v>26373</v>
      </c>
      <c r="X417" s="468">
        <v>80947</v>
      </c>
      <c r="Y417" s="468">
        <v>189589</v>
      </c>
      <c r="AB417" s="481"/>
      <c r="AC417" s="481"/>
    </row>
    <row r="418" spans="1:29" s="467" customFormat="1" ht="8.4499999999999993" customHeight="1">
      <c r="A418" s="466" t="s">
        <v>3</v>
      </c>
      <c r="B418" s="468">
        <f t="shared" si="47"/>
        <v>2490276</v>
      </c>
      <c r="C418" s="468">
        <v>53068</v>
      </c>
      <c r="D418" s="468">
        <v>1628</v>
      </c>
      <c r="E418" s="468">
        <v>3635</v>
      </c>
      <c r="F418" s="468">
        <v>54848</v>
      </c>
      <c r="G418" s="468">
        <v>461846</v>
      </c>
      <c r="H418" s="468">
        <v>91602</v>
      </c>
      <c r="I418" s="468">
        <v>221491</v>
      </c>
      <c r="J418" s="466" t="s">
        <v>3</v>
      </c>
      <c r="K418" s="468">
        <v>39796</v>
      </c>
      <c r="L418" s="468">
        <v>6780</v>
      </c>
      <c r="M418" s="468">
        <v>10303</v>
      </c>
      <c r="N418" s="468">
        <v>37520</v>
      </c>
      <c r="O418" s="468">
        <v>610839</v>
      </c>
      <c r="P418" s="468">
        <v>285</v>
      </c>
      <c r="Q418" s="468">
        <v>88359</v>
      </c>
      <c r="R418" s="466" t="s">
        <v>3</v>
      </c>
      <c r="S418" s="468">
        <v>20351</v>
      </c>
      <c r="T418" s="468">
        <v>33949</v>
      </c>
      <c r="U418" s="468">
        <v>9925</v>
      </c>
      <c r="V418" s="468">
        <v>18875</v>
      </c>
      <c r="W418" s="468">
        <v>111095</v>
      </c>
      <c r="X418" s="468">
        <v>22524</v>
      </c>
      <c r="Y418" s="468">
        <v>591557</v>
      </c>
      <c r="AB418" s="481"/>
      <c r="AC418" s="481"/>
    </row>
    <row r="419" spans="1:29" s="467" customFormat="1" ht="8.4499999999999993" customHeight="1">
      <c r="A419" s="466" t="s">
        <v>4</v>
      </c>
      <c r="B419" s="468">
        <f t="shared" si="47"/>
        <v>464469</v>
      </c>
      <c r="C419" s="468">
        <v>17757</v>
      </c>
      <c r="D419" s="468">
        <v>2204</v>
      </c>
      <c r="E419" s="468">
        <v>1237</v>
      </c>
      <c r="F419" s="468">
        <v>22046</v>
      </c>
      <c r="G419" s="468">
        <v>11451</v>
      </c>
      <c r="H419" s="468">
        <v>9781</v>
      </c>
      <c r="I419" s="468">
        <v>42519</v>
      </c>
      <c r="J419" s="466" t="s">
        <v>4</v>
      </c>
      <c r="K419" s="468">
        <v>7742</v>
      </c>
      <c r="L419" s="468">
        <v>1378</v>
      </c>
      <c r="M419" s="468">
        <v>1928</v>
      </c>
      <c r="N419" s="468">
        <v>14461</v>
      </c>
      <c r="O419" s="468">
        <v>144067</v>
      </c>
      <c r="P419" s="468">
        <v>53</v>
      </c>
      <c r="Q419" s="468">
        <v>25782</v>
      </c>
      <c r="R419" s="466" t="s">
        <v>4</v>
      </c>
      <c r="S419" s="468">
        <v>5069</v>
      </c>
      <c r="T419" s="468">
        <v>6812</v>
      </c>
      <c r="U419" s="468">
        <v>3154</v>
      </c>
      <c r="V419" s="468">
        <v>13282</v>
      </c>
      <c r="W419" s="468">
        <v>15135</v>
      </c>
      <c r="X419" s="468">
        <v>11833</v>
      </c>
      <c r="Y419" s="468">
        <v>106778</v>
      </c>
      <c r="AB419" s="481"/>
      <c r="AC419" s="481"/>
    </row>
    <row r="420" spans="1:29" s="467" customFormat="1" ht="8.4499999999999993" customHeight="1">
      <c r="A420" s="469" t="s">
        <v>5</v>
      </c>
      <c r="B420" s="470">
        <f t="shared" si="47"/>
        <v>484030</v>
      </c>
      <c r="C420" s="470">
        <v>46432</v>
      </c>
      <c r="D420" s="470">
        <v>5845</v>
      </c>
      <c r="E420" s="470">
        <v>783</v>
      </c>
      <c r="F420" s="470">
        <v>15595</v>
      </c>
      <c r="G420" s="470">
        <v>23215</v>
      </c>
      <c r="H420" s="470">
        <v>9519</v>
      </c>
      <c r="I420" s="470">
        <v>33601</v>
      </c>
      <c r="J420" s="469" t="s">
        <v>5</v>
      </c>
      <c r="K420" s="470">
        <v>10337</v>
      </c>
      <c r="L420" s="470">
        <v>1383</v>
      </c>
      <c r="M420" s="470">
        <v>8992</v>
      </c>
      <c r="N420" s="470">
        <v>6353</v>
      </c>
      <c r="O420" s="470">
        <v>105678</v>
      </c>
      <c r="P420" s="470">
        <v>82</v>
      </c>
      <c r="Q420" s="470">
        <v>20129</v>
      </c>
      <c r="R420" s="469" t="s">
        <v>5</v>
      </c>
      <c r="S420" s="470">
        <v>9093</v>
      </c>
      <c r="T420" s="470">
        <v>7718</v>
      </c>
      <c r="U420" s="470">
        <v>1144</v>
      </c>
      <c r="V420" s="470">
        <v>5209</v>
      </c>
      <c r="W420" s="470">
        <v>12929</v>
      </c>
      <c r="X420" s="470">
        <v>22896</v>
      </c>
      <c r="Y420" s="470">
        <v>137097</v>
      </c>
      <c r="AB420" s="481"/>
      <c r="AC420" s="481"/>
    </row>
    <row r="421" spans="1:29" s="467" customFormat="1" ht="8.4499999999999993" customHeight="1">
      <c r="A421" s="466" t="s">
        <v>6</v>
      </c>
      <c r="B421" s="468">
        <f t="shared" si="47"/>
        <v>1874380</v>
      </c>
      <c r="C421" s="468">
        <v>50295</v>
      </c>
      <c r="D421" s="468">
        <v>16663</v>
      </c>
      <c r="E421" s="468">
        <v>4170</v>
      </c>
      <c r="F421" s="468">
        <v>51236</v>
      </c>
      <c r="G421" s="468">
        <v>210821</v>
      </c>
      <c r="H421" s="468">
        <v>53855</v>
      </c>
      <c r="I421" s="468">
        <v>130932</v>
      </c>
      <c r="J421" s="466" t="s">
        <v>6</v>
      </c>
      <c r="K421" s="468">
        <v>32713</v>
      </c>
      <c r="L421" s="468">
        <v>6009</v>
      </c>
      <c r="M421" s="468">
        <v>10899</v>
      </c>
      <c r="N421" s="468">
        <v>36557</v>
      </c>
      <c r="O421" s="468">
        <v>509340</v>
      </c>
      <c r="P421" s="468">
        <v>200</v>
      </c>
      <c r="Q421" s="468">
        <v>96696</v>
      </c>
      <c r="R421" s="466" t="s">
        <v>6</v>
      </c>
      <c r="S421" s="468">
        <v>21375</v>
      </c>
      <c r="T421" s="468">
        <v>29710</v>
      </c>
      <c r="U421" s="468">
        <v>4315</v>
      </c>
      <c r="V421" s="468">
        <v>13100</v>
      </c>
      <c r="W421" s="468">
        <v>62453</v>
      </c>
      <c r="X421" s="468">
        <v>42530</v>
      </c>
      <c r="Y421" s="468">
        <v>490511</v>
      </c>
      <c r="AB421" s="481"/>
      <c r="AC421" s="481"/>
    </row>
    <row r="422" spans="1:29" s="467" customFormat="1" ht="8.4499999999999993" customHeight="1">
      <c r="A422" s="466" t="s">
        <v>7</v>
      </c>
      <c r="B422" s="468">
        <f t="shared" si="47"/>
        <v>415986</v>
      </c>
      <c r="C422" s="468">
        <v>24105</v>
      </c>
      <c r="D422" s="468">
        <v>1435</v>
      </c>
      <c r="E422" s="468">
        <v>1062</v>
      </c>
      <c r="F422" s="468">
        <v>14860</v>
      </c>
      <c r="G422" s="468">
        <v>8891</v>
      </c>
      <c r="H422" s="468">
        <v>8226</v>
      </c>
      <c r="I422" s="468">
        <v>34183</v>
      </c>
      <c r="J422" s="466" t="s">
        <v>7</v>
      </c>
      <c r="K422" s="468">
        <v>12303</v>
      </c>
      <c r="L422" s="468">
        <v>1339</v>
      </c>
      <c r="M422" s="468">
        <v>2739</v>
      </c>
      <c r="N422" s="468">
        <v>5669</v>
      </c>
      <c r="O422" s="468">
        <v>98401</v>
      </c>
      <c r="P422" s="468">
        <v>30</v>
      </c>
      <c r="Q422" s="468">
        <v>19981</v>
      </c>
      <c r="R422" s="466" t="s">
        <v>7</v>
      </c>
      <c r="S422" s="468">
        <v>6364</v>
      </c>
      <c r="T422" s="468">
        <v>8964</v>
      </c>
      <c r="U422" s="468">
        <v>1150</v>
      </c>
      <c r="V422" s="468">
        <v>5917</v>
      </c>
      <c r="W422" s="468">
        <v>16035</v>
      </c>
      <c r="X422" s="468">
        <v>10886</v>
      </c>
      <c r="Y422" s="468">
        <v>133446</v>
      </c>
      <c r="AB422" s="481"/>
      <c r="AC422" s="481"/>
    </row>
    <row r="423" spans="1:29" s="467" customFormat="1" ht="8.4499999999999993" customHeight="1">
      <c r="A423" s="466" t="s">
        <v>8</v>
      </c>
      <c r="B423" s="468">
        <f t="shared" si="47"/>
        <v>1800785</v>
      </c>
      <c r="C423" s="468">
        <v>259921</v>
      </c>
      <c r="D423" s="468">
        <v>2421</v>
      </c>
      <c r="E423" s="468">
        <v>2615</v>
      </c>
      <c r="F423" s="468">
        <v>36511</v>
      </c>
      <c r="G423" s="468">
        <v>26401</v>
      </c>
      <c r="H423" s="468">
        <v>30817</v>
      </c>
      <c r="I423" s="468">
        <v>110282</v>
      </c>
      <c r="J423" s="466" t="s">
        <v>8</v>
      </c>
      <c r="K423" s="468">
        <v>21120</v>
      </c>
      <c r="L423" s="468">
        <v>3243</v>
      </c>
      <c r="M423" s="468">
        <v>16961</v>
      </c>
      <c r="N423" s="468">
        <v>12120</v>
      </c>
      <c r="O423" s="468">
        <v>331441</v>
      </c>
      <c r="P423" s="468">
        <v>186</v>
      </c>
      <c r="Q423" s="468">
        <v>38677</v>
      </c>
      <c r="R423" s="466" t="s">
        <v>8</v>
      </c>
      <c r="S423" s="468">
        <v>32430</v>
      </c>
      <c r="T423" s="468">
        <v>37148</v>
      </c>
      <c r="U423" s="468">
        <v>2174</v>
      </c>
      <c r="V423" s="468">
        <v>14210</v>
      </c>
      <c r="W423" s="468">
        <v>38196</v>
      </c>
      <c r="X423" s="468">
        <v>63187</v>
      </c>
      <c r="Y423" s="468">
        <v>720724</v>
      </c>
      <c r="AB423" s="481"/>
      <c r="AC423" s="481"/>
    </row>
    <row r="424" spans="1:29" s="467" customFormat="1" ht="8.4499999999999993" customHeight="1">
      <c r="A424" s="469" t="s">
        <v>9</v>
      </c>
      <c r="B424" s="470">
        <f t="shared" si="47"/>
        <v>2383105</v>
      </c>
      <c r="C424" s="470">
        <v>114917</v>
      </c>
      <c r="D424" s="470">
        <v>3316</v>
      </c>
      <c r="E424" s="470">
        <v>1779</v>
      </c>
      <c r="F424" s="470">
        <v>59699</v>
      </c>
      <c r="G424" s="470">
        <v>472326</v>
      </c>
      <c r="H424" s="470">
        <v>52107</v>
      </c>
      <c r="I424" s="470">
        <v>207380</v>
      </c>
      <c r="J424" s="469" t="s">
        <v>9</v>
      </c>
      <c r="K424" s="470">
        <v>32969</v>
      </c>
      <c r="L424" s="470">
        <v>5676</v>
      </c>
      <c r="M424" s="470">
        <v>13848</v>
      </c>
      <c r="N424" s="470">
        <v>22846</v>
      </c>
      <c r="O424" s="470">
        <v>557035</v>
      </c>
      <c r="P424" s="470">
        <v>246</v>
      </c>
      <c r="Q424" s="470">
        <v>110079</v>
      </c>
      <c r="R424" s="469" t="s">
        <v>9</v>
      </c>
      <c r="S424" s="470">
        <v>45995</v>
      </c>
      <c r="T424" s="470">
        <v>37899</v>
      </c>
      <c r="U424" s="470">
        <v>5101</v>
      </c>
      <c r="V424" s="470">
        <v>16053</v>
      </c>
      <c r="W424" s="470">
        <v>75633</v>
      </c>
      <c r="X424" s="470">
        <v>27949</v>
      </c>
      <c r="Y424" s="470">
        <v>520252</v>
      </c>
      <c r="AB424" s="481"/>
      <c r="AC424" s="481"/>
    </row>
    <row r="425" spans="1:29" s="467" customFormat="1" ht="8.4499999999999993" customHeight="1">
      <c r="A425" s="466" t="s">
        <v>10</v>
      </c>
      <c r="B425" s="468">
        <f t="shared" si="47"/>
        <v>12438281</v>
      </c>
      <c r="C425" s="468">
        <v>16978</v>
      </c>
      <c r="D425" s="468">
        <v>67312</v>
      </c>
      <c r="E425" s="468">
        <v>101232</v>
      </c>
      <c r="F425" s="468">
        <v>292468</v>
      </c>
      <c r="G425" s="468">
        <v>1301003</v>
      </c>
      <c r="H425" s="468">
        <v>328860</v>
      </c>
      <c r="I425" s="468">
        <v>855259</v>
      </c>
      <c r="J425" s="466" t="s">
        <v>10</v>
      </c>
      <c r="K425" s="468">
        <v>295625</v>
      </c>
      <c r="L425" s="468">
        <v>86706</v>
      </c>
      <c r="M425" s="468">
        <v>201625</v>
      </c>
      <c r="N425" s="468">
        <v>175071</v>
      </c>
      <c r="O425" s="468">
        <v>3007318</v>
      </c>
      <c r="P425" s="468">
        <v>6726</v>
      </c>
      <c r="Q425" s="468">
        <v>1807472</v>
      </c>
      <c r="R425" s="466" t="s">
        <v>10</v>
      </c>
      <c r="S425" s="468">
        <v>147874</v>
      </c>
      <c r="T425" s="468">
        <v>338474</v>
      </c>
      <c r="U425" s="468">
        <v>72345</v>
      </c>
      <c r="V425" s="468">
        <v>76741</v>
      </c>
      <c r="W425" s="468">
        <v>404559</v>
      </c>
      <c r="X425" s="468">
        <v>415337</v>
      </c>
      <c r="Y425" s="468">
        <v>2439296</v>
      </c>
      <c r="AB425" s="481"/>
      <c r="AC425" s="481"/>
    </row>
    <row r="426" spans="1:29" s="467" customFormat="1" ht="8.4499999999999993" customHeight="1">
      <c r="A426" s="466" t="s">
        <v>11</v>
      </c>
      <c r="B426" s="468">
        <f t="shared" si="47"/>
        <v>932493</v>
      </c>
      <c r="C426" s="468">
        <v>90943</v>
      </c>
      <c r="D426" s="468">
        <v>5107</v>
      </c>
      <c r="E426" s="468">
        <v>1819</v>
      </c>
      <c r="F426" s="468">
        <v>22703</v>
      </c>
      <c r="G426" s="468">
        <v>64364</v>
      </c>
      <c r="H426" s="468">
        <v>23300</v>
      </c>
      <c r="I426" s="468">
        <v>60474</v>
      </c>
      <c r="J426" s="466" t="s">
        <v>11</v>
      </c>
      <c r="K426" s="468">
        <v>17153</v>
      </c>
      <c r="L426" s="468">
        <v>1998</v>
      </c>
      <c r="M426" s="468">
        <v>6027</v>
      </c>
      <c r="N426" s="468">
        <v>6260</v>
      </c>
      <c r="O426" s="468">
        <v>221584</v>
      </c>
      <c r="P426" s="468">
        <v>50</v>
      </c>
      <c r="Q426" s="468">
        <v>42951</v>
      </c>
      <c r="R426" s="466" t="s">
        <v>11</v>
      </c>
      <c r="S426" s="468">
        <v>13670</v>
      </c>
      <c r="T426" s="468">
        <v>15388</v>
      </c>
      <c r="U426" s="468">
        <v>1716</v>
      </c>
      <c r="V426" s="468">
        <v>5236</v>
      </c>
      <c r="W426" s="468">
        <v>18124</v>
      </c>
      <c r="X426" s="468">
        <v>41556</v>
      </c>
      <c r="Y426" s="468">
        <v>272070</v>
      </c>
      <c r="AB426" s="481"/>
      <c r="AC426" s="481"/>
    </row>
    <row r="427" spans="1:29" s="467" customFormat="1" ht="8.4499999999999993" customHeight="1">
      <c r="A427" s="466" t="s">
        <v>12</v>
      </c>
      <c r="B427" s="468">
        <f t="shared" si="47"/>
        <v>3098694</v>
      </c>
      <c r="C427" s="468">
        <v>148325</v>
      </c>
      <c r="D427" s="468">
        <v>4107</v>
      </c>
      <c r="E427" s="468">
        <v>3035</v>
      </c>
      <c r="F427" s="468">
        <v>69383</v>
      </c>
      <c r="G427" s="468">
        <v>259225</v>
      </c>
      <c r="H427" s="468">
        <v>76052</v>
      </c>
      <c r="I427" s="468">
        <v>257941</v>
      </c>
      <c r="J427" s="466" t="s">
        <v>12</v>
      </c>
      <c r="K427" s="468">
        <v>50956</v>
      </c>
      <c r="L427" s="468">
        <v>6598</v>
      </c>
      <c r="M427" s="468">
        <v>22651</v>
      </c>
      <c r="N427" s="468">
        <v>32598</v>
      </c>
      <c r="O427" s="468">
        <v>760962</v>
      </c>
      <c r="P427" s="468">
        <v>455</v>
      </c>
      <c r="Q427" s="468">
        <v>134166</v>
      </c>
      <c r="R427" s="466" t="s">
        <v>12</v>
      </c>
      <c r="S427" s="468">
        <v>31078</v>
      </c>
      <c r="T427" s="468">
        <v>39398</v>
      </c>
      <c r="U427" s="468">
        <v>8796</v>
      </c>
      <c r="V427" s="468">
        <v>20729</v>
      </c>
      <c r="W427" s="468">
        <v>78917</v>
      </c>
      <c r="X427" s="468">
        <v>106416</v>
      </c>
      <c r="Y427" s="468">
        <v>986906</v>
      </c>
      <c r="AB427" s="481"/>
      <c r="AC427" s="481"/>
    </row>
    <row r="428" spans="1:29" s="467" customFormat="1" ht="8.4499999999999993" customHeight="1">
      <c r="A428" s="469" t="s">
        <v>13</v>
      </c>
      <c r="B428" s="470">
        <f t="shared" si="47"/>
        <v>1306490</v>
      </c>
      <c r="C428" s="470">
        <v>142394</v>
      </c>
      <c r="D428" s="470">
        <v>1301</v>
      </c>
      <c r="E428" s="470">
        <v>1609</v>
      </c>
      <c r="F428" s="470">
        <v>31546</v>
      </c>
      <c r="G428" s="470">
        <v>25094</v>
      </c>
      <c r="H428" s="470">
        <v>18493</v>
      </c>
      <c r="I428" s="470">
        <v>94826</v>
      </c>
      <c r="J428" s="469" t="s">
        <v>13</v>
      </c>
      <c r="K428" s="470">
        <v>22607</v>
      </c>
      <c r="L428" s="470">
        <v>4723</v>
      </c>
      <c r="M428" s="470">
        <v>6085</v>
      </c>
      <c r="N428" s="470">
        <v>20533</v>
      </c>
      <c r="O428" s="470">
        <v>319009</v>
      </c>
      <c r="P428" s="470">
        <v>101</v>
      </c>
      <c r="Q428" s="470">
        <v>27516</v>
      </c>
      <c r="R428" s="469" t="s">
        <v>13</v>
      </c>
      <c r="S428" s="470">
        <v>11991</v>
      </c>
      <c r="T428" s="470">
        <v>19456</v>
      </c>
      <c r="U428" s="470">
        <v>3773</v>
      </c>
      <c r="V428" s="470">
        <v>27720</v>
      </c>
      <c r="W428" s="470">
        <v>31087</v>
      </c>
      <c r="X428" s="470">
        <v>27017</v>
      </c>
      <c r="Y428" s="470">
        <v>469609</v>
      </c>
      <c r="AB428" s="481"/>
      <c r="AC428" s="481"/>
    </row>
    <row r="429" spans="1:29" s="467" customFormat="1" ht="8.4499999999999993" customHeight="1">
      <c r="A429" s="466" t="s">
        <v>14</v>
      </c>
      <c r="B429" s="468">
        <f t="shared" si="47"/>
        <v>1248498</v>
      </c>
      <c r="C429" s="468">
        <v>107697</v>
      </c>
      <c r="D429" s="468">
        <v>3513</v>
      </c>
      <c r="E429" s="468">
        <v>3417</v>
      </c>
      <c r="F429" s="468">
        <v>35561</v>
      </c>
      <c r="G429" s="468">
        <v>80840</v>
      </c>
      <c r="H429" s="468">
        <v>21620</v>
      </c>
      <c r="I429" s="468">
        <v>80551</v>
      </c>
      <c r="J429" s="466" t="s">
        <v>14</v>
      </c>
      <c r="K429" s="468">
        <v>25484</v>
      </c>
      <c r="L429" s="468">
        <v>3109</v>
      </c>
      <c r="M429" s="468">
        <v>7333</v>
      </c>
      <c r="N429" s="468">
        <v>11375</v>
      </c>
      <c r="O429" s="468">
        <v>275890</v>
      </c>
      <c r="P429" s="468">
        <v>96</v>
      </c>
      <c r="Q429" s="468">
        <v>34142</v>
      </c>
      <c r="R429" s="466" t="s">
        <v>14</v>
      </c>
      <c r="S429" s="468">
        <v>48184</v>
      </c>
      <c r="T429" s="468">
        <v>23627</v>
      </c>
      <c r="U429" s="468">
        <v>3933</v>
      </c>
      <c r="V429" s="468">
        <v>6491</v>
      </c>
      <c r="W429" s="468">
        <v>28822</v>
      </c>
      <c r="X429" s="468">
        <v>29073</v>
      </c>
      <c r="Y429" s="468">
        <v>417740</v>
      </c>
      <c r="AB429" s="481"/>
      <c r="AC429" s="481"/>
    </row>
    <row r="430" spans="1:29" s="467" customFormat="1" ht="8.4499999999999993" customHeight="1">
      <c r="A430" s="466" t="s">
        <v>15</v>
      </c>
      <c r="B430" s="468">
        <f t="shared" si="47"/>
        <v>5100481</v>
      </c>
      <c r="C430" s="468">
        <v>247409</v>
      </c>
      <c r="D430" s="468">
        <v>3974</v>
      </c>
      <c r="E430" s="468">
        <v>3913</v>
      </c>
      <c r="F430" s="468">
        <v>147886</v>
      </c>
      <c r="G430" s="468">
        <v>342439</v>
      </c>
      <c r="H430" s="468">
        <v>167595</v>
      </c>
      <c r="I430" s="468">
        <v>405007</v>
      </c>
      <c r="J430" s="466" t="s">
        <v>15</v>
      </c>
      <c r="K430" s="468">
        <v>98569</v>
      </c>
      <c r="L430" s="468">
        <v>13958</v>
      </c>
      <c r="M430" s="468">
        <v>43208</v>
      </c>
      <c r="N430" s="468">
        <v>66093</v>
      </c>
      <c r="O430" s="468">
        <v>1128563</v>
      </c>
      <c r="P430" s="468">
        <v>1277</v>
      </c>
      <c r="Q430" s="468">
        <v>324889</v>
      </c>
      <c r="R430" s="466" t="s">
        <v>15</v>
      </c>
      <c r="S430" s="468">
        <v>58553</v>
      </c>
      <c r="T430" s="468">
        <v>84979</v>
      </c>
      <c r="U430" s="468">
        <v>17151</v>
      </c>
      <c r="V430" s="468">
        <v>41998</v>
      </c>
      <c r="W430" s="468">
        <v>198755</v>
      </c>
      <c r="X430" s="468">
        <v>98261</v>
      </c>
      <c r="Y430" s="468">
        <v>1606004</v>
      </c>
      <c r="AB430" s="481"/>
      <c r="AC430" s="481"/>
    </row>
    <row r="431" spans="1:29" s="467" customFormat="1" ht="8.4499999999999993" customHeight="1">
      <c r="A431" s="466" t="s">
        <v>16</v>
      </c>
      <c r="B431" s="468">
        <f t="shared" si="47"/>
        <v>7745748</v>
      </c>
      <c r="C431" s="468">
        <v>101375</v>
      </c>
      <c r="D431" s="468">
        <v>5364</v>
      </c>
      <c r="E431" s="468">
        <v>13643</v>
      </c>
      <c r="F431" s="468">
        <v>126746</v>
      </c>
      <c r="G431" s="468">
        <v>519324</v>
      </c>
      <c r="H431" s="468">
        <v>168946</v>
      </c>
      <c r="I431" s="468">
        <v>494079</v>
      </c>
      <c r="J431" s="466" t="s">
        <v>16</v>
      </c>
      <c r="K431" s="468">
        <v>199096</v>
      </c>
      <c r="L431" s="468">
        <v>25134</v>
      </c>
      <c r="M431" s="468">
        <v>53717</v>
      </c>
      <c r="N431" s="468">
        <v>90946</v>
      </c>
      <c r="O431" s="468">
        <v>1907043</v>
      </c>
      <c r="P431" s="468">
        <v>1716</v>
      </c>
      <c r="Q431" s="468">
        <v>362442</v>
      </c>
      <c r="R431" s="466" t="s">
        <v>16</v>
      </c>
      <c r="S431" s="468">
        <v>141454</v>
      </c>
      <c r="T431" s="468">
        <v>111708</v>
      </c>
      <c r="U431" s="468">
        <v>28282</v>
      </c>
      <c r="V431" s="468">
        <v>28226</v>
      </c>
      <c r="W431" s="468">
        <v>256990</v>
      </c>
      <c r="X431" s="468">
        <v>244413</v>
      </c>
      <c r="Y431" s="468">
        <v>2865104</v>
      </c>
      <c r="AB431" s="481"/>
      <c r="AC431" s="481"/>
    </row>
    <row r="432" spans="1:29" s="467" customFormat="1" ht="8.4499999999999993" customHeight="1">
      <c r="A432" s="469" t="s">
        <v>17</v>
      </c>
      <c r="B432" s="470">
        <f t="shared" si="47"/>
        <v>2203115</v>
      </c>
      <c r="C432" s="470">
        <v>254845</v>
      </c>
      <c r="D432" s="470">
        <v>1366</v>
      </c>
      <c r="E432" s="470">
        <v>4510</v>
      </c>
      <c r="F432" s="470">
        <v>49512</v>
      </c>
      <c r="G432" s="470">
        <v>70314</v>
      </c>
      <c r="H432" s="470">
        <v>44609</v>
      </c>
      <c r="I432" s="470">
        <v>151728</v>
      </c>
      <c r="J432" s="469" t="s">
        <v>17</v>
      </c>
      <c r="K432" s="470">
        <v>29653</v>
      </c>
      <c r="L432" s="470">
        <v>7029</v>
      </c>
      <c r="M432" s="470">
        <v>14288</v>
      </c>
      <c r="N432" s="470">
        <v>17801</v>
      </c>
      <c r="O432" s="470">
        <v>449277</v>
      </c>
      <c r="P432" s="470">
        <v>175</v>
      </c>
      <c r="Q432" s="470">
        <v>73737</v>
      </c>
      <c r="R432" s="469" t="s">
        <v>17</v>
      </c>
      <c r="S432" s="470">
        <v>35652</v>
      </c>
      <c r="T432" s="470">
        <v>39672</v>
      </c>
      <c r="U432" s="470">
        <v>5064</v>
      </c>
      <c r="V432" s="470">
        <v>14453</v>
      </c>
      <c r="W432" s="470">
        <v>56828</v>
      </c>
      <c r="X432" s="470">
        <v>70583</v>
      </c>
      <c r="Y432" s="470">
        <v>812019</v>
      </c>
      <c r="AB432" s="481"/>
      <c r="AC432" s="481"/>
    </row>
    <row r="433" spans="1:29" s="467" customFormat="1" ht="8.4499999999999993" customHeight="1">
      <c r="A433" s="466" t="s">
        <v>18</v>
      </c>
      <c r="B433" s="468">
        <f t="shared" si="47"/>
        <v>968217</v>
      </c>
      <c r="C433" s="468">
        <v>43124</v>
      </c>
      <c r="D433" s="468">
        <v>888</v>
      </c>
      <c r="E433" s="468">
        <v>2425</v>
      </c>
      <c r="F433" s="468">
        <v>19289</v>
      </c>
      <c r="G433" s="468">
        <v>47064</v>
      </c>
      <c r="H433" s="468">
        <v>17895</v>
      </c>
      <c r="I433" s="468">
        <v>71282</v>
      </c>
      <c r="J433" s="466" t="s">
        <v>18</v>
      </c>
      <c r="K433" s="468">
        <v>31989</v>
      </c>
      <c r="L433" s="468">
        <v>3245</v>
      </c>
      <c r="M433" s="468">
        <v>8231</v>
      </c>
      <c r="N433" s="468">
        <v>12090</v>
      </c>
      <c r="O433" s="468">
        <v>233215</v>
      </c>
      <c r="P433" s="468">
        <v>172</v>
      </c>
      <c r="Q433" s="468">
        <v>39953</v>
      </c>
      <c r="R433" s="466" t="s">
        <v>18</v>
      </c>
      <c r="S433" s="468">
        <v>16376</v>
      </c>
      <c r="T433" s="468">
        <v>15406</v>
      </c>
      <c r="U433" s="468">
        <v>4005</v>
      </c>
      <c r="V433" s="468">
        <v>10737</v>
      </c>
      <c r="W433" s="468">
        <v>25779</v>
      </c>
      <c r="X433" s="468">
        <v>20439</v>
      </c>
      <c r="Y433" s="468">
        <v>344613</v>
      </c>
      <c r="AB433" s="481"/>
      <c r="AC433" s="481"/>
    </row>
    <row r="434" spans="1:29" s="467" customFormat="1" ht="8.4499999999999993" customHeight="1">
      <c r="A434" s="466" t="s">
        <v>19</v>
      </c>
      <c r="B434" s="468">
        <f t="shared" si="47"/>
        <v>721671</v>
      </c>
      <c r="C434" s="468">
        <v>81375</v>
      </c>
      <c r="D434" s="468">
        <v>368</v>
      </c>
      <c r="E434" s="468">
        <v>841</v>
      </c>
      <c r="F434" s="468">
        <v>16960</v>
      </c>
      <c r="G434" s="468">
        <v>13166</v>
      </c>
      <c r="H434" s="468">
        <v>10674</v>
      </c>
      <c r="I434" s="468">
        <v>46706</v>
      </c>
      <c r="J434" s="466" t="s">
        <v>19</v>
      </c>
      <c r="K434" s="468">
        <v>10584</v>
      </c>
      <c r="L434" s="468">
        <v>1163</v>
      </c>
      <c r="M434" s="468">
        <v>8591</v>
      </c>
      <c r="N434" s="468">
        <v>8345</v>
      </c>
      <c r="O434" s="468">
        <v>143132</v>
      </c>
      <c r="P434" s="468">
        <v>38</v>
      </c>
      <c r="Q434" s="468">
        <v>12989</v>
      </c>
      <c r="R434" s="466" t="s">
        <v>19</v>
      </c>
      <c r="S434" s="468">
        <v>13481</v>
      </c>
      <c r="T434" s="468">
        <v>12405</v>
      </c>
      <c r="U434" s="468">
        <v>1601</v>
      </c>
      <c r="V434" s="468">
        <v>12202</v>
      </c>
      <c r="W434" s="468">
        <v>17147</v>
      </c>
      <c r="X434" s="468">
        <v>15926</v>
      </c>
      <c r="Y434" s="468">
        <v>293977</v>
      </c>
      <c r="AB434" s="481"/>
      <c r="AC434" s="481"/>
    </row>
    <row r="435" spans="1:29" s="467" customFormat="1" ht="8.4499999999999993" customHeight="1">
      <c r="A435" s="466" t="s">
        <v>20</v>
      </c>
      <c r="B435" s="468">
        <f t="shared" si="47"/>
        <v>3951441</v>
      </c>
      <c r="C435" s="468">
        <v>35217</v>
      </c>
      <c r="D435" s="468">
        <v>8081</v>
      </c>
      <c r="E435" s="468">
        <v>6804</v>
      </c>
      <c r="F435" s="468">
        <v>131595</v>
      </c>
      <c r="G435" s="468">
        <v>403909</v>
      </c>
      <c r="H435" s="468">
        <v>128227</v>
      </c>
      <c r="I435" s="468">
        <v>272918</v>
      </c>
      <c r="J435" s="466" t="s">
        <v>20</v>
      </c>
      <c r="K435" s="468">
        <v>111084</v>
      </c>
      <c r="L435" s="468">
        <v>13517</v>
      </c>
      <c r="M435" s="468">
        <v>54121</v>
      </c>
      <c r="N435" s="468">
        <v>128069</v>
      </c>
      <c r="O435" s="468">
        <v>983914</v>
      </c>
      <c r="P435" s="468">
        <v>1298</v>
      </c>
      <c r="Q435" s="468">
        <v>417800</v>
      </c>
      <c r="R435" s="466" t="s">
        <v>20</v>
      </c>
      <c r="S435" s="468">
        <v>54041</v>
      </c>
      <c r="T435" s="468">
        <v>76156</v>
      </c>
      <c r="U435" s="468">
        <v>10604</v>
      </c>
      <c r="V435" s="468">
        <v>20382</v>
      </c>
      <c r="W435" s="468">
        <v>150102</v>
      </c>
      <c r="X435" s="468">
        <v>60952</v>
      </c>
      <c r="Y435" s="468">
        <v>882650</v>
      </c>
      <c r="AB435" s="481"/>
      <c r="AC435" s="481"/>
    </row>
    <row r="436" spans="1:29" s="467" customFormat="1" ht="8.4499999999999993" customHeight="1">
      <c r="A436" s="469" t="s">
        <v>21</v>
      </c>
      <c r="B436" s="470">
        <f t="shared" si="47"/>
        <v>1531408</v>
      </c>
      <c r="C436" s="470">
        <v>246793</v>
      </c>
      <c r="D436" s="470">
        <v>1513</v>
      </c>
      <c r="E436" s="470">
        <v>2284</v>
      </c>
      <c r="F436" s="470">
        <v>29709</v>
      </c>
      <c r="G436" s="470">
        <v>37738</v>
      </c>
      <c r="H436" s="470">
        <v>23832</v>
      </c>
      <c r="I436" s="470">
        <v>100918</v>
      </c>
      <c r="J436" s="469" t="s">
        <v>21</v>
      </c>
      <c r="K436" s="470">
        <v>27294</v>
      </c>
      <c r="L436" s="470">
        <v>2794</v>
      </c>
      <c r="M436" s="470">
        <v>20898</v>
      </c>
      <c r="N436" s="470">
        <v>12400</v>
      </c>
      <c r="O436" s="470">
        <v>319824</v>
      </c>
      <c r="P436" s="470">
        <v>96</v>
      </c>
      <c r="Q436" s="470">
        <v>29301</v>
      </c>
      <c r="R436" s="469" t="s">
        <v>21</v>
      </c>
      <c r="S436" s="470">
        <v>20709</v>
      </c>
      <c r="T436" s="470">
        <v>32342</v>
      </c>
      <c r="U436" s="470">
        <v>2805</v>
      </c>
      <c r="V436" s="470">
        <v>15288</v>
      </c>
      <c r="W436" s="470">
        <v>32803</v>
      </c>
      <c r="X436" s="470">
        <v>45121</v>
      </c>
      <c r="Y436" s="470">
        <v>526946</v>
      </c>
      <c r="AB436" s="481"/>
      <c r="AC436" s="481"/>
    </row>
    <row r="437" spans="1:29" s="467" customFormat="1" ht="8.4499999999999993" customHeight="1">
      <c r="A437" s="466" t="s">
        <v>22</v>
      </c>
      <c r="B437" s="468">
        <f t="shared" si="47"/>
        <v>2747044</v>
      </c>
      <c r="C437" s="468">
        <v>188917</v>
      </c>
      <c r="D437" s="468">
        <v>3085</v>
      </c>
      <c r="E437" s="468">
        <v>5416</v>
      </c>
      <c r="F437" s="468">
        <v>54480</v>
      </c>
      <c r="G437" s="468">
        <v>199714</v>
      </c>
      <c r="H437" s="468">
        <v>55255</v>
      </c>
      <c r="I437" s="468">
        <v>191560</v>
      </c>
      <c r="J437" s="466" t="s">
        <v>22</v>
      </c>
      <c r="K437" s="468">
        <v>58013</v>
      </c>
      <c r="L437" s="468">
        <v>7495</v>
      </c>
      <c r="M437" s="468">
        <v>17953</v>
      </c>
      <c r="N437" s="468">
        <v>29926</v>
      </c>
      <c r="O437" s="468">
        <v>642736</v>
      </c>
      <c r="P437" s="468">
        <v>315</v>
      </c>
      <c r="Q437" s="468">
        <v>118674</v>
      </c>
      <c r="R437" s="466" t="s">
        <v>22</v>
      </c>
      <c r="S437" s="468">
        <v>55108</v>
      </c>
      <c r="T437" s="468">
        <v>38185</v>
      </c>
      <c r="U437" s="468">
        <v>6234</v>
      </c>
      <c r="V437" s="468">
        <v>18013</v>
      </c>
      <c r="W437" s="468">
        <v>78324</v>
      </c>
      <c r="X437" s="468">
        <v>60976</v>
      </c>
      <c r="Y437" s="468">
        <v>916665</v>
      </c>
      <c r="AB437" s="481"/>
      <c r="AC437" s="481"/>
    </row>
    <row r="438" spans="1:29" s="467" customFormat="1" ht="8.4499999999999993" customHeight="1">
      <c r="A438" s="466" t="s">
        <v>23</v>
      </c>
      <c r="B438" s="468">
        <f t="shared" si="47"/>
        <v>1251460</v>
      </c>
      <c r="C438" s="468">
        <v>35979</v>
      </c>
      <c r="D438" s="468">
        <v>1166</v>
      </c>
      <c r="E438" s="468">
        <v>1347</v>
      </c>
      <c r="F438" s="468">
        <v>38080</v>
      </c>
      <c r="G438" s="468">
        <v>108278</v>
      </c>
      <c r="H438" s="468">
        <v>34517</v>
      </c>
      <c r="I438" s="468">
        <v>92360</v>
      </c>
      <c r="J438" s="466" t="s">
        <v>23</v>
      </c>
      <c r="K438" s="468">
        <v>32456</v>
      </c>
      <c r="L438" s="468">
        <v>3750</v>
      </c>
      <c r="M438" s="468">
        <v>7495</v>
      </c>
      <c r="N438" s="468">
        <v>17363</v>
      </c>
      <c r="O438" s="468">
        <v>344028</v>
      </c>
      <c r="P438" s="468">
        <v>452</v>
      </c>
      <c r="Q438" s="468">
        <v>60487</v>
      </c>
      <c r="R438" s="466" t="s">
        <v>23</v>
      </c>
      <c r="S438" s="468">
        <v>15203</v>
      </c>
      <c r="T438" s="468">
        <v>14627</v>
      </c>
      <c r="U438" s="468">
        <v>3898</v>
      </c>
      <c r="V438" s="468">
        <v>10936</v>
      </c>
      <c r="W438" s="468">
        <v>88714</v>
      </c>
      <c r="X438" s="468">
        <v>22105</v>
      </c>
      <c r="Y438" s="468">
        <v>318219</v>
      </c>
      <c r="AB438" s="481"/>
      <c r="AC438" s="481"/>
    </row>
    <row r="439" spans="1:29" s="467" customFormat="1" ht="8.4499999999999993" customHeight="1">
      <c r="A439" s="466" t="s">
        <v>24</v>
      </c>
      <c r="B439" s="468">
        <f t="shared" si="47"/>
        <v>1071447</v>
      </c>
      <c r="C439" s="468">
        <v>23531</v>
      </c>
      <c r="D439" s="468">
        <v>249</v>
      </c>
      <c r="E439" s="468">
        <v>2443</v>
      </c>
      <c r="F439" s="468">
        <v>50930</v>
      </c>
      <c r="G439" s="468">
        <v>14979</v>
      </c>
      <c r="H439" s="468">
        <v>15519</v>
      </c>
      <c r="I439" s="468">
        <v>77636</v>
      </c>
      <c r="J439" s="466" t="s">
        <v>24</v>
      </c>
      <c r="K439" s="468">
        <v>27381</v>
      </c>
      <c r="L439" s="468">
        <v>4364</v>
      </c>
      <c r="M439" s="468">
        <v>10005</v>
      </c>
      <c r="N439" s="468">
        <v>20684</v>
      </c>
      <c r="O439" s="468">
        <v>321814</v>
      </c>
      <c r="P439" s="468">
        <v>292</v>
      </c>
      <c r="Q439" s="468">
        <v>123344</v>
      </c>
      <c r="R439" s="466" t="s">
        <v>24</v>
      </c>
      <c r="S439" s="468">
        <v>20828</v>
      </c>
      <c r="T439" s="468">
        <v>13023</v>
      </c>
      <c r="U439" s="468">
        <v>10681</v>
      </c>
      <c r="V439" s="468">
        <v>34291</v>
      </c>
      <c r="W439" s="468">
        <v>30218</v>
      </c>
      <c r="X439" s="468">
        <v>18941</v>
      </c>
      <c r="Y439" s="468">
        <v>250294</v>
      </c>
      <c r="AB439" s="481"/>
      <c r="AC439" s="481"/>
    </row>
    <row r="440" spans="1:29" s="467" customFormat="1" ht="8.4499999999999993" customHeight="1">
      <c r="A440" s="469" t="s">
        <v>25</v>
      </c>
      <c r="B440" s="470">
        <f t="shared" si="47"/>
        <v>1264133</v>
      </c>
      <c r="C440" s="470">
        <v>88471</v>
      </c>
      <c r="D440" s="470">
        <v>3053</v>
      </c>
      <c r="E440" s="470">
        <v>1281</v>
      </c>
      <c r="F440" s="470">
        <v>43978</v>
      </c>
      <c r="G440" s="470">
        <v>85062</v>
      </c>
      <c r="H440" s="470">
        <v>28065</v>
      </c>
      <c r="I440" s="470">
        <v>103167</v>
      </c>
      <c r="J440" s="469" t="s">
        <v>25</v>
      </c>
      <c r="K440" s="470">
        <v>24155</v>
      </c>
      <c r="L440" s="470">
        <v>3404</v>
      </c>
      <c r="M440" s="470">
        <v>7809</v>
      </c>
      <c r="N440" s="470">
        <v>12744</v>
      </c>
      <c r="O440" s="470">
        <v>322350</v>
      </c>
      <c r="P440" s="470">
        <v>164</v>
      </c>
      <c r="Q440" s="470">
        <v>50048</v>
      </c>
      <c r="R440" s="469" t="s">
        <v>25</v>
      </c>
      <c r="S440" s="470">
        <v>13918</v>
      </c>
      <c r="T440" s="470">
        <v>22734</v>
      </c>
      <c r="U440" s="470">
        <v>3503</v>
      </c>
      <c r="V440" s="470">
        <v>8953</v>
      </c>
      <c r="W440" s="470">
        <v>31835</v>
      </c>
      <c r="X440" s="470">
        <v>45091</v>
      </c>
      <c r="Y440" s="470">
        <v>364348</v>
      </c>
      <c r="AB440" s="481"/>
      <c r="AC440" s="481"/>
    </row>
    <row r="441" spans="1:29" s="467" customFormat="1" ht="8.4499999999999993" customHeight="1">
      <c r="A441" s="466" t="s">
        <v>26</v>
      </c>
      <c r="B441" s="468">
        <f t="shared" si="47"/>
        <v>2034301</v>
      </c>
      <c r="C441" s="468">
        <v>286176</v>
      </c>
      <c r="D441" s="468">
        <v>2227</v>
      </c>
      <c r="E441" s="468">
        <v>4611</v>
      </c>
      <c r="F441" s="468">
        <v>54819</v>
      </c>
      <c r="G441" s="468">
        <v>66752</v>
      </c>
      <c r="H441" s="468">
        <v>35076</v>
      </c>
      <c r="I441" s="468">
        <v>283994</v>
      </c>
      <c r="J441" s="466" t="s">
        <v>26</v>
      </c>
      <c r="K441" s="468">
        <v>35773</v>
      </c>
      <c r="L441" s="468">
        <v>4751</v>
      </c>
      <c r="M441" s="468">
        <v>11633</v>
      </c>
      <c r="N441" s="468">
        <v>25171</v>
      </c>
      <c r="O441" s="468">
        <v>494148</v>
      </c>
      <c r="P441" s="468">
        <v>296</v>
      </c>
      <c r="Q441" s="468">
        <v>116926</v>
      </c>
      <c r="R441" s="466" t="s">
        <v>26</v>
      </c>
      <c r="S441" s="468">
        <v>41765</v>
      </c>
      <c r="T441" s="468">
        <v>28512</v>
      </c>
      <c r="U441" s="468">
        <v>4680</v>
      </c>
      <c r="V441" s="468">
        <v>16079</v>
      </c>
      <c r="W441" s="468">
        <v>52925</v>
      </c>
      <c r="X441" s="468">
        <v>30108</v>
      </c>
      <c r="Y441" s="468">
        <v>437879</v>
      </c>
      <c r="AB441" s="481"/>
      <c r="AC441" s="481"/>
    </row>
    <row r="442" spans="1:29" s="467" customFormat="1" ht="8.4499999999999993" customHeight="1">
      <c r="A442" s="466" t="s">
        <v>27</v>
      </c>
      <c r="B442" s="468">
        <f t="shared" si="47"/>
        <v>1886932</v>
      </c>
      <c r="C442" s="468">
        <v>116181</v>
      </c>
      <c r="D442" s="468">
        <v>7963</v>
      </c>
      <c r="E442" s="468">
        <v>4847</v>
      </c>
      <c r="F442" s="468">
        <v>51750</v>
      </c>
      <c r="G442" s="468">
        <v>166668</v>
      </c>
      <c r="H442" s="468">
        <v>36313</v>
      </c>
      <c r="I442" s="468">
        <v>162732</v>
      </c>
      <c r="J442" s="466" t="s">
        <v>27</v>
      </c>
      <c r="K442" s="468">
        <v>29110</v>
      </c>
      <c r="L442" s="468">
        <v>7534</v>
      </c>
      <c r="M442" s="468">
        <v>33388</v>
      </c>
      <c r="N442" s="468">
        <v>24654</v>
      </c>
      <c r="O442" s="468">
        <v>496109</v>
      </c>
      <c r="P442" s="468">
        <v>168</v>
      </c>
      <c r="Q442" s="468">
        <v>68252</v>
      </c>
      <c r="R442" s="466" t="s">
        <v>27</v>
      </c>
      <c r="S442" s="468">
        <v>38921</v>
      </c>
      <c r="T442" s="468">
        <v>29328</v>
      </c>
      <c r="U442" s="468">
        <v>4780</v>
      </c>
      <c r="V442" s="468">
        <v>16740</v>
      </c>
      <c r="W442" s="468">
        <v>83347</v>
      </c>
      <c r="X442" s="468">
        <v>23790</v>
      </c>
      <c r="Y442" s="468">
        <v>484357</v>
      </c>
      <c r="AB442" s="481"/>
      <c r="AC442" s="481"/>
    </row>
    <row r="443" spans="1:29" s="467" customFormat="1" ht="8.4499999999999993" customHeight="1">
      <c r="A443" s="466" t="s">
        <v>28</v>
      </c>
      <c r="B443" s="468">
        <f t="shared" si="47"/>
        <v>1034898</v>
      </c>
      <c r="C443" s="468">
        <v>49744</v>
      </c>
      <c r="D443" s="468">
        <v>24483</v>
      </c>
      <c r="E443" s="468">
        <v>1540</v>
      </c>
      <c r="F443" s="468">
        <v>40769</v>
      </c>
      <c r="G443" s="468">
        <v>25125</v>
      </c>
      <c r="H443" s="468">
        <v>28251</v>
      </c>
      <c r="I443" s="468">
        <v>64339</v>
      </c>
      <c r="J443" s="466" t="s">
        <v>28</v>
      </c>
      <c r="K443" s="468">
        <v>20594</v>
      </c>
      <c r="L443" s="468">
        <v>3211</v>
      </c>
      <c r="M443" s="468">
        <v>7295</v>
      </c>
      <c r="N443" s="468">
        <v>12242</v>
      </c>
      <c r="O443" s="468">
        <v>268948</v>
      </c>
      <c r="P443" s="468">
        <v>216</v>
      </c>
      <c r="Q443" s="468">
        <v>28532</v>
      </c>
      <c r="R443" s="466" t="s">
        <v>28</v>
      </c>
      <c r="S443" s="468">
        <v>22574</v>
      </c>
      <c r="T443" s="468">
        <v>20120</v>
      </c>
      <c r="U443" s="468">
        <v>2503</v>
      </c>
      <c r="V443" s="468">
        <v>10202</v>
      </c>
      <c r="W443" s="468">
        <v>25163</v>
      </c>
      <c r="X443" s="468">
        <v>44671</v>
      </c>
      <c r="Y443" s="468">
        <v>334376</v>
      </c>
      <c r="AB443" s="481"/>
      <c r="AC443" s="481"/>
    </row>
    <row r="444" spans="1:29" s="467" customFormat="1" ht="8.4499999999999993" customHeight="1">
      <c r="A444" s="469" t="s">
        <v>29</v>
      </c>
      <c r="B444" s="470">
        <f t="shared" si="47"/>
        <v>2328799</v>
      </c>
      <c r="C444" s="470">
        <v>105358</v>
      </c>
      <c r="D444" s="470">
        <v>14216</v>
      </c>
      <c r="E444" s="470">
        <v>5707</v>
      </c>
      <c r="F444" s="470">
        <v>72113</v>
      </c>
      <c r="G444" s="470">
        <v>318883</v>
      </c>
      <c r="H444" s="470">
        <v>55773</v>
      </c>
      <c r="I444" s="470">
        <v>198974</v>
      </c>
      <c r="J444" s="469" t="s">
        <v>29</v>
      </c>
      <c r="K444" s="470">
        <v>47605</v>
      </c>
      <c r="L444" s="470">
        <v>7805</v>
      </c>
      <c r="M444" s="470">
        <v>14625</v>
      </c>
      <c r="N444" s="470">
        <v>24736</v>
      </c>
      <c r="O444" s="470">
        <v>532062</v>
      </c>
      <c r="P444" s="470">
        <v>178</v>
      </c>
      <c r="Q444" s="470">
        <v>81448</v>
      </c>
      <c r="R444" s="469" t="s">
        <v>29</v>
      </c>
      <c r="S444" s="470">
        <v>23487</v>
      </c>
      <c r="T444" s="470">
        <v>41531</v>
      </c>
      <c r="U444" s="470">
        <v>5042</v>
      </c>
      <c r="V444" s="470">
        <v>17568</v>
      </c>
      <c r="W444" s="470">
        <v>76729</v>
      </c>
      <c r="X444" s="470">
        <v>17940</v>
      </c>
      <c r="Y444" s="470">
        <v>667019</v>
      </c>
      <c r="AB444" s="481"/>
      <c r="AC444" s="481"/>
    </row>
    <row r="445" spans="1:29" s="467" customFormat="1" ht="8.4499999999999993" customHeight="1">
      <c r="A445" s="466" t="s">
        <v>30</v>
      </c>
      <c r="B445" s="468">
        <f t="shared" si="47"/>
        <v>533203</v>
      </c>
      <c r="C445" s="468">
        <v>31001</v>
      </c>
      <c r="D445" s="468">
        <v>299</v>
      </c>
      <c r="E445" s="468">
        <v>382</v>
      </c>
      <c r="F445" s="468">
        <v>10616</v>
      </c>
      <c r="G445" s="468">
        <v>50201</v>
      </c>
      <c r="H445" s="468">
        <v>7929</v>
      </c>
      <c r="I445" s="468">
        <v>33151</v>
      </c>
      <c r="J445" s="466" t="s">
        <v>30</v>
      </c>
      <c r="K445" s="468">
        <v>8895</v>
      </c>
      <c r="L445" s="468">
        <v>1360</v>
      </c>
      <c r="M445" s="468">
        <v>4651</v>
      </c>
      <c r="N445" s="468">
        <v>3720</v>
      </c>
      <c r="O445" s="468">
        <v>138169</v>
      </c>
      <c r="P445" s="468">
        <v>31</v>
      </c>
      <c r="Q445" s="468">
        <v>9143</v>
      </c>
      <c r="R445" s="466" t="s">
        <v>30</v>
      </c>
      <c r="S445" s="468">
        <v>8918</v>
      </c>
      <c r="T445" s="468">
        <v>10484</v>
      </c>
      <c r="U445" s="468">
        <v>1028</v>
      </c>
      <c r="V445" s="468">
        <v>2553</v>
      </c>
      <c r="W445" s="468">
        <v>13927</v>
      </c>
      <c r="X445" s="468">
        <v>8509</v>
      </c>
      <c r="Y445" s="468">
        <v>188236</v>
      </c>
      <c r="AB445" s="481"/>
      <c r="AC445" s="481"/>
    </row>
    <row r="446" spans="1:29" s="467" customFormat="1" ht="8.4499999999999993" customHeight="1">
      <c r="A446" s="466" t="s">
        <v>31</v>
      </c>
      <c r="B446" s="468">
        <f t="shared" si="47"/>
        <v>3761488</v>
      </c>
      <c r="C446" s="468">
        <v>418381</v>
      </c>
      <c r="D446" s="468">
        <v>20513</v>
      </c>
      <c r="E446" s="468">
        <v>9998</v>
      </c>
      <c r="F446" s="468">
        <v>109392</v>
      </c>
      <c r="G446" s="468">
        <v>138385</v>
      </c>
      <c r="H446" s="468">
        <v>69231</v>
      </c>
      <c r="I446" s="468">
        <v>261213</v>
      </c>
      <c r="J446" s="466" t="s">
        <v>31</v>
      </c>
      <c r="K446" s="468">
        <v>106189</v>
      </c>
      <c r="L446" s="468">
        <v>7853</v>
      </c>
      <c r="M446" s="468">
        <v>23337</v>
      </c>
      <c r="N446" s="468">
        <v>38285</v>
      </c>
      <c r="O446" s="468">
        <v>779436</v>
      </c>
      <c r="P446" s="468">
        <v>349</v>
      </c>
      <c r="Q446" s="468">
        <v>95147</v>
      </c>
      <c r="R446" s="466" t="s">
        <v>31</v>
      </c>
      <c r="S446" s="468">
        <v>127872</v>
      </c>
      <c r="T446" s="468">
        <v>55656</v>
      </c>
      <c r="U446" s="468">
        <v>7256</v>
      </c>
      <c r="V446" s="468">
        <v>31016</v>
      </c>
      <c r="W446" s="468">
        <v>104387</v>
      </c>
      <c r="X446" s="468">
        <v>72706</v>
      </c>
      <c r="Y446" s="468">
        <v>1284886</v>
      </c>
      <c r="AB446" s="481"/>
      <c r="AC446" s="481"/>
    </row>
    <row r="447" spans="1:29" s="467" customFormat="1" ht="8.4499999999999993" customHeight="1">
      <c r="A447" s="466" t="s">
        <v>32</v>
      </c>
      <c r="B447" s="468">
        <f t="shared" si="47"/>
        <v>1129072</v>
      </c>
      <c r="C447" s="468">
        <v>64099</v>
      </c>
      <c r="D447" s="468">
        <v>2218</v>
      </c>
      <c r="E447" s="468">
        <v>1859</v>
      </c>
      <c r="F447" s="468">
        <v>40789</v>
      </c>
      <c r="G447" s="468">
        <v>85198</v>
      </c>
      <c r="H447" s="468">
        <v>26715</v>
      </c>
      <c r="I447" s="468">
        <v>91883</v>
      </c>
      <c r="J447" s="466" t="s">
        <v>32</v>
      </c>
      <c r="K447" s="468">
        <v>25241</v>
      </c>
      <c r="L447" s="468">
        <v>5026</v>
      </c>
      <c r="M447" s="468">
        <v>11493</v>
      </c>
      <c r="N447" s="468">
        <v>13392</v>
      </c>
      <c r="O447" s="468">
        <v>265816</v>
      </c>
      <c r="P447" s="468">
        <v>355</v>
      </c>
      <c r="Q447" s="468">
        <v>50276</v>
      </c>
      <c r="R447" s="466" t="s">
        <v>32</v>
      </c>
      <c r="S447" s="468">
        <v>17046</v>
      </c>
      <c r="T447" s="468">
        <v>19313</v>
      </c>
      <c r="U447" s="468">
        <v>3702</v>
      </c>
      <c r="V447" s="468">
        <v>11624</v>
      </c>
      <c r="W447" s="468">
        <v>38861</v>
      </c>
      <c r="X447" s="468">
        <v>41847</v>
      </c>
      <c r="Y447" s="468">
        <v>312319</v>
      </c>
      <c r="AB447" s="481"/>
      <c r="AC447" s="481"/>
    </row>
    <row r="448" spans="1:29" s="467" customFormat="1" ht="8.4499999999999993" customHeight="1">
      <c r="A448" s="469" t="s">
        <v>33</v>
      </c>
      <c r="B448" s="470">
        <f t="shared" si="47"/>
        <v>760891</v>
      </c>
      <c r="C448" s="470">
        <v>108963</v>
      </c>
      <c r="D448" s="470">
        <v>4462</v>
      </c>
      <c r="E448" s="470">
        <v>604</v>
      </c>
      <c r="F448" s="470">
        <v>16368</v>
      </c>
      <c r="G448" s="470">
        <v>26936</v>
      </c>
      <c r="H448" s="470">
        <v>9216</v>
      </c>
      <c r="I448" s="470">
        <v>57243</v>
      </c>
      <c r="J448" s="469" t="s">
        <v>33</v>
      </c>
      <c r="K448" s="470">
        <v>6230</v>
      </c>
      <c r="L448" s="470">
        <v>1449</v>
      </c>
      <c r="M448" s="470">
        <v>3913</v>
      </c>
      <c r="N448" s="470">
        <v>5295</v>
      </c>
      <c r="O448" s="470">
        <v>154986</v>
      </c>
      <c r="P448" s="470">
        <v>35</v>
      </c>
      <c r="Q448" s="470">
        <v>15219</v>
      </c>
      <c r="R448" s="469" t="s">
        <v>33</v>
      </c>
      <c r="S448" s="470">
        <v>11109</v>
      </c>
      <c r="T448" s="470">
        <v>11927</v>
      </c>
      <c r="U448" s="470">
        <v>1752</v>
      </c>
      <c r="V448" s="470">
        <v>4464</v>
      </c>
      <c r="W448" s="470">
        <v>15543</v>
      </c>
      <c r="X448" s="470">
        <v>35242</v>
      </c>
      <c r="Y448" s="470">
        <v>269935</v>
      </c>
      <c r="AB448" s="481"/>
      <c r="AC448" s="481"/>
    </row>
    <row r="449" spans="1:29" s="467" customFormat="1" ht="8.4499999999999993" customHeight="1">
      <c r="A449" s="471" t="s">
        <v>218</v>
      </c>
      <c r="B449" s="468">
        <f t="shared" si="47"/>
        <v>2568</v>
      </c>
      <c r="C449" s="472">
        <v>189</v>
      </c>
      <c r="D449" s="472">
        <v>5</v>
      </c>
      <c r="E449" s="472">
        <v>2</v>
      </c>
      <c r="F449" s="472">
        <v>59</v>
      </c>
      <c r="G449" s="472">
        <v>108</v>
      </c>
      <c r="H449" s="472">
        <v>58</v>
      </c>
      <c r="I449" s="472">
        <v>260</v>
      </c>
      <c r="J449" s="471" t="s">
        <v>218</v>
      </c>
      <c r="K449" s="472">
        <v>129</v>
      </c>
      <c r="L449" s="472">
        <v>14</v>
      </c>
      <c r="M449" s="472">
        <v>12</v>
      </c>
      <c r="N449" s="472">
        <v>42</v>
      </c>
      <c r="O449" s="472">
        <v>1154</v>
      </c>
      <c r="P449" s="472">
        <v>1</v>
      </c>
      <c r="Q449" s="472">
        <v>97</v>
      </c>
      <c r="R449" s="471" t="s">
        <v>218</v>
      </c>
      <c r="S449" s="472">
        <v>44</v>
      </c>
      <c r="T449" s="472">
        <v>27</v>
      </c>
      <c r="U449" s="472">
        <v>6</v>
      </c>
      <c r="V449" s="472">
        <v>39</v>
      </c>
      <c r="W449" s="472">
        <v>69</v>
      </c>
      <c r="X449" s="472">
        <v>15</v>
      </c>
      <c r="Y449" s="472">
        <v>238</v>
      </c>
      <c r="AB449" s="481"/>
      <c r="AC449" s="481"/>
    </row>
    <row r="450" spans="1:29" s="450" customFormat="1" ht="3" customHeight="1">
      <c r="A450" s="482"/>
      <c r="B450" s="483"/>
      <c r="C450" s="483"/>
      <c r="D450" s="483"/>
      <c r="E450" s="483"/>
      <c r="F450" s="483"/>
      <c r="G450" s="483"/>
      <c r="H450" s="483"/>
      <c r="I450" s="484"/>
      <c r="J450" s="483"/>
      <c r="K450" s="485"/>
      <c r="L450" s="485"/>
      <c r="M450" s="485"/>
      <c r="N450" s="485"/>
      <c r="O450" s="485"/>
      <c r="P450" s="485"/>
      <c r="Q450" s="485"/>
      <c r="R450" s="454"/>
      <c r="S450" s="454"/>
      <c r="T450" s="454"/>
      <c r="U450" s="454"/>
      <c r="V450" s="454"/>
      <c r="W450" s="454"/>
      <c r="X450" s="454"/>
      <c r="Y450" s="454"/>
    </row>
    <row r="451" spans="1:29" s="450" customFormat="1" ht="3" customHeight="1">
      <c r="A451" s="486"/>
      <c r="B451" s="487"/>
      <c r="C451" s="487"/>
      <c r="D451" s="488"/>
      <c r="E451" s="487"/>
      <c r="F451" s="487"/>
      <c r="G451" s="487"/>
      <c r="H451" s="487"/>
      <c r="I451" s="488"/>
      <c r="J451" s="487"/>
      <c r="K451" s="489"/>
      <c r="L451" s="489"/>
      <c r="M451" s="489"/>
      <c r="N451" s="489"/>
      <c r="O451" s="489"/>
      <c r="P451" s="489"/>
      <c r="Q451" s="489"/>
      <c r="R451" s="457"/>
      <c r="S451" s="457"/>
      <c r="T451" s="457"/>
      <c r="U451" s="457"/>
      <c r="V451" s="457"/>
      <c r="W451" s="457"/>
      <c r="X451" s="457"/>
      <c r="Y451" s="457"/>
    </row>
    <row r="452" spans="1:29" s="450" customFormat="1" ht="9" customHeight="1">
      <c r="A452" s="490"/>
      <c r="B452" s="491"/>
      <c r="C452" s="491"/>
      <c r="D452" s="491"/>
      <c r="E452" s="491"/>
      <c r="F452" s="491"/>
      <c r="G452" s="491"/>
      <c r="H452" s="491"/>
      <c r="I452" s="491"/>
      <c r="J452" s="492"/>
      <c r="K452" s="451"/>
      <c r="L452" s="451"/>
      <c r="R452" s="475" t="s">
        <v>250</v>
      </c>
      <c r="S452" s="493"/>
      <c r="T452" s="493"/>
      <c r="U452" s="493"/>
      <c r="V452" s="493"/>
      <c r="W452" s="493"/>
      <c r="X452" s="493"/>
      <c r="Y452" s="493"/>
    </row>
    <row r="453" spans="1:29" ht="9" customHeight="1">
      <c r="A453" s="494"/>
      <c r="B453" s="494"/>
      <c r="C453" s="494"/>
      <c r="D453" s="494"/>
      <c r="E453" s="494"/>
      <c r="F453" s="494"/>
      <c r="G453" s="494"/>
      <c r="H453" s="494"/>
      <c r="I453" s="494"/>
      <c r="J453" s="494"/>
      <c r="R453" s="475" t="s">
        <v>251</v>
      </c>
      <c r="S453" s="493"/>
      <c r="T453" s="493"/>
      <c r="U453" s="493"/>
      <c r="V453" s="493"/>
      <c r="W453" s="493"/>
      <c r="X453" s="493"/>
      <c r="Y453" s="493"/>
    </row>
    <row r="454" spans="1:29" ht="9" customHeight="1">
      <c r="A454" s="494"/>
      <c r="B454" s="494"/>
      <c r="C454" s="494"/>
      <c r="D454" s="494"/>
      <c r="E454" s="494"/>
      <c r="F454" s="494"/>
      <c r="G454" s="494"/>
      <c r="H454" s="494"/>
      <c r="I454" s="494"/>
      <c r="J454" s="494"/>
      <c r="R454" s="475" t="s">
        <v>252</v>
      </c>
      <c r="S454" s="493"/>
      <c r="T454" s="493"/>
      <c r="U454" s="493"/>
      <c r="V454" s="493"/>
      <c r="W454" s="493"/>
      <c r="X454" s="493"/>
      <c r="Y454" s="493"/>
    </row>
    <row r="455" spans="1:29" ht="9" customHeight="1">
      <c r="A455" s="494"/>
      <c r="B455" s="494"/>
      <c r="C455" s="494"/>
      <c r="D455" s="494"/>
      <c r="E455" s="494"/>
      <c r="F455" s="494"/>
      <c r="G455" s="494"/>
      <c r="H455" s="494"/>
      <c r="I455" s="494"/>
      <c r="J455" s="494"/>
      <c r="R455" s="475" t="s">
        <v>253</v>
      </c>
      <c r="S455" s="462"/>
      <c r="T455" s="462"/>
      <c r="U455" s="462"/>
      <c r="V455" s="462"/>
      <c r="W455" s="462"/>
      <c r="X455" s="462"/>
      <c r="Y455" s="462"/>
    </row>
    <row r="456" spans="1:29" s="462" customFormat="1" ht="9" hidden="1" customHeight="1">
      <c r="A456" s="495"/>
      <c r="B456" s="496"/>
      <c r="C456" s="496"/>
      <c r="D456" s="496"/>
      <c r="E456" s="496"/>
      <c r="F456" s="496"/>
      <c r="G456" s="496"/>
      <c r="H456" s="496"/>
      <c r="I456" s="496"/>
      <c r="J456" s="497"/>
      <c r="K456" s="460"/>
      <c r="L456" s="460"/>
    </row>
    <row r="457" spans="1:29" ht="9" hidden="1" customHeight="1">
      <c r="A457" s="494"/>
      <c r="B457" s="494"/>
      <c r="C457" s="494"/>
      <c r="D457" s="494"/>
      <c r="E457" s="494"/>
      <c r="F457" s="494"/>
      <c r="G457" s="494"/>
      <c r="H457" s="494"/>
      <c r="I457" s="494"/>
      <c r="J457" s="494"/>
    </row>
    <row r="458" spans="1:29" ht="9" hidden="1" customHeight="1">
      <c r="A458" s="494"/>
      <c r="B458" s="494"/>
      <c r="C458" s="494"/>
      <c r="D458" s="494"/>
      <c r="E458" s="494"/>
      <c r="F458" s="494"/>
      <c r="G458" s="494"/>
      <c r="H458" s="494"/>
      <c r="I458" s="494"/>
      <c r="J458" s="494"/>
    </row>
    <row r="459" spans="1:29" ht="9" hidden="1" customHeight="1">
      <c r="A459" s="498"/>
      <c r="B459" s="494"/>
      <c r="C459" s="494"/>
      <c r="D459" s="494"/>
      <c r="E459" s="494"/>
      <c r="F459" s="494"/>
      <c r="G459" s="494"/>
      <c r="H459" s="494"/>
      <c r="I459" s="494"/>
      <c r="J459" s="494"/>
    </row>
    <row r="460" spans="1:29" s="467" customFormat="1" ht="9" hidden="1" customHeight="1">
      <c r="A460" s="498"/>
      <c r="B460" s="499"/>
      <c r="C460" s="499"/>
      <c r="D460" s="499"/>
      <c r="E460" s="499"/>
      <c r="F460" s="499"/>
      <c r="G460" s="499"/>
      <c r="H460" s="499"/>
      <c r="I460" s="499"/>
      <c r="J460" s="471"/>
      <c r="K460" s="466"/>
      <c r="L460" s="466"/>
    </row>
    <row r="461" spans="1:29" s="467" customFormat="1" ht="9" hidden="1" customHeight="1">
      <c r="A461" s="498"/>
      <c r="B461" s="499"/>
      <c r="C461" s="499"/>
      <c r="D461" s="499"/>
      <c r="E461" s="499"/>
      <c r="F461" s="499"/>
      <c r="G461" s="499"/>
      <c r="H461" s="499"/>
      <c r="I461" s="499"/>
      <c r="J461" s="471"/>
      <c r="K461" s="466"/>
      <c r="L461" s="466"/>
    </row>
    <row r="462" spans="1:29" s="467" customFormat="1" ht="9" hidden="1" customHeight="1">
      <c r="A462" s="471"/>
      <c r="B462" s="472"/>
      <c r="C462" s="472"/>
      <c r="D462" s="472"/>
      <c r="E462" s="472"/>
      <c r="F462" s="472"/>
      <c r="G462" s="472"/>
      <c r="H462" s="472"/>
      <c r="I462" s="472"/>
      <c r="J462" s="471"/>
      <c r="K462" s="466"/>
      <c r="L462" s="466"/>
    </row>
    <row r="463" spans="1:29" s="467" customFormat="1" ht="9" hidden="1" customHeight="1">
      <c r="A463" s="471"/>
      <c r="B463" s="472"/>
      <c r="C463" s="472"/>
      <c r="D463" s="472"/>
      <c r="E463" s="472"/>
      <c r="F463" s="472"/>
      <c r="G463" s="472"/>
      <c r="H463" s="472"/>
      <c r="I463" s="472"/>
      <c r="J463" s="471"/>
      <c r="K463" s="466"/>
      <c r="L463" s="466"/>
    </row>
    <row r="464" spans="1:29" s="467" customFormat="1" ht="9" hidden="1" customHeight="1">
      <c r="A464" s="471"/>
      <c r="B464" s="472"/>
      <c r="C464" s="472"/>
      <c r="D464" s="472"/>
      <c r="E464" s="472"/>
      <c r="F464" s="472"/>
      <c r="G464" s="472"/>
      <c r="H464" s="472"/>
      <c r="I464" s="472"/>
      <c r="J464" s="471"/>
      <c r="K464" s="466"/>
      <c r="L464" s="466"/>
    </row>
    <row r="465" spans="1:12" s="467" customFormat="1" ht="9" hidden="1" customHeight="1">
      <c r="A465" s="471"/>
      <c r="B465" s="472"/>
      <c r="C465" s="472"/>
      <c r="D465" s="472"/>
      <c r="E465" s="472"/>
      <c r="F465" s="472"/>
      <c r="G465" s="472"/>
      <c r="H465" s="472"/>
      <c r="I465" s="472"/>
      <c r="J465" s="471"/>
      <c r="K465" s="466"/>
      <c r="L465" s="466"/>
    </row>
    <row r="466" spans="1:12" s="467" customFormat="1" ht="9" hidden="1" customHeight="1">
      <c r="A466" s="471"/>
      <c r="B466" s="472"/>
      <c r="C466" s="472"/>
      <c r="D466" s="472"/>
      <c r="E466" s="472"/>
      <c r="F466" s="472"/>
      <c r="G466" s="472"/>
      <c r="H466" s="472"/>
      <c r="I466" s="472"/>
      <c r="J466" s="471"/>
      <c r="K466" s="466"/>
      <c r="L466" s="466"/>
    </row>
    <row r="467" spans="1:12" s="467" customFormat="1" ht="9" hidden="1" customHeight="1">
      <c r="A467" s="471"/>
      <c r="B467" s="472"/>
      <c r="C467" s="472"/>
      <c r="D467" s="472"/>
      <c r="E467" s="472"/>
      <c r="F467" s="472"/>
      <c r="G467" s="472"/>
      <c r="H467" s="472"/>
      <c r="I467" s="472"/>
      <c r="J467" s="471"/>
      <c r="K467" s="466"/>
      <c r="L467" s="466"/>
    </row>
    <row r="468" spans="1:12" s="467" customFormat="1" ht="9" hidden="1" customHeight="1">
      <c r="A468" s="471"/>
      <c r="B468" s="472"/>
      <c r="C468" s="472"/>
      <c r="D468" s="472"/>
      <c r="E468" s="472"/>
      <c r="F468" s="472"/>
      <c r="G468" s="472"/>
      <c r="H468" s="472"/>
      <c r="I468" s="472"/>
      <c r="J468" s="471"/>
      <c r="K468" s="466"/>
      <c r="L468" s="466"/>
    </row>
    <row r="469" spans="1:12" s="467" customFormat="1" ht="9" hidden="1" customHeight="1">
      <c r="A469" s="471"/>
      <c r="B469" s="472"/>
      <c r="C469" s="472"/>
      <c r="D469" s="472"/>
      <c r="E469" s="472"/>
      <c r="F469" s="472"/>
      <c r="G469" s="472"/>
      <c r="H469" s="472"/>
      <c r="I469" s="472"/>
      <c r="J469" s="471"/>
      <c r="K469" s="466"/>
      <c r="L469" s="466"/>
    </row>
    <row r="470" spans="1:12" s="467" customFormat="1" ht="9" hidden="1" customHeight="1">
      <c r="A470" s="471"/>
      <c r="B470" s="472"/>
      <c r="C470" s="472"/>
      <c r="D470" s="472"/>
      <c r="E470" s="472"/>
      <c r="F470" s="472"/>
      <c r="G470" s="472"/>
      <c r="H470" s="472"/>
      <c r="I470" s="472"/>
      <c r="J470" s="471"/>
      <c r="K470" s="466"/>
      <c r="L470" s="466"/>
    </row>
    <row r="471" spans="1:12" s="467" customFormat="1" ht="9" hidden="1" customHeight="1">
      <c r="A471" s="471"/>
      <c r="B471" s="472"/>
      <c r="C471" s="472"/>
      <c r="D471" s="472"/>
      <c r="E471" s="472"/>
      <c r="F471" s="472"/>
      <c r="G471" s="472"/>
      <c r="H471" s="472"/>
      <c r="I471" s="472"/>
      <c r="J471" s="471"/>
      <c r="K471" s="466"/>
      <c r="L471" s="466"/>
    </row>
    <row r="472" spans="1:12" s="467" customFormat="1" ht="9" hidden="1" customHeight="1">
      <c r="A472" s="471"/>
      <c r="B472" s="472"/>
      <c r="C472" s="472"/>
      <c r="D472" s="472"/>
      <c r="E472" s="472"/>
      <c r="F472" s="472"/>
      <c r="G472" s="472"/>
      <c r="H472" s="472"/>
      <c r="I472" s="472"/>
      <c r="J472" s="471"/>
      <c r="K472" s="466"/>
      <c r="L472" s="466"/>
    </row>
    <row r="473" spans="1:12" s="467" customFormat="1" ht="9" hidden="1" customHeight="1">
      <c r="A473" s="471"/>
      <c r="B473" s="472"/>
      <c r="C473" s="472"/>
      <c r="D473" s="472"/>
      <c r="E473" s="472"/>
      <c r="F473" s="472"/>
      <c r="G473" s="472"/>
      <c r="H473" s="472"/>
      <c r="I473" s="472"/>
      <c r="J473" s="471"/>
      <c r="K473" s="466"/>
      <c r="L473" s="466"/>
    </row>
    <row r="474" spans="1:12" s="467" customFormat="1" ht="9" hidden="1" customHeight="1">
      <c r="A474" s="471"/>
      <c r="B474" s="472"/>
      <c r="C474" s="472"/>
      <c r="D474" s="472"/>
      <c r="E474" s="472"/>
      <c r="F474" s="472"/>
      <c r="G474" s="472"/>
      <c r="H474" s="472"/>
      <c r="I474" s="472"/>
      <c r="J474" s="471"/>
      <c r="K474" s="466"/>
      <c r="L474" s="466"/>
    </row>
    <row r="475" spans="1:12" s="467" customFormat="1" ht="9" hidden="1" customHeight="1">
      <c r="A475" s="471"/>
      <c r="B475" s="472"/>
      <c r="C475" s="472"/>
      <c r="D475" s="472"/>
      <c r="E475" s="472"/>
      <c r="F475" s="472"/>
      <c r="G475" s="472"/>
      <c r="H475" s="472"/>
      <c r="I475" s="472"/>
      <c r="J475" s="471"/>
      <c r="K475" s="466"/>
      <c r="L475" s="466"/>
    </row>
    <row r="476" spans="1:12" s="467" customFormat="1" ht="9" hidden="1" customHeight="1">
      <c r="A476" s="471"/>
      <c r="B476" s="472"/>
      <c r="C476" s="472"/>
      <c r="D476" s="472"/>
      <c r="E476" s="472"/>
      <c r="F476" s="472"/>
      <c r="G476" s="472"/>
      <c r="H476" s="472"/>
      <c r="I476" s="472"/>
      <c r="J476" s="471"/>
      <c r="K476" s="466"/>
      <c r="L476" s="466"/>
    </row>
    <row r="477" spans="1:12" s="467" customFormat="1" ht="9" hidden="1" customHeight="1">
      <c r="A477" s="471"/>
      <c r="B477" s="472"/>
      <c r="C477" s="472"/>
      <c r="D477" s="472"/>
      <c r="E477" s="472"/>
      <c r="F477" s="472"/>
      <c r="G477" s="472"/>
      <c r="H477" s="472"/>
      <c r="I477" s="472"/>
      <c r="J477" s="471"/>
      <c r="K477" s="466"/>
      <c r="L477" s="466"/>
    </row>
    <row r="478" spans="1:12" s="467" customFormat="1" ht="9" hidden="1" customHeight="1">
      <c r="A478" s="471"/>
      <c r="B478" s="472"/>
      <c r="C478" s="472"/>
      <c r="D478" s="472"/>
      <c r="E478" s="472"/>
      <c r="F478" s="472"/>
      <c r="G478" s="472"/>
      <c r="H478" s="472"/>
      <c r="I478" s="472"/>
      <c r="J478" s="471"/>
      <c r="K478" s="466"/>
      <c r="L478" s="466"/>
    </row>
    <row r="479" spans="1:12" s="467" customFormat="1" ht="9" hidden="1" customHeight="1">
      <c r="A479" s="471"/>
      <c r="B479" s="472"/>
      <c r="C479" s="472"/>
      <c r="D479" s="472"/>
      <c r="E479" s="472"/>
      <c r="F479" s="472"/>
      <c r="G479" s="472"/>
      <c r="H479" s="472"/>
      <c r="I479" s="472"/>
      <c r="J479" s="471"/>
      <c r="K479" s="466"/>
      <c r="L479" s="466"/>
    </row>
    <row r="480" spans="1:12" s="467" customFormat="1" ht="9" hidden="1" customHeight="1">
      <c r="A480" s="471"/>
      <c r="B480" s="472"/>
      <c r="C480" s="472"/>
      <c r="D480" s="472"/>
      <c r="E480" s="472"/>
      <c r="F480" s="472"/>
      <c r="G480" s="472"/>
      <c r="H480" s="472"/>
      <c r="I480" s="472"/>
      <c r="J480" s="471"/>
      <c r="K480" s="466"/>
      <c r="L480" s="466"/>
    </row>
    <row r="481" spans="1:12" s="467" customFormat="1" ht="9" hidden="1" customHeight="1">
      <c r="A481" s="471"/>
      <c r="B481" s="472"/>
      <c r="C481" s="472"/>
      <c r="D481" s="472"/>
      <c r="E481" s="472"/>
      <c r="F481" s="472"/>
      <c r="G481" s="472"/>
      <c r="H481" s="472"/>
      <c r="I481" s="472"/>
      <c r="J481" s="471"/>
      <c r="K481" s="466"/>
      <c r="L481" s="466"/>
    </row>
    <row r="482" spans="1:12" s="467" customFormat="1" ht="9" hidden="1" customHeight="1">
      <c r="A482" s="471"/>
      <c r="B482" s="472"/>
      <c r="C482" s="472"/>
      <c r="D482" s="472"/>
      <c r="E482" s="472"/>
      <c r="F482" s="472"/>
      <c r="G482" s="472"/>
      <c r="H482" s="472"/>
      <c r="I482" s="472"/>
      <c r="J482" s="471"/>
      <c r="K482" s="466"/>
      <c r="L482" s="466"/>
    </row>
    <row r="483" spans="1:12" s="467" customFormat="1" ht="9" hidden="1" customHeight="1">
      <c r="A483" s="471"/>
      <c r="B483" s="472"/>
      <c r="C483" s="472"/>
      <c r="D483" s="472"/>
      <c r="E483" s="472"/>
      <c r="F483" s="472"/>
      <c r="G483" s="472"/>
      <c r="H483" s="472"/>
      <c r="I483" s="472"/>
      <c r="J483" s="471"/>
      <c r="K483" s="466"/>
      <c r="L483" s="466"/>
    </row>
    <row r="484" spans="1:12" s="467" customFormat="1" ht="9" hidden="1" customHeight="1">
      <c r="A484" s="471"/>
      <c r="B484" s="472"/>
      <c r="C484" s="472"/>
      <c r="D484" s="472"/>
      <c r="E484" s="472"/>
      <c r="F484" s="472"/>
      <c r="G484" s="472"/>
      <c r="H484" s="472"/>
      <c r="I484" s="472"/>
      <c r="J484" s="471"/>
      <c r="K484" s="466"/>
      <c r="L484" s="466"/>
    </row>
    <row r="485" spans="1:12" s="467" customFormat="1" ht="9" hidden="1" customHeight="1">
      <c r="A485" s="471"/>
      <c r="B485" s="472"/>
      <c r="C485" s="472"/>
      <c r="D485" s="472"/>
      <c r="E485" s="472"/>
      <c r="F485" s="472"/>
      <c r="G485" s="472"/>
      <c r="H485" s="472"/>
      <c r="I485" s="472"/>
      <c r="J485" s="471"/>
      <c r="K485" s="466"/>
      <c r="L485" s="466"/>
    </row>
    <row r="486" spans="1:12" s="467" customFormat="1" ht="9" hidden="1" customHeight="1">
      <c r="A486" s="471"/>
      <c r="B486" s="472"/>
      <c r="C486" s="472"/>
      <c r="D486" s="472"/>
      <c r="E486" s="472"/>
      <c r="F486" s="472"/>
      <c r="G486" s="472"/>
      <c r="H486" s="472"/>
      <c r="I486" s="472"/>
      <c r="J486" s="471"/>
      <c r="K486" s="466"/>
      <c r="L486" s="466"/>
    </row>
    <row r="487" spans="1:12" s="467" customFormat="1" ht="9" hidden="1" customHeight="1">
      <c r="A487" s="471"/>
      <c r="B487" s="472"/>
      <c r="C487" s="472"/>
      <c r="D487" s="472"/>
      <c r="E487" s="472"/>
      <c r="F487" s="472"/>
      <c r="G487" s="472"/>
      <c r="H487" s="472"/>
      <c r="I487" s="472"/>
      <c r="J487" s="471"/>
      <c r="K487" s="466"/>
      <c r="L487" s="466"/>
    </row>
    <row r="488" spans="1:12" s="467" customFormat="1" ht="9" hidden="1" customHeight="1">
      <c r="A488" s="471"/>
      <c r="B488" s="472"/>
      <c r="C488" s="472"/>
      <c r="D488" s="472"/>
      <c r="E488" s="472"/>
      <c r="F488" s="472"/>
      <c r="G488" s="472"/>
      <c r="H488" s="472"/>
      <c r="I488" s="472"/>
      <c r="J488" s="471"/>
      <c r="K488" s="466"/>
      <c r="L488" s="466"/>
    </row>
    <row r="489" spans="1:12" s="467" customFormat="1" ht="9" hidden="1" customHeight="1">
      <c r="A489" s="471"/>
      <c r="B489" s="472"/>
      <c r="C489" s="472"/>
      <c r="D489" s="472"/>
      <c r="E489" s="472"/>
      <c r="F489" s="472"/>
      <c r="G489" s="472"/>
      <c r="H489" s="472"/>
      <c r="I489" s="472"/>
      <c r="J489" s="471"/>
      <c r="K489" s="466"/>
      <c r="L489" s="466"/>
    </row>
    <row r="490" spans="1:12" s="467" customFormat="1" ht="9" hidden="1" customHeight="1">
      <c r="A490" s="471"/>
      <c r="B490" s="472"/>
      <c r="C490" s="472"/>
      <c r="D490" s="472"/>
      <c r="E490" s="472"/>
      <c r="F490" s="472"/>
      <c r="G490" s="472"/>
      <c r="H490" s="472"/>
      <c r="I490" s="472"/>
      <c r="J490" s="471"/>
      <c r="K490" s="466"/>
      <c r="L490" s="466"/>
    </row>
    <row r="491" spans="1:12" s="467" customFormat="1" ht="9" hidden="1" customHeight="1">
      <c r="A491" s="471"/>
      <c r="B491" s="472"/>
      <c r="C491" s="472"/>
      <c r="D491" s="472"/>
      <c r="E491" s="472"/>
      <c r="F491" s="472"/>
      <c r="G491" s="472"/>
      <c r="H491" s="472"/>
      <c r="I491" s="472"/>
      <c r="J491" s="471"/>
      <c r="K491" s="466"/>
      <c r="L491" s="466"/>
    </row>
    <row r="492" spans="1:12" s="467" customFormat="1" ht="9" hidden="1" customHeight="1">
      <c r="A492" s="471"/>
      <c r="B492" s="472"/>
      <c r="C492" s="472"/>
      <c r="D492" s="472"/>
      <c r="E492" s="472"/>
      <c r="F492" s="472"/>
      <c r="G492" s="472"/>
      <c r="H492" s="472"/>
      <c r="I492" s="472"/>
      <c r="J492" s="471"/>
      <c r="K492" s="466"/>
      <c r="L492" s="466"/>
    </row>
    <row r="493" spans="1:12" s="467" customFormat="1" ht="9" hidden="1" customHeight="1">
      <c r="A493" s="471"/>
      <c r="B493" s="472"/>
      <c r="C493" s="472"/>
      <c r="D493" s="472"/>
      <c r="E493" s="472"/>
      <c r="F493" s="472"/>
      <c r="G493" s="472"/>
      <c r="H493" s="472"/>
      <c r="I493" s="472"/>
      <c r="J493" s="471"/>
      <c r="K493" s="466"/>
      <c r="L493" s="466"/>
    </row>
    <row r="494" spans="1:12" s="467" customFormat="1" ht="9" hidden="1" customHeight="1">
      <c r="A494" s="471"/>
      <c r="B494" s="472"/>
      <c r="C494" s="472"/>
      <c r="D494" s="472"/>
      <c r="E494" s="472"/>
      <c r="F494" s="472"/>
      <c r="G494" s="472"/>
      <c r="H494" s="472"/>
      <c r="I494" s="472"/>
      <c r="J494" s="471"/>
      <c r="K494" s="466"/>
      <c r="L494" s="466"/>
    </row>
    <row r="495" spans="1:12" ht="9" hidden="1" customHeight="1">
      <c r="A495" s="498"/>
      <c r="B495" s="494"/>
      <c r="C495" s="494"/>
      <c r="D495" s="494"/>
      <c r="E495" s="494"/>
      <c r="F495" s="494"/>
      <c r="G495" s="494"/>
      <c r="H495" s="494"/>
      <c r="I495" s="494"/>
      <c r="J495" s="494"/>
    </row>
    <row r="496" spans="1:12" s="467" customFormat="1" ht="9" hidden="1" customHeight="1">
      <c r="A496" s="498"/>
      <c r="B496" s="499"/>
      <c r="C496" s="499"/>
      <c r="D496" s="499"/>
      <c r="E496" s="499"/>
      <c r="F496" s="499"/>
      <c r="G496" s="499"/>
      <c r="H496" s="499"/>
      <c r="I496" s="499"/>
      <c r="J496" s="471"/>
      <c r="K496" s="466"/>
      <c r="L496" s="466"/>
    </row>
    <row r="497" spans="1:12" s="467" customFormat="1" ht="9" hidden="1" customHeight="1">
      <c r="A497" s="498"/>
      <c r="B497" s="499"/>
      <c r="C497" s="499"/>
      <c r="D497" s="499"/>
      <c r="E497" s="499"/>
      <c r="F497" s="499"/>
      <c r="G497" s="499"/>
      <c r="H497" s="499"/>
      <c r="I497" s="499"/>
      <c r="J497" s="471"/>
      <c r="K497" s="466"/>
      <c r="L497" s="466"/>
    </row>
    <row r="498" spans="1:12" s="467" customFormat="1" ht="9" hidden="1" customHeight="1">
      <c r="A498" s="471"/>
      <c r="B498" s="472"/>
      <c r="C498" s="472"/>
      <c r="D498" s="472"/>
      <c r="E498" s="472"/>
      <c r="F498" s="472"/>
      <c r="G498" s="472"/>
      <c r="H498" s="472"/>
      <c r="I498" s="472"/>
      <c r="J498" s="471"/>
      <c r="K498" s="466"/>
      <c r="L498" s="466"/>
    </row>
    <row r="499" spans="1:12" s="467" customFormat="1" ht="9" hidden="1" customHeight="1">
      <c r="A499" s="471"/>
      <c r="B499" s="472"/>
      <c r="C499" s="472"/>
      <c r="D499" s="472"/>
      <c r="E499" s="472"/>
      <c r="F499" s="472"/>
      <c r="G499" s="472"/>
      <c r="H499" s="472"/>
      <c r="I499" s="472"/>
      <c r="J499" s="471"/>
      <c r="K499" s="466"/>
      <c r="L499" s="466"/>
    </row>
    <row r="500" spans="1:12" s="467" customFormat="1" ht="9" hidden="1" customHeight="1">
      <c r="A500" s="471"/>
      <c r="B500" s="472"/>
      <c r="C500" s="472"/>
      <c r="D500" s="472"/>
      <c r="E500" s="472"/>
      <c r="F500" s="472"/>
      <c r="G500" s="472"/>
      <c r="H500" s="472"/>
      <c r="I500" s="472"/>
      <c r="J500" s="471"/>
      <c r="K500" s="466"/>
      <c r="L500" s="466"/>
    </row>
    <row r="501" spans="1:12" s="467" customFormat="1" ht="9" hidden="1" customHeight="1">
      <c r="A501" s="471"/>
      <c r="B501" s="472"/>
      <c r="C501" s="472"/>
      <c r="D501" s="472"/>
      <c r="E501" s="472"/>
      <c r="F501" s="472"/>
      <c r="G501" s="472"/>
      <c r="H501" s="472"/>
      <c r="I501" s="472"/>
      <c r="J501" s="471"/>
      <c r="K501" s="466"/>
      <c r="L501" s="466"/>
    </row>
    <row r="502" spans="1:12" s="467" customFormat="1" ht="9" hidden="1" customHeight="1">
      <c r="A502" s="471"/>
      <c r="B502" s="472"/>
      <c r="C502" s="472"/>
      <c r="D502" s="472"/>
      <c r="E502" s="472"/>
      <c r="F502" s="472"/>
      <c r="G502" s="472"/>
      <c r="H502" s="472"/>
      <c r="I502" s="472"/>
      <c r="J502" s="471"/>
      <c r="K502" s="466"/>
      <c r="L502" s="466"/>
    </row>
    <row r="503" spans="1:12" s="467" customFormat="1" ht="9" hidden="1" customHeight="1">
      <c r="A503" s="471"/>
      <c r="B503" s="472"/>
      <c r="C503" s="472"/>
      <c r="D503" s="472"/>
      <c r="E503" s="472"/>
      <c r="F503" s="472"/>
      <c r="G503" s="472"/>
      <c r="H503" s="472"/>
      <c r="I503" s="472"/>
      <c r="J503" s="471"/>
      <c r="K503" s="466"/>
      <c r="L503" s="466"/>
    </row>
    <row r="504" spans="1:12" s="467" customFormat="1" ht="9" hidden="1" customHeight="1">
      <c r="A504" s="471"/>
      <c r="B504" s="472"/>
      <c r="C504" s="472"/>
      <c r="D504" s="472"/>
      <c r="E504" s="472"/>
      <c r="F504" s="472"/>
      <c r="G504" s="472"/>
      <c r="H504" s="472"/>
      <c r="I504" s="472"/>
      <c r="J504" s="471"/>
      <c r="K504" s="466"/>
      <c r="L504" s="466"/>
    </row>
    <row r="505" spans="1:12" s="467" customFormat="1" ht="9" hidden="1" customHeight="1">
      <c r="A505" s="471"/>
      <c r="B505" s="472"/>
      <c r="C505" s="472"/>
      <c r="D505" s="472"/>
      <c r="E505" s="472"/>
      <c r="F505" s="472"/>
      <c r="G505" s="472"/>
      <c r="H505" s="472"/>
      <c r="I505" s="472"/>
      <c r="J505" s="471"/>
      <c r="K505" s="466"/>
      <c r="L505" s="466"/>
    </row>
    <row r="506" spans="1:12" s="467" customFormat="1" ht="9" hidden="1" customHeight="1">
      <c r="A506" s="471"/>
      <c r="B506" s="472"/>
      <c r="C506" s="472"/>
      <c r="D506" s="472"/>
      <c r="E506" s="472"/>
      <c r="F506" s="472"/>
      <c r="G506" s="472"/>
      <c r="H506" s="472"/>
      <c r="I506" s="472"/>
      <c r="J506" s="471"/>
      <c r="K506" s="466"/>
      <c r="L506" s="466"/>
    </row>
    <row r="507" spans="1:12" s="467" customFormat="1" ht="9" hidden="1" customHeight="1">
      <c r="A507" s="471"/>
      <c r="B507" s="472"/>
      <c r="C507" s="472"/>
      <c r="D507" s="472"/>
      <c r="E507" s="472"/>
      <c r="F507" s="472"/>
      <c r="G507" s="472"/>
      <c r="H507" s="472"/>
      <c r="I507" s="472"/>
      <c r="J507" s="471"/>
      <c r="K507" s="466"/>
      <c r="L507" s="466"/>
    </row>
    <row r="508" spans="1:12" s="467" customFormat="1" ht="9" hidden="1" customHeight="1">
      <c r="A508" s="471"/>
      <c r="B508" s="472"/>
      <c r="C508" s="472"/>
      <c r="D508" s="472"/>
      <c r="E508" s="472"/>
      <c r="F508" s="472"/>
      <c r="G508" s="472"/>
      <c r="H508" s="472"/>
      <c r="I508" s="472"/>
      <c r="J508" s="471"/>
      <c r="K508" s="466"/>
      <c r="L508" s="466"/>
    </row>
    <row r="509" spans="1:12" s="467" customFormat="1" ht="9" hidden="1" customHeight="1">
      <c r="A509" s="471"/>
      <c r="B509" s="472"/>
      <c r="C509" s="472"/>
      <c r="D509" s="472"/>
      <c r="E509" s="472"/>
      <c r="F509" s="472"/>
      <c r="G509" s="472"/>
      <c r="H509" s="472"/>
      <c r="I509" s="472"/>
      <c r="J509" s="471"/>
      <c r="K509" s="466"/>
      <c r="L509" s="466"/>
    </row>
    <row r="510" spans="1:12" s="467" customFormat="1" ht="9" hidden="1" customHeight="1">
      <c r="A510" s="471"/>
      <c r="B510" s="472"/>
      <c r="C510" s="472"/>
      <c r="D510" s="472"/>
      <c r="E510" s="472"/>
      <c r="F510" s="472"/>
      <c r="G510" s="472"/>
      <c r="H510" s="472"/>
      <c r="I510" s="472"/>
      <c r="J510" s="471"/>
      <c r="K510" s="466"/>
      <c r="L510" s="466"/>
    </row>
    <row r="511" spans="1:12" s="467" customFormat="1" ht="9" hidden="1" customHeight="1">
      <c r="A511" s="471"/>
      <c r="B511" s="472"/>
      <c r="C511" s="472"/>
      <c r="D511" s="472"/>
      <c r="E511" s="472"/>
      <c r="F511" s="472"/>
      <c r="G511" s="472"/>
      <c r="H511" s="472"/>
      <c r="I511" s="472"/>
      <c r="J511" s="471"/>
      <c r="K511" s="466"/>
      <c r="L511" s="466"/>
    </row>
    <row r="512" spans="1:12" s="467" customFormat="1" ht="9" hidden="1" customHeight="1">
      <c r="A512" s="471"/>
      <c r="B512" s="472"/>
      <c r="C512" s="472"/>
      <c r="D512" s="472"/>
      <c r="E512" s="472"/>
      <c r="F512" s="472"/>
      <c r="G512" s="472"/>
      <c r="H512" s="472"/>
      <c r="I512" s="472"/>
      <c r="J512" s="471"/>
      <c r="K512" s="466"/>
      <c r="L512" s="466"/>
    </row>
    <row r="513" spans="1:12" s="467" customFormat="1" ht="9" hidden="1" customHeight="1">
      <c r="A513" s="471"/>
      <c r="B513" s="472"/>
      <c r="C513" s="472"/>
      <c r="D513" s="472"/>
      <c r="E513" s="472"/>
      <c r="F513" s="472"/>
      <c r="G513" s="472"/>
      <c r="H513" s="472"/>
      <c r="I513" s="472"/>
      <c r="J513" s="471"/>
      <c r="K513" s="466"/>
      <c r="L513" s="466"/>
    </row>
    <row r="514" spans="1:12" s="467" customFormat="1" ht="9" hidden="1" customHeight="1">
      <c r="A514" s="471"/>
      <c r="B514" s="472"/>
      <c r="C514" s="472"/>
      <c r="D514" s="472"/>
      <c r="E514" s="472"/>
      <c r="F514" s="472"/>
      <c r="G514" s="472"/>
      <c r="H514" s="472"/>
      <c r="I514" s="472"/>
      <c r="J514" s="471"/>
      <c r="K514" s="466"/>
      <c r="L514" s="466"/>
    </row>
    <row r="515" spans="1:12" s="467" customFormat="1" ht="9" hidden="1" customHeight="1">
      <c r="A515" s="471"/>
      <c r="B515" s="472"/>
      <c r="C515" s="472"/>
      <c r="D515" s="472"/>
      <c r="E515" s="472"/>
      <c r="F515" s="472"/>
      <c r="G515" s="472"/>
      <c r="H515" s="472"/>
      <c r="I515" s="472"/>
      <c r="J515" s="471"/>
      <c r="K515" s="466"/>
      <c r="L515" s="466"/>
    </row>
    <row r="516" spans="1:12" s="467" customFormat="1" ht="9" hidden="1" customHeight="1">
      <c r="A516" s="471"/>
      <c r="B516" s="472"/>
      <c r="C516" s="472"/>
      <c r="D516" s="472"/>
      <c r="E516" s="472"/>
      <c r="F516" s="472"/>
      <c r="G516" s="472"/>
      <c r="H516" s="472"/>
      <c r="I516" s="472"/>
      <c r="J516" s="471"/>
      <c r="K516" s="466"/>
      <c r="L516" s="466"/>
    </row>
    <row r="517" spans="1:12" s="467" customFormat="1" ht="9" hidden="1" customHeight="1">
      <c r="A517" s="471"/>
      <c r="B517" s="472"/>
      <c r="C517" s="472"/>
      <c r="D517" s="472"/>
      <c r="E517" s="472"/>
      <c r="F517" s="472"/>
      <c r="G517" s="472"/>
      <c r="H517" s="472"/>
      <c r="I517" s="472"/>
      <c r="J517" s="471"/>
      <c r="K517" s="466"/>
      <c r="L517" s="466"/>
    </row>
    <row r="518" spans="1:12" s="467" customFormat="1" ht="9" hidden="1" customHeight="1">
      <c r="A518" s="471"/>
      <c r="B518" s="472"/>
      <c r="C518" s="472"/>
      <c r="D518" s="472"/>
      <c r="E518" s="472"/>
      <c r="F518" s="472"/>
      <c r="G518" s="472"/>
      <c r="H518" s="472"/>
      <c r="I518" s="472"/>
      <c r="J518" s="471"/>
      <c r="K518" s="466"/>
      <c r="L518" s="466"/>
    </row>
    <row r="519" spans="1:12" s="467" customFormat="1" ht="9" hidden="1" customHeight="1">
      <c r="A519" s="471"/>
      <c r="B519" s="472"/>
      <c r="C519" s="472"/>
      <c r="D519" s="472"/>
      <c r="E519" s="472"/>
      <c r="F519" s="472"/>
      <c r="G519" s="472"/>
      <c r="H519" s="472"/>
      <c r="I519" s="472"/>
      <c r="J519" s="471"/>
      <c r="K519" s="466"/>
      <c r="L519" s="466"/>
    </row>
    <row r="520" spans="1:12" s="467" customFormat="1" ht="9" hidden="1" customHeight="1">
      <c r="A520" s="471"/>
      <c r="B520" s="472"/>
      <c r="C520" s="472"/>
      <c r="D520" s="472"/>
      <c r="E520" s="472"/>
      <c r="F520" s="472"/>
      <c r="G520" s="472"/>
      <c r="H520" s="472"/>
      <c r="I520" s="472"/>
      <c r="J520" s="471"/>
      <c r="K520" s="466"/>
      <c r="L520" s="466"/>
    </row>
    <row r="521" spans="1:12" s="467" customFormat="1" ht="9" hidden="1" customHeight="1">
      <c r="A521" s="471"/>
      <c r="B521" s="472"/>
      <c r="C521" s="472"/>
      <c r="D521" s="472"/>
      <c r="E521" s="472"/>
      <c r="F521" s="472"/>
      <c r="G521" s="472"/>
      <c r="H521" s="472"/>
      <c r="I521" s="472"/>
      <c r="J521" s="471"/>
      <c r="K521" s="466"/>
      <c r="L521" s="466"/>
    </row>
    <row r="522" spans="1:12" s="467" customFormat="1" ht="9" hidden="1" customHeight="1">
      <c r="A522" s="471"/>
      <c r="B522" s="472"/>
      <c r="C522" s="472"/>
      <c r="D522" s="472"/>
      <c r="E522" s="472"/>
      <c r="F522" s="472"/>
      <c r="G522" s="472"/>
      <c r="H522" s="472"/>
      <c r="I522" s="472"/>
      <c r="J522" s="471"/>
      <c r="K522" s="466"/>
      <c r="L522" s="466"/>
    </row>
    <row r="523" spans="1:12" s="467" customFormat="1" ht="9" hidden="1" customHeight="1">
      <c r="A523" s="471"/>
      <c r="B523" s="472"/>
      <c r="C523" s="472"/>
      <c r="D523" s="472"/>
      <c r="E523" s="472"/>
      <c r="F523" s="472"/>
      <c r="G523" s="472"/>
      <c r="H523" s="472"/>
      <c r="I523" s="472"/>
      <c r="J523" s="471"/>
      <c r="K523" s="466"/>
      <c r="L523" s="466"/>
    </row>
    <row r="524" spans="1:12" s="467" customFormat="1" ht="9" hidden="1" customHeight="1">
      <c r="A524" s="471"/>
      <c r="B524" s="472"/>
      <c r="C524" s="472"/>
      <c r="D524" s="472"/>
      <c r="E524" s="472"/>
      <c r="F524" s="472"/>
      <c r="G524" s="472"/>
      <c r="H524" s="472"/>
      <c r="I524" s="472"/>
      <c r="J524" s="471"/>
      <c r="K524" s="466"/>
      <c r="L524" s="466"/>
    </row>
    <row r="525" spans="1:12" s="467" customFormat="1" ht="9" hidden="1" customHeight="1">
      <c r="A525" s="471"/>
      <c r="B525" s="472"/>
      <c r="C525" s="472"/>
      <c r="D525" s="472"/>
      <c r="E525" s="472"/>
      <c r="F525" s="472"/>
      <c r="G525" s="472"/>
      <c r="H525" s="472"/>
      <c r="I525" s="472"/>
      <c r="J525" s="471"/>
      <c r="K525" s="466"/>
      <c r="L525" s="466"/>
    </row>
    <row r="526" spans="1:12" s="467" customFormat="1" ht="9" hidden="1" customHeight="1">
      <c r="A526" s="471"/>
      <c r="B526" s="472"/>
      <c r="C526" s="472"/>
      <c r="D526" s="472"/>
      <c r="E526" s="472"/>
      <c r="F526" s="472"/>
      <c r="G526" s="472"/>
      <c r="H526" s="472"/>
      <c r="I526" s="472"/>
      <c r="J526" s="471"/>
      <c r="K526" s="466"/>
      <c r="L526" s="466"/>
    </row>
    <row r="527" spans="1:12" s="467" customFormat="1" ht="9" hidden="1" customHeight="1">
      <c r="A527" s="471"/>
      <c r="B527" s="472"/>
      <c r="C527" s="472"/>
      <c r="D527" s="472"/>
      <c r="E527" s="472"/>
      <c r="F527" s="472"/>
      <c r="G527" s="472"/>
      <c r="H527" s="472"/>
      <c r="I527" s="472"/>
      <c r="J527" s="471"/>
      <c r="K527" s="466"/>
      <c r="L527" s="466"/>
    </row>
    <row r="528" spans="1:12" s="467" customFormat="1" ht="9" hidden="1" customHeight="1">
      <c r="A528" s="471"/>
      <c r="B528" s="472"/>
      <c r="C528" s="472"/>
      <c r="D528" s="472"/>
      <c r="E528" s="472"/>
      <c r="F528" s="472"/>
      <c r="G528" s="472"/>
      <c r="H528" s="472"/>
      <c r="I528" s="472"/>
      <c r="J528" s="471"/>
      <c r="K528" s="466"/>
      <c r="L528" s="466"/>
    </row>
    <row r="529" spans="1:12" s="467" customFormat="1" ht="9" hidden="1" customHeight="1">
      <c r="A529" s="471"/>
      <c r="B529" s="472"/>
      <c r="C529" s="472"/>
      <c r="D529" s="472"/>
      <c r="E529" s="472"/>
      <c r="F529" s="472"/>
      <c r="G529" s="472"/>
      <c r="H529" s="472"/>
      <c r="I529" s="472"/>
      <c r="J529" s="471"/>
      <c r="K529" s="466"/>
      <c r="L529" s="466"/>
    </row>
    <row r="530" spans="1:12" s="467" customFormat="1" ht="9" hidden="1" customHeight="1">
      <c r="A530" s="471"/>
      <c r="B530" s="472"/>
      <c r="C530" s="472"/>
      <c r="D530" s="472"/>
      <c r="E530" s="472"/>
      <c r="F530" s="472"/>
      <c r="G530" s="472"/>
      <c r="H530" s="472"/>
      <c r="I530" s="472"/>
      <c r="J530" s="471"/>
      <c r="K530" s="466"/>
      <c r="L530" s="466"/>
    </row>
    <row r="531" spans="1:12" ht="9" hidden="1" customHeight="1">
      <c r="A531" s="498"/>
      <c r="B531" s="494"/>
      <c r="C531" s="494"/>
      <c r="D531" s="494"/>
      <c r="E531" s="494"/>
      <c r="F531" s="494"/>
      <c r="G531" s="494"/>
      <c r="H531" s="494"/>
      <c r="I531" s="494"/>
      <c r="J531" s="494"/>
    </row>
    <row r="532" spans="1:12" s="467" customFormat="1" ht="9" hidden="1" customHeight="1">
      <c r="A532" s="498"/>
      <c r="B532" s="499"/>
      <c r="C532" s="499"/>
      <c r="D532" s="499"/>
      <c r="E532" s="499"/>
      <c r="F532" s="499"/>
      <c r="G532" s="499"/>
      <c r="H532" s="499"/>
      <c r="I532" s="499"/>
      <c r="J532" s="471"/>
      <c r="K532" s="466"/>
      <c r="L532" s="466"/>
    </row>
    <row r="533" spans="1:12" s="467" customFormat="1" ht="9" hidden="1" customHeight="1">
      <c r="A533" s="498"/>
      <c r="B533" s="499"/>
      <c r="C533" s="499"/>
      <c r="D533" s="499"/>
      <c r="E533" s="499"/>
      <c r="F533" s="499"/>
      <c r="G533" s="499"/>
      <c r="H533" s="499"/>
      <c r="I533" s="499"/>
      <c r="J533" s="471"/>
      <c r="K533" s="466"/>
      <c r="L533" s="466"/>
    </row>
    <row r="534" spans="1:12" s="467" customFormat="1" ht="9" hidden="1" customHeight="1">
      <c r="A534" s="471"/>
      <c r="B534" s="472"/>
      <c r="C534" s="472"/>
      <c r="D534" s="472"/>
      <c r="E534" s="472"/>
      <c r="F534" s="472"/>
      <c r="G534" s="472"/>
      <c r="H534" s="472"/>
      <c r="I534" s="472"/>
      <c r="J534" s="471"/>
      <c r="K534" s="466"/>
      <c r="L534" s="466"/>
    </row>
    <row r="535" spans="1:12" s="467" customFormat="1" ht="9" hidden="1" customHeight="1">
      <c r="A535" s="471"/>
      <c r="B535" s="472"/>
      <c r="C535" s="472"/>
      <c r="D535" s="472"/>
      <c r="E535" s="472"/>
      <c r="F535" s="472"/>
      <c r="G535" s="472"/>
      <c r="H535" s="472"/>
      <c r="I535" s="472"/>
      <c r="J535" s="471"/>
      <c r="K535" s="466"/>
      <c r="L535" s="466"/>
    </row>
    <row r="536" spans="1:12" s="467" customFormat="1" ht="9" hidden="1" customHeight="1">
      <c r="A536" s="471"/>
      <c r="B536" s="472"/>
      <c r="C536" s="472"/>
      <c r="D536" s="472"/>
      <c r="E536" s="472"/>
      <c r="F536" s="472"/>
      <c r="G536" s="472"/>
      <c r="H536" s="472"/>
      <c r="I536" s="472"/>
      <c r="J536" s="471"/>
      <c r="K536" s="466"/>
      <c r="L536" s="466"/>
    </row>
    <row r="537" spans="1:12" s="467" customFormat="1" ht="9" hidden="1" customHeight="1">
      <c r="A537" s="471"/>
      <c r="B537" s="472"/>
      <c r="C537" s="472"/>
      <c r="D537" s="472"/>
      <c r="E537" s="472"/>
      <c r="F537" s="472"/>
      <c r="G537" s="472"/>
      <c r="H537" s="472"/>
      <c r="I537" s="472"/>
      <c r="J537" s="471"/>
      <c r="K537" s="466"/>
      <c r="L537" s="466"/>
    </row>
    <row r="538" spans="1:12" s="467" customFormat="1" ht="9" hidden="1" customHeight="1">
      <c r="A538" s="471"/>
      <c r="B538" s="472"/>
      <c r="C538" s="472"/>
      <c r="D538" s="472"/>
      <c r="E538" s="472"/>
      <c r="F538" s="472"/>
      <c r="G538" s="472"/>
      <c r="H538" s="472"/>
      <c r="I538" s="472"/>
      <c r="J538" s="471"/>
      <c r="K538" s="466"/>
      <c r="L538" s="466"/>
    </row>
    <row r="539" spans="1:12" s="467" customFormat="1" ht="9" hidden="1" customHeight="1">
      <c r="A539" s="471"/>
      <c r="B539" s="472"/>
      <c r="C539" s="472"/>
      <c r="D539" s="472"/>
      <c r="E539" s="472"/>
      <c r="F539" s="472"/>
      <c r="G539" s="472"/>
      <c r="H539" s="472"/>
      <c r="I539" s="472"/>
      <c r="J539" s="471"/>
      <c r="K539" s="466"/>
      <c r="L539" s="466"/>
    </row>
    <row r="540" spans="1:12" s="467" customFormat="1" ht="9" hidden="1" customHeight="1">
      <c r="A540" s="471"/>
      <c r="B540" s="472"/>
      <c r="C540" s="472"/>
      <c r="D540" s="472"/>
      <c r="E540" s="472"/>
      <c r="F540" s="472"/>
      <c r="G540" s="472"/>
      <c r="H540" s="472"/>
      <c r="I540" s="472"/>
      <c r="J540" s="471"/>
      <c r="K540" s="466"/>
      <c r="L540" s="466"/>
    </row>
    <row r="541" spans="1:12" s="467" customFormat="1" ht="9" hidden="1" customHeight="1">
      <c r="A541" s="471"/>
      <c r="B541" s="472"/>
      <c r="C541" s="472"/>
      <c r="D541" s="472"/>
      <c r="E541" s="472"/>
      <c r="F541" s="472"/>
      <c r="G541" s="472"/>
      <c r="H541" s="472"/>
      <c r="I541" s="472"/>
      <c r="J541" s="471"/>
      <c r="K541" s="466"/>
      <c r="L541" s="466"/>
    </row>
    <row r="542" spans="1:12" s="467" customFormat="1" ht="9" hidden="1" customHeight="1">
      <c r="A542" s="471"/>
      <c r="B542" s="472"/>
      <c r="C542" s="472"/>
      <c r="D542" s="472"/>
      <c r="E542" s="472"/>
      <c r="F542" s="472"/>
      <c r="G542" s="472"/>
      <c r="H542" s="472"/>
      <c r="I542" s="472"/>
      <c r="J542" s="471"/>
      <c r="K542" s="466"/>
      <c r="L542" s="466"/>
    </row>
    <row r="543" spans="1:12" s="467" customFormat="1" ht="9" hidden="1" customHeight="1">
      <c r="A543" s="471"/>
      <c r="B543" s="472"/>
      <c r="C543" s="472"/>
      <c r="D543" s="472"/>
      <c r="E543" s="472"/>
      <c r="F543" s="472"/>
      <c r="G543" s="472"/>
      <c r="H543" s="472"/>
      <c r="I543" s="472"/>
      <c r="J543" s="471"/>
      <c r="K543" s="466"/>
      <c r="L543" s="466"/>
    </row>
    <row r="544" spans="1:12" s="467" customFormat="1" ht="9" hidden="1" customHeight="1">
      <c r="A544" s="471"/>
      <c r="B544" s="472"/>
      <c r="C544" s="472"/>
      <c r="D544" s="472"/>
      <c r="E544" s="472"/>
      <c r="F544" s="472"/>
      <c r="G544" s="472"/>
      <c r="H544" s="472"/>
      <c r="I544" s="472"/>
      <c r="J544" s="471"/>
      <c r="K544" s="466"/>
      <c r="L544" s="466"/>
    </row>
    <row r="545" spans="1:12" s="467" customFormat="1" ht="9" hidden="1" customHeight="1">
      <c r="A545" s="471"/>
      <c r="B545" s="472"/>
      <c r="C545" s="472"/>
      <c r="D545" s="472"/>
      <c r="E545" s="472"/>
      <c r="F545" s="472"/>
      <c r="G545" s="472"/>
      <c r="H545" s="472"/>
      <c r="I545" s="472"/>
      <c r="J545" s="471"/>
      <c r="K545" s="466"/>
      <c r="L545" s="466"/>
    </row>
    <row r="546" spans="1:12" s="467" customFormat="1" ht="9" hidden="1" customHeight="1">
      <c r="A546" s="471"/>
      <c r="B546" s="472"/>
      <c r="C546" s="472"/>
      <c r="D546" s="472"/>
      <c r="E546" s="472"/>
      <c r="F546" s="472"/>
      <c r="G546" s="472"/>
      <c r="H546" s="472"/>
      <c r="I546" s="472"/>
      <c r="J546" s="471"/>
      <c r="K546" s="466"/>
      <c r="L546" s="466"/>
    </row>
    <row r="547" spans="1:12" s="467" customFormat="1" ht="9" hidden="1" customHeight="1">
      <c r="A547" s="471"/>
      <c r="B547" s="472"/>
      <c r="C547" s="472"/>
      <c r="D547" s="472"/>
      <c r="E547" s="472"/>
      <c r="F547" s="472"/>
      <c r="G547" s="472"/>
      <c r="H547" s="472"/>
      <c r="I547" s="472"/>
      <c r="J547" s="471"/>
      <c r="K547" s="466"/>
      <c r="L547" s="466"/>
    </row>
    <row r="548" spans="1:12" s="467" customFormat="1" ht="9" hidden="1" customHeight="1">
      <c r="A548" s="471"/>
      <c r="B548" s="472"/>
      <c r="C548" s="472"/>
      <c r="D548" s="472"/>
      <c r="E548" s="472"/>
      <c r="F548" s="472"/>
      <c r="G548" s="472"/>
      <c r="H548" s="472"/>
      <c r="I548" s="472"/>
      <c r="J548" s="471"/>
      <c r="K548" s="466"/>
      <c r="L548" s="466"/>
    </row>
    <row r="549" spans="1:12" s="467" customFormat="1" ht="9" hidden="1" customHeight="1">
      <c r="A549" s="471"/>
      <c r="B549" s="472"/>
      <c r="C549" s="472"/>
      <c r="D549" s="472"/>
      <c r="E549" s="472"/>
      <c r="F549" s="472"/>
      <c r="G549" s="472"/>
      <c r="H549" s="472"/>
      <c r="I549" s="472"/>
      <c r="J549" s="471"/>
      <c r="K549" s="466"/>
      <c r="L549" s="466"/>
    </row>
    <row r="550" spans="1:12" s="467" customFormat="1" ht="9" hidden="1" customHeight="1">
      <c r="A550" s="471"/>
      <c r="B550" s="472"/>
      <c r="C550" s="472"/>
      <c r="D550" s="472"/>
      <c r="E550" s="472"/>
      <c r="F550" s="472"/>
      <c r="G550" s="472"/>
      <c r="H550" s="472"/>
      <c r="I550" s="472"/>
      <c r="J550" s="471"/>
      <c r="K550" s="466"/>
      <c r="L550" s="466"/>
    </row>
    <row r="551" spans="1:12" s="467" customFormat="1" ht="9" hidden="1" customHeight="1">
      <c r="A551" s="471"/>
      <c r="B551" s="472"/>
      <c r="C551" s="472"/>
      <c r="D551" s="472"/>
      <c r="E551" s="472"/>
      <c r="F551" s="472"/>
      <c r="G551" s="472"/>
      <c r="H551" s="472"/>
      <c r="I551" s="472"/>
      <c r="J551" s="471"/>
      <c r="K551" s="466"/>
      <c r="L551" s="466"/>
    </row>
    <row r="552" spans="1:12" s="467" customFormat="1" ht="9" hidden="1" customHeight="1">
      <c r="A552" s="471"/>
      <c r="B552" s="472"/>
      <c r="C552" s="472"/>
      <c r="D552" s="472"/>
      <c r="E552" s="472"/>
      <c r="F552" s="472"/>
      <c r="G552" s="472"/>
      <c r="H552" s="472"/>
      <c r="I552" s="472"/>
      <c r="J552" s="471"/>
      <c r="K552" s="466"/>
      <c r="L552" s="466"/>
    </row>
    <row r="553" spans="1:12" s="467" customFormat="1" ht="9" hidden="1" customHeight="1">
      <c r="A553" s="471"/>
      <c r="B553" s="472"/>
      <c r="C553" s="472"/>
      <c r="D553" s="472"/>
      <c r="E553" s="472"/>
      <c r="F553" s="472"/>
      <c r="G553" s="472"/>
      <c r="H553" s="472"/>
      <c r="I553" s="472"/>
      <c r="J553" s="471"/>
      <c r="K553" s="466"/>
      <c r="L553" s="466"/>
    </row>
    <row r="554" spans="1:12" s="467" customFormat="1" ht="9" hidden="1" customHeight="1">
      <c r="A554" s="471"/>
      <c r="B554" s="472"/>
      <c r="C554" s="472"/>
      <c r="D554" s="472"/>
      <c r="E554" s="472"/>
      <c r="F554" s="472"/>
      <c r="G554" s="472"/>
      <c r="H554" s="472"/>
      <c r="I554" s="472"/>
      <c r="J554" s="471"/>
      <c r="K554" s="466"/>
      <c r="L554" s="466"/>
    </row>
    <row r="555" spans="1:12" s="467" customFormat="1" ht="9" hidden="1" customHeight="1">
      <c r="A555" s="471"/>
      <c r="B555" s="472"/>
      <c r="C555" s="472"/>
      <c r="D555" s="472"/>
      <c r="E555" s="472"/>
      <c r="F555" s="472"/>
      <c r="G555" s="472"/>
      <c r="H555" s="472"/>
      <c r="I555" s="472"/>
      <c r="J555" s="471"/>
      <c r="K555" s="466"/>
      <c r="L555" s="466"/>
    </row>
    <row r="556" spans="1:12" s="467" customFormat="1" ht="9" hidden="1" customHeight="1">
      <c r="A556" s="471"/>
      <c r="B556" s="472"/>
      <c r="C556" s="472"/>
      <c r="D556" s="472"/>
      <c r="E556" s="472"/>
      <c r="F556" s="472"/>
      <c r="G556" s="472"/>
      <c r="H556" s="472"/>
      <c r="I556" s="472"/>
      <c r="J556" s="471"/>
      <c r="K556" s="466"/>
      <c r="L556" s="466"/>
    </row>
    <row r="557" spans="1:12" s="467" customFormat="1" ht="9" hidden="1" customHeight="1">
      <c r="A557" s="471"/>
      <c r="B557" s="472"/>
      <c r="C557" s="472"/>
      <c r="D557" s="472"/>
      <c r="E557" s="472"/>
      <c r="F557" s="472"/>
      <c r="G557" s="472"/>
      <c r="H557" s="472"/>
      <c r="I557" s="472"/>
      <c r="J557" s="471"/>
      <c r="K557" s="466"/>
      <c r="L557" s="466"/>
    </row>
    <row r="558" spans="1:12" s="467" customFormat="1" ht="9" hidden="1" customHeight="1">
      <c r="A558" s="471"/>
      <c r="B558" s="472"/>
      <c r="C558" s="472"/>
      <c r="D558" s="472"/>
      <c r="E558" s="472"/>
      <c r="F558" s="472"/>
      <c r="G558" s="472"/>
      <c r="H558" s="472"/>
      <c r="I558" s="472"/>
      <c r="J558" s="471"/>
      <c r="K558" s="466"/>
      <c r="L558" s="466"/>
    </row>
    <row r="559" spans="1:12" s="467" customFormat="1" ht="9" hidden="1" customHeight="1">
      <c r="A559" s="471"/>
      <c r="B559" s="472"/>
      <c r="C559" s="472"/>
      <c r="D559" s="472"/>
      <c r="E559" s="472"/>
      <c r="F559" s="472"/>
      <c r="G559" s="472"/>
      <c r="H559" s="472"/>
      <c r="I559" s="472"/>
      <c r="J559" s="471"/>
      <c r="K559" s="466"/>
      <c r="L559" s="466"/>
    </row>
    <row r="560" spans="1:12" s="467" customFormat="1" ht="9" hidden="1" customHeight="1">
      <c r="A560" s="471"/>
      <c r="B560" s="472"/>
      <c r="C560" s="472"/>
      <c r="D560" s="472"/>
      <c r="E560" s="472"/>
      <c r="F560" s="472"/>
      <c r="G560" s="472"/>
      <c r="H560" s="472"/>
      <c r="I560" s="472"/>
      <c r="J560" s="471"/>
      <c r="K560" s="466"/>
      <c r="L560" s="466"/>
    </row>
    <row r="561" spans="1:12" s="467" customFormat="1" ht="9" hidden="1" customHeight="1">
      <c r="A561" s="471"/>
      <c r="B561" s="472"/>
      <c r="C561" s="472"/>
      <c r="D561" s="472"/>
      <c r="E561" s="472"/>
      <c r="F561" s="472"/>
      <c r="G561" s="472"/>
      <c r="H561" s="472"/>
      <c r="I561" s="472"/>
      <c r="J561" s="471"/>
      <c r="K561" s="466"/>
      <c r="L561" s="466"/>
    </row>
    <row r="562" spans="1:12" s="467" customFormat="1" ht="9" hidden="1" customHeight="1">
      <c r="A562" s="471"/>
      <c r="B562" s="472"/>
      <c r="C562" s="472"/>
      <c r="D562" s="472"/>
      <c r="E562" s="472"/>
      <c r="F562" s="472"/>
      <c r="G562" s="472"/>
      <c r="H562" s="472"/>
      <c r="I562" s="472"/>
      <c r="J562" s="471"/>
      <c r="K562" s="466"/>
      <c r="L562" s="466"/>
    </row>
    <row r="563" spans="1:12" s="467" customFormat="1" ht="9" hidden="1" customHeight="1">
      <c r="A563" s="471"/>
      <c r="B563" s="472"/>
      <c r="C563" s="472"/>
      <c r="D563" s="472"/>
      <c r="E563" s="472"/>
      <c r="F563" s="472"/>
      <c r="G563" s="472"/>
      <c r="H563" s="472"/>
      <c r="I563" s="472"/>
      <c r="J563" s="471"/>
      <c r="K563" s="466"/>
      <c r="L563" s="466"/>
    </row>
    <row r="564" spans="1:12" s="467" customFormat="1" ht="9" hidden="1" customHeight="1">
      <c r="A564" s="471"/>
      <c r="B564" s="472"/>
      <c r="C564" s="472"/>
      <c r="D564" s="472"/>
      <c r="E564" s="472"/>
      <c r="F564" s="472"/>
      <c r="G564" s="472"/>
      <c r="H564" s="472"/>
      <c r="I564" s="472"/>
      <c r="J564" s="471"/>
      <c r="K564" s="466"/>
      <c r="L564" s="466"/>
    </row>
    <row r="565" spans="1:12" s="467" customFormat="1" ht="9" hidden="1" customHeight="1">
      <c r="A565" s="471"/>
      <c r="B565" s="472"/>
      <c r="C565" s="472"/>
      <c r="D565" s="472"/>
      <c r="E565" s="472"/>
      <c r="F565" s="472"/>
      <c r="G565" s="472"/>
      <c r="H565" s="472"/>
      <c r="I565" s="472"/>
      <c r="J565" s="471"/>
      <c r="K565" s="466"/>
      <c r="L565" s="466"/>
    </row>
    <row r="566" spans="1:12" s="467" customFormat="1" ht="9" hidden="1" customHeight="1">
      <c r="A566" s="471"/>
      <c r="B566" s="472"/>
      <c r="C566" s="472"/>
      <c r="D566" s="472"/>
      <c r="E566" s="472"/>
      <c r="F566" s="472"/>
      <c r="G566" s="472"/>
      <c r="H566" s="472"/>
      <c r="I566" s="472"/>
      <c r="J566" s="471"/>
      <c r="K566" s="466"/>
      <c r="L566" s="466"/>
    </row>
    <row r="567" spans="1:12" s="467" customFormat="1" ht="9" hidden="1" customHeight="1">
      <c r="A567" s="471"/>
      <c r="B567" s="472"/>
      <c r="C567" s="472"/>
      <c r="D567" s="472"/>
      <c r="E567" s="472"/>
      <c r="F567" s="472"/>
      <c r="G567" s="472"/>
      <c r="H567" s="472"/>
      <c r="I567" s="472"/>
      <c r="J567" s="471"/>
      <c r="K567" s="466"/>
      <c r="L567" s="466"/>
    </row>
    <row r="568" spans="1:12" ht="9" hidden="1" customHeight="1">
      <c r="A568" s="498"/>
      <c r="B568" s="494"/>
      <c r="C568" s="494"/>
      <c r="D568" s="494"/>
      <c r="E568" s="494"/>
      <c r="F568" s="494"/>
      <c r="G568" s="494"/>
      <c r="H568" s="494"/>
      <c r="I568" s="494"/>
      <c r="J568" s="494"/>
    </row>
    <row r="569" spans="1:12" s="467" customFormat="1" ht="9" hidden="1" customHeight="1">
      <c r="A569" s="498"/>
      <c r="B569" s="499"/>
      <c r="C569" s="499"/>
      <c r="D569" s="499"/>
      <c r="E569" s="499"/>
      <c r="F569" s="499"/>
      <c r="G569" s="499"/>
      <c r="H569" s="499"/>
      <c r="I569" s="499"/>
      <c r="J569" s="471"/>
      <c r="K569" s="466"/>
      <c r="L569" s="466"/>
    </row>
    <row r="570" spans="1:12" s="467" customFormat="1" ht="9" hidden="1" customHeight="1">
      <c r="A570" s="498"/>
      <c r="B570" s="499"/>
      <c r="C570" s="499"/>
      <c r="D570" s="499"/>
      <c r="E570" s="499"/>
      <c r="F570" s="499"/>
      <c r="G570" s="499"/>
      <c r="H570" s="499"/>
      <c r="I570" s="499"/>
      <c r="J570" s="471"/>
      <c r="K570" s="466"/>
      <c r="L570" s="466"/>
    </row>
    <row r="571" spans="1:12" s="467" customFormat="1" ht="9" hidden="1" customHeight="1">
      <c r="A571" s="471"/>
      <c r="B571" s="472"/>
      <c r="C571" s="472"/>
      <c r="D571" s="472"/>
      <c r="E571" s="472"/>
      <c r="F571" s="472"/>
      <c r="G571" s="472"/>
      <c r="H571" s="472"/>
      <c r="I571" s="472"/>
      <c r="J571" s="471"/>
      <c r="K571" s="466"/>
      <c r="L571" s="466"/>
    </row>
    <row r="572" spans="1:12" s="467" customFormat="1" ht="9" hidden="1" customHeight="1">
      <c r="A572" s="471"/>
      <c r="B572" s="472"/>
      <c r="C572" s="472"/>
      <c r="D572" s="472"/>
      <c r="E572" s="472"/>
      <c r="F572" s="472"/>
      <c r="G572" s="472"/>
      <c r="H572" s="472"/>
      <c r="I572" s="472"/>
      <c r="J572" s="471"/>
      <c r="K572" s="466"/>
      <c r="L572" s="466"/>
    </row>
    <row r="573" spans="1:12" s="467" customFormat="1" ht="9" hidden="1" customHeight="1">
      <c r="A573" s="471"/>
      <c r="B573" s="472"/>
      <c r="C573" s="472"/>
      <c r="D573" s="472"/>
      <c r="E573" s="472"/>
      <c r="F573" s="472"/>
      <c r="G573" s="472"/>
      <c r="H573" s="472"/>
      <c r="I573" s="472"/>
      <c r="J573" s="471"/>
      <c r="K573" s="466"/>
      <c r="L573" s="466"/>
    </row>
    <row r="574" spans="1:12" s="467" customFormat="1" ht="9" hidden="1" customHeight="1">
      <c r="A574" s="471"/>
      <c r="B574" s="472"/>
      <c r="C574" s="472"/>
      <c r="D574" s="472"/>
      <c r="E574" s="472"/>
      <c r="F574" s="472"/>
      <c r="G574" s="472"/>
      <c r="H574" s="472"/>
      <c r="I574" s="472"/>
      <c r="J574" s="471"/>
      <c r="K574" s="466"/>
      <c r="L574" s="466"/>
    </row>
    <row r="575" spans="1:12" s="467" customFormat="1" ht="9" hidden="1" customHeight="1">
      <c r="A575" s="471"/>
      <c r="B575" s="472"/>
      <c r="C575" s="472"/>
      <c r="D575" s="472"/>
      <c r="E575" s="472"/>
      <c r="F575" s="472"/>
      <c r="G575" s="472"/>
      <c r="H575" s="472"/>
      <c r="I575" s="472"/>
      <c r="J575" s="471"/>
      <c r="K575" s="466"/>
      <c r="L575" s="466"/>
    </row>
    <row r="576" spans="1:12" s="467" customFormat="1" ht="9" hidden="1" customHeight="1">
      <c r="A576" s="471"/>
      <c r="B576" s="472"/>
      <c r="C576" s="472"/>
      <c r="D576" s="472"/>
      <c r="E576" s="472"/>
      <c r="F576" s="472"/>
      <c r="G576" s="472"/>
      <c r="H576" s="472"/>
      <c r="I576" s="472"/>
      <c r="J576" s="471"/>
      <c r="K576" s="466"/>
      <c r="L576" s="466"/>
    </row>
    <row r="577" spans="1:12" s="467" customFormat="1" ht="9" hidden="1" customHeight="1">
      <c r="A577" s="471"/>
      <c r="B577" s="472"/>
      <c r="C577" s="472"/>
      <c r="D577" s="472"/>
      <c r="E577" s="472"/>
      <c r="F577" s="472"/>
      <c r="G577" s="472"/>
      <c r="H577" s="472"/>
      <c r="I577" s="472"/>
      <c r="J577" s="471"/>
      <c r="K577" s="466"/>
      <c r="L577" s="466"/>
    </row>
    <row r="578" spans="1:12" s="467" customFormat="1" ht="9" hidden="1" customHeight="1">
      <c r="A578" s="471"/>
      <c r="B578" s="472"/>
      <c r="C578" s="472"/>
      <c r="D578" s="472"/>
      <c r="E578" s="472"/>
      <c r="F578" s="472"/>
      <c r="G578" s="472"/>
      <c r="H578" s="472"/>
      <c r="I578" s="472"/>
      <c r="J578" s="471"/>
      <c r="K578" s="466"/>
      <c r="L578" s="466"/>
    </row>
    <row r="579" spans="1:12" s="467" customFormat="1" ht="9" hidden="1" customHeight="1">
      <c r="A579" s="471"/>
      <c r="B579" s="472"/>
      <c r="C579" s="472"/>
      <c r="D579" s="472"/>
      <c r="E579" s="472"/>
      <c r="F579" s="472"/>
      <c r="G579" s="472"/>
      <c r="H579" s="472"/>
      <c r="I579" s="472"/>
      <c r="J579" s="471"/>
      <c r="K579" s="466"/>
      <c r="L579" s="466"/>
    </row>
    <row r="580" spans="1:12" s="467" customFormat="1" ht="9" hidden="1" customHeight="1">
      <c r="A580" s="471"/>
      <c r="B580" s="472"/>
      <c r="C580" s="472"/>
      <c r="D580" s="472"/>
      <c r="E580" s="472"/>
      <c r="F580" s="472"/>
      <c r="G580" s="472"/>
      <c r="H580" s="472"/>
      <c r="I580" s="472"/>
      <c r="J580" s="471"/>
      <c r="K580" s="466"/>
      <c r="L580" s="466"/>
    </row>
    <row r="581" spans="1:12" s="467" customFormat="1" ht="9" hidden="1" customHeight="1">
      <c r="A581" s="471"/>
      <c r="B581" s="472"/>
      <c r="C581" s="472"/>
      <c r="D581" s="472"/>
      <c r="E581" s="472"/>
      <c r="F581" s="472"/>
      <c r="G581" s="472"/>
      <c r="H581" s="472"/>
      <c r="I581" s="472"/>
      <c r="J581" s="471"/>
      <c r="K581" s="466"/>
      <c r="L581" s="466"/>
    </row>
    <row r="582" spans="1:12" s="467" customFormat="1" ht="9" hidden="1" customHeight="1">
      <c r="A582" s="471"/>
      <c r="B582" s="472"/>
      <c r="C582" s="472"/>
      <c r="D582" s="472"/>
      <c r="E582" s="472"/>
      <c r="F582" s="472"/>
      <c r="G582" s="472"/>
      <c r="H582" s="472"/>
      <c r="I582" s="472"/>
      <c r="J582" s="471"/>
      <c r="K582" s="466"/>
      <c r="L582" s="466"/>
    </row>
    <row r="583" spans="1:12" s="467" customFormat="1" ht="9" hidden="1" customHeight="1">
      <c r="A583" s="471"/>
      <c r="B583" s="472"/>
      <c r="C583" s="472"/>
      <c r="D583" s="472"/>
      <c r="E583" s="472"/>
      <c r="F583" s="472"/>
      <c r="G583" s="472"/>
      <c r="H583" s="472"/>
      <c r="I583" s="472"/>
      <c r="J583" s="471"/>
      <c r="K583" s="466"/>
      <c r="L583" s="466"/>
    </row>
    <row r="584" spans="1:12" s="467" customFormat="1" ht="9" hidden="1" customHeight="1">
      <c r="A584" s="471"/>
      <c r="B584" s="472"/>
      <c r="C584" s="472"/>
      <c r="D584" s="472"/>
      <c r="E584" s="472"/>
      <c r="F584" s="472"/>
      <c r="G584" s="472"/>
      <c r="H584" s="472"/>
      <c r="I584" s="472"/>
      <c r="J584" s="471"/>
      <c r="K584" s="466"/>
      <c r="L584" s="466"/>
    </row>
    <row r="585" spans="1:12" s="467" customFormat="1" ht="9" hidden="1" customHeight="1">
      <c r="A585" s="471"/>
      <c r="B585" s="472"/>
      <c r="C585" s="472"/>
      <c r="D585" s="472"/>
      <c r="E585" s="472"/>
      <c r="F585" s="472"/>
      <c r="G585" s="472"/>
      <c r="H585" s="472"/>
      <c r="I585" s="472"/>
      <c r="J585" s="471"/>
      <c r="K585" s="466"/>
      <c r="L585" s="466"/>
    </row>
    <row r="586" spans="1:12" s="467" customFormat="1" ht="9" hidden="1" customHeight="1">
      <c r="A586" s="471"/>
      <c r="B586" s="472"/>
      <c r="C586" s="472"/>
      <c r="D586" s="472"/>
      <c r="E586" s="472"/>
      <c r="F586" s="472"/>
      <c r="G586" s="472"/>
      <c r="H586" s="472"/>
      <c r="I586" s="472"/>
      <c r="J586" s="471"/>
      <c r="K586" s="466"/>
      <c r="L586" s="466"/>
    </row>
    <row r="587" spans="1:12" s="467" customFormat="1" ht="9" hidden="1" customHeight="1">
      <c r="A587" s="471"/>
      <c r="B587" s="472"/>
      <c r="C587" s="472"/>
      <c r="D587" s="472"/>
      <c r="E587" s="472"/>
      <c r="F587" s="472"/>
      <c r="G587" s="472"/>
      <c r="H587" s="472"/>
      <c r="I587" s="472"/>
      <c r="J587" s="471"/>
      <c r="K587" s="466"/>
      <c r="L587" s="466"/>
    </row>
    <row r="588" spans="1:12" s="467" customFormat="1" ht="9" hidden="1" customHeight="1">
      <c r="A588" s="471"/>
      <c r="B588" s="472"/>
      <c r="C588" s="472"/>
      <c r="D588" s="472"/>
      <c r="E588" s="472"/>
      <c r="F588" s="472"/>
      <c r="G588" s="472"/>
      <c r="H588" s="472"/>
      <c r="I588" s="472"/>
      <c r="J588" s="471"/>
      <c r="K588" s="466"/>
      <c r="L588" s="466"/>
    </row>
    <row r="589" spans="1:12" s="467" customFormat="1" ht="9" hidden="1" customHeight="1">
      <c r="A589" s="471"/>
      <c r="B589" s="472"/>
      <c r="C589" s="472"/>
      <c r="D589" s="472"/>
      <c r="E589" s="472"/>
      <c r="F589" s="472"/>
      <c r="G589" s="472"/>
      <c r="H589" s="472"/>
      <c r="I589" s="472"/>
      <c r="J589" s="471"/>
      <c r="K589" s="466"/>
      <c r="L589" s="466"/>
    </row>
    <row r="590" spans="1:12" s="467" customFormat="1" ht="9" hidden="1" customHeight="1">
      <c r="A590" s="471"/>
      <c r="B590" s="472"/>
      <c r="C590" s="472"/>
      <c r="D590" s="472"/>
      <c r="E590" s="472"/>
      <c r="F590" s="472"/>
      <c r="G590" s="472"/>
      <c r="H590" s="472"/>
      <c r="I590" s="472"/>
      <c r="J590" s="471"/>
      <c r="K590" s="466"/>
      <c r="L590" s="466"/>
    </row>
    <row r="591" spans="1:12" s="467" customFormat="1" ht="9" hidden="1" customHeight="1">
      <c r="A591" s="471"/>
      <c r="B591" s="472"/>
      <c r="C591" s="472"/>
      <c r="D591" s="472"/>
      <c r="E591" s="472"/>
      <c r="F591" s="472"/>
      <c r="G591" s="472"/>
      <c r="H591" s="472"/>
      <c r="I591" s="472"/>
      <c r="J591" s="471"/>
      <c r="K591" s="466"/>
      <c r="L591" s="466"/>
    </row>
    <row r="592" spans="1:12" s="467" customFormat="1" ht="9" hidden="1" customHeight="1">
      <c r="A592" s="471"/>
      <c r="B592" s="472"/>
      <c r="C592" s="472"/>
      <c r="D592" s="472"/>
      <c r="E592" s="472"/>
      <c r="F592" s="472"/>
      <c r="G592" s="472"/>
      <c r="H592" s="472"/>
      <c r="I592" s="472"/>
      <c r="J592" s="471"/>
      <c r="K592" s="466"/>
      <c r="L592" s="466"/>
    </row>
    <row r="593" spans="1:12" s="467" customFormat="1" ht="9" hidden="1" customHeight="1">
      <c r="A593" s="471"/>
      <c r="B593" s="472"/>
      <c r="C593" s="472"/>
      <c r="D593" s="472"/>
      <c r="E593" s="472"/>
      <c r="F593" s="472"/>
      <c r="G593" s="472"/>
      <c r="H593" s="472"/>
      <c r="I593" s="472"/>
      <c r="J593" s="471"/>
      <c r="K593" s="466"/>
      <c r="L593" s="466"/>
    </row>
    <row r="594" spans="1:12" s="467" customFormat="1" ht="9" hidden="1" customHeight="1">
      <c r="A594" s="471"/>
      <c r="B594" s="472"/>
      <c r="C594" s="472"/>
      <c r="D594" s="472"/>
      <c r="E594" s="472"/>
      <c r="F594" s="472"/>
      <c r="G594" s="472"/>
      <c r="H594" s="472"/>
      <c r="I594" s="472"/>
      <c r="J594" s="471"/>
      <c r="K594" s="466"/>
      <c r="L594" s="466"/>
    </row>
    <row r="595" spans="1:12" s="467" customFormat="1" ht="9" hidden="1" customHeight="1">
      <c r="A595" s="471"/>
      <c r="B595" s="472"/>
      <c r="C595" s="472"/>
      <c r="D595" s="472"/>
      <c r="E595" s="472"/>
      <c r="F595" s="472"/>
      <c r="G595" s="472"/>
      <c r="H595" s="472"/>
      <c r="I595" s="472"/>
      <c r="J595" s="471"/>
      <c r="K595" s="466"/>
      <c r="L595" s="466"/>
    </row>
    <row r="596" spans="1:12" s="467" customFormat="1" ht="9" hidden="1" customHeight="1">
      <c r="A596" s="471"/>
      <c r="B596" s="472"/>
      <c r="C596" s="472"/>
      <c r="D596" s="472"/>
      <c r="E596" s="472"/>
      <c r="F596" s="472"/>
      <c r="G596" s="472"/>
      <c r="H596" s="472"/>
      <c r="I596" s="472"/>
      <c r="J596" s="471"/>
      <c r="K596" s="466"/>
      <c r="L596" s="466"/>
    </row>
    <row r="597" spans="1:12" s="467" customFormat="1" ht="9" hidden="1" customHeight="1">
      <c r="A597" s="471"/>
      <c r="B597" s="472"/>
      <c r="C597" s="472"/>
      <c r="D597" s="472"/>
      <c r="E597" s="472"/>
      <c r="F597" s="472"/>
      <c r="G597" s="472"/>
      <c r="H597" s="472"/>
      <c r="I597" s="472"/>
      <c r="J597" s="471"/>
      <c r="K597" s="466"/>
      <c r="L597" s="466"/>
    </row>
    <row r="598" spans="1:12" s="467" customFormat="1" ht="9" hidden="1" customHeight="1">
      <c r="A598" s="471"/>
      <c r="B598" s="472"/>
      <c r="C598" s="472"/>
      <c r="D598" s="472"/>
      <c r="E598" s="472"/>
      <c r="F598" s="472"/>
      <c r="G598" s="472"/>
      <c r="H598" s="472"/>
      <c r="I598" s="472"/>
      <c r="J598" s="471"/>
      <c r="K598" s="466"/>
      <c r="L598" s="466"/>
    </row>
    <row r="599" spans="1:12" s="467" customFormat="1" ht="9" hidden="1" customHeight="1">
      <c r="A599" s="471"/>
      <c r="B599" s="472"/>
      <c r="C599" s="472"/>
      <c r="D599" s="472"/>
      <c r="E599" s="472"/>
      <c r="F599" s="472"/>
      <c r="G599" s="472"/>
      <c r="H599" s="472"/>
      <c r="I599" s="472"/>
      <c r="J599" s="471"/>
      <c r="K599" s="466"/>
      <c r="L599" s="466"/>
    </row>
    <row r="600" spans="1:12" s="467" customFormat="1" ht="9" hidden="1" customHeight="1">
      <c r="A600" s="471"/>
      <c r="B600" s="472"/>
      <c r="C600" s="472"/>
      <c r="D600" s="472"/>
      <c r="E600" s="472"/>
      <c r="F600" s="472"/>
      <c r="G600" s="472"/>
      <c r="H600" s="472"/>
      <c r="I600" s="472"/>
      <c r="J600" s="471"/>
      <c r="K600" s="466"/>
      <c r="L600" s="466"/>
    </row>
    <row r="601" spans="1:12" s="467" customFormat="1" ht="9" hidden="1" customHeight="1">
      <c r="A601" s="471"/>
      <c r="B601" s="472"/>
      <c r="C601" s="472"/>
      <c r="D601" s="472"/>
      <c r="E601" s="472"/>
      <c r="F601" s="472"/>
      <c r="G601" s="472"/>
      <c r="H601" s="472"/>
      <c r="I601" s="472"/>
      <c r="J601" s="471"/>
      <c r="K601" s="466"/>
      <c r="L601" s="466"/>
    </row>
    <row r="602" spans="1:12" s="467" customFormat="1" ht="9" hidden="1" customHeight="1">
      <c r="A602" s="471"/>
      <c r="B602" s="472"/>
      <c r="C602" s="472"/>
      <c r="D602" s="472"/>
      <c r="E602" s="472"/>
      <c r="F602" s="472"/>
      <c r="G602" s="472"/>
      <c r="H602" s="472"/>
      <c r="I602" s="472"/>
      <c r="J602" s="471"/>
      <c r="K602" s="466"/>
      <c r="L602" s="466"/>
    </row>
    <row r="603" spans="1:12" s="467" customFormat="1" ht="9" hidden="1" customHeight="1">
      <c r="A603" s="471"/>
      <c r="B603" s="472"/>
      <c r="C603" s="472"/>
      <c r="D603" s="472"/>
      <c r="E603" s="472"/>
      <c r="F603" s="472"/>
      <c r="G603" s="472"/>
      <c r="H603" s="472"/>
      <c r="I603" s="472"/>
      <c r="J603" s="471"/>
      <c r="K603" s="466"/>
      <c r="L603" s="466"/>
    </row>
    <row r="604" spans="1:12" s="467" customFormat="1" ht="9" hidden="1" customHeight="1">
      <c r="A604" s="471"/>
      <c r="B604" s="472"/>
      <c r="C604" s="472"/>
      <c r="D604" s="472"/>
      <c r="E604" s="472"/>
      <c r="F604" s="472"/>
      <c r="G604" s="472"/>
      <c r="H604" s="472"/>
      <c r="I604" s="472"/>
      <c r="J604" s="471"/>
      <c r="K604" s="466"/>
      <c r="L604" s="466"/>
    </row>
    <row r="605" spans="1:12" ht="9" hidden="1" customHeight="1">
      <c r="A605" s="498"/>
      <c r="B605" s="494"/>
      <c r="C605" s="494"/>
      <c r="D605" s="494"/>
      <c r="E605" s="494"/>
      <c r="F605" s="494"/>
      <c r="G605" s="494"/>
      <c r="H605" s="494"/>
      <c r="I605" s="494"/>
      <c r="J605" s="494"/>
    </row>
    <row r="606" spans="1:12" s="467" customFormat="1" ht="9" hidden="1" customHeight="1">
      <c r="A606" s="498"/>
      <c r="B606" s="499"/>
      <c r="C606" s="499"/>
      <c r="D606" s="499"/>
      <c r="E606" s="499"/>
      <c r="F606" s="499"/>
      <c r="G606" s="499"/>
      <c r="H606" s="499"/>
      <c r="I606" s="499"/>
      <c r="J606" s="471"/>
      <c r="K606" s="466"/>
      <c r="L606" s="466"/>
    </row>
    <row r="607" spans="1:12" s="467" customFormat="1" ht="9" hidden="1" customHeight="1">
      <c r="A607" s="498"/>
      <c r="B607" s="499"/>
      <c r="C607" s="499"/>
      <c r="D607" s="499"/>
      <c r="E607" s="499"/>
      <c r="F607" s="499"/>
      <c r="G607" s="499"/>
      <c r="H607" s="499"/>
      <c r="I607" s="499"/>
      <c r="J607" s="471"/>
      <c r="K607" s="466"/>
      <c r="L607" s="466"/>
    </row>
    <row r="608" spans="1:12" s="467" customFormat="1" ht="9" hidden="1" customHeight="1">
      <c r="A608" s="471"/>
      <c r="B608" s="472"/>
      <c r="C608" s="472"/>
      <c r="D608" s="472"/>
      <c r="E608" s="472"/>
      <c r="F608" s="472"/>
      <c r="G608" s="472"/>
      <c r="H608" s="472"/>
      <c r="I608" s="472"/>
      <c r="J608" s="471"/>
      <c r="K608" s="466"/>
      <c r="L608" s="466"/>
    </row>
    <row r="609" spans="1:12" s="467" customFormat="1" ht="9" hidden="1" customHeight="1">
      <c r="A609" s="471"/>
      <c r="B609" s="472"/>
      <c r="C609" s="472"/>
      <c r="D609" s="472"/>
      <c r="E609" s="472"/>
      <c r="F609" s="472"/>
      <c r="G609" s="472"/>
      <c r="H609" s="472"/>
      <c r="I609" s="472"/>
      <c r="J609" s="471"/>
      <c r="K609" s="466"/>
      <c r="L609" s="466"/>
    </row>
    <row r="610" spans="1:12" s="467" customFormat="1" ht="9" hidden="1" customHeight="1">
      <c r="A610" s="471"/>
      <c r="B610" s="472"/>
      <c r="C610" s="472"/>
      <c r="D610" s="472"/>
      <c r="E610" s="472"/>
      <c r="F610" s="472"/>
      <c r="G610" s="472"/>
      <c r="H610" s="472"/>
      <c r="I610" s="472"/>
      <c r="J610" s="471"/>
      <c r="K610" s="466"/>
      <c r="L610" s="466"/>
    </row>
    <row r="611" spans="1:12" s="467" customFormat="1" ht="9" hidden="1" customHeight="1">
      <c r="A611" s="471"/>
      <c r="B611" s="472"/>
      <c r="C611" s="472"/>
      <c r="D611" s="472"/>
      <c r="E611" s="472"/>
      <c r="F611" s="472"/>
      <c r="G611" s="472"/>
      <c r="H611" s="472"/>
      <c r="I611" s="472"/>
      <c r="J611" s="471"/>
      <c r="K611" s="466"/>
      <c r="L611" s="466"/>
    </row>
    <row r="612" spans="1:12" s="467" customFormat="1" ht="9" hidden="1" customHeight="1">
      <c r="A612" s="471"/>
      <c r="B612" s="472"/>
      <c r="C612" s="472"/>
      <c r="D612" s="472"/>
      <c r="E612" s="472"/>
      <c r="F612" s="472"/>
      <c r="G612" s="472"/>
      <c r="H612" s="472"/>
      <c r="I612" s="472"/>
      <c r="J612" s="471"/>
      <c r="K612" s="466"/>
      <c r="L612" s="466"/>
    </row>
    <row r="613" spans="1:12" s="467" customFormat="1" ht="9" hidden="1" customHeight="1">
      <c r="A613" s="471"/>
      <c r="B613" s="472"/>
      <c r="C613" s="472"/>
      <c r="D613" s="472"/>
      <c r="E613" s="472"/>
      <c r="F613" s="472"/>
      <c r="G613" s="472"/>
      <c r="H613" s="472"/>
      <c r="I613" s="472"/>
      <c r="J613" s="471"/>
      <c r="K613" s="466"/>
      <c r="L613" s="466"/>
    </row>
    <row r="614" spans="1:12" s="467" customFormat="1" ht="9" hidden="1" customHeight="1">
      <c r="A614" s="471"/>
      <c r="B614" s="472"/>
      <c r="C614" s="472"/>
      <c r="D614" s="472"/>
      <c r="E614" s="472"/>
      <c r="F614" s="472"/>
      <c r="G614" s="472"/>
      <c r="H614" s="472"/>
      <c r="I614" s="472"/>
      <c r="J614" s="471"/>
      <c r="K614" s="466"/>
      <c r="L614" s="466"/>
    </row>
    <row r="615" spans="1:12" s="467" customFormat="1" ht="9" hidden="1" customHeight="1">
      <c r="A615" s="471"/>
      <c r="B615" s="472"/>
      <c r="C615" s="472"/>
      <c r="D615" s="472"/>
      <c r="E615" s="472"/>
      <c r="F615" s="472"/>
      <c r="G615" s="472"/>
      <c r="H615" s="472"/>
      <c r="I615" s="472"/>
      <c r="J615" s="471"/>
      <c r="K615" s="466"/>
      <c r="L615" s="466"/>
    </row>
    <row r="616" spans="1:12" s="467" customFormat="1" ht="9" hidden="1" customHeight="1">
      <c r="A616" s="471"/>
      <c r="B616" s="472"/>
      <c r="C616" s="472"/>
      <c r="D616" s="472"/>
      <c r="E616" s="472"/>
      <c r="F616" s="472"/>
      <c r="G616" s="472"/>
      <c r="H616" s="472"/>
      <c r="I616" s="472"/>
      <c r="J616" s="471"/>
      <c r="K616" s="466"/>
      <c r="L616" s="466"/>
    </row>
    <row r="617" spans="1:12" s="467" customFormat="1" ht="9" hidden="1" customHeight="1">
      <c r="A617" s="471"/>
      <c r="B617" s="472"/>
      <c r="C617" s="472"/>
      <c r="D617" s="472"/>
      <c r="E617" s="472"/>
      <c r="F617" s="472"/>
      <c r="G617" s="472"/>
      <c r="H617" s="472"/>
      <c r="I617" s="472"/>
      <c r="J617" s="471"/>
      <c r="K617" s="466"/>
      <c r="L617" s="466"/>
    </row>
    <row r="618" spans="1:12" s="467" customFormat="1" ht="9" hidden="1" customHeight="1">
      <c r="A618" s="471"/>
      <c r="B618" s="472"/>
      <c r="C618" s="472"/>
      <c r="D618" s="472"/>
      <c r="E618" s="472"/>
      <c r="F618" s="472"/>
      <c r="G618" s="472"/>
      <c r="H618" s="472"/>
      <c r="I618" s="472"/>
      <c r="J618" s="471"/>
      <c r="K618" s="466"/>
      <c r="L618" s="466"/>
    </row>
    <row r="619" spans="1:12" s="467" customFormat="1" ht="9" hidden="1" customHeight="1">
      <c r="A619" s="471"/>
      <c r="B619" s="472"/>
      <c r="C619" s="472"/>
      <c r="D619" s="472"/>
      <c r="E619" s="472"/>
      <c r="F619" s="472"/>
      <c r="G619" s="472"/>
      <c r="H619" s="472"/>
      <c r="I619" s="472"/>
      <c r="J619" s="471"/>
      <c r="K619" s="466"/>
      <c r="L619" s="466"/>
    </row>
    <row r="620" spans="1:12" s="467" customFormat="1" ht="9" hidden="1" customHeight="1">
      <c r="A620" s="471"/>
      <c r="B620" s="472"/>
      <c r="C620" s="472"/>
      <c r="D620" s="472"/>
      <c r="E620" s="472"/>
      <c r="F620" s="472"/>
      <c r="G620" s="472"/>
      <c r="H620" s="472"/>
      <c r="I620" s="472"/>
      <c r="J620" s="471"/>
      <c r="K620" s="466"/>
      <c r="L620" s="466"/>
    </row>
    <row r="621" spans="1:12" s="467" customFormat="1" ht="9" hidden="1" customHeight="1">
      <c r="A621" s="471"/>
      <c r="B621" s="472"/>
      <c r="C621" s="472"/>
      <c r="D621" s="472"/>
      <c r="E621" s="472"/>
      <c r="F621" s="472"/>
      <c r="G621" s="472"/>
      <c r="H621" s="472"/>
      <c r="I621" s="472"/>
      <c r="J621" s="471"/>
      <c r="K621" s="466"/>
      <c r="L621" s="466"/>
    </row>
    <row r="622" spans="1:12" s="467" customFormat="1" ht="9" hidden="1" customHeight="1">
      <c r="A622" s="471"/>
      <c r="B622" s="472"/>
      <c r="C622" s="472"/>
      <c r="D622" s="472"/>
      <c r="E622" s="472"/>
      <c r="F622" s="472"/>
      <c r="G622" s="472"/>
      <c r="H622" s="472"/>
      <c r="I622" s="472"/>
      <c r="J622" s="471"/>
      <c r="K622" s="466"/>
      <c r="L622" s="466"/>
    </row>
    <row r="623" spans="1:12" s="467" customFormat="1" ht="9" hidden="1" customHeight="1">
      <c r="A623" s="471"/>
      <c r="B623" s="472"/>
      <c r="C623" s="472"/>
      <c r="D623" s="472"/>
      <c r="E623" s="472"/>
      <c r="F623" s="472"/>
      <c r="G623" s="472"/>
      <c r="H623" s="472"/>
      <c r="I623" s="472"/>
      <c r="J623" s="471"/>
      <c r="K623" s="466"/>
      <c r="L623" s="466"/>
    </row>
    <row r="624" spans="1:12" s="467" customFormat="1" ht="9" hidden="1" customHeight="1">
      <c r="A624" s="471"/>
      <c r="B624" s="472"/>
      <c r="C624" s="472"/>
      <c r="D624" s="472"/>
      <c r="E624" s="472"/>
      <c r="F624" s="472"/>
      <c r="G624" s="472"/>
      <c r="H624" s="472"/>
      <c r="I624" s="472"/>
      <c r="J624" s="471"/>
      <c r="K624" s="466"/>
      <c r="L624" s="466"/>
    </row>
    <row r="625" spans="1:12" s="467" customFormat="1" ht="9" hidden="1" customHeight="1">
      <c r="A625" s="471"/>
      <c r="B625" s="472"/>
      <c r="C625" s="472"/>
      <c r="D625" s="472"/>
      <c r="E625" s="472"/>
      <c r="F625" s="472"/>
      <c r="G625" s="472"/>
      <c r="H625" s="472"/>
      <c r="I625" s="472"/>
      <c r="J625" s="471"/>
      <c r="K625" s="466"/>
      <c r="L625" s="466"/>
    </row>
    <row r="626" spans="1:12" s="467" customFormat="1" ht="9" hidden="1" customHeight="1">
      <c r="A626" s="471"/>
      <c r="B626" s="472"/>
      <c r="C626" s="472"/>
      <c r="D626" s="472"/>
      <c r="E626" s="472"/>
      <c r="F626" s="472"/>
      <c r="G626" s="472"/>
      <c r="H626" s="472"/>
      <c r="I626" s="472"/>
      <c r="J626" s="471"/>
      <c r="K626" s="466"/>
      <c r="L626" s="466"/>
    </row>
    <row r="627" spans="1:12" s="467" customFormat="1" ht="9" hidden="1" customHeight="1">
      <c r="A627" s="471"/>
      <c r="B627" s="472"/>
      <c r="C627" s="472"/>
      <c r="D627" s="472"/>
      <c r="E627" s="472"/>
      <c r="F627" s="472"/>
      <c r="G627" s="472"/>
      <c r="H627" s="472"/>
      <c r="I627" s="472"/>
      <c r="J627" s="471"/>
      <c r="K627" s="466"/>
      <c r="L627" s="466"/>
    </row>
    <row r="628" spans="1:12" s="467" customFormat="1" ht="9" hidden="1" customHeight="1">
      <c r="A628" s="471"/>
      <c r="B628" s="472"/>
      <c r="C628" s="472"/>
      <c r="D628" s="472"/>
      <c r="E628" s="472"/>
      <c r="F628" s="472"/>
      <c r="G628" s="472"/>
      <c r="H628" s="472"/>
      <c r="I628" s="472"/>
      <c r="J628" s="471"/>
      <c r="K628" s="466"/>
      <c r="L628" s="466"/>
    </row>
    <row r="629" spans="1:12" s="467" customFormat="1" ht="9" hidden="1" customHeight="1">
      <c r="A629" s="471"/>
      <c r="B629" s="472"/>
      <c r="C629" s="472"/>
      <c r="D629" s="472"/>
      <c r="E629" s="472"/>
      <c r="F629" s="472"/>
      <c r="G629" s="472"/>
      <c r="H629" s="472"/>
      <c r="I629" s="472"/>
      <c r="J629" s="471"/>
      <c r="K629" s="466"/>
      <c r="L629" s="466"/>
    </row>
    <row r="630" spans="1:12" s="467" customFormat="1" ht="9" hidden="1" customHeight="1">
      <c r="A630" s="471"/>
      <c r="B630" s="472"/>
      <c r="C630" s="472"/>
      <c r="D630" s="472"/>
      <c r="E630" s="472"/>
      <c r="F630" s="472"/>
      <c r="G630" s="472"/>
      <c r="H630" s="472"/>
      <c r="I630" s="472"/>
      <c r="J630" s="471"/>
      <c r="K630" s="466"/>
      <c r="L630" s="466"/>
    </row>
    <row r="631" spans="1:12" s="467" customFormat="1" ht="9" hidden="1" customHeight="1">
      <c r="A631" s="471"/>
      <c r="B631" s="472"/>
      <c r="C631" s="472"/>
      <c r="D631" s="472"/>
      <c r="E631" s="472"/>
      <c r="F631" s="472"/>
      <c r="G631" s="472"/>
      <c r="H631" s="472"/>
      <c r="I631" s="472"/>
      <c r="J631" s="471"/>
      <c r="K631" s="466"/>
      <c r="L631" s="466"/>
    </row>
    <row r="632" spans="1:12" s="467" customFormat="1" ht="9" hidden="1" customHeight="1">
      <c r="A632" s="471"/>
      <c r="B632" s="472"/>
      <c r="C632" s="472"/>
      <c r="D632" s="472"/>
      <c r="E632" s="472"/>
      <c r="F632" s="472"/>
      <c r="G632" s="472"/>
      <c r="H632" s="472"/>
      <c r="I632" s="472"/>
      <c r="J632" s="471"/>
      <c r="K632" s="466"/>
      <c r="L632" s="466"/>
    </row>
    <row r="633" spans="1:12" s="467" customFormat="1" ht="9" hidden="1" customHeight="1">
      <c r="A633" s="471"/>
      <c r="B633" s="472"/>
      <c r="C633" s="472"/>
      <c r="D633" s="472"/>
      <c r="E633" s="472"/>
      <c r="F633" s="472"/>
      <c r="G633" s="472"/>
      <c r="H633" s="472"/>
      <c r="I633" s="472"/>
      <c r="J633" s="471"/>
      <c r="K633" s="466"/>
      <c r="L633" s="466"/>
    </row>
    <row r="634" spans="1:12" s="467" customFormat="1" ht="9" hidden="1" customHeight="1">
      <c r="A634" s="471"/>
      <c r="B634" s="472"/>
      <c r="C634" s="472"/>
      <c r="D634" s="472"/>
      <c r="E634" s="472"/>
      <c r="F634" s="472"/>
      <c r="G634" s="472"/>
      <c r="H634" s="472"/>
      <c r="I634" s="472"/>
      <c r="J634" s="471"/>
      <c r="K634" s="466"/>
      <c r="L634" s="466"/>
    </row>
    <row r="635" spans="1:12" s="467" customFormat="1" ht="9" hidden="1" customHeight="1">
      <c r="A635" s="471"/>
      <c r="B635" s="472"/>
      <c r="C635" s="472"/>
      <c r="D635" s="472"/>
      <c r="E635" s="472"/>
      <c r="F635" s="472"/>
      <c r="G635" s="472"/>
      <c r="H635" s="472"/>
      <c r="I635" s="472"/>
      <c r="J635" s="471"/>
      <c r="K635" s="466"/>
      <c r="L635" s="466"/>
    </row>
    <row r="636" spans="1:12" s="467" customFormat="1" ht="9" hidden="1" customHeight="1">
      <c r="A636" s="471"/>
      <c r="B636" s="472"/>
      <c r="C636" s="472"/>
      <c r="D636" s="472"/>
      <c r="E636" s="472"/>
      <c r="F636" s="472"/>
      <c r="G636" s="472"/>
      <c r="H636" s="472"/>
      <c r="I636" s="472"/>
      <c r="J636" s="471"/>
      <c r="K636" s="466"/>
      <c r="L636" s="466"/>
    </row>
    <row r="637" spans="1:12" s="467" customFormat="1" ht="9" hidden="1" customHeight="1">
      <c r="A637" s="471"/>
      <c r="B637" s="472"/>
      <c r="C637" s="472"/>
      <c r="D637" s="472"/>
      <c r="E637" s="472"/>
      <c r="F637" s="472"/>
      <c r="G637" s="472"/>
      <c r="H637" s="472"/>
      <c r="I637" s="472"/>
      <c r="J637" s="471"/>
      <c r="K637" s="466"/>
      <c r="L637" s="466"/>
    </row>
    <row r="638" spans="1:12" s="467" customFormat="1" ht="9" hidden="1" customHeight="1">
      <c r="A638" s="471"/>
      <c r="B638" s="472"/>
      <c r="C638" s="472"/>
      <c r="D638" s="472"/>
      <c r="E638" s="472"/>
      <c r="F638" s="472"/>
      <c r="G638" s="472"/>
      <c r="H638" s="472"/>
      <c r="I638" s="472"/>
      <c r="J638" s="471"/>
      <c r="K638" s="466"/>
      <c r="L638" s="466"/>
    </row>
    <row r="639" spans="1:12" s="467" customFormat="1" ht="9" hidden="1" customHeight="1">
      <c r="A639" s="471"/>
      <c r="B639" s="472"/>
      <c r="C639" s="472"/>
      <c r="D639" s="472"/>
      <c r="E639" s="472"/>
      <c r="F639" s="472"/>
      <c r="G639" s="472"/>
      <c r="H639" s="472"/>
      <c r="I639" s="472"/>
      <c r="J639" s="471"/>
      <c r="K639" s="466"/>
      <c r="L639" s="466"/>
    </row>
    <row r="640" spans="1:12" s="467" customFormat="1" ht="9" hidden="1" customHeight="1">
      <c r="A640" s="471"/>
      <c r="B640" s="472"/>
      <c r="C640" s="472"/>
      <c r="D640" s="472"/>
      <c r="E640" s="472"/>
      <c r="F640" s="472"/>
      <c r="G640" s="472"/>
      <c r="H640" s="472"/>
      <c r="I640" s="472"/>
      <c r="J640" s="471"/>
      <c r="K640" s="466"/>
      <c r="L640" s="466"/>
    </row>
    <row r="641" spans="1:12" s="467" customFormat="1" ht="9" hidden="1" customHeight="1">
      <c r="A641" s="471"/>
      <c r="B641" s="472"/>
      <c r="C641" s="472"/>
      <c r="D641" s="472"/>
      <c r="E641" s="472"/>
      <c r="F641" s="472"/>
      <c r="G641" s="472"/>
      <c r="H641" s="472"/>
      <c r="I641" s="472"/>
      <c r="J641" s="471"/>
      <c r="K641" s="466"/>
      <c r="L641" s="466"/>
    </row>
    <row r="642" spans="1:12" ht="9" hidden="1" customHeight="1">
      <c r="A642" s="498"/>
      <c r="B642" s="494"/>
      <c r="C642" s="494"/>
      <c r="D642" s="494"/>
      <c r="E642" s="494"/>
      <c r="F642" s="494"/>
      <c r="G642" s="494"/>
      <c r="H642" s="494"/>
      <c r="I642" s="494"/>
      <c r="J642" s="494"/>
    </row>
    <row r="643" spans="1:12" s="467" customFormat="1" ht="9" hidden="1" customHeight="1">
      <c r="A643" s="498"/>
      <c r="B643" s="499"/>
      <c r="C643" s="499"/>
      <c r="D643" s="499"/>
      <c r="E643" s="499"/>
      <c r="F643" s="499"/>
      <c r="G643" s="499"/>
      <c r="H643" s="499"/>
      <c r="I643" s="499"/>
      <c r="J643" s="471"/>
      <c r="K643" s="466"/>
      <c r="L643" s="466"/>
    </row>
    <row r="644" spans="1:12" s="467" customFormat="1" ht="9" hidden="1" customHeight="1">
      <c r="A644" s="498"/>
      <c r="B644" s="499"/>
      <c r="C644" s="499"/>
      <c r="D644" s="499"/>
      <c r="E644" s="499"/>
      <c r="F644" s="499"/>
      <c r="G644" s="499"/>
      <c r="H644" s="499"/>
      <c r="I644" s="499"/>
      <c r="J644" s="471"/>
      <c r="K644" s="466"/>
      <c r="L644" s="466"/>
    </row>
    <row r="645" spans="1:12" s="467" customFormat="1" ht="9" hidden="1" customHeight="1">
      <c r="A645" s="471"/>
      <c r="B645" s="472"/>
      <c r="C645" s="472"/>
      <c r="D645" s="472"/>
      <c r="E645" s="472"/>
      <c r="F645" s="472"/>
      <c r="G645" s="472"/>
      <c r="H645" s="472"/>
      <c r="I645" s="472"/>
      <c r="J645" s="471"/>
      <c r="K645" s="466"/>
      <c r="L645" s="466"/>
    </row>
    <row r="646" spans="1:12" s="467" customFormat="1" ht="9" hidden="1" customHeight="1">
      <c r="A646" s="471"/>
      <c r="B646" s="472"/>
      <c r="C646" s="472"/>
      <c r="D646" s="472"/>
      <c r="E646" s="472"/>
      <c r="F646" s="472"/>
      <c r="G646" s="472"/>
      <c r="H646" s="472"/>
      <c r="I646" s="472"/>
      <c r="J646" s="471"/>
      <c r="K646" s="466"/>
      <c r="L646" s="466"/>
    </row>
    <row r="647" spans="1:12" s="467" customFormat="1" ht="9" hidden="1" customHeight="1">
      <c r="A647" s="471"/>
      <c r="B647" s="472"/>
      <c r="C647" s="472"/>
      <c r="D647" s="472"/>
      <c r="E647" s="472"/>
      <c r="F647" s="472"/>
      <c r="G647" s="472"/>
      <c r="H647" s="472"/>
      <c r="I647" s="472"/>
      <c r="J647" s="471"/>
      <c r="K647" s="466"/>
      <c r="L647" s="466"/>
    </row>
    <row r="648" spans="1:12" s="467" customFormat="1" ht="9" hidden="1" customHeight="1">
      <c r="A648" s="471"/>
      <c r="B648" s="472"/>
      <c r="C648" s="472"/>
      <c r="D648" s="472"/>
      <c r="E648" s="472"/>
      <c r="F648" s="472"/>
      <c r="G648" s="472"/>
      <c r="H648" s="472"/>
      <c r="I648" s="472"/>
      <c r="J648" s="471"/>
      <c r="K648" s="466"/>
      <c r="L648" s="466"/>
    </row>
    <row r="649" spans="1:12" s="467" customFormat="1" ht="9" hidden="1" customHeight="1">
      <c r="A649" s="471"/>
      <c r="B649" s="472"/>
      <c r="C649" s="472"/>
      <c r="D649" s="472"/>
      <c r="E649" s="472"/>
      <c r="F649" s="472"/>
      <c r="G649" s="472"/>
      <c r="H649" s="472"/>
      <c r="I649" s="472"/>
      <c r="J649" s="471"/>
      <c r="K649" s="466"/>
      <c r="L649" s="466"/>
    </row>
    <row r="650" spans="1:12" s="467" customFormat="1" ht="9" hidden="1" customHeight="1">
      <c r="A650" s="471"/>
      <c r="B650" s="472"/>
      <c r="C650" s="472"/>
      <c r="D650" s="472"/>
      <c r="E650" s="472"/>
      <c r="F650" s="472"/>
      <c r="G650" s="472"/>
      <c r="H650" s="472"/>
      <c r="I650" s="472"/>
      <c r="J650" s="471"/>
      <c r="K650" s="466"/>
      <c r="L650" s="466"/>
    </row>
    <row r="651" spans="1:12" s="467" customFormat="1" ht="9" hidden="1" customHeight="1">
      <c r="A651" s="471"/>
      <c r="B651" s="472"/>
      <c r="C651" s="472"/>
      <c r="D651" s="472"/>
      <c r="E651" s="472"/>
      <c r="F651" s="472"/>
      <c r="G651" s="472"/>
      <c r="H651" s="472"/>
      <c r="I651" s="472"/>
      <c r="J651" s="471"/>
      <c r="K651" s="466"/>
      <c r="L651" s="466"/>
    </row>
    <row r="652" spans="1:12" s="467" customFormat="1" ht="9" hidden="1" customHeight="1">
      <c r="A652" s="471"/>
      <c r="B652" s="472"/>
      <c r="C652" s="472"/>
      <c r="D652" s="472"/>
      <c r="E652" s="472"/>
      <c r="F652" s="472"/>
      <c r="G652" s="472"/>
      <c r="H652" s="472"/>
      <c r="I652" s="472"/>
      <c r="J652" s="471"/>
      <c r="K652" s="466"/>
      <c r="L652" s="466"/>
    </row>
    <row r="653" spans="1:12" s="467" customFormat="1" ht="9" hidden="1" customHeight="1">
      <c r="A653" s="471"/>
      <c r="B653" s="472"/>
      <c r="C653" s="472"/>
      <c r="D653" s="472"/>
      <c r="E653" s="472"/>
      <c r="F653" s="472"/>
      <c r="G653" s="472"/>
      <c r="H653" s="472"/>
      <c r="I653" s="472"/>
      <c r="J653" s="471"/>
      <c r="K653" s="466"/>
      <c r="L653" s="466"/>
    </row>
    <row r="654" spans="1:12" s="467" customFormat="1" ht="9" hidden="1" customHeight="1">
      <c r="A654" s="471"/>
      <c r="B654" s="472"/>
      <c r="C654" s="472"/>
      <c r="D654" s="472"/>
      <c r="E654" s="472"/>
      <c r="F654" s="472"/>
      <c r="G654" s="472"/>
      <c r="H654" s="472"/>
      <c r="I654" s="472"/>
      <c r="J654" s="471"/>
      <c r="K654" s="466"/>
      <c r="L654" s="466"/>
    </row>
    <row r="655" spans="1:12" s="467" customFormat="1" ht="9" hidden="1" customHeight="1">
      <c r="A655" s="471"/>
      <c r="B655" s="472"/>
      <c r="C655" s="472"/>
      <c r="D655" s="472"/>
      <c r="E655" s="472"/>
      <c r="F655" s="472"/>
      <c r="G655" s="472"/>
      <c r="H655" s="472"/>
      <c r="I655" s="472"/>
      <c r="J655" s="471"/>
      <c r="K655" s="466"/>
      <c r="L655" s="466"/>
    </row>
    <row r="656" spans="1:12" s="467" customFormat="1" ht="9" hidden="1" customHeight="1">
      <c r="A656" s="471"/>
      <c r="B656" s="472"/>
      <c r="C656" s="472"/>
      <c r="D656" s="472"/>
      <c r="E656" s="472"/>
      <c r="F656" s="472"/>
      <c r="G656" s="472"/>
      <c r="H656" s="472"/>
      <c r="I656" s="472"/>
      <c r="J656" s="471"/>
      <c r="K656" s="466"/>
      <c r="L656" s="466"/>
    </row>
    <row r="657" spans="1:12" s="467" customFormat="1" ht="9" hidden="1" customHeight="1">
      <c r="A657" s="471"/>
      <c r="B657" s="472"/>
      <c r="C657" s="472"/>
      <c r="D657" s="472"/>
      <c r="E657" s="472"/>
      <c r="F657" s="472"/>
      <c r="G657" s="472"/>
      <c r="H657" s="472"/>
      <c r="I657" s="472"/>
      <c r="J657" s="471"/>
      <c r="K657" s="466"/>
      <c r="L657" s="466"/>
    </row>
    <row r="658" spans="1:12" s="467" customFormat="1" ht="9" hidden="1" customHeight="1">
      <c r="A658" s="471"/>
      <c r="B658" s="472"/>
      <c r="C658" s="472"/>
      <c r="D658" s="472"/>
      <c r="E658" s="472"/>
      <c r="F658" s="472"/>
      <c r="G658" s="472"/>
      <c r="H658" s="472"/>
      <c r="I658" s="472"/>
      <c r="J658" s="471"/>
      <c r="K658" s="466"/>
      <c r="L658" s="466"/>
    </row>
    <row r="659" spans="1:12" s="467" customFormat="1" ht="9" hidden="1" customHeight="1">
      <c r="A659" s="471"/>
      <c r="B659" s="472"/>
      <c r="C659" s="472"/>
      <c r="D659" s="472"/>
      <c r="E659" s="472"/>
      <c r="F659" s="472"/>
      <c r="G659" s="472"/>
      <c r="H659" s="472"/>
      <c r="I659" s="472"/>
      <c r="J659" s="471"/>
      <c r="K659" s="466"/>
      <c r="L659" s="466"/>
    </row>
    <row r="660" spans="1:12" s="467" customFormat="1" ht="9" hidden="1" customHeight="1">
      <c r="A660" s="471"/>
      <c r="B660" s="472"/>
      <c r="C660" s="472"/>
      <c r="D660" s="472"/>
      <c r="E660" s="472"/>
      <c r="F660" s="472"/>
      <c r="G660" s="472"/>
      <c r="H660" s="472"/>
      <c r="I660" s="472"/>
      <c r="J660" s="471"/>
      <c r="K660" s="466"/>
      <c r="L660" s="466"/>
    </row>
    <row r="661" spans="1:12" s="467" customFormat="1" ht="9" hidden="1" customHeight="1">
      <c r="A661" s="471"/>
      <c r="B661" s="472"/>
      <c r="C661" s="472"/>
      <c r="D661" s="472"/>
      <c r="E661" s="472"/>
      <c r="F661" s="472"/>
      <c r="G661" s="472"/>
      <c r="H661" s="472"/>
      <c r="I661" s="472"/>
      <c r="J661" s="471"/>
      <c r="K661" s="466"/>
      <c r="L661" s="466"/>
    </row>
    <row r="662" spans="1:12" s="467" customFormat="1" ht="9" hidden="1" customHeight="1">
      <c r="A662" s="471"/>
      <c r="B662" s="472"/>
      <c r="C662" s="472"/>
      <c r="D662" s="472"/>
      <c r="E662" s="472"/>
      <c r="F662" s="472"/>
      <c r="G662" s="472"/>
      <c r="H662" s="472"/>
      <c r="I662" s="472"/>
      <c r="J662" s="471"/>
      <c r="K662" s="466"/>
      <c r="L662" s="466"/>
    </row>
    <row r="663" spans="1:12" s="467" customFormat="1" ht="9" hidden="1" customHeight="1">
      <c r="A663" s="471"/>
      <c r="B663" s="472"/>
      <c r="C663" s="472"/>
      <c r="D663" s="472"/>
      <c r="E663" s="472"/>
      <c r="F663" s="472"/>
      <c r="G663" s="472"/>
      <c r="H663" s="472"/>
      <c r="I663" s="472"/>
      <c r="J663" s="471"/>
      <c r="K663" s="466"/>
      <c r="L663" s="466"/>
    </row>
    <row r="664" spans="1:12" s="467" customFormat="1" ht="9" hidden="1" customHeight="1">
      <c r="A664" s="471"/>
      <c r="B664" s="472"/>
      <c r="C664" s="472"/>
      <c r="D664" s="472"/>
      <c r="E664" s="472"/>
      <c r="F664" s="472"/>
      <c r="G664" s="472"/>
      <c r="H664" s="472"/>
      <c r="I664" s="472"/>
      <c r="J664" s="471"/>
      <c r="K664" s="466"/>
      <c r="L664" s="466"/>
    </row>
    <row r="665" spans="1:12" s="467" customFormat="1" ht="9" hidden="1" customHeight="1">
      <c r="A665" s="471"/>
      <c r="B665" s="472"/>
      <c r="C665" s="472"/>
      <c r="D665" s="472"/>
      <c r="E665" s="472"/>
      <c r="F665" s="472"/>
      <c r="G665" s="472"/>
      <c r="H665" s="472"/>
      <c r="I665" s="472"/>
      <c r="J665" s="471"/>
      <c r="K665" s="466"/>
      <c r="L665" s="466"/>
    </row>
    <row r="666" spans="1:12" s="467" customFormat="1" ht="9" hidden="1" customHeight="1">
      <c r="A666" s="471"/>
      <c r="B666" s="472"/>
      <c r="C666" s="472"/>
      <c r="D666" s="472"/>
      <c r="E666" s="472"/>
      <c r="F666" s="472"/>
      <c r="G666" s="472"/>
      <c r="H666" s="472"/>
      <c r="I666" s="472"/>
      <c r="J666" s="471"/>
      <c r="K666" s="466"/>
      <c r="L666" s="466"/>
    </row>
    <row r="667" spans="1:12" s="467" customFormat="1" ht="9" hidden="1" customHeight="1">
      <c r="A667" s="471"/>
      <c r="B667" s="472"/>
      <c r="C667" s="472"/>
      <c r="D667" s="472"/>
      <c r="E667" s="472"/>
      <c r="F667" s="472"/>
      <c r="G667" s="472"/>
      <c r="H667" s="472"/>
      <c r="I667" s="472"/>
      <c r="J667" s="471"/>
      <c r="K667" s="466"/>
      <c r="L667" s="466"/>
    </row>
    <row r="668" spans="1:12" s="467" customFormat="1" ht="9" hidden="1" customHeight="1">
      <c r="A668" s="471"/>
      <c r="B668" s="472"/>
      <c r="C668" s="472"/>
      <c r="D668" s="472"/>
      <c r="E668" s="472"/>
      <c r="F668" s="472"/>
      <c r="G668" s="472"/>
      <c r="H668" s="472"/>
      <c r="I668" s="472"/>
      <c r="J668" s="471"/>
      <c r="K668" s="466"/>
      <c r="L668" s="466"/>
    </row>
    <row r="669" spans="1:12" s="467" customFormat="1" ht="9" hidden="1" customHeight="1">
      <c r="A669" s="471"/>
      <c r="B669" s="472"/>
      <c r="C669" s="472"/>
      <c r="D669" s="472"/>
      <c r="E669" s="472"/>
      <c r="F669" s="472"/>
      <c r="G669" s="472"/>
      <c r="H669" s="472"/>
      <c r="I669" s="472"/>
      <c r="J669" s="471"/>
      <c r="K669" s="466"/>
      <c r="L669" s="466"/>
    </row>
    <row r="670" spans="1:12" s="467" customFormat="1" ht="9" hidden="1" customHeight="1">
      <c r="A670" s="471"/>
      <c r="B670" s="472"/>
      <c r="C670" s="472"/>
      <c r="D670" s="472"/>
      <c r="E670" s="472"/>
      <c r="F670" s="472"/>
      <c r="G670" s="472"/>
      <c r="H670" s="472"/>
      <c r="I670" s="472"/>
      <c r="J670" s="471"/>
      <c r="K670" s="466"/>
      <c r="L670" s="466"/>
    </row>
    <row r="671" spans="1:12" s="467" customFormat="1" ht="9" hidden="1" customHeight="1">
      <c r="A671" s="471"/>
      <c r="B671" s="472"/>
      <c r="C671" s="472"/>
      <c r="D671" s="472"/>
      <c r="E671" s="472"/>
      <c r="F671" s="472"/>
      <c r="G671" s="472"/>
      <c r="H671" s="472"/>
      <c r="I671" s="472"/>
      <c r="J671" s="471"/>
      <c r="K671" s="466"/>
      <c r="L671" s="466"/>
    </row>
    <row r="672" spans="1:12" s="467" customFormat="1" ht="9" hidden="1" customHeight="1">
      <c r="A672" s="471"/>
      <c r="B672" s="472"/>
      <c r="C672" s="472"/>
      <c r="D672" s="472"/>
      <c r="E672" s="472"/>
      <c r="F672" s="472"/>
      <c r="G672" s="472"/>
      <c r="H672" s="472"/>
      <c r="I672" s="472"/>
      <c r="J672" s="471"/>
      <c r="K672" s="466"/>
      <c r="L672" s="466"/>
    </row>
    <row r="673" spans="1:26" s="467" customFormat="1" ht="9" hidden="1" customHeight="1">
      <c r="A673" s="471"/>
      <c r="B673" s="472"/>
      <c r="C673" s="472"/>
      <c r="D673" s="472"/>
      <c r="E673" s="472"/>
      <c r="F673" s="472"/>
      <c r="G673" s="472"/>
      <c r="H673" s="472"/>
      <c r="I673" s="472"/>
      <c r="J673" s="471"/>
      <c r="K673" s="466"/>
      <c r="L673" s="466"/>
    </row>
    <row r="674" spans="1:26" s="467" customFormat="1" ht="9" hidden="1" customHeight="1">
      <c r="A674" s="471"/>
      <c r="B674" s="472"/>
      <c r="C674" s="472"/>
      <c r="D674" s="472"/>
      <c r="E674" s="472"/>
      <c r="F674" s="472"/>
      <c r="G674" s="472"/>
      <c r="H674" s="472"/>
      <c r="I674" s="472"/>
      <c r="J674" s="471"/>
      <c r="K674" s="466"/>
      <c r="L674" s="466"/>
    </row>
    <row r="675" spans="1:26" s="467" customFormat="1" ht="9" hidden="1" customHeight="1">
      <c r="A675" s="471"/>
      <c r="B675" s="472"/>
      <c r="C675" s="472"/>
      <c r="D675" s="472"/>
      <c r="E675" s="472"/>
      <c r="F675" s="472"/>
      <c r="G675" s="472"/>
      <c r="H675" s="472"/>
      <c r="I675" s="472"/>
      <c r="J675" s="471"/>
      <c r="K675" s="466"/>
      <c r="L675" s="466"/>
    </row>
    <row r="676" spans="1:26" s="467" customFormat="1" ht="9" hidden="1" customHeight="1">
      <c r="A676" s="471"/>
      <c r="B676" s="472"/>
      <c r="C676" s="472"/>
      <c r="D676" s="472"/>
      <c r="E676" s="472"/>
      <c r="F676" s="472"/>
      <c r="G676" s="472"/>
      <c r="H676" s="472"/>
      <c r="I676" s="472"/>
      <c r="J676" s="471"/>
      <c r="K676" s="466"/>
      <c r="L676" s="466"/>
    </row>
    <row r="677" spans="1:26" s="467" customFormat="1" ht="9" hidden="1" customHeight="1">
      <c r="A677" s="471"/>
      <c r="B677" s="472"/>
      <c r="C677" s="472"/>
      <c r="D677" s="472"/>
      <c r="E677" s="472"/>
      <c r="F677" s="472"/>
      <c r="G677" s="472"/>
      <c r="H677" s="472"/>
      <c r="I677" s="472"/>
      <c r="J677" s="471"/>
      <c r="K677" s="466"/>
      <c r="L677" s="466"/>
    </row>
    <row r="678" spans="1:26" ht="3" hidden="1" customHeight="1">
      <c r="A678" s="494"/>
      <c r="B678" s="494"/>
      <c r="C678" s="494"/>
      <c r="D678" s="494"/>
      <c r="E678" s="494"/>
      <c r="F678" s="494"/>
      <c r="G678" s="494"/>
      <c r="H678" s="494"/>
      <c r="I678" s="494"/>
      <c r="J678" s="494"/>
    </row>
    <row r="679" spans="1:26" ht="3" hidden="1" customHeight="1">
      <c r="A679" s="494"/>
      <c r="B679" s="494"/>
      <c r="C679" s="494"/>
      <c r="D679" s="494"/>
      <c r="E679" s="494"/>
      <c r="F679" s="494"/>
      <c r="G679" s="494"/>
      <c r="H679" s="494"/>
      <c r="I679" s="494"/>
      <c r="J679" s="494"/>
    </row>
    <row r="680" spans="1:26" s="462" customFormat="1" ht="9" hidden="1" customHeight="1">
      <c r="A680" s="500"/>
      <c r="B680" s="501"/>
      <c r="C680" s="501"/>
      <c r="D680" s="501"/>
      <c r="E680" s="501"/>
      <c r="F680" s="501"/>
      <c r="G680" s="501"/>
      <c r="H680" s="501"/>
      <c r="I680" s="501"/>
      <c r="J680" s="497"/>
      <c r="K680" s="460"/>
      <c r="L680" s="460"/>
    </row>
    <row r="681" spans="1:26" s="462" customFormat="1" ht="9" hidden="1" customHeight="1">
      <c r="A681" s="500"/>
      <c r="B681" s="501"/>
      <c r="C681" s="501"/>
      <c r="D681" s="501"/>
      <c r="E681" s="501"/>
      <c r="F681" s="501"/>
      <c r="G681" s="501"/>
      <c r="H681" s="501"/>
      <c r="I681" s="501"/>
      <c r="J681" s="497"/>
      <c r="K681" s="460"/>
      <c r="L681" s="460"/>
    </row>
    <row r="682" spans="1:26" s="462" customFormat="1" ht="9" hidden="1" customHeight="1">
      <c r="A682" s="500"/>
      <c r="B682" s="497"/>
      <c r="C682" s="497"/>
      <c r="D682" s="497"/>
      <c r="E682" s="497"/>
      <c r="F682" s="497"/>
      <c r="G682" s="497"/>
      <c r="H682" s="497"/>
      <c r="I682" s="497"/>
      <c r="J682" s="497"/>
      <c r="K682" s="460"/>
      <c r="L682" s="460"/>
    </row>
    <row r="683" spans="1:26" ht="9" hidden="1" customHeight="1">
      <c r="A683" s="502"/>
      <c r="B683" s="455"/>
      <c r="C683" s="455"/>
      <c r="D683" s="455"/>
      <c r="E683" s="455"/>
      <c r="F683" s="455"/>
      <c r="G683" s="455"/>
      <c r="H683" s="455"/>
      <c r="I683" s="455"/>
    </row>
    <row r="684" spans="1:26" ht="11.25" hidden="1" customHeight="1">
      <c r="A684" s="455"/>
      <c r="B684" s="455"/>
      <c r="C684" s="455"/>
      <c r="D684" s="455"/>
      <c r="E684" s="455"/>
      <c r="F684" s="455"/>
      <c r="G684" s="455"/>
      <c r="H684" s="455"/>
      <c r="I684" s="455"/>
    </row>
    <row r="685" spans="1:26" s="455" customFormat="1" ht="11.25" hidden="1" customHeight="1">
      <c r="M685" s="456"/>
      <c r="N685" s="456"/>
      <c r="O685" s="456"/>
      <c r="P685" s="456"/>
      <c r="Q685" s="456"/>
      <c r="R685" s="456"/>
      <c r="S685" s="456"/>
      <c r="T685" s="456"/>
      <c r="U685" s="456"/>
      <c r="V685" s="456"/>
      <c r="W685" s="456"/>
      <c r="X685" s="456"/>
      <c r="Y685" s="456"/>
      <c r="Z685" s="456"/>
    </row>
    <row r="686" spans="1:26" s="455" customFormat="1" ht="11.25" hidden="1" customHeight="1">
      <c r="M686" s="456"/>
      <c r="N686" s="456"/>
      <c r="O686" s="456"/>
      <c r="P686" s="456"/>
      <c r="Q686" s="456"/>
      <c r="R686" s="456"/>
      <c r="S686" s="456"/>
      <c r="T686" s="456"/>
      <c r="U686" s="456"/>
      <c r="V686" s="456"/>
      <c r="W686" s="456"/>
      <c r="X686" s="456"/>
      <c r="Y686" s="456"/>
      <c r="Z686" s="456"/>
    </row>
    <row r="687" spans="1:26" s="455" customFormat="1" ht="11.25" hidden="1" customHeight="1">
      <c r="M687" s="456"/>
      <c r="N687" s="456"/>
      <c r="O687" s="456"/>
      <c r="P687" s="456"/>
      <c r="Q687" s="456"/>
      <c r="R687" s="456"/>
      <c r="S687" s="456"/>
      <c r="T687" s="456"/>
      <c r="U687" s="456"/>
      <c r="V687" s="456"/>
      <c r="W687" s="456"/>
      <c r="X687" s="456"/>
      <c r="Y687" s="456"/>
      <c r="Z687" s="456"/>
    </row>
    <row r="688" spans="1:26" s="455" customFormat="1" ht="11.25" hidden="1" customHeight="1">
      <c r="M688" s="456"/>
      <c r="N688" s="456"/>
      <c r="O688" s="456"/>
      <c r="P688" s="456"/>
      <c r="Q688" s="456"/>
      <c r="R688" s="456"/>
      <c r="S688" s="456"/>
      <c r="T688" s="456"/>
      <c r="U688" s="456"/>
      <c r="V688" s="456"/>
      <c r="W688" s="456"/>
      <c r="X688" s="456"/>
      <c r="Y688" s="456"/>
      <c r="Z688" s="456"/>
    </row>
    <row r="689" spans="13:26" s="455" customFormat="1" ht="11.25" hidden="1" customHeight="1">
      <c r="M689" s="456"/>
      <c r="N689" s="456"/>
      <c r="O689" s="456"/>
      <c r="P689" s="456"/>
      <c r="Q689" s="456"/>
      <c r="R689" s="456"/>
      <c r="S689" s="456"/>
      <c r="T689" s="456"/>
      <c r="U689" s="456"/>
      <c r="V689" s="456"/>
      <c r="W689" s="456"/>
      <c r="X689" s="456"/>
      <c r="Y689" s="456"/>
      <c r="Z689" s="456"/>
    </row>
    <row r="690" spans="13:26" s="455" customFormat="1" ht="11.25" hidden="1" customHeight="1">
      <c r="M690" s="456"/>
      <c r="N690" s="456"/>
      <c r="O690" s="456"/>
      <c r="P690" s="456"/>
      <c r="Q690" s="456"/>
      <c r="R690" s="456"/>
      <c r="S690" s="456"/>
      <c r="T690" s="456"/>
      <c r="U690" s="456"/>
      <c r="V690" s="456"/>
      <c r="W690" s="456"/>
      <c r="X690" s="456"/>
      <c r="Y690" s="456"/>
      <c r="Z690" s="456"/>
    </row>
    <row r="691" spans="13:26" s="455" customFormat="1" ht="11.25" hidden="1" customHeight="1">
      <c r="M691" s="456"/>
      <c r="N691" s="456"/>
      <c r="O691" s="456"/>
      <c r="P691" s="456"/>
      <c r="Q691" s="456"/>
      <c r="R691" s="456"/>
      <c r="S691" s="456"/>
      <c r="T691" s="456"/>
      <c r="U691" s="456"/>
      <c r="V691" s="456"/>
      <c r="W691" s="456"/>
      <c r="X691" s="456"/>
      <c r="Y691" s="456"/>
      <c r="Z691" s="456"/>
    </row>
    <row r="692" spans="13:26" s="455" customFormat="1" ht="11.25" hidden="1" customHeight="1">
      <c r="M692" s="456"/>
      <c r="N692" s="456"/>
      <c r="O692" s="456"/>
      <c r="P692" s="456"/>
      <c r="Q692" s="456"/>
      <c r="R692" s="456"/>
      <c r="S692" s="456"/>
      <c r="T692" s="456"/>
      <c r="U692" s="456"/>
      <c r="V692" s="456"/>
      <c r="W692" s="456"/>
      <c r="X692" s="456"/>
      <c r="Y692" s="456"/>
      <c r="Z692" s="456"/>
    </row>
    <row r="693" spans="13:26" s="455" customFormat="1" ht="11.25" hidden="1" customHeight="1">
      <c r="M693" s="456"/>
      <c r="N693" s="456"/>
      <c r="O693" s="456"/>
      <c r="P693" s="456"/>
      <c r="Q693" s="456"/>
      <c r="R693" s="456"/>
      <c r="S693" s="456"/>
      <c r="T693" s="456"/>
      <c r="U693" s="456"/>
      <c r="V693" s="456"/>
      <c r="W693" s="456"/>
      <c r="X693" s="456"/>
      <c r="Y693" s="456"/>
      <c r="Z693" s="456"/>
    </row>
    <row r="694" spans="13:26" s="455" customFormat="1" ht="11.25" hidden="1" customHeight="1">
      <c r="M694" s="456"/>
      <c r="N694" s="456"/>
      <c r="O694" s="456"/>
      <c r="P694" s="456"/>
      <c r="Q694" s="456"/>
      <c r="R694" s="456"/>
      <c r="S694" s="456"/>
      <c r="T694" s="456"/>
      <c r="U694" s="456"/>
      <c r="V694" s="456"/>
      <c r="W694" s="456"/>
      <c r="X694" s="456"/>
      <c r="Y694" s="456"/>
      <c r="Z694" s="456"/>
    </row>
    <row r="695" spans="13:26" s="455" customFormat="1" ht="11.25" hidden="1" customHeight="1">
      <c r="M695" s="456"/>
      <c r="N695" s="456"/>
      <c r="O695" s="456"/>
      <c r="P695" s="456"/>
      <c r="Q695" s="456"/>
      <c r="R695" s="456"/>
      <c r="S695" s="456"/>
      <c r="T695" s="456"/>
      <c r="U695" s="456"/>
      <c r="V695" s="456"/>
      <c r="W695" s="456"/>
      <c r="X695" s="456"/>
      <c r="Y695" s="456"/>
      <c r="Z695" s="456"/>
    </row>
    <row r="696" spans="13:26" s="455" customFormat="1" ht="11.25" hidden="1" customHeight="1">
      <c r="M696" s="456"/>
      <c r="N696" s="456"/>
      <c r="O696" s="456"/>
      <c r="P696" s="456"/>
      <c r="Q696" s="456"/>
      <c r="R696" s="456"/>
      <c r="S696" s="456"/>
      <c r="T696" s="456"/>
      <c r="U696" s="456"/>
      <c r="V696" s="456"/>
      <c r="W696" s="456"/>
      <c r="X696" s="456"/>
      <c r="Y696" s="456"/>
      <c r="Z696" s="456"/>
    </row>
    <row r="697" spans="13:26" s="455" customFormat="1" ht="11.25" hidden="1" customHeight="1">
      <c r="M697" s="456"/>
      <c r="N697" s="456"/>
      <c r="O697" s="456"/>
      <c r="P697" s="456"/>
      <c r="Q697" s="456"/>
      <c r="R697" s="456"/>
      <c r="S697" s="456"/>
      <c r="T697" s="456"/>
      <c r="U697" s="456"/>
      <c r="V697" s="456"/>
      <c r="W697" s="456"/>
      <c r="X697" s="456"/>
      <c r="Y697" s="456"/>
      <c r="Z697" s="456"/>
    </row>
    <row r="698" spans="13:26" s="455" customFormat="1" ht="11.25" hidden="1" customHeight="1">
      <c r="M698" s="456"/>
      <c r="N698" s="456"/>
      <c r="O698" s="456"/>
      <c r="P698" s="456"/>
      <c r="Q698" s="456"/>
      <c r="R698" s="456"/>
      <c r="S698" s="456"/>
      <c r="T698" s="456"/>
      <c r="U698" s="456"/>
      <c r="V698" s="456"/>
      <c r="W698" s="456"/>
      <c r="X698" s="456"/>
      <c r="Y698" s="456"/>
      <c r="Z698" s="456"/>
    </row>
    <row r="699" spans="13:26" s="455" customFormat="1" ht="11.25" hidden="1" customHeight="1">
      <c r="M699" s="456"/>
      <c r="N699" s="456"/>
      <c r="O699" s="456"/>
      <c r="P699" s="456"/>
      <c r="Q699" s="456"/>
      <c r="R699" s="456"/>
      <c r="S699" s="456"/>
      <c r="T699" s="456"/>
      <c r="U699" s="456"/>
      <c r="V699" s="456"/>
      <c r="W699" s="456"/>
      <c r="X699" s="456"/>
      <c r="Y699" s="456"/>
      <c r="Z699" s="456"/>
    </row>
    <row r="700" spans="13:26" s="455" customFormat="1" ht="11.25" hidden="1" customHeight="1">
      <c r="M700" s="456"/>
      <c r="N700" s="456"/>
      <c r="O700" s="456"/>
      <c r="P700" s="456"/>
      <c r="Q700" s="456"/>
      <c r="R700" s="456"/>
      <c r="S700" s="456"/>
      <c r="T700" s="456"/>
      <c r="U700" s="456"/>
      <c r="V700" s="456"/>
      <c r="W700" s="456"/>
      <c r="X700" s="456"/>
      <c r="Y700" s="456"/>
      <c r="Z700" s="456"/>
    </row>
    <row r="701" spans="13:26" s="455" customFormat="1" ht="11.25" hidden="1" customHeight="1">
      <c r="M701" s="456"/>
      <c r="N701" s="456"/>
      <c r="O701" s="456"/>
      <c r="P701" s="456"/>
      <c r="Q701" s="456"/>
      <c r="R701" s="456"/>
      <c r="S701" s="456"/>
      <c r="T701" s="456"/>
      <c r="U701" s="456"/>
      <c r="V701" s="456"/>
      <c r="W701" s="456"/>
      <c r="X701" s="456"/>
      <c r="Y701" s="456"/>
      <c r="Z701" s="456"/>
    </row>
    <row r="702" spans="13:26" s="455" customFormat="1" ht="11.25" hidden="1" customHeight="1">
      <c r="M702" s="456"/>
      <c r="N702" s="456"/>
      <c r="O702" s="456"/>
      <c r="P702" s="456"/>
      <c r="Q702" s="456"/>
      <c r="R702" s="456"/>
      <c r="S702" s="456"/>
      <c r="T702" s="456"/>
      <c r="U702" s="456"/>
      <c r="V702" s="456"/>
      <c r="W702" s="456"/>
      <c r="X702" s="456"/>
      <c r="Y702" s="456"/>
      <c r="Z702" s="456"/>
    </row>
    <row r="703" spans="13:26" s="455" customFormat="1" ht="11.25" hidden="1" customHeight="1">
      <c r="M703" s="456"/>
      <c r="N703" s="456"/>
      <c r="O703" s="456"/>
      <c r="P703" s="456"/>
      <c r="Q703" s="456"/>
      <c r="R703" s="456"/>
      <c r="S703" s="456"/>
      <c r="T703" s="456"/>
      <c r="U703" s="456"/>
      <c r="V703" s="456"/>
      <c r="W703" s="456"/>
      <c r="X703" s="456"/>
      <c r="Y703" s="456"/>
      <c r="Z703" s="456"/>
    </row>
    <row r="704" spans="13:26" s="455" customFormat="1" ht="11.25" hidden="1" customHeight="1">
      <c r="M704" s="456"/>
      <c r="N704" s="456"/>
      <c r="O704" s="456"/>
      <c r="P704" s="456"/>
      <c r="Q704" s="456"/>
      <c r="R704" s="456"/>
      <c r="S704" s="456"/>
      <c r="T704" s="456"/>
      <c r="U704" s="456"/>
      <c r="V704" s="456"/>
      <c r="W704" s="456"/>
      <c r="X704" s="456"/>
      <c r="Y704" s="456"/>
      <c r="Z704" s="456"/>
    </row>
    <row r="705" spans="13:26" s="455" customFormat="1" ht="11.25" hidden="1" customHeight="1">
      <c r="M705" s="456"/>
      <c r="N705" s="456"/>
      <c r="O705" s="456"/>
      <c r="P705" s="456"/>
      <c r="Q705" s="456"/>
      <c r="R705" s="456"/>
      <c r="S705" s="456"/>
      <c r="T705" s="456"/>
      <c r="U705" s="456"/>
      <c r="V705" s="456"/>
      <c r="W705" s="456"/>
      <c r="X705" s="456"/>
      <c r="Y705" s="456"/>
      <c r="Z705" s="456"/>
    </row>
    <row r="706" spans="13:26" s="455" customFormat="1" ht="11.25" hidden="1" customHeight="1">
      <c r="M706" s="456"/>
      <c r="N706" s="456"/>
      <c r="O706" s="456"/>
      <c r="P706" s="456"/>
      <c r="Q706" s="456"/>
      <c r="R706" s="456"/>
      <c r="S706" s="456"/>
      <c r="T706" s="456"/>
      <c r="U706" s="456"/>
      <c r="V706" s="456"/>
      <c r="W706" s="456"/>
      <c r="X706" s="456"/>
      <c r="Y706" s="456"/>
      <c r="Z706" s="456"/>
    </row>
    <row r="707" spans="13:26" s="455" customFormat="1" ht="11.25" hidden="1" customHeight="1">
      <c r="M707" s="456"/>
      <c r="N707" s="456"/>
      <c r="O707" s="456"/>
      <c r="P707" s="456"/>
      <c r="Q707" s="456"/>
      <c r="R707" s="456"/>
      <c r="S707" s="456"/>
      <c r="T707" s="456"/>
      <c r="U707" s="456"/>
      <c r="V707" s="456"/>
      <c r="W707" s="456"/>
      <c r="X707" s="456"/>
      <c r="Y707" s="456"/>
      <c r="Z707" s="456"/>
    </row>
    <row r="708" spans="13:26" s="455" customFormat="1" ht="11.25" hidden="1" customHeight="1">
      <c r="M708" s="456"/>
      <c r="N708" s="456"/>
      <c r="O708" s="456"/>
      <c r="P708" s="456"/>
      <c r="Q708" s="456"/>
      <c r="R708" s="456"/>
      <c r="S708" s="456"/>
      <c r="T708" s="456"/>
      <c r="U708" s="456"/>
      <c r="V708" s="456"/>
      <c r="W708" s="456"/>
      <c r="X708" s="456"/>
      <c r="Y708" s="456"/>
      <c r="Z708" s="456"/>
    </row>
    <row r="709" spans="13:26" s="455" customFormat="1" ht="11.25" hidden="1" customHeight="1">
      <c r="M709" s="456"/>
      <c r="N709" s="456"/>
      <c r="O709" s="456"/>
      <c r="P709" s="456"/>
      <c r="Q709" s="456"/>
      <c r="R709" s="456"/>
      <c r="S709" s="456"/>
      <c r="T709" s="456"/>
      <c r="U709" s="456"/>
      <c r="V709" s="456"/>
      <c r="W709" s="456"/>
      <c r="X709" s="456"/>
      <c r="Y709" s="456"/>
      <c r="Z709" s="456"/>
    </row>
    <row r="710" spans="13:26" s="455" customFormat="1" ht="11.25" hidden="1" customHeight="1">
      <c r="M710" s="456"/>
      <c r="N710" s="456"/>
      <c r="O710" s="456"/>
      <c r="P710" s="456"/>
      <c r="Q710" s="456"/>
      <c r="R710" s="456"/>
      <c r="S710" s="456"/>
      <c r="T710" s="456"/>
      <c r="U710" s="456"/>
      <c r="V710" s="456"/>
      <c r="W710" s="456"/>
      <c r="X710" s="456"/>
      <c r="Y710" s="456"/>
      <c r="Z710" s="456"/>
    </row>
    <row r="711" spans="13:26" s="455" customFormat="1" ht="11.25" hidden="1" customHeight="1">
      <c r="M711" s="456"/>
      <c r="N711" s="456"/>
      <c r="O711" s="456"/>
      <c r="P711" s="456"/>
      <c r="Q711" s="456"/>
      <c r="R711" s="456"/>
      <c r="S711" s="456"/>
      <c r="T711" s="456"/>
      <c r="U711" s="456"/>
      <c r="V711" s="456"/>
      <c r="W711" s="456"/>
      <c r="X711" s="456"/>
      <c r="Y711" s="456"/>
      <c r="Z711" s="456"/>
    </row>
    <row r="712" spans="13:26" s="455" customFormat="1" ht="11.25" hidden="1" customHeight="1">
      <c r="M712" s="456"/>
      <c r="N712" s="456"/>
      <c r="O712" s="456"/>
      <c r="P712" s="456"/>
      <c r="Q712" s="456"/>
      <c r="R712" s="456"/>
      <c r="S712" s="456"/>
      <c r="T712" s="456"/>
      <c r="U712" s="456"/>
      <c r="V712" s="456"/>
      <c r="W712" s="456"/>
      <c r="X712" s="456"/>
      <c r="Y712" s="456"/>
      <c r="Z712" s="456"/>
    </row>
    <row r="713" spans="13:26" s="455" customFormat="1" ht="11.25" hidden="1" customHeight="1">
      <c r="M713" s="456"/>
      <c r="N713" s="456"/>
      <c r="O713" s="456"/>
      <c r="P713" s="456"/>
      <c r="Q713" s="456"/>
      <c r="R713" s="456"/>
      <c r="S713" s="456"/>
      <c r="T713" s="456"/>
      <c r="U713" s="456"/>
      <c r="V713" s="456"/>
      <c r="W713" s="456"/>
      <c r="X713" s="456"/>
      <c r="Y713" s="456"/>
      <c r="Z713" s="456"/>
    </row>
    <row r="714" spans="13:26" s="455" customFormat="1" ht="11.25" hidden="1" customHeight="1">
      <c r="M714" s="456"/>
      <c r="N714" s="456"/>
      <c r="O714" s="456"/>
      <c r="P714" s="456"/>
      <c r="Q714" s="456"/>
      <c r="R714" s="456"/>
      <c r="S714" s="456"/>
      <c r="T714" s="456"/>
      <c r="U714" s="456"/>
      <c r="V714" s="456"/>
      <c r="W714" s="456"/>
      <c r="X714" s="456"/>
      <c r="Y714" s="456"/>
      <c r="Z714" s="456"/>
    </row>
    <row r="715" spans="13:26" s="455" customFormat="1" ht="11.25" hidden="1" customHeight="1">
      <c r="M715" s="456"/>
      <c r="N715" s="456"/>
      <c r="O715" s="456"/>
      <c r="P715" s="456"/>
      <c r="Q715" s="456"/>
      <c r="R715" s="456"/>
      <c r="S715" s="456"/>
      <c r="T715" s="456"/>
      <c r="U715" s="456"/>
      <c r="V715" s="456"/>
      <c r="W715" s="456"/>
      <c r="X715" s="456"/>
      <c r="Y715" s="456"/>
      <c r="Z715" s="456"/>
    </row>
    <row r="716" spans="13:26" s="455" customFormat="1" ht="11.25" hidden="1" customHeight="1">
      <c r="M716" s="456"/>
      <c r="N716" s="456"/>
      <c r="O716" s="456"/>
      <c r="P716" s="456"/>
      <c r="Q716" s="456"/>
      <c r="R716" s="456"/>
      <c r="S716" s="456"/>
      <c r="T716" s="456"/>
      <c r="U716" s="456"/>
      <c r="V716" s="456"/>
      <c r="W716" s="456"/>
      <c r="X716" s="456"/>
      <c r="Y716" s="456"/>
      <c r="Z716" s="456"/>
    </row>
    <row r="717" spans="13:26" s="455" customFormat="1" ht="11.25" hidden="1" customHeight="1">
      <c r="M717" s="456"/>
      <c r="N717" s="456"/>
      <c r="O717" s="456"/>
      <c r="P717" s="456"/>
      <c r="Q717" s="456"/>
      <c r="R717" s="456"/>
      <c r="S717" s="456"/>
      <c r="T717" s="456"/>
      <c r="U717" s="456"/>
      <c r="V717" s="456"/>
      <c r="W717" s="456"/>
      <c r="X717" s="456"/>
      <c r="Y717" s="456"/>
      <c r="Z717" s="456"/>
    </row>
    <row r="718" spans="13:26" s="455" customFormat="1" ht="11.25" hidden="1" customHeight="1">
      <c r="M718" s="456"/>
      <c r="N718" s="456"/>
      <c r="O718" s="456"/>
      <c r="P718" s="456"/>
      <c r="Q718" s="456"/>
      <c r="R718" s="456"/>
      <c r="S718" s="456"/>
      <c r="T718" s="456"/>
      <c r="U718" s="456"/>
      <c r="V718" s="456"/>
      <c r="W718" s="456"/>
      <c r="X718" s="456"/>
      <c r="Y718" s="456"/>
      <c r="Z718" s="456"/>
    </row>
    <row r="719" spans="13:26" s="455" customFormat="1" ht="11.25" hidden="1" customHeight="1">
      <c r="M719" s="456"/>
      <c r="N719" s="456"/>
      <c r="O719" s="456"/>
      <c r="P719" s="456"/>
      <c r="Q719" s="456"/>
      <c r="R719" s="456"/>
      <c r="S719" s="456"/>
      <c r="T719" s="456"/>
      <c r="U719" s="456"/>
      <c r="V719" s="456"/>
      <c r="W719" s="456"/>
      <c r="X719" s="456"/>
      <c r="Y719" s="456"/>
      <c r="Z719" s="456"/>
    </row>
    <row r="720" spans="13:26" s="455" customFormat="1" ht="11.25" hidden="1" customHeight="1">
      <c r="M720" s="456"/>
      <c r="N720" s="456"/>
      <c r="O720" s="456"/>
      <c r="P720" s="456"/>
      <c r="Q720" s="456"/>
      <c r="R720" s="456"/>
      <c r="S720" s="456"/>
      <c r="T720" s="456"/>
      <c r="U720" s="456"/>
      <c r="V720" s="456"/>
      <c r="W720" s="456"/>
      <c r="X720" s="456"/>
      <c r="Y720" s="456"/>
      <c r="Z720" s="456"/>
    </row>
    <row r="721" spans="13:26" s="455" customFormat="1" ht="11.25" hidden="1" customHeight="1">
      <c r="M721" s="456"/>
      <c r="N721" s="456"/>
      <c r="O721" s="456"/>
      <c r="P721" s="456"/>
      <c r="Q721" s="456"/>
      <c r="R721" s="456"/>
      <c r="S721" s="456"/>
      <c r="T721" s="456"/>
      <c r="U721" s="456"/>
      <c r="V721" s="456"/>
      <c r="W721" s="456"/>
      <c r="X721" s="456"/>
      <c r="Y721" s="456"/>
      <c r="Z721" s="456"/>
    </row>
    <row r="722" spans="13:26" s="455" customFormat="1" ht="11.25" hidden="1" customHeight="1">
      <c r="M722" s="456"/>
      <c r="N722" s="456"/>
      <c r="O722" s="456"/>
      <c r="P722" s="456"/>
      <c r="Q722" s="456"/>
      <c r="R722" s="456"/>
      <c r="S722" s="456"/>
      <c r="T722" s="456"/>
      <c r="U722" s="456"/>
      <c r="V722" s="456"/>
      <c r="W722" s="456"/>
      <c r="X722" s="456"/>
      <c r="Y722" s="456"/>
      <c r="Z722" s="456"/>
    </row>
    <row r="723" spans="13:26" s="455" customFormat="1" ht="11.25" hidden="1" customHeight="1">
      <c r="M723" s="456"/>
      <c r="N723" s="456"/>
      <c r="O723" s="456"/>
      <c r="P723" s="456"/>
      <c r="Q723" s="456"/>
      <c r="R723" s="456"/>
      <c r="S723" s="456"/>
      <c r="T723" s="456"/>
      <c r="U723" s="456"/>
      <c r="V723" s="456"/>
      <c r="W723" s="456"/>
      <c r="X723" s="456"/>
      <c r="Y723" s="456"/>
      <c r="Z723" s="456"/>
    </row>
    <row r="724" spans="13:26" s="455" customFormat="1" ht="11.25" hidden="1" customHeight="1">
      <c r="M724" s="456"/>
      <c r="N724" s="456"/>
      <c r="O724" s="456"/>
      <c r="P724" s="456"/>
      <c r="Q724" s="456"/>
      <c r="R724" s="456"/>
      <c r="S724" s="456"/>
      <c r="T724" s="456"/>
      <c r="U724" s="456"/>
      <c r="V724" s="456"/>
      <c r="W724" s="456"/>
      <c r="X724" s="456"/>
      <c r="Y724" s="456"/>
      <c r="Z724" s="456"/>
    </row>
    <row r="725" spans="13:26" s="455" customFormat="1" ht="11.25" hidden="1" customHeight="1">
      <c r="M725" s="456"/>
      <c r="N725" s="456"/>
      <c r="O725" s="456"/>
      <c r="P725" s="456"/>
      <c r="Q725" s="456"/>
      <c r="R725" s="456"/>
      <c r="S725" s="456"/>
      <c r="T725" s="456"/>
      <c r="U725" s="456"/>
      <c r="V725" s="456"/>
      <c r="W725" s="456"/>
      <c r="X725" s="456"/>
      <c r="Y725" s="456"/>
      <c r="Z725" s="456"/>
    </row>
    <row r="726" spans="13:26" s="455" customFormat="1" ht="11.25" hidden="1" customHeight="1">
      <c r="M726" s="456"/>
      <c r="N726" s="456"/>
      <c r="O726" s="456"/>
      <c r="P726" s="456"/>
      <c r="Q726" s="456"/>
      <c r="R726" s="456"/>
      <c r="S726" s="456"/>
      <c r="T726" s="456"/>
      <c r="U726" s="456"/>
      <c r="V726" s="456"/>
      <c r="W726" s="456"/>
      <c r="X726" s="456"/>
      <c r="Y726" s="456"/>
      <c r="Z726" s="456"/>
    </row>
    <row r="727" spans="13:26" s="455" customFormat="1" ht="11.25" hidden="1" customHeight="1">
      <c r="M727" s="456"/>
      <c r="N727" s="456"/>
      <c r="O727" s="456"/>
      <c r="P727" s="456"/>
      <c r="Q727" s="456"/>
      <c r="R727" s="456"/>
      <c r="S727" s="456"/>
      <c r="T727" s="456"/>
      <c r="U727" s="456"/>
      <c r="V727" s="456"/>
      <c r="W727" s="456"/>
      <c r="X727" s="456"/>
      <c r="Y727" s="456"/>
      <c r="Z727" s="456"/>
    </row>
    <row r="728" spans="13:26" s="455" customFormat="1" ht="11.25" hidden="1" customHeight="1">
      <c r="M728" s="456"/>
      <c r="N728" s="456"/>
      <c r="O728" s="456"/>
      <c r="P728" s="456"/>
      <c r="Q728" s="456"/>
      <c r="R728" s="456"/>
      <c r="S728" s="456"/>
      <c r="T728" s="456"/>
      <c r="U728" s="456"/>
      <c r="V728" s="456"/>
      <c r="W728" s="456"/>
      <c r="X728" s="456"/>
      <c r="Y728" s="456"/>
      <c r="Z728" s="456"/>
    </row>
    <row r="729" spans="13:26" s="455" customFormat="1" ht="11.25" hidden="1" customHeight="1">
      <c r="M729" s="456"/>
      <c r="N729" s="456"/>
      <c r="O729" s="456"/>
      <c r="P729" s="456"/>
      <c r="Q729" s="456"/>
      <c r="R729" s="456"/>
      <c r="S729" s="456"/>
      <c r="T729" s="456"/>
      <c r="U729" s="456"/>
      <c r="V729" s="456"/>
      <c r="W729" s="456"/>
      <c r="X729" s="456"/>
      <c r="Y729" s="456"/>
      <c r="Z729" s="456"/>
    </row>
    <row r="730" spans="13:26" s="455" customFormat="1" ht="11.25" hidden="1" customHeight="1">
      <c r="M730" s="456"/>
      <c r="N730" s="456"/>
      <c r="O730" s="456"/>
      <c r="P730" s="456"/>
      <c r="Q730" s="456"/>
      <c r="R730" s="456"/>
      <c r="S730" s="456"/>
      <c r="T730" s="456"/>
      <c r="U730" s="456"/>
      <c r="V730" s="456"/>
      <c r="W730" s="456"/>
      <c r="X730" s="456"/>
      <c r="Y730" s="456"/>
      <c r="Z730" s="456"/>
    </row>
    <row r="731" spans="13:26" s="455" customFormat="1" ht="11.25" hidden="1" customHeight="1">
      <c r="M731" s="456"/>
      <c r="N731" s="456"/>
      <c r="O731" s="456"/>
      <c r="P731" s="456"/>
      <c r="Q731" s="456"/>
      <c r="R731" s="456"/>
      <c r="S731" s="456"/>
      <c r="T731" s="456"/>
      <c r="U731" s="456"/>
      <c r="V731" s="456"/>
      <c r="W731" s="456"/>
      <c r="X731" s="456"/>
      <c r="Y731" s="456"/>
      <c r="Z731" s="456"/>
    </row>
    <row r="732" spans="13:26" s="455" customFormat="1" ht="11.25" hidden="1" customHeight="1">
      <c r="M732" s="456"/>
      <c r="N732" s="456"/>
      <c r="O732" s="456"/>
      <c r="P732" s="456"/>
      <c r="Q732" s="456"/>
      <c r="R732" s="456"/>
      <c r="S732" s="456"/>
      <c r="T732" s="456"/>
      <c r="U732" s="456"/>
      <c r="V732" s="456"/>
      <c r="W732" s="456"/>
      <c r="X732" s="456"/>
      <c r="Y732" s="456"/>
      <c r="Z732" s="456"/>
    </row>
    <row r="733" spans="13:26" s="455" customFormat="1" ht="11.25" hidden="1" customHeight="1">
      <c r="M733" s="456"/>
      <c r="N733" s="456"/>
      <c r="O733" s="456"/>
      <c r="P733" s="456"/>
      <c r="Q733" s="456"/>
      <c r="R733" s="456"/>
      <c r="S733" s="456"/>
      <c r="T733" s="456"/>
      <c r="U733" s="456"/>
      <c r="V733" s="456"/>
      <c r="W733" s="456"/>
      <c r="X733" s="456"/>
      <c r="Y733" s="456"/>
      <c r="Z733" s="456"/>
    </row>
    <row r="734" spans="13:26" s="455" customFormat="1" ht="11.25" hidden="1" customHeight="1">
      <c r="M734" s="456"/>
      <c r="N734" s="456"/>
      <c r="O734" s="456"/>
      <c r="P734" s="456"/>
      <c r="Q734" s="456"/>
      <c r="R734" s="456"/>
      <c r="S734" s="456"/>
      <c r="T734" s="456"/>
      <c r="U734" s="456"/>
      <c r="V734" s="456"/>
      <c r="W734" s="456"/>
      <c r="X734" s="456"/>
      <c r="Y734" s="456"/>
      <c r="Z734" s="456"/>
    </row>
    <row r="735" spans="13:26" s="455" customFormat="1" ht="11.25" hidden="1" customHeight="1">
      <c r="M735" s="456"/>
      <c r="N735" s="456"/>
      <c r="O735" s="456"/>
      <c r="P735" s="456"/>
      <c r="Q735" s="456"/>
      <c r="R735" s="456"/>
      <c r="S735" s="456"/>
      <c r="T735" s="456"/>
      <c r="U735" s="456"/>
      <c r="V735" s="456"/>
      <c r="W735" s="456"/>
      <c r="X735" s="456"/>
      <c r="Y735" s="456"/>
      <c r="Z735" s="456"/>
    </row>
    <row r="736" spans="13:26" s="455" customFormat="1" ht="11.25" hidden="1" customHeight="1">
      <c r="M736" s="456"/>
      <c r="N736" s="456"/>
      <c r="O736" s="456"/>
      <c r="P736" s="456"/>
      <c r="Q736" s="456"/>
      <c r="R736" s="456"/>
      <c r="S736" s="456"/>
      <c r="T736" s="456"/>
      <c r="U736" s="456"/>
      <c r="V736" s="456"/>
      <c r="W736" s="456"/>
      <c r="X736" s="456"/>
      <c r="Y736" s="456"/>
      <c r="Z736" s="456"/>
    </row>
    <row r="737" spans="1:26" s="455" customFormat="1" ht="11.25" hidden="1" customHeight="1">
      <c r="M737" s="456"/>
      <c r="N737" s="456"/>
      <c r="O737" s="456"/>
      <c r="P737" s="456"/>
      <c r="Q737" s="456"/>
      <c r="R737" s="456"/>
      <c r="S737" s="456"/>
      <c r="T737" s="456"/>
      <c r="U737" s="456"/>
      <c r="V737" s="456"/>
      <c r="W737" s="456"/>
      <c r="X737" s="456"/>
      <c r="Y737" s="456"/>
      <c r="Z737" s="456"/>
    </row>
    <row r="738" spans="1:26" s="455" customFormat="1" ht="11.25" hidden="1" customHeight="1">
      <c r="M738" s="456"/>
      <c r="N738" s="456"/>
      <c r="O738" s="456"/>
      <c r="P738" s="456"/>
      <c r="Q738" s="456"/>
      <c r="R738" s="456"/>
      <c r="S738" s="456"/>
      <c r="T738" s="456"/>
      <c r="U738" s="456"/>
      <c r="V738" s="456"/>
      <c r="W738" s="456"/>
      <c r="X738" s="456"/>
      <c r="Y738" s="456"/>
      <c r="Z738" s="456"/>
    </row>
    <row r="739" spans="1:26" s="455" customFormat="1" ht="11.25" hidden="1" customHeight="1">
      <c r="M739" s="456"/>
      <c r="N739" s="456"/>
      <c r="O739" s="456"/>
      <c r="P739" s="456"/>
      <c r="Q739" s="456"/>
      <c r="R739" s="456"/>
      <c r="S739" s="456"/>
      <c r="T739" s="456"/>
      <c r="U739" s="456"/>
      <c r="V739" s="456"/>
      <c r="W739" s="456"/>
      <c r="X739" s="456"/>
      <c r="Y739" s="456"/>
      <c r="Z739" s="456"/>
    </row>
    <row r="740" spans="1:26" s="455" customFormat="1" ht="11.25" hidden="1" customHeight="1">
      <c r="M740" s="456"/>
      <c r="N740" s="456"/>
      <c r="O740" s="456"/>
      <c r="P740" s="456"/>
      <c r="Q740" s="456"/>
      <c r="R740" s="456"/>
      <c r="S740" s="456"/>
      <c r="T740" s="456"/>
      <c r="U740" s="456"/>
      <c r="V740" s="456"/>
      <c r="W740" s="456"/>
      <c r="X740" s="456"/>
      <c r="Y740" s="456"/>
      <c r="Z740" s="456"/>
    </row>
    <row r="741" spans="1:26" s="455" customFormat="1" ht="11.25" hidden="1" customHeight="1">
      <c r="M741" s="456"/>
      <c r="N741" s="456"/>
      <c r="O741" s="456"/>
      <c r="P741" s="456"/>
      <c r="Q741" s="456"/>
      <c r="R741" s="456"/>
      <c r="S741" s="456"/>
      <c r="T741" s="456"/>
      <c r="U741" s="456"/>
      <c r="V741" s="456"/>
      <c r="W741" s="456"/>
      <c r="X741" s="456"/>
      <c r="Y741" s="456"/>
      <c r="Z741" s="456"/>
    </row>
    <row r="742" spans="1:26" s="455" customFormat="1" ht="11.25" hidden="1" customHeight="1">
      <c r="M742" s="456"/>
      <c r="N742" s="456"/>
      <c r="O742" s="456"/>
      <c r="P742" s="456"/>
      <c r="Q742" s="456"/>
      <c r="R742" s="456"/>
      <c r="S742" s="456"/>
      <c r="T742" s="456"/>
      <c r="U742" s="456"/>
      <c r="V742" s="456"/>
      <c r="W742" s="456"/>
      <c r="X742" s="456"/>
      <c r="Y742" s="456"/>
      <c r="Z742" s="456"/>
    </row>
    <row r="743" spans="1:26" s="455" customFormat="1" ht="11.25" hidden="1" customHeight="1">
      <c r="M743" s="456"/>
      <c r="N743" s="456"/>
      <c r="O743" s="456"/>
      <c r="P743" s="456"/>
      <c r="Q743" s="456"/>
      <c r="R743" s="456"/>
      <c r="S743" s="456"/>
      <c r="T743" s="456"/>
      <c r="U743" s="456"/>
      <c r="V743" s="456"/>
      <c r="W743" s="456"/>
      <c r="X743" s="456"/>
      <c r="Y743" s="456"/>
      <c r="Z743" s="456"/>
    </row>
    <row r="744" spans="1:26" s="455" customFormat="1" ht="11.25" hidden="1" customHeight="1">
      <c r="M744" s="456"/>
      <c r="N744" s="456"/>
      <c r="O744" s="456"/>
      <c r="P744" s="456"/>
      <c r="Q744" s="456"/>
      <c r="R744" s="456"/>
      <c r="S744" s="456"/>
      <c r="T744" s="456"/>
      <c r="U744" s="456"/>
      <c r="V744" s="456"/>
      <c r="W744" s="456"/>
      <c r="X744" s="456"/>
      <c r="Y744" s="456"/>
      <c r="Z744" s="456"/>
    </row>
    <row r="745" spans="1:26" s="455" customFormat="1" ht="11.25" hidden="1" customHeight="1">
      <c r="M745" s="456"/>
      <c r="N745" s="456"/>
      <c r="O745" s="456"/>
      <c r="P745" s="456"/>
      <c r="Q745" s="456"/>
      <c r="R745" s="456"/>
      <c r="S745" s="456"/>
      <c r="T745" s="456"/>
      <c r="U745" s="456"/>
      <c r="V745" s="456"/>
      <c r="W745" s="456"/>
      <c r="X745" s="456"/>
      <c r="Y745" s="456"/>
      <c r="Z745" s="456"/>
    </row>
    <row r="746" spans="1:26" s="455" customFormat="1" ht="11.25" hidden="1" customHeight="1">
      <c r="M746" s="456"/>
      <c r="N746" s="456"/>
      <c r="O746" s="456"/>
      <c r="P746" s="456"/>
      <c r="Q746" s="456"/>
      <c r="R746" s="456"/>
      <c r="S746" s="456"/>
      <c r="T746" s="456"/>
      <c r="U746" s="456"/>
      <c r="V746" s="456"/>
      <c r="W746" s="456"/>
      <c r="X746" s="456"/>
      <c r="Y746" s="456"/>
      <c r="Z746" s="456"/>
    </row>
    <row r="747" spans="1:26" s="455" customFormat="1" ht="11.25" hidden="1" customHeight="1">
      <c r="A747" s="456"/>
      <c r="B747" s="456"/>
      <c r="C747" s="456"/>
      <c r="D747" s="456"/>
      <c r="E747" s="456"/>
      <c r="F747" s="456"/>
      <c r="G747" s="456"/>
      <c r="H747" s="456"/>
      <c r="I747" s="456"/>
      <c r="M747" s="456"/>
      <c r="N747" s="456"/>
      <c r="O747" s="456"/>
      <c r="P747" s="456"/>
      <c r="Q747" s="456"/>
      <c r="R747" s="456"/>
      <c r="S747" s="456"/>
      <c r="T747" s="456"/>
      <c r="U747" s="456"/>
      <c r="V747" s="456"/>
      <c r="W747" s="456"/>
      <c r="X747" s="456"/>
      <c r="Y747" s="456"/>
      <c r="Z747" s="456"/>
    </row>
    <row r="748" spans="1:26" s="455" customFormat="1" ht="11.25" hidden="1" customHeight="1">
      <c r="A748" s="456"/>
      <c r="B748" s="456"/>
      <c r="C748" s="456"/>
      <c r="D748" s="456"/>
      <c r="E748" s="456"/>
      <c r="F748" s="456"/>
      <c r="G748" s="456"/>
      <c r="H748" s="456"/>
      <c r="I748" s="456"/>
      <c r="M748" s="456"/>
      <c r="N748" s="456"/>
      <c r="O748" s="456"/>
      <c r="P748" s="456"/>
      <c r="Q748" s="456"/>
      <c r="R748" s="456"/>
      <c r="S748" s="456"/>
      <c r="T748" s="456"/>
      <c r="U748" s="456"/>
      <c r="V748" s="456"/>
      <c r="W748" s="456"/>
      <c r="X748" s="456"/>
      <c r="Y748" s="456"/>
      <c r="Z748" s="456"/>
    </row>
    <row r="749" spans="1:26" ht="11.25" hidden="1" customHeight="1"/>
    <row r="750" spans="1:26" ht="11.25" hidden="1" customHeight="1"/>
    <row r="751" spans="1:26" ht="11.25" hidden="1" customHeight="1"/>
    <row r="752" spans="1:26" ht="11.25" hidden="1" customHeight="1"/>
    <row r="753" ht="11.25" hidden="1" customHeight="1"/>
    <row r="754" ht="11.25" hidden="1" customHeight="1"/>
    <row r="755" ht="11.25" hidden="1" customHeight="1"/>
    <row r="756" ht="11.25" hidden="1" customHeight="1"/>
    <row r="757" ht="11.25" hidden="1" customHeight="1"/>
    <row r="758" ht="11.25" hidden="1" customHeight="1"/>
    <row r="759" ht="11.25" hidden="1" customHeight="1"/>
    <row r="760" ht="11.25" hidden="1" customHeight="1"/>
    <row r="761" ht="11.25" hidden="1" customHeight="1"/>
    <row r="762" ht="11.25" hidden="1" customHeight="1"/>
    <row r="763" ht="11.25" hidden="1" customHeight="1"/>
    <row r="764" ht="11.25" hidden="1" customHeight="1"/>
    <row r="765" ht="11.25" hidden="1" customHeight="1"/>
    <row r="766" ht="11.25" hidden="1" customHeight="1"/>
    <row r="767" ht="11.25" hidden="1" customHeight="1"/>
    <row r="768" ht="11.25" hidden="1" customHeight="1"/>
    <row r="769" ht="11.25" hidden="1" customHeight="1"/>
    <row r="770" ht="11.25" hidden="1" customHeight="1"/>
    <row r="771" ht="11.25" hidden="1" customHeight="1"/>
    <row r="772" ht="11.25" hidden="1" customHeight="1"/>
    <row r="773" ht="11.25" hidden="1" customHeight="1"/>
    <row r="774" ht="11.25" hidden="1" customHeight="1"/>
    <row r="775" ht="11.25" hidden="1" customHeight="1"/>
    <row r="776" ht="11.25" hidden="1" customHeight="1"/>
    <row r="777" ht="11.25" hidden="1" customHeight="1"/>
    <row r="778" ht="11.25" hidden="1" customHeight="1"/>
    <row r="779" ht="11.25" hidden="1" customHeight="1"/>
    <row r="780" ht="11.25" hidden="1" customHeight="1"/>
    <row r="781" ht="11.25" hidden="1" customHeight="1"/>
    <row r="782" ht="11.25" hidden="1" customHeight="1"/>
    <row r="783" ht="11.25" hidden="1" customHeight="1"/>
    <row r="784" ht="11.25" hidden="1" customHeight="1"/>
    <row r="785" ht="11.25" hidden="1" customHeight="1"/>
    <row r="786" ht="11.25" hidden="1" customHeight="1"/>
    <row r="787" ht="11.25" hidden="1" customHeight="1"/>
    <row r="788" ht="11.25" hidden="1" customHeight="1"/>
    <row r="789" ht="11.25" hidden="1" customHeight="1"/>
    <row r="790" ht="11.25" hidden="1" customHeight="1"/>
    <row r="791" ht="11.25" hidden="1" customHeight="1"/>
    <row r="792" ht="11.25" hidden="1" customHeight="1"/>
    <row r="793" ht="11.25" hidden="1" customHeight="1"/>
    <row r="794" ht="11.25" hidden="1" customHeight="1"/>
    <row r="795" ht="11.25" hidden="1" customHeight="1"/>
    <row r="796" ht="11.25" hidden="1" customHeight="1"/>
    <row r="797" ht="11.25" hidden="1" customHeight="1"/>
    <row r="798" ht="11.25" hidden="1" customHeight="1"/>
    <row r="799" ht="11.25" hidden="1" customHeight="1"/>
    <row r="800" ht="11.25" hidden="1" customHeight="1"/>
    <row r="801" ht="11.25" hidden="1" customHeight="1"/>
    <row r="802" ht="11.25" hidden="1" customHeight="1"/>
    <row r="803" ht="11.25" hidden="1" customHeight="1"/>
    <row r="804" ht="11.25" hidden="1" customHeight="1"/>
    <row r="805" ht="11.25" hidden="1" customHeight="1"/>
    <row r="806" ht="11.25" hidden="1" customHeight="1"/>
    <row r="807" ht="11.25" hidden="1" customHeight="1"/>
    <row r="808" ht="11.25" hidden="1" customHeight="1"/>
    <row r="809" ht="11.25" hidden="1" customHeight="1"/>
    <row r="810" ht="11.25" hidden="1" customHeight="1"/>
    <row r="811" ht="11.25" hidden="1" customHeight="1"/>
    <row r="812" ht="11.25" hidden="1" customHeight="1"/>
    <row r="813" ht="11.25" hidden="1" customHeight="1"/>
    <row r="814" ht="11.25" hidden="1" customHeight="1"/>
    <row r="815" ht="11.25" hidden="1" customHeight="1"/>
    <row r="816" ht="11.25" hidden="1" customHeight="1"/>
    <row r="817" ht="11.25" hidden="1" customHeight="1"/>
    <row r="818" ht="11.25" hidden="1" customHeight="1"/>
    <row r="819" ht="11.25" hidden="1" customHeight="1"/>
    <row r="820" ht="11.25" hidden="1" customHeight="1"/>
    <row r="821" ht="11.25" hidden="1" customHeight="1"/>
    <row r="822" ht="11.25" hidden="1" customHeight="1"/>
    <row r="823" ht="11.25" hidden="1" customHeight="1"/>
    <row r="824" ht="11.25" hidden="1" customHeight="1"/>
    <row r="825" ht="11.25" hidden="1" customHeight="1"/>
    <row r="826" ht="11.25" hidden="1" customHeight="1"/>
    <row r="827" ht="11.25" hidden="1" customHeight="1"/>
    <row r="828" ht="11.25" hidden="1" customHeight="1"/>
    <row r="829" ht="11.25" hidden="1" customHeight="1"/>
    <row r="830" ht="11.25" hidden="1" customHeight="1"/>
    <row r="831" ht="11.25" hidden="1" customHeight="1"/>
    <row r="832" ht="11.25" hidden="1" customHeight="1"/>
    <row r="833" spans="1:15" ht="11.25" hidden="1" customHeight="1"/>
    <row r="834" spans="1:15" ht="11.25" hidden="1" customHeight="1"/>
    <row r="835" spans="1:15" ht="11.25" hidden="1" customHeight="1"/>
    <row r="836" spans="1:15" ht="11.25" hidden="1" customHeight="1"/>
    <row r="837" spans="1:15" ht="11.25" hidden="1" customHeight="1"/>
    <row r="838" spans="1:15" ht="11.25" hidden="1" customHeight="1"/>
    <row r="839" spans="1:15" ht="11.25" hidden="1" customHeight="1"/>
    <row r="840" spans="1:15" ht="11.25" hidden="1" customHeight="1"/>
    <row r="841" spans="1:15" ht="11.25" hidden="1" customHeight="1"/>
    <row r="842" spans="1:15" ht="11.25" hidden="1" customHeight="1"/>
    <row r="843" spans="1:15" ht="11.25" hidden="1" customHeight="1"/>
    <row r="844" spans="1:15" s="478" customFormat="1" ht="11.25" hidden="1" customHeight="1">
      <c r="A844" s="456"/>
      <c r="B844" s="456"/>
      <c r="C844" s="456"/>
      <c r="D844" s="456"/>
      <c r="E844" s="456"/>
      <c r="F844" s="456"/>
      <c r="G844" s="456"/>
      <c r="H844" s="456"/>
      <c r="I844" s="456"/>
      <c r="J844" s="455"/>
      <c r="K844" s="455"/>
      <c r="L844" s="455"/>
      <c r="M844" s="456"/>
      <c r="N844" s="456"/>
      <c r="O844" s="456"/>
    </row>
    <row r="845" spans="1:15" s="478" customFormat="1" ht="11.25" hidden="1" customHeight="1">
      <c r="A845" s="456"/>
      <c r="B845" s="456"/>
      <c r="C845" s="456"/>
      <c r="D845" s="456"/>
      <c r="E845" s="456"/>
      <c r="F845" s="456"/>
      <c r="G845" s="456"/>
      <c r="H845" s="456"/>
      <c r="I845" s="456"/>
      <c r="J845" s="455"/>
      <c r="K845" s="455"/>
      <c r="L845" s="455"/>
      <c r="M845" s="456"/>
      <c r="N845" s="456"/>
      <c r="O845" s="456"/>
    </row>
    <row r="846" spans="1:15" s="478" customFormat="1" ht="11.25" hidden="1" customHeight="1">
      <c r="A846" s="456"/>
      <c r="B846" s="456"/>
      <c r="C846" s="456"/>
      <c r="D846" s="456"/>
      <c r="E846" s="456"/>
      <c r="F846" s="456"/>
      <c r="G846" s="456"/>
      <c r="H846" s="456"/>
      <c r="I846" s="456"/>
      <c r="J846" s="455"/>
      <c r="K846" s="455"/>
      <c r="L846" s="455"/>
      <c r="M846" s="456"/>
      <c r="N846" s="456"/>
      <c r="O846" s="456"/>
    </row>
    <row r="847" spans="1:15" s="478" customFormat="1" ht="11.25" hidden="1" customHeight="1">
      <c r="A847" s="456"/>
      <c r="B847" s="456"/>
      <c r="C847" s="456"/>
      <c r="D847" s="456"/>
      <c r="E847" s="456"/>
      <c r="F847" s="456"/>
      <c r="G847" s="456"/>
      <c r="H847" s="456"/>
      <c r="I847" s="456"/>
      <c r="J847" s="455"/>
      <c r="K847" s="455"/>
      <c r="L847" s="455"/>
      <c r="M847" s="456"/>
      <c r="N847" s="456"/>
      <c r="O847" s="456"/>
    </row>
    <row r="848" spans="1:15" s="478" customFormat="1" ht="11.25" hidden="1" customHeight="1">
      <c r="A848" s="456"/>
      <c r="B848" s="456"/>
      <c r="C848" s="456"/>
      <c r="D848" s="456"/>
      <c r="E848" s="456"/>
      <c r="F848" s="456"/>
      <c r="G848" s="456"/>
      <c r="H848" s="456"/>
      <c r="I848" s="456"/>
      <c r="J848" s="455"/>
      <c r="K848" s="455"/>
      <c r="L848" s="455"/>
      <c r="M848" s="456"/>
      <c r="N848" s="456"/>
      <c r="O848" s="456"/>
    </row>
    <row r="849" spans="1:15" s="478" customFormat="1" ht="11.25" hidden="1" customHeight="1">
      <c r="A849" s="456"/>
      <c r="B849" s="456"/>
      <c r="C849" s="456"/>
      <c r="D849" s="456"/>
      <c r="E849" s="456"/>
      <c r="F849" s="456"/>
      <c r="G849" s="456"/>
      <c r="H849" s="456"/>
      <c r="I849" s="456"/>
      <c r="J849" s="455"/>
      <c r="K849" s="455"/>
      <c r="L849" s="455"/>
      <c r="M849" s="456"/>
      <c r="N849" s="456"/>
      <c r="O849" s="456"/>
    </row>
    <row r="850" spans="1:15" s="478" customFormat="1" ht="11.25" hidden="1" customHeight="1">
      <c r="A850" s="456"/>
      <c r="B850" s="479"/>
      <c r="C850" s="479"/>
      <c r="D850" s="479"/>
      <c r="E850" s="479"/>
      <c r="F850" s="479"/>
      <c r="G850" s="479"/>
      <c r="H850" s="479"/>
      <c r="I850" s="479"/>
      <c r="J850" s="455"/>
      <c r="K850" s="455"/>
      <c r="L850" s="455"/>
      <c r="M850" s="456"/>
      <c r="N850" s="456"/>
      <c r="O850" s="456"/>
    </row>
    <row r="851" spans="1:15" s="478" customFormat="1" ht="11.25" hidden="1" customHeight="1">
      <c r="A851" s="456"/>
      <c r="B851" s="474"/>
      <c r="C851" s="474"/>
      <c r="D851" s="474"/>
      <c r="E851" s="474"/>
      <c r="F851" s="474"/>
      <c r="G851" s="474"/>
      <c r="H851" s="474"/>
      <c r="I851" s="474"/>
      <c r="J851" s="455"/>
      <c r="K851" s="455"/>
      <c r="L851" s="455"/>
      <c r="M851" s="456"/>
      <c r="N851" s="456"/>
      <c r="O851" s="456"/>
    </row>
    <row r="852" spans="1:15" s="478" customFormat="1" ht="11.25" hidden="1" customHeight="1">
      <c r="A852" s="456"/>
      <c r="B852" s="474"/>
      <c r="C852" s="474"/>
      <c r="D852" s="474"/>
      <c r="E852" s="474"/>
      <c r="F852" s="474"/>
      <c r="G852" s="474"/>
      <c r="H852" s="474"/>
      <c r="I852" s="474"/>
      <c r="J852" s="455"/>
      <c r="K852" s="455"/>
      <c r="L852" s="455"/>
      <c r="M852" s="456"/>
      <c r="N852" s="456"/>
      <c r="O852" s="456"/>
    </row>
    <row r="853" spans="1:15" s="478" customFormat="1" ht="11.25" hidden="1" customHeight="1">
      <c r="A853" s="456"/>
      <c r="B853" s="474"/>
      <c r="C853" s="474"/>
      <c r="D853" s="474"/>
      <c r="E853" s="474"/>
      <c r="F853" s="474"/>
      <c r="G853" s="474"/>
      <c r="H853" s="474"/>
      <c r="I853" s="474"/>
      <c r="J853" s="455"/>
      <c r="K853" s="455"/>
      <c r="L853" s="455"/>
      <c r="M853" s="456"/>
      <c r="N853" s="456"/>
      <c r="O853" s="456"/>
    </row>
    <row r="854" spans="1:15" s="478" customFormat="1" ht="11.25" hidden="1" customHeight="1">
      <c r="A854" s="456"/>
      <c r="B854" s="474"/>
      <c r="C854" s="474"/>
      <c r="D854" s="474"/>
      <c r="E854" s="474"/>
      <c r="F854" s="474"/>
      <c r="G854" s="474"/>
      <c r="H854" s="474"/>
      <c r="I854" s="474"/>
      <c r="J854" s="455"/>
      <c r="K854" s="455"/>
      <c r="L854" s="455"/>
      <c r="M854" s="456"/>
      <c r="N854" s="456"/>
      <c r="O854" s="456"/>
    </row>
    <row r="855" spans="1:15" s="478" customFormat="1" ht="11.25" hidden="1" customHeight="1">
      <c r="A855" s="456"/>
      <c r="B855" s="474"/>
      <c r="C855" s="474"/>
      <c r="D855" s="474"/>
      <c r="E855" s="474"/>
      <c r="F855" s="474"/>
      <c r="G855" s="474"/>
      <c r="H855" s="474"/>
      <c r="I855" s="474"/>
      <c r="J855" s="455"/>
      <c r="K855" s="455"/>
      <c r="L855" s="455"/>
      <c r="M855" s="456"/>
      <c r="N855" s="456"/>
      <c r="O855" s="456"/>
    </row>
    <row r="856" spans="1:15" s="478" customFormat="1" ht="11.25" hidden="1" customHeight="1">
      <c r="A856" s="456"/>
      <c r="B856" s="474"/>
      <c r="C856" s="474"/>
      <c r="D856" s="474"/>
      <c r="E856" s="474"/>
      <c r="F856" s="474"/>
      <c r="G856" s="474"/>
      <c r="H856" s="474"/>
      <c r="I856" s="474"/>
      <c r="J856" s="455"/>
      <c r="K856" s="455"/>
      <c r="L856" s="455"/>
      <c r="M856" s="456"/>
      <c r="N856" s="456"/>
      <c r="O856" s="456"/>
    </row>
    <row r="857" spans="1:15" s="478" customFormat="1" ht="11.25" hidden="1" customHeight="1">
      <c r="A857" s="456"/>
      <c r="B857" s="474"/>
      <c r="C857" s="474"/>
      <c r="D857" s="474"/>
      <c r="E857" s="474"/>
      <c r="F857" s="474"/>
      <c r="G857" s="474"/>
      <c r="H857" s="474"/>
      <c r="I857" s="474"/>
      <c r="J857" s="455"/>
      <c r="K857" s="455"/>
      <c r="L857" s="455"/>
      <c r="M857" s="456"/>
      <c r="N857" s="456"/>
      <c r="O857" s="456"/>
    </row>
    <row r="858" spans="1:15" s="478" customFormat="1" ht="11.25" hidden="1" customHeight="1">
      <c r="A858" s="456"/>
      <c r="B858" s="474"/>
      <c r="C858" s="474"/>
      <c r="D858" s="474"/>
      <c r="E858" s="474"/>
      <c r="F858" s="474"/>
      <c r="G858" s="474"/>
      <c r="H858" s="474"/>
      <c r="I858" s="474"/>
      <c r="J858" s="455"/>
      <c r="K858" s="455"/>
      <c r="L858" s="455"/>
      <c r="M858" s="456"/>
      <c r="N858" s="456"/>
      <c r="O858" s="456"/>
    </row>
    <row r="859" spans="1:15" s="478" customFormat="1" ht="11.25" hidden="1" customHeight="1">
      <c r="A859" s="456"/>
      <c r="B859" s="474"/>
      <c r="C859" s="474"/>
      <c r="D859" s="474"/>
      <c r="E859" s="474"/>
      <c r="F859" s="474"/>
      <c r="G859" s="474"/>
      <c r="H859" s="474"/>
      <c r="I859" s="474"/>
      <c r="J859" s="455"/>
      <c r="K859" s="455"/>
      <c r="L859" s="455"/>
      <c r="M859" s="456"/>
      <c r="N859" s="456"/>
      <c r="O859" s="456"/>
    </row>
    <row r="860" spans="1:15" s="478" customFormat="1" ht="11.25" hidden="1" customHeight="1">
      <c r="A860" s="456"/>
      <c r="B860" s="474"/>
      <c r="C860" s="474"/>
      <c r="D860" s="474"/>
      <c r="E860" s="474"/>
      <c r="F860" s="474"/>
      <c r="G860" s="474"/>
      <c r="H860" s="474"/>
      <c r="I860" s="474"/>
      <c r="J860" s="455"/>
      <c r="K860" s="455"/>
      <c r="L860" s="455"/>
      <c r="M860" s="456"/>
      <c r="N860" s="456"/>
      <c r="O860" s="456"/>
    </row>
    <row r="861" spans="1:15" s="478" customFormat="1" ht="11.25" hidden="1" customHeight="1">
      <c r="A861" s="456"/>
      <c r="B861" s="474"/>
      <c r="C861" s="474"/>
      <c r="D861" s="474"/>
      <c r="E861" s="474"/>
      <c r="F861" s="474"/>
      <c r="G861" s="474"/>
      <c r="H861" s="474"/>
      <c r="I861" s="474"/>
      <c r="J861" s="455"/>
      <c r="K861" s="455"/>
      <c r="L861" s="455"/>
      <c r="M861" s="456"/>
      <c r="N861" s="456"/>
      <c r="O861" s="456"/>
    </row>
    <row r="862" spans="1:15" s="478" customFormat="1" ht="11.25" hidden="1" customHeight="1">
      <c r="A862" s="456"/>
      <c r="B862" s="474"/>
      <c r="C862" s="474"/>
      <c r="D862" s="474"/>
      <c r="E862" s="474"/>
      <c r="F862" s="474"/>
      <c r="G862" s="474"/>
      <c r="H862" s="474"/>
      <c r="I862" s="474"/>
      <c r="J862" s="455"/>
      <c r="K862" s="455"/>
      <c r="L862" s="455"/>
      <c r="M862" s="456"/>
      <c r="N862" s="456"/>
      <c r="O862" s="456"/>
    </row>
    <row r="863" spans="1:15" s="478" customFormat="1" ht="11.25" hidden="1" customHeight="1">
      <c r="A863" s="456"/>
      <c r="B863" s="474"/>
      <c r="C863" s="474"/>
      <c r="D863" s="474"/>
      <c r="E863" s="474"/>
      <c r="F863" s="474"/>
      <c r="G863" s="474"/>
      <c r="H863" s="474"/>
      <c r="I863" s="474"/>
      <c r="J863" s="455"/>
      <c r="K863" s="455"/>
      <c r="L863" s="455"/>
      <c r="M863" s="456"/>
      <c r="N863" s="456"/>
      <c r="O863" s="456"/>
    </row>
    <row r="864" spans="1:15" s="478" customFormat="1" ht="11.25" hidden="1" customHeight="1">
      <c r="A864" s="456"/>
      <c r="B864" s="474"/>
      <c r="C864" s="474"/>
      <c r="D864" s="474"/>
      <c r="E864" s="474"/>
      <c r="F864" s="474"/>
      <c r="G864" s="474"/>
      <c r="H864" s="474"/>
      <c r="I864" s="474"/>
      <c r="J864" s="455"/>
      <c r="K864" s="455"/>
      <c r="L864" s="455"/>
      <c r="M864" s="456"/>
      <c r="N864" s="456"/>
      <c r="O864" s="456"/>
    </row>
    <row r="865" spans="1:15" s="478" customFormat="1" ht="11.25" hidden="1" customHeight="1">
      <c r="A865" s="456"/>
      <c r="B865" s="474"/>
      <c r="C865" s="474"/>
      <c r="D865" s="474"/>
      <c r="E865" s="474"/>
      <c r="F865" s="474"/>
      <c r="G865" s="474"/>
      <c r="H865" s="474"/>
      <c r="I865" s="474"/>
      <c r="J865" s="455"/>
      <c r="K865" s="455"/>
      <c r="L865" s="455"/>
      <c r="M865" s="456"/>
      <c r="N865" s="456"/>
      <c r="O865" s="456"/>
    </row>
    <row r="866" spans="1:15" s="478" customFormat="1" ht="11.25" hidden="1" customHeight="1">
      <c r="A866" s="456"/>
      <c r="B866" s="474"/>
      <c r="C866" s="474"/>
      <c r="D866" s="474"/>
      <c r="E866" s="474"/>
      <c r="F866" s="474"/>
      <c r="G866" s="474"/>
      <c r="H866" s="474"/>
      <c r="I866" s="474"/>
      <c r="J866" s="455"/>
      <c r="K866" s="455"/>
      <c r="L866" s="455"/>
      <c r="M866" s="456"/>
      <c r="N866" s="456"/>
      <c r="O866" s="456"/>
    </row>
    <row r="867" spans="1:15" s="478" customFormat="1" ht="11.25" hidden="1" customHeight="1">
      <c r="A867" s="456"/>
      <c r="B867" s="474"/>
      <c r="C867" s="474"/>
      <c r="D867" s="474"/>
      <c r="E867" s="474"/>
      <c r="F867" s="474"/>
      <c r="G867" s="474"/>
      <c r="H867" s="474"/>
      <c r="I867" s="474"/>
      <c r="J867" s="455"/>
      <c r="K867" s="455"/>
      <c r="L867" s="455"/>
      <c r="M867" s="456"/>
      <c r="N867" s="456"/>
      <c r="O867" s="456"/>
    </row>
    <row r="868" spans="1:15" s="478" customFormat="1" ht="11.25" hidden="1" customHeight="1">
      <c r="A868" s="456"/>
      <c r="B868" s="474"/>
      <c r="C868" s="474"/>
      <c r="D868" s="474"/>
      <c r="E868" s="474"/>
      <c r="F868" s="474"/>
      <c r="G868" s="474"/>
      <c r="H868" s="474"/>
      <c r="I868" s="474"/>
      <c r="J868" s="455"/>
      <c r="K868" s="455"/>
      <c r="L868" s="455"/>
      <c r="M868" s="456"/>
      <c r="N868" s="456"/>
      <c r="O868" s="456"/>
    </row>
    <row r="869" spans="1:15" s="478" customFormat="1" ht="11.25" hidden="1" customHeight="1">
      <c r="A869" s="456"/>
      <c r="B869" s="474"/>
      <c r="C869" s="474"/>
      <c r="D869" s="474"/>
      <c r="E869" s="474"/>
      <c r="F869" s="474"/>
      <c r="G869" s="474"/>
      <c r="H869" s="474"/>
      <c r="I869" s="474"/>
      <c r="J869" s="455"/>
      <c r="K869" s="455"/>
      <c r="L869" s="455"/>
      <c r="M869" s="456"/>
      <c r="N869" s="456"/>
      <c r="O869" s="456"/>
    </row>
    <row r="870" spans="1:15" s="478" customFormat="1" ht="11.25" hidden="1" customHeight="1">
      <c r="A870" s="456"/>
      <c r="B870" s="474"/>
      <c r="C870" s="474"/>
      <c r="D870" s="474"/>
      <c r="E870" s="474"/>
      <c r="F870" s="474"/>
      <c r="G870" s="474"/>
      <c r="H870" s="474"/>
      <c r="I870" s="474"/>
      <c r="J870" s="455"/>
      <c r="K870" s="455"/>
      <c r="L870" s="455"/>
      <c r="M870" s="456"/>
      <c r="N870" s="456"/>
      <c r="O870" s="456"/>
    </row>
    <row r="871" spans="1:15" s="478" customFormat="1" ht="11.25" hidden="1" customHeight="1">
      <c r="A871" s="456"/>
      <c r="B871" s="474"/>
      <c r="C871" s="474"/>
      <c r="D871" s="474"/>
      <c r="E871" s="474"/>
      <c r="F871" s="474"/>
      <c r="G871" s="474"/>
      <c r="H871" s="474"/>
      <c r="I871" s="474"/>
      <c r="J871" s="455"/>
      <c r="K871" s="455"/>
      <c r="L871" s="455"/>
      <c r="M871" s="456"/>
      <c r="N871" s="456"/>
      <c r="O871" s="456"/>
    </row>
    <row r="872" spans="1:15" s="478" customFormat="1" ht="11.25" hidden="1" customHeight="1">
      <c r="A872" s="456"/>
      <c r="B872" s="474"/>
      <c r="C872" s="474"/>
      <c r="D872" s="474"/>
      <c r="E872" s="474"/>
      <c r="F872" s="474"/>
      <c r="G872" s="474"/>
      <c r="H872" s="474"/>
      <c r="I872" s="474"/>
      <c r="J872" s="455"/>
      <c r="K872" s="455"/>
      <c r="L872" s="455"/>
      <c r="M872" s="456"/>
      <c r="N872" s="456"/>
      <c r="O872" s="456"/>
    </row>
    <row r="873" spans="1:15" s="478" customFormat="1" ht="11.25" hidden="1" customHeight="1">
      <c r="A873" s="456"/>
      <c r="B873" s="474"/>
      <c r="C873" s="474"/>
      <c r="D873" s="474"/>
      <c r="E873" s="474"/>
      <c r="F873" s="474"/>
      <c r="G873" s="474"/>
      <c r="H873" s="474"/>
      <c r="I873" s="474"/>
      <c r="J873" s="455"/>
      <c r="K873" s="455"/>
      <c r="L873" s="455"/>
      <c r="M873" s="456"/>
      <c r="N873" s="456"/>
      <c r="O873" s="456"/>
    </row>
    <row r="874" spans="1:15" s="478" customFormat="1" ht="11.25" hidden="1" customHeight="1">
      <c r="A874" s="456"/>
      <c r="B874" s="474"/>
      <c r="C874" s="474"/>
      <c r="D874" s="474"/>
      <c r="E874" s="474"/>
      <c r="F874" s="474"/>
      <c r="G874" s="474"/>
      <c r="H874" s="474"/>
      <c r="I874" s="474"/>
      <c r="J874" s="455"/>
      <c r="K874" s="455"/>
      <c r="L874" s="455"/>
      <c r="M874" s="456"/>
      <c r="N874" s="456"/>
      <c r="O874" s="456"/>
    </row>
    <row r="875" spans="1:15" s="478" customFormat="1" ht="11.25" hidden="1" customHeight="1">
      <c r="A875" s="456"/>
      <c r="B875" s="474"/>
      <c r="C875" s="474"/>
      <c r="D875" s="474"/>
      <c r="E875" s="474"/>
      <c r="F875" s="474"/>
      <c r="G875" s="474"/>
      <c r="H875" s="474"/>
      <c r="I875" s="474"/>
      <c r="J875" s="455"/>
      <c r="K875" s="455"/>
      <c r="L875" s="455"/>
      <c r="M875" s="456"/>
      <c r="N875" s="456"/>
      <c r="O875" s="456"/>
    </row>
    <row r="876" spans="1:15" s="478" customFormat="1" ht="11.25" hidden="1" customHeight="1">
      <c r="A876" s="456"/>
      <c r="B876" s="474"/>
      <c r="C876" s="474"/>
      <c r="D876" s="474"/>
      <c r="E876" s="474"/>
      <c r="F876" s="474"/>
      <c r="G876" s="474"/>
      <c r="H876" s="474"/>
      <c r="I876" s="474"/>
      <c r="J876" s="455"/>
      <c r="K876" s="455"/>
      <c r="L876" s="455"/>
      <c r="M876" s="456"/>
      <c r="N876" s="456"/>
      <c r="O876" s="456"/>
    </row>
    <row r="877" spans="1:15" s="478" customFormat="1" ht="11.25" hidden="1" customHeight="1">
      <c r="A877" s="456"/>
      <c r="B877" s="474"/>
      <c r="C877" s="474"/>
      <c r="D877" s="474"/>
      <c r="E877" s="474"/>
      <c r="F877" s="474"/>
      <c r="G877" s="474"/>
      <c r="H877" s="474"/>
      <c r="I877" s="474"/>
      <c r="J877" s="455"/>
      <c r="K877" s="455"/>
      <c r="L877" s="455"/>
      <c r="M877" s="456"/>
      <c r="N877" s="456"/>
      <c r="O877" s="456"/>
    </row>
    <row r="878" spans="1:15" s="478" customFormat="1" ht="11.25" hidden="1" customHeight="1">
      <c r="A878" s="456"/>
      <c r="B878" s="474"/>
      <c r="C878" s="474"/>
      <c r="D878" s="474"/>
      <c r="E878" s="474"/>
      <c r="F878" s="474"/>
      <c r="G878" s="474"/>
      <c r="H878" s="474"/>
      <c r="I878" s="474"/>
      <c r="J878" s="455"/>
      <c r="K878" s="455"/>
      <c r="L878" s="455"/>
      <c r="M878" s="456"/>
      <c r="N878" s="456"/>
      <c r="O878" s="456"/>
    </row>
    <row r="879" spans="1:15" s="478" customFormat="1" ht="11.25" hidden="1" customHeight="1">
      <c r="A879" s="456"/>
      <c r="B879" s="474"/>
      <c r="C879" s="474"/>
      <c r="D879" s="474"/>
      <c r="E879" s="474"/>
      <c r="F879" s="474"/>
      <c r="G879" s="474"/>
      <c r="H879" s="474"/>
      <c r="I879" s="474"/>
      <c r="J879" s="455"/>
      <c r="K879" s="455"/>
      <c r="L879" s="455"/>
      <c r="M879" s="456"/>
      <c r="N879" s="456"/>
      <c r="O879" s="456"/>
    </row>
    <row r="880" spans="1:15" s="478" customFormat="1" ht="11.25" hidden="1" customHeight="1">
      <c r="A880" s="456"/>
      <c r="B880" s="474"/>
      <c r="C880" s="474"/>
      <c r="D880" s="474"/>
      <c r="E880" s="474"/>
      <c r="F880" s="474"/>
      <c r="G880" s="474"/>
      <c r="H880" s="474"/>
      <c r="I880" s="474"/>
      <c r="J880" s="455"/>
      <c r="K880" s="455"/>
      <c r="L880" s="455"/>
      <c r="M880" s="456"/>
      <c r="N880" s="456"/>
      <c r="O880" s="456"/>
    </row>
    <row r="881" spans="1:15" s="478" customFormat="1" ht="11.25" hidden="1" customHeight="1">
      <c r="A881" s="456"/>
      <c r="B881" s="474"/>
      <c r="C881" s="474"/>
      <c r="D881" s="474"/>
      <c r="E881" s="474"/>
      <c r="F881" s="474"/>
      <c r="G881" s="474"/>
      <c r="H881" s="474"/>
      <c r="I881" s="474"/>
      <c r="J881" s="455"/>
      <c r="K881" s="455"/>
      <c r="L881" s="455"/>
      <c r="M881" s="456"/>
      <c r="N881" s="456"/>
      <c r="O881" s="456"/>
    </row>
    <row r="882" spans="1:15" s="478" customFormat="1" ht="11.25" hidden="1" customHeight="1">
      <c r="A882" s="456"/>
      <c r="B882" s="474"/>
      <c r="C882" s="474"/>
      <c r="D882" s="474"/>
      <c r="E882" s="474"/>
      <c r="F882" s="474"/>
      <c r="G882" s="474"/>
      <c r="H882" s="474"/>
      <c r="I882" s="474"/>
      <c r="J882" s="455"/>
      <c r="K882" s="455"/>
      <c r="L882" s="455"/>
      <c r="M882" s="456"/>
      <c r="N882" s="456"/>
      <c r="O882" s="456"/>
    </row>
    <row r="883" spans="1:15" s="478" customFormat="1" ht="11.25" hidden="1" customHeight="1">
      <c r="A883" s="456"/>
      <c r="B883" s="456"/>
      <c r="C883" s="456"/>
      <c r="D883" s="456"/>
      <c r="E883" s="456"/>
      <c r="F883" s="456"/>
      <c r="G883" s="456"/>
      <c r="H883" s="456"/>
      <c r="I883" s="456"/>
      <c r="J883" s="455"/>
      <c r="K883" s="455"/>
      <c r="L883" s="455"/>
      <c r="M883" s="456"/>
      <c r="N883" s="456"/>
      <c r="O883" s="456"/>
    </row>
    <row r="884" spans="1:15" ht="11.25" hidden="1" customHeight="1"/>
  </sheetData>
  <sheetProtection sheet="1" objects="1" scenarios="1"/>
  <hyperlinks>
    <hyperlink ref="Y1" location="Índice!A1" display="Índice!A1"/>
    <hyperlink ref="I1" location="Índice!A1" display="Índice!A1"/>
    <hyperlink ref="Q1" location="Índice!A1" display="Índice!A1"/>
  </hyperlinks>
  <printOptions horizontalCentered="1" verticalCentered="1" gridLinesSet="0"/>
  <pageMargins left="0.19685039370078741" right="0.19685039370078741" top="0.19685039370078741" bottom="0.19685039370078741" header="0" footer="0.39370078740157483"/>
  <pageSetup orientation="portrait" r:id="rId1"/>
  <headerFooter scaleWithDoc="0" alignWithMargins="0">
    <oddHeader xml:space="preserve">&amp;L&amp;"Arial,Normal"&amp;10&amp;K000080INEGI. Anuario estadístico y geográfico por entidad federativa 2019. </oddHeader>
  </headerFooter>
  <rowBreaks count="2" manualBreakCount="2">
    <brk id="339" max="25" man="1"/>
    <brk id="413" max="25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448"/>
  <sheetViews>
    <sheetView showGridLines="0" showRowColHeaders="0" zoomScale="145" zoomScaleNormal="145" workbookViewId="0"/>
  </sheetViews>
  <sheetFormatPr baseColWidth="10" defaultColWidth="0" defaultRowHeight="0" customHeight="1" zeroHeight="1"/>
  <cols>
    <col min="1" max="1" width="17.140625" style="40" customWidth="1"/>
    <col min="2" max="2" width="7.140625" style="40" customWidth="1"/>
    <col min="3" max="3" width="2.28515625" style="40" customWidth="1"/>
    <col min="4" max="4" width="7.5703125" style="65" customWidth="1"/>
    <col min="5" max="5" width="7.140625" style="65" customWidth="1"/>
    <col min="6" max="6" width="6.28515625" style="65" customWidth="1"/>
    <col min="7" max="7" width="6.85546875" style="65" customWidth="1"/>
    <col min="8" max="8" width="5.5703125" style="65" customWidth="1"/>
    <col min="9" max="9" width="6" style="65" customWidth="1"/>
    <col min="10" max="10" width="6.85546875" style="65" customWidth="1"/>
    <col min="11" max="11" width="6.7109375" style="65" customWidth="1"/>
    <col min="12" max="12" width="6.5703125" style="65" customWidth="1"/>
    <col min="13" max="13" width="5.42578125" style="65" customWidth="1"/>
    <col min="14" max="14" width="8.5703125" style="65" hidden="1" customWidth="1"/>
    <col min="15" max="15" width="8.140625" style="65" hidden="1" customWidth="1"/>
    <col min="16" max="16" width="10.7109375" style="65" hidden="1" customWidth="1"/>
    <col min="17" max="17" width="7.7109375" style="65" hidden="1" customWidth="1"/>
    <col min="18" max="18" width="19.5703125" style="40" customWidth="1"/>
    <col min="19" max="19" width="10.5703125" style="65" customWidth="1"/>
    <col min="20" max="20" width="14.5703125" style="65" customWidth="1"/>
    <col min="21" max="21" width="15.42578125" style="65" customWidth="1"/>
    <col min="22" max="22" width="14.7109375" style="65" customWidth="1"/>
    <col min="23" max="23" width="14.5703125" style="65" customWidth="1"/>
    <col min="24" max="24" width="0.85546875" style="40" customWidth="1"/>
    <col min="25" max="25" width="10.42578125" style="40" hidden="1" customWidth="1"/>
    <col min="26" max="72" width="8.140625" style="40" hidden="1" customWidth="1"/>
    <col min="73" max="16384" width="13.42578125" style="40" hidden="1"/>
  </cols>
  <sheetData>
    <row r="1" spans="1:45" s="7" customFormat="1" ht="12" customHeight="1">
      <c r="A1" s="2" t="s">
        <v>83</v>
      </c>
      <c r="B1" s="3"/>
      <c r="C1" s="4"/>
      <c r="D1" s="5"/>
      <c r="E1" s="5"/>
      <c r="F1" s="5"/>
      <c r="G1" s="6"/>
      <c r="H1" s="6"/>
      <c r="I1" s="5"/>
      <c r="J1" s="5"/>
      <c r="K1" s="6"/>
      <c r="L1" s="6"/>
      <c r="M1" s="1" t="s">
        <v>34</v>
      </c>
      <c r="N1" s="5"/>
      <c r="O1" s="6"/>
      <c r="P1" s="5"/>
      <c r="Q1" s="6"/>
      <c r="R1" s="2" t="s">
        <v>83</v>
      </c>
      <c r="S1" s="5"/>
      <c r="T1" s="5"/>
      <c r="U1" s="5"/>
      <c r="W1" s="1" t="s">
        <v>34</v>
      </c>
      <c r="X1" s="8"/>
      <c r="Y1" s="9"/>
    </row>
    <row r="2" spans="1:45" s="7" customFormat="1" ht="12" customHeight="1">
      <c r="A2" s="10" t="s">
        <v>72</v>
      </c>
      <c r="B2" s="11"/>
      <c r="C2" s="12"/>
      <c r="D2" s="5"/>
      <c r="E2" s="5"/>
      <c r="F2" s="6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10" t="s">
        <v>72</v>
      </c>
      <c r="S2" s="5"/>
      <c r="T2" s="5"/>
      <c r="U2" s="6"/>
      <c r="V2" s="5"/>
      <c r="W2" s="5"/>
      <c r="X2" s="8"/>
      <c r="Y2" s="8"/>
    </row>
    <row r="3" spans="1:45" s="7" customFormat="1" ht="12" customHeight="1">
      <c r="A3" s="13" t="s">
        <v>35</v>
      </c>
      <c r="B3" s="14"/>
      <c r="C3" s="14"/>
      <c r="D3" s="15" t="s">
        <v>36</v>
      </c>
      <c r="E3" s="16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13" t="s">
        <v>35</v>
      </c>
      <c r="S3" s="6"/>
      <c r="T3" s="5"/>
      <c r="U3" s="5"/>
      <c r="V3" s="5"/>
      <c r="W3" s="5"/>
      <c r="X3" s="8"/>
      <c r="Y3" s="8"/>
    </row>
    <row r="4" spans="1:45" s="20" customFormat="1" ht="3" customHeight="1">
      <c r="A4" s="17"/>
      <c r="B4" s="17"/>
      <c r="C4" s="17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9"/>
      <c r="Q4" s="18"/>
      <c r="R4" s="17"/>
      <c r="S4" s="19"/>
      <c r="T4" s="19"/>
      <c r="U4" s="18"/>
      <c r="V4" s="18"/>
      <c r="W4" s="18"/>
    </row>
    <row r="5" spans="1:45" s="20" customFormat="1" ht="3" customHeight="1">
      <c r="A5" s="21"/>
      <c r="B5" s="21"/>
      <c r="C5" s="21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3"/>
      <c r="Q5" s="22"/>
      <c r="R5" s="21"/>
      <c r="S5" s="23"/>
      <c r="T5" s="23"/>
      <c r="U5" s="22"/>
      <c r="V5" s="22"/>
      <c r="W5" s="22"/>
    </row>
    <row r="6" spans="1:45" s="28" customFormat="1" ht="9" customHeight="1">
      <c r="A6" s="553" t="s">
        <v>37</v>
      </c>
      <c r="B6" s="24" t="s">
        <v>0</v>
      </c>
      <c r="C6" s="25"/>
      <c r="D6" s="26" t="s">
        <v>84</v>
      </c>
      <c r="E6" s="26"/>
      <c r="F6" s="27"/>
      <c r="G6" s="27"/>
      <c r="H6" s="27"/>
      <c r="I6" s="27"/>
      <c r="J6" s="26"/>
      <c r="K6" s="26"/>
      <c r="L6" s="26"/>
      <c r="M6" s="26"/>
      <c r="N6" s="26"/>
      <c r="O6" s="27"/>
      <c r="P6" s="26"/>
      <c r="Q6" s="26"/>
      <c r="R6" s="553" t="s">
        <v>37</v>
      </c>
      <c r="S6" s="26" t="s">
        <v>85</v>
      </c>
      <c r="T6" s="26"/>
      <c r="U6" s="27"/>
      <c r="V6" s="27"/>
      <c r="W6" s="27"/>
      <c r="Y6" s="24"/>
      <c r="Z6" s="29"/>
      <c r="AA6" s="537"/>
      <c r="AB6" s="536"/>
      <c r="AC6" s="536"/>
      <c r="AD6" s="536"/>
      <c r="AE6" s="536"/>
      <c r="AF6" s="536"/>
      <c r="AG6" s="536"/>
      <c r="AH6" s="536"/>
      <c r="AI6" s="536"/>
      <c r="AJ6" s="536"/>
      <c r="AK6" s="536"/>
      <c r="AL6" s="30"/>
    </row>
    <row r="7" spans="1:45" s="32" customFormat="1" ht="9" customHeight="1">
      <c r="A7" s="553"/>
      <c r="B7" s="31"/>
      <c r="C7" s="31"/>
      <c r="D7" s="551" t="s">
        <v>0</v>
      </c>
      <c r="E7" s="543" t="s">
        <v>38</v>
      </c>
      <c r="F7" s="543" t="s">
        <v>39</v>
      </c>
      <c r="G7" s="543" t="s">
        <v>40</v>
      </c>
      <c r="H7" s="549" t="s">
        <v>41</v>
      </c>
      <c r="I7" s="543" t="s">
        <v>42</v>
      </c>
      <c r="J7" s="549" t="s">
        <v>43</v>
      </c>
      <c r="K7" s="547" t="s">
        <v>44</v>
      </c>
      <c r="L7" s="547" t="s">
        <v>45</v>
      </c>
      <c r="M7" s="534" t="s">
        <v>46</v>
      </c>
      <c r="N7" s="549" t="s">
        <v>47</v>
      </c>
      <c r="O7" s="549" t="s">
        <v>48</v>
      </c>
      <c r="P7" s="549" t="s">
        <v>49</v>
      </c>
      <c r="Q7" s="535" t="s">
        <v>50</v>
      </c>
      <c r="R7" s="553"/>
      <c r="S7" s="537" t="s">
        <v>0</v>
      </c>
      <c r="T7" s="551" t="s">
        <v>51</v>
      </c>
      <c r="U7" s="543" t="s">
        <v>52</v>
      </c>
      <c r="V7" s="543" t="s">
        <v>53</v>
      </c>
      <c r="W7" s="532" t="s">
        <v>54</v>
      </c>
      <c r="Y7" s="537"/>
      <c r="Z7" s="545"/>
      <c r="AA7" s="545"/>
      <c r="AB7" s="536"/>
      <c r="AC7" s="536"/>
      <c r="AD7" s="536"/>
      <c r="AE7" s="536"/>
      <c r="AF7" s="536"/>
      <c r="AG7" s="536"/>
      <c r="AH7" s="536"/>
      <c r="AI7" s="536"/>
      <c r="AJ7" s="536"/>
      <c r="AK7" s="536"/>
      <c r="AL7" s="30"/>
      <c r="AN7" s="537"/>
      <c r="AO7" s="537"/>
      <c r="AP7" s="536"/>
      <c r="AQ7" s="536"/>
      <c r="AR7" s="536"/>
      <c r="AS7" s="536"/>
    </row>
    <row r="8" spans="1:45" s="32" customFormat="1" ht="9" customHeight="1">
      <c r="A8" s="553"/>
      <c r="B8" s="31"/>
      <c r="C8" s="31"/>
      <c r="D8" s="554"/>
      <c r="E8" s="544"/>
      <c r="F8" s="544"/>
      <c r="G8" s="544"/>
      <c r="H8" s="550"/>
      <c r="I8" s="544"/>
      <c r="J8" s="550"/>
      <c r="K8" s="548"/>
      <c r="L8" s="548"/>
      <c r="M8" s="535"/>
      <c r="N8" s="550"/>
      <c r="O8" s="550"/>
      <c r="P8" s="550"/>
      <c r="Q8" s="535"/>
      <c r="R8" s="553"/>
      <c r="S8" s="33"/>
      <c r="T8" s="552"/>
      <c r="U8" s="544"/>
      <c r="V8" s="544"/>
      <c r="W8" s="533"/>
      <c r="Y8" s="537"/>
      <c r="Z8" s="546"/>
      <c r="AA8" s="546"/>
      <c r="AB8" s="537"/>
      <c r="AC8" s="537"/>
      <c r="AD8" s="537"/>
      <c r="AE8" s="537"/>
      <c r="AF8" s="537"/>
      <c r="AG8" s="537"/>
      <c r="AH8" s="537"/>
      <c r="AI8" s="537"/>
      <c r="AJ8" s="537"/>
      <c r="AN8" s="34"/>
      <c r="AO8" s="537"/>
      <c r="AP8" s="35"/>
      <c r="AQ8" s="537"/>
      <c r="AR8" s="537"/>
      <c r="AS8" s="537"/>
    </row>
    <row r="9" spans="1:45" s="32" customFormat="1" ht="9" customHeight="1">
      <c r="A9" s="553"/>
      <c r="B9" s="31"/>
      <c r="C9" s="31"/>
      <c r="D9" s="554"/>
      <c r="E9" s="544"/>
      <c r="F9" s="544"/>
      <c r="G9" s="544"/>
      <c r="H9" s="550"/>
      <c r="I9" s="544"/>
      <c r="J9" s="550"/>
      <c r="K9" s="548"/>
      <c r="L9" s="548"/>
      <c r="M9" s="535"/>
      <c r="N9" s="550"/>
      <c r="O9" s="550"/>
      <c r="P9" s="550"/>
      <c r="Q9" s="535"/>
      <c r="R9" s="553"/>
      <c r="S9" s="33"/>
      <c r="T9" s="552"/>
      <c r="U9" s="544"/>
      <c r="V9" s="544"/>
      <c r="W9" s="533"/>
      <c r="Y9" s="537"/>
      <c r="Z9" s="546"/>
      <c r="AA9" s="546"/>
      <c r="AB9" s="537"/>
      <c r="AC9" s="537"/>
      <c r="AD9" s="537"/>
      <c r="AE9" s="537"/>
      <c r="AF9" s="537"/>
      <c r="AG9" s="537"/>
      <c r="AH9" s="537"/>
      <c r="AI9" s="537"/>
      <c r="AJ9" s="537"/>
      <c r="AN9" s="34"/>
      <c r="AO9" s="537"/>
      <c r="AP9" s="35"/>
      <c r="AQ9" s="537"/>
      <c r="AR9" s="537"/>
      <c r="AS9" s="537"/>
    </row>
    <row r="10" spans="1:45" s="32" customFormat="1" ht="9" customHeight="1">
      <c r="A10" s="553"/>
      <c r="B10" s="31"/>
      <c r="C10" s="31"/>
      <c r="D10" s="554"/>
      <c r="E10" s="544"/>
      <c r="F10" s="544"/>
      <c r="G10" s="544"/>
      <c r="H10" s="550"/>
      <c r="I10" s="544"/>
      <c r="J10" s="550"/>
      <c r="K10" s="548"/>
      <c r="L10" s="548"/>
      <c r="M10" s="535"/>
      <c r="N10" s="550"/>
      <c r="O10" s="550"/>
      <c r="P10" s="550"/>
      <c r="Q10" s="535"/>
      <c r="R10" s="553"/>
      <c r="S10" s="33"/>
      <c r="T10" s="552"/>
      <c r="U10" s="544"/>
      <c r="V10" s="544"/>
      <c r="W10" s="533"/>
      <c r="Y10" s="537"/>
      <c r="Z10" s="537"/>
      <c r="AA10" s="546"/>
      <c r="AB10" s="537"/>
      <c r="AC10" s="537"/>
      <c r="AD10" s="537"/>
      <c r="AE10" s="537"/>
      <c r="AF10" s="537"/>
      <c r="AG10" s="537"/>
      <c r="AH10" s="537"/>
      <c r="AI10" s="537"/>
      <c r="AJ10" s="537"/>
      <c r="AN10" s="34"/>
      <c r="AO10" s="537"/>
      <c r="AP10" s="35"/>
      <c r="AQ10" s="537"/>
      <c r="AR10" s="537"/>
      <c r="AS10" s="537"/>
    </row>
    <row r="11" spans="1:45" s="32" customFormat="1" ht="9" customHeight="1">
      <c r="A11" s="553"/>
      <c r="B11" s="31"/>
      <c r="C11" s="31"/>
      <c r="D11" s="554"/>
      <c r="E11" s="544"/>
      <c r="F11" s="544"/>
      <c r="G11" s="544"/>
      <c r="H11" s="550"/>
      <c r="I11" s="544"/>
      <c r="J11" s="550"/>
      <c r="K11" s="548"/>
      <c r="L11" s="548"/>
      <c r="M11" s="535"/>
      <c r="N11" s="550"/>
      <c r="O11" s="550"/>
      <c r="P11" s="550"/>
      <c r="Q11" s="535"/>
      <c r="R11" s="553"/>
      <c r="S11" s="33"/>
      <c r="T11" s="552"/>
      <c r="U11" s="544"/>
      <c r="V11" s="544"/>
      <c r="W11" s="533"/>
      <c r="Y11" s="537"/>
      <c r="Z11" s="537"/>
      <c r="AA11" s="537"/>
      <c r="AB11" s="537"/>
      <c r="AC11" s="537"/>
      <c r="AD11" s="537"/>
      <c r="AE11" s="537"/>
      <c r="AF11" s="537"/>
      <c r="AG11" s="537"/>
      <c r="AH11" s="537"/>
      <c r="AI11" s="537"/>
      <c r="AJ11" s="537"/>
      <c r="AN11" s="34"/>
      <c r="AO11" s="537"/>
      <c r="AP11" s="35"/>
      <c r="AQ11" s="537"/>
      <c r="AR11" s="537"/>
      <c r="AS11" s="537"/>
    </row>
    <row r="12" spans="1:45" ht="3" customHeight="1">
      <c r="A12" s="36"/>
      <c r="B12" s="37"/>
      <c r="C12" s="37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9"/>
      <c r="Q12" s="38"/>
      <c r="R12" s="36"/>
      <c r="S12" s="38"/>
      <c r="T12" s="39"/>
      <c r="U12" s="38"/>
      <c r="V12" s="38"/>
      <c r="W12" s="38"/>
    </row>
    <row r="13" spans="1:45" ht="3" customHeight="1">
      <c r="A13" s="41"/>
      <c r="B13" s="41"/>
      <c r="C13" s="41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3"/>
      <c r="Q13" s="42"/>
      <c r="R13" s="41"/>
      <c r="S13" s="42"/>
      <c r="T13" s="43"/>
      <c r="U13" s="42"/>
      <c r="V13" s="42"/>
      <c r="W13" s="42"/>
    </row>
    <row r="14" spans="1:45" s="46" customFormat="1" ht="9.9499999999999993" customHeight="1">
      <c r="A14" s="44" t="s">
        <v>55</v>
      </c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4" t="s">
        <v>55</v>
      </c>
      <c r="S14" s="45"/>
      <c r="T14" s="45"/>
      <c r="U14" s="45"/>
      <c r="V14" s="45"/>
      <c r="W14" s="45"/>
    </row>
    <row r="15" spans="1:45" s="46" customFormat="1" ht="9" customHeight="1">
      <c r="A15" s="47" t="s">
        <v>1</v>
      </c>
      <c r="B15" s="48">
        <f>SUM(B17:B48)</f>
        <v>2173680.0912111904</v>
      </c>
      <c r="C15" s="49"/>
      <c r="D15" s="48">
        <f>SUM(D17:D48)</f>
        <v>1095460.5346981899</v>
      </c>
      <c r="E15" s="48">
        <f t="shared" ref="E15:N15" si="0">SUM(E17:E48)</f>
        <v>647543.12486799981</v>
      </c>
      <c r="F15" s="48">
        <f t="shared" si="0"/>
        <v>469859.7337380001</v>
      </c>
      <c r="G15" s="48">
        <f t="shared" si="0"/>
        <v>-165565.84723300007</v>
      </c>
      <c r="H15" s="48">
        <f t="shared" si="0"/>
        <v>35891.458186190001</v>
      </c>
      <c r="I15" s="48">
        <f t="shared" si="0"/>
        <v>5071.2200810000004</v>
      </c>
      <c r="J15" s="48">
        <f t="shared" si="0"/>
        <v>20022.660779999995</v>
      </c>
      <c r="K15" s="48">
        <f t="shared" si="0"/>
        <v>46585.98825300001</v>
      </c>
      <c r="L15" s="48">
        <f t="shared" si="0"/>
        <v>17700.259150000002</v>
      </c>
      <c r="M15" s="48">
        <f t="shared" si="0"/>
        <v>18351.936874999999</v>
      </c>
      <c r="N15" s="48">
        <f t="shared" si="0"/>
        <v>-0.72603999999999991</v>
      </c>
      <c r="O15" s="48">
        <f>SUM(O17:O48)</f>
        <v>4440.7581049999999</v>
      </c>
      <c r="P15" s="48" t="s">
        <v>56</v>
      </c>
      <c r="Q15" s="48">
        <f>SUM(Q17:Q48)</f>
        <v>13911.90481</v>
      </c>
      <c r="R15" s="47" t="s">
        <v>1</v>
      </c>
      <c r="S15" s="48">
        <f t="shared" ref="S15:T15" si="1">SUM(S17:S48)</f>
        <v>1078219.556513001</v>
      </c>
      <c r="T15" s="48">
        <f t="shared" si="1"/>
        <v>930822.38286600006</v>
      </c>
      <c r="U15" s="48">
        <f>SUM(U17:U48)</f>
        <v>27519.044117999998</v>
      </c>
      <c r="V15" s="48">
        <f>SUM(V17:V48)</f>
        <v>113958.88822799997</v>
      </c>
      <c r="W15" s="48">
        <f>SUM(W17:W48)</f>
        <v>5919.2413010000009</v>
      </c>
      <c r="Y15" s="50"/>
      <c r="Z15" s="51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</row>
    <row r="16" spans="1:45" s="46" customFormat="1" ht="3.95" customHeight="1">
      <c r="A16" s="47"/>
      <c r="B16" s="48"/>
      <c r="C16" s="49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7"/>
      <c r="S16" s="48"/>
      <c r="T16" s="48"/>
      <c r="U16" s="48"/>
      <c r="V16" s="48"/>
      <c r="W16" s="48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</row>
    <row r="17" spans="1:45" s="46" customFormat="1" ht="9" customHeight="1">
      <c r="A17" s="52" t="s">
        <v>2</v>
      </c>
      <c r="B17" s="53">
        <f t="shared" ref="B17:B48" si="2">SUM(D17,S17)</f>
        <v>8052.8801599999997</v>
      </c>
      <c r="C17" s="54"/>
      <c r="D17" s="53">
        <f t="shared" ref="D17:D48" si="3">SUM(E17:M17)</f>
        <v>7946.3920840000001</v>
      </c>
      <c r="E17" s="53">
        <v>3157.3178170000001</v>
      </c>
      <c r="F17" s="53">
        <v>3921.349698</v>
      </c>
      <c r="G17" s="53">
        <v>150.953596</v>
      </c>
      <c r="H17" s="53">
        <v>61.246814000000001</v>
      </c>
      <c r="I17" s="53">
        <v>49.574292999999997</v>
      </c>
      <c r="J17" s="53">
        <v>218.692959</v>
      </c>
      <c r="K17" s="53">
        <v>259.68673899999999</v>
      </c>
      <c r="L17" s="53">
        <v>0</v>
      </c>
      <c r="M17" s="53">
        <v>127.570168</v>
      </c>
      <c r="N17" s="53">
        <v>0</v>
      </c>
      <c r="O17" s="53">
        <v>0</v>
      </c>
      <c r="P17" s="53" t="s">
        <v>56</v>
      </c>
      <c r="Q17" s="53">
        <v>127.570168</v>
      </c>
      <c r="R17" s="52" t="s">
        <v>2</v>
      </c>
      <c r="S17" s="53">
        <f t="shared" ref="S17:S48" si="4">SUM(T17:W17)</f>
        <v>106.48807600000001</v>
      </c>
      <c r="T17" s="53">
        <v>-59.107832000000002</v>
      </c>
      <c r="U17" s="53">
        <v>105.008537</v>
      </c>
      <c r="V17" s="53">
        <v>34.704683000000003</v>
      </c>
      <c r="W17" s="53">
        <v>25.882688000000002</v>
      </c>
      <c r="Y17" s="50"/>
      <c r="Z17" s="51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</row>
    <row r="18" spans="1:45" s="46" customFormat="1" ht="9" customHeight="1">
      <c r="A18" s="52" t="s">
        <v>3</v>
      </c>
      <c r="B18" s="53">
        <f t="shared" si="2"/>
        <v>27175.773562000002</v>
      </c>
      <c r="C18" s="54"/>
      <c r="D18" s="53">
        <f t="shared" si="3"/>
        <v>26369.781398000003</v>
      </c>
      <c r="E18" s="53">
        <v>11603.036255999999</v>
      </c>
      <c r="F18" s="53">
        <v>10607.168382</v>
      </c>
      <c r="G18" s="53">
        <v>512.19192699999996</v>
      </c>
      <c r="H18" s="53">
        <v>1339.7537600000001</v>
      </c>
      <c r="I18" s="53">
        <v>101.213725</v>
      </c>
      <c r="J18" s="53">
        <v>458.01461999999998</v>
      </c>
      <c r="K18" s="53">
        <v>1306.768881</v>
      </c>
      <c r="L18" s="53">
        <v>0</v>
      </c>
      <c r="M18" s="53">
        <v>441.633847</v>
      </c>
      <c r="N18" s="53">
        <v>0</v>
      </c>
      <c r="O18" s="53">
        <v>0</v>
      </c>
      <c r="P18" s="53" t="s">
        <v>56</v>
      </c>
      <c r="Q18" s="53">
        <v>441.633847</v>
      </c>
      <c r="R18" s="52" t="s">
        <v>3</v>
      </c>
      <c r="S18" s="53">
        <f t="shared" si="4"/>
        <v>805.992164</v>
      </c>
      <c r="T18" s="53">
        <v>213.47568999999999</v>
      </c>
      <c r="U18" s="53">
        <v>15.281152000000001</v>
      </c>
      <c r="V18" s="53">
        <v>465.76702299999999</v>
      </c>
      <c r="W18" s="53">
        <v>111.468299</v>
      </c>
      <c r="Y18" s="50"/>
      <c r="Z18" s="51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</row>
    <row r="19" spans="1:45" s="46" customFormat="1" ht="9" customHeight="1">
      <c r="A19" s="52" t="s">
        <v>4</v>
      </c>
      <c r="B19" s="53">
        <f t="shared" si="2"/>
        <v>4310.6161770000008</v>
      </c>
      <c r="C19" s="54"/>
      <c r="D19" s="53">
        <f t="shared" si="3"/>
        <v>3950.1126890000005</v>
      </c>
      <c r="E19" s="53">
        <v>2470.4964260000002</v>
      </c>
      <c r="F19" s="53">
        <v>754.04328499999997</v>
      </c>
      <c r="G19" s="53">
        <v>64.039516000000006</v>
      </c>
      <c r="H19" s="53">
        <v>4.1957209999999998</v>
      </c>
      <c r="I19" s="53">
        <v>37.080730000000003</v>
      </c>
      <c r="J19" s="53">
        <v>110.947599</v>
      </c>
      <c r="K19" s="53">
        <v>387.55701399999998</v>
      </c>
      <c r="L19" s="53">
        <v>0</v>
      </c>
      <c r="M19" s="53">
        <v>121.752398</v>
      </c>
      <c r="N19" s="53">
        <v>0</v>
      </c>
      <c r="O19" s="53">
        <v>0</v>
      </c>
      <c r="P19" s="53" t="s">
        <v>56</v>
      </c>
      <c r="Q19" s="53">
        <v>121.752398</v>
      </c>
      <c r="R19" s="52" t="s">
        <v>4</v>
      </c>
      <c r="S19" s="53">
        <f t="shared" si="4"/>
        <v>360.50348799999995</v>
      </c>
      <c r="T19" s="53">
        <v>261.96387900000002</v>
      </c>
      <c r="U19" s="53">
        <v>1.3860429999999999</v>
      </c>
      <c r="V19" s="53">
        <v>43.751227</v>
      </c>
      <c r="W19" s="53">
        <v>53.402338999999998</v>
      </c>
      <c r="Y19" s="50"/>
      <c r="Z19" s="51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</row>
    <row r="20" spans="1:45" s="46" customFormat="1" ht="9" customHeight="1">
      <c r="A20" s="55" t="s">
        <v>5</v>
      </c>
      <c r="B20" s="56">
        <f t="shared" si="2"/>
        <v>5382.3418240000001</v>
      </c>
      <c r="C20" s="57"/>
      <c r="D20" s="56">
        <f t="shared" si="3"/>
        <v>5322.8584970000002</v>
      </c>
      <c r="E20" s="56">
        <v>2445.8943589999999</v>
      </c>
      <c r="F20" s="56">
        <v>2277.9359420000001</v>
      </c>
      <c r="G20" s="56">
        <v>68.499880000000005</v>
      </c>
      <c r="H20" s="56">
        <v>2.8870650000000002</v>
      </c>
      <c r="I20" s="56">
        <v>24.816127000000002</v>
      </c>
      <c r="J20" s="56">
        <v>173.50468699999999</v>
      </c>
      <c r="K20" s="56">
        <v>213.83026699999999</v>
      </c>
      <c r="L20" s="56">
        <v>0</v>
      </c>
      <c r="M20" s="56">
        <v>115.49017000000001</v>
      </c>
      <c r="N20" s="56">
        <v>0</v>
      </c>
      <c r="O20" s="56">
        <v>0</v>
      </c>
      <c r="P20" s="56" t="s">
        <v>56</v>
      </c>
      <c r="Q20" s="56">
        <v>115.49017000000001</v>
      </c>
      <c r="R20" s="55" t="s">
        <v>5</v>
      </c>
      <c r="S20" s="56">
        <f t="shared" si="4"/>
        <v>59.483327000000003</v>
      </c>
      <c r="T20" s="56">
        <v>30.935694000000002</v>
      </c>
      <c r="U20" s="56">
        <v>11.313594</v>
      </c>
      <c r="V20" s="56">
        <v>8.2971710000000005</v>
      </c>
      <c r="W20" s="56">
        <v>8.9368680000000005</v>
      </c>
      <c r="Y20" s="50"/>
      <c r="Z20" s="51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</row>
    <row r="21" spans="1:45" s="46" customFormat="1" ht="9" customHeight="1">
      <c r="A21" s="52" t="s">
        <v>6</v>
      </c>
      <c r="B21" s="53">
        <f t="shared" si="2"/>
        <v>16514.908203000003</v>
      </c>
      <c r="C21" s="54"/>
      <c r="D21" s="53">
        <f t="shared" si="3"/>
        <v>16171.828234000002</v>
      </c>
      <c r="E21" s="53">
        <v>9518.7577999999994</v>
      </c>
      <c r="F21" s="53">
        <v>3001.6521910000001</v>
      </c>
      <c r="G21" s="53">
        <v>871.90751699999998</v>
      </c>
      <c r="H21" s="53">
        <v>148.19224700000001</v>
      </c>
      <c r="I21" s="53">
        <v>159.74283399999999</v>
      </c>
      <c r="J21" s="53">
        <v>485.51051000000001</v>
      </c>
      <c r="K21" s="53">
        <v>1616.4442650000001</v>
      </c>
      <c r="L21" s="53">
        <v>0</v>
      </c>
      <c r="M21" s="53">
        <v>369.62087000000002</v>
      </c>
      <c r="N21" s="53">
        <v>0</v>
      </c>
      <c r="O21" s="53">
        <v>0</v>
      </c>
      <c r="P21" s="53" t="s">
        <v>56</v>
      </c>
      <c r="Q21" s="53">
        <v>369.62087000000002</v>
      </c>
      <c r="R21" s="52" t="s">
        <v>6</v>
      </c>
      <c r="S21" s="53">
        <f t="shared" si="4"/>
        <v>343.07996900000001</v>
      </c>
      <c r="T21" s="53">
        <v>204.62076999999999</v>
      </c>
      <c r="U21" s="53">
        <v>6.1217839999999999</v>
      </c>
      <c r="V21" s="53">
        <v>54.295946999999998</v>
      </c>
      <c r="W21" s="53">
        <v>78.041467999999995</v>
      </c>
      <c r="Y21" s="50"/>
      <c r="Z21" s="51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</row>
    <row r="22" spans="1:45" s="46" customFormat="1" ht="9" customHeight="1">
      <c r="A22" s="52" t="s">
        <v>7</v>
      </c>
      <c r="B22" s="53">
        <f t="shared" si="2"/>
        <v>27354.567026999994</v>
      </c>
      <c r="C22" s="54"/>
      <c r="D22" s="53">
        <f t="shared" si="3"/>
        <v>27128.417851999995</v>
      </c>
      <c r="E22" s="53">
        <v>1122.829907</v>
      </c>
      <c r="F22" s="53">
        <v>16791.977002</v>
      </c>
      <c r="G22" s="53">
        <v>58.670951000000002</v>
      </c>
      <c r="H22" s="53">
        <v>8842.1512129999992</v>
      </c>
      <c r="I22" s="53">
        <v>30.588138000000001</v>
      </c>
      <c r="J22" s="53">
        <v>118.66318699999999</v>
      </c>
      <c r="K22" s="53">
        <v>98.220117000000002</v>
      </c>
      <c r="L22" s="53">
        <v>0</v>
      </c>
      <c r="M22" s="53">
        <v>65.317336999999995</v>
      </c>
      <c r="N22" s="53">
        <v>0</v>
      </c>
      <c r="O22" s="53">
        <v>0</v>
      </c>
      <c r="P22" s="53" t="s">
        <v>56</v>
      </c>
      <c r="Q22" s="53">
        <v>65.317336999999995</v>
      </c>
      <c r="R22" s="52" t="s">
        <v>7</v>
      </c>
      <c r="S22" s="53">
        <f t="shared" si="4"/>
        <v>226.14917499999999</v>
      </c>
      <c r="T22" s="53">
        <v>100.850708</v>
      </c>
      <c r="U22" s="53">
        <v>8.6716300000000004</v>
      </c>
      <c r="V22" s="53">
        <v>110.113373</v>
      </c>
      <c r="W22" s="53">
        <v>6.5134639999999999</v>
      </c>
      <c r="Y22" s="50"/>
      <c r="Z22" s="51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</row>
    <row r="23" spans="1:45" s="46" customFormat="1" ht="9" customHeight="1">
      <c r="A23" s="52" t="s">
        <v>8</v>
      </c>
      <c r="B23" s="53">
        <f t="shared" si="2"/>
        <v>4393.2964830000001</v>
      </c>
      <c r="C23" s="54"/>
      <c r="D23" s="53">
        <f t="shared" si="3"/>
        <v>4290.4156430000003</v>
      </c>
      <c r="E23" s="53">
        <v>2543.6316160000001</v>
      </c>
      <c r="F23" s="53">
        <v>817.93637200000001</v>
      </c>
      <c r="G23" s="53">
        <v>232.349062</v>
      </c>
      <c r="H23" s="53">
        <v>31.977882000000001</v>
      </c>
      <c r="I23" s="53">
        <v>74.278931999999998</v>
      </c>
      <c r="J23" s="53">
        <v>299.60587900000002</v>
      </c>
      <c r="K23" s="53">
        <v>164.293757</v>
      </c>
      <c r="L23" s="53">
        <v>0</v>
      </c>
      <c r="M23" s="53">
        <v>126.34214299999999</v>
      </c>
      <c r="N23" s="53">
        <v>0</v>
      </c>
      <c r="O23" s="53">
        <v>0</v>
      </c>
      <c r="P23" s="53" t="s">
        <v>56</v>
      </c>
      <c r="Q23" s="53">
        <v>126.34214299999999</v>
      </c>
      <c r="R23" s="52" t="s">
        <v>8</v>
      </c>
      <c r="S23" s="53">
        <f t="shared" si="4"/>
        <v>102.88084000000001</v>
      </c>
      <c r="T23" s="53">
        <v>72.153763999999995</v>
      </c>
      <c r="U23" s="53">
        <v>8.0260800000000003</v>
      </c>
      <c r="V23" s="53">
        <v>28.737607000000001</v>
      </c>
      <c r="W23" s="53">
        <v>-6.0366109999999997</v>
      </c>
      <c r="Y23" s="50"/>
      <c r="Z23" s="51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</row>
    <row r="24" spans="1:45" s="46" customFormat="1" ht="9" customHeight="1">
      <c r="A24" s="55" t="s">
        <v>9</v>
      </c>
      <c r="B24" s="56">
        <f t="shared" si="2"/>
        <v>17840.837996000002</v>
      </c>
      <c r="C24" s="57"/>
      <c r="D24" s="56">
        <f t="shared" si="3"/>
        <v>17540.581735000003</v>
      </c>
      <c r="E24" s="56">
        <v>9494.4666820000002</v>
      </c>
      <c r="F24" s="56">
        <v>4841.3729869999997</v>
      </c>
      <c r="G24" s="56">
        <v>448.65214099999997</v>
      </c>
      <c r="H24" s="56">
        <v>721.51753199999996</v>
      </c>
      <c r="I24" s="56">
        <v>194.02950300000001</v>
      </c>
      <c r="J24" s="56">
        <v>463.57255400000003</v>
      </c>
      <c r="K24" s="56">
        <v>1012.731764</v>
      </c>
      <c r="L24" s="56">
        <v>8.1844610000000007</v>
      </c>
      <c r="M24" s="56">
        <v>356.05411099999998</v>
      </c>
      <c r="N24" s="56">
        <v>0</v>
      </c>
      <c r="O24" s="56">
        <v>0</v>
      </c>
      <c r="P24" s="56" t="s">
        <v>56</v>
      </c>
      <c r="Q24" s="56">
        <v>356.05411099999998</v>
      </c>
      <c r="R24" s="55" t="s">
        <v>9</v>
      </c>
      <c r="S24" s="56">
        <f t="shared" si="4"/>
        <v>300.25626099999999</v>
      </c>
      <c r="T24" s="56">
        <v>134.63618099999999</v>
      </c>
      <c r="U24" s="56">
        <v>-11.183967000000001</v>
      </c>
      <c r="V24" s="56">
        <v>114.812614</v>
      </c>
      <c r="W24" s="56">
        <v>61.991433000000001</v>
      </c>
      <c r="Y24" s="50"/>
      <c r="Z24" s="51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</row>
    <row r="25" spans="1:45" s="46" customFormat="1" ht="9" customHeight="1">
      <c r="A25" s="52" t="s">
        <v>10</v>
      </c>
      <c r="B25" s="53">
        <f t="shared" si="2"/>
        <v>1565044.3532770001</v>
      </c>
      <c r="C25" s="54"/>
      <c r="D25" s="53">
        <f t="shared" si="3"/>
        <v>496294.77140699991</v>
      </c>
      <c r="E25" s="53">
        <v>393574.20091399999</v>
      </c>
      <c r="F25" s="53">
        <v>235617.70379699999</v>
      </c>
      <c r="G25" s="53">
        <v>-196373.112253</v>
      </c>
      <c r="H25" s="53">
        <v>8835.0113860000001</v>
      </c>
      <c r="I25" s="53">
        <v>958.45582899999999</v>
      </c>
      <c r="J25" s="53">
        <v>4772.3601500000004</v>
      </c>
      <c r="K25" s="53">
        <v>22278.110743000001</v>
      </c>
      <c r="L25" s="53">
        <v>17692.074689000001</v>
      </c>
      <c r="M25" s="53">
        <v>8939.9661520000009</v>
      </c>
      <c r="N25" s="53">
        <v>0</v>
      </c>
      <c r="O25" s="53">
        <v>4440.7581049999999</v>
      </c>
      <c r="P25" s="53" t="s">
        <v>56</v>
      </c>
      <c r="Q25" s="53">
        <v>4499.2080470000001</v>
      </c>
      <c r="R25" s="52" t="s">
        <v>10</v>
      </c>
      <c r="S25" s="53">
        <f t="shared" si="4"/>
        <v>1068749.5818700001</v>
      </c>
      <c r="T25" s="53">
        <v>925931.55462099996</v>
      </c>
      <c r="U25" s="53">
        <v>27137.635489</v>
      </c>
      <c r="V25" s="53">
        <v>111312.88365</v>
      </c>
      <c r="W25" s="53">
        <v>4367.5081099999998</v>
      </c>
      <c r="Y25" s="50"/>
      <c r="Z25" s="51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</row>
    <row r="26" spans="1:45" s="46" customFormat="1" ht="9" customHeight="1">
      <c r="A26" s="52" t="s">
        <v>11</v>
      </c>
      <c r="B26" s="53">
        <f t="shared" si="2"/>
        <v>2532.430378</v>
      </c>
      <c r="C26" s="54"/>
      <c r="D26" s="53">
        <f t="shared" si="3"/>
        <v>2454.6217919999999</v>
      </c>
      <c r="E26" s="53">
        <v>1855.105499</v>
      </c>
      <c r="F26" s="53">
        <v>129.44577699999999</v>
      </c>
      <c r="G26" s="53">
        <v>76.331451000000001</v>
      </c>
      <c r="H26" s="53">
        <v>-0.82261499999999999</v>
      </c>
      <c r="I26" s="53">
        <v>34.275129</v>
      </c>
      <c r="J26" s="53">
        <v>155.922483</v>
      </c>
      <c r="K26" s="53">
        <v>121.63618200000001</v>
      </c>
      <c r="L26" s="53">
        <v>0</v>
      </c>
      <c r="M26" s="53">
        <v>82.727885999999998</v>
      </c>
      <c r="N26" s="53">
        <v>0</v>
      </c>
      <c r="O26" s="53">
        <v>0</v>
      </c>
      <c r="P26" s="53" t="s">
        <v>56</v>
      </c>
      <c r="Q26" s="53">
        <v>82.727885999999998</v>
      </c>
      <c r="R26" s="52" t="s">
        <v>11</v>
      </c>
      <c r="S26" s="53">
        <f t="shared" si="4"/>
        <v>77.808586000000005</v>
      </c>
      <c r="T26" s="53">
        <v>59.867719999999998</v>
      </c>
      <c r="U26" s="53">
        <v>1.708412</v>
      </c>
      <c r="V26" s="53">
        <v>8.0296889999999994</v>
      </c>
      <c r="W26" s="53">
        <v>8.2027649999999994</v>
      </c>
      <c r="Y26" s="50"/>
      <c r="Z26" s="51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</row>
    <row r="27" spans="1:45" s="46" customFormat="1" ht="9" customHeight="1">
      <c r="A27" s="52" t="s">
        <v>12</v>
      </c>
      <c r="B27" s="53">
        <f t="shared" si="2"/>
        <v>14639.124011999998</v>
      </c>
      <c r="C27" s="54"/>
      <c r="D27" s="53">
        <f t="shared" si="3"/>
        <v>14585.219584999999</v>
      </c>
      <c r="E27" s="53">
        <v>8823.5024969999995</v>
      </c>
      <c r="F27" s="53">
        <v>3090.0846080000001</v>
      </c>
      <c r="G27" s="53">
        <v>465.29239000000001</v>
      </c>
      <c r="H27" s="53">
        <v>157.04975899999999</v>
      </c>
      <c r="I27" s="53">
        <v>159.31828100000001</v>
      </c>
      <c r="J27" s="53">
        <v>699.24373700000001</v>
      </c>
      <c r="K27" s="53">
        <v>864.11253399999998</v>
      </c>
      <c r="L27" s="53">
        <v>0</v>
      </c>
      <c r="M27" s="53">
        <v>326.61577899999997</v>
      </c>
      <c r="N27" s="53">
        <v>0</v>
      </c>
      <c r="O27" s="53">
        <v>0</v>
      </c>
      <c r="P27" s="53" t="s">
        <v>56</v>
      </c>
      <c r="Q27" s="53">
        <v>326.61577899999997</v>
      </c>
      <c r="R27" s="52" t="s">
        <v>12</v>
      </c>
      <c r="S27" s="53">
        <f t="shared" si="4"/>
        <v>53.904426999999998</v>
      </c>
      <c r="T27" s="53">
        <v>-28.794574999999998</v>
      </c>
      <c r="U27" s="53">
        <v>6.4582560000000004</v>
      </c>
      <c r="V27" s="53">
        <v>30.592223000000001</v>
      </c>
      <c r="W27" s="53">
        <v>45.648522999999997</v>
      </c>
      <c r="Y27" s="50"/>
      <c r="Z27" s="51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</row>
    <row r="28" spans="1:45" s="46" customFormat="1" ht="9" customHeight="1">
      <c r="A28" s="55" t="s">
        <v>13</v>
      </c>
      <c r="B28" s="56">
        <f t="shared" si="2"/>
        <v>3632.7846829999999</v>
      </c>
      <c r="C28" s="57"/>
      <c r="D28" s="56">
        <f t="shared" si="3"/>
        <v>3480.2940020000001</v>
      </c>
      <c r="E28" s="56">
        <v>1424.8898349999999</v>
      </c>
      <c r="F28" s="56">
        <v>1254.268364</v>
      </c>
      <c r="G28" s="56">
        <v>224.264771</v>
      </c>
      <c r="H28" s="56">
        <v>1.587326</v>
      </c>
      <c r="I28" s="56">
        <v>46.780827000000002</v>
      </c>
      <c r="J28" s="56">
        <v>223.94128000000001</v>
      </c>
      <c r="K28" s="56">
        <v>211.059462</v>
      </c>
      <c r="L28" s="56">
        <v>0</v>
      </c>
      <c r="M28" s="56">
        <v>93.502137000000005</v>
      </c>
      <c r="N28" s="56">
        <v>0</v>
      </c>
      <c r="O28" s="56">
        <v>0</v>
      </c>
      <c r="P28" s="56" t="s">
        <v>56</v>
      </c>
      <c r="Q28" s="56">
        <v>93.502137000000005</v>
      </c>
      <c r="R28" s="55" t="s">
        <v>13</v>
      </c>
      <c r="S28" s="56">
        <f t="shared" si="4"/>
        <v>152.490681</v>
      </c>
      <c r="T28" s="56">
        <v>113.746926</v>
      </c>
      <c r="U28" s="56">
        <v>7.5362669999999996</v>
      </c>
      <c r="V28" s="56">
        <v>12.708867</v>
      </c>
      <c r="W28" s="56">
        <v>18.498621</v>
      </c>
      <c r="Y28" s="50"/>
      <c r="Z28" s="51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</row>
    <row r="29" spans="1:45" s="46" customFormat="1" ht="9" customHeight="1">
      <c r="A29" s="52" t="s">
        <v>14</v>
      </c>
      <c r="B29" s="53">
        <f t="shared" si="2"/>
        <v>6213.7264029999988</v>
      </c>
      <c r="C29" s="54"/>
      <c r="D29" s="53">
        <f t="shared" si="3"/>
        <v>5059.335098999999</v>
      </c>
      <c r="E29" s="53">
        <v>3061.172501</v>
      </c>
      <c r="F29" s="53">
        <v>1134.7313369999999</v>
      </c>
      <c r="G29" s="53">
        <v>152.27259900000001</v>
      </c>
      <c r="H29" s="53">
        <v>1.3042959999999999</v>
      </c>
      <c r="I29" s="53">
        <v>48.765925000000003</v>
      </c>
      <c r="J29" s="53">
        <v>216.05515399999999</v>
      </c>
      <c r="K29" s="53">
        <v>252.550388</v>
      </c>
      <c r="L29" s="53">
        <v>0</v>
      </c>
      <c r="M29" s="53">
        <v>192.482899</v>
      </c>
      <c r="N29" s="53">
        <v>0</v>
      </c>
      <c r="O29" s="53">
        <v>0</v>
      </c>
      <c r="P29" s="53" t="s">
        <v>56</v>
      </c>
      <c r="Q29" s="53">
        <v>192.482899</v>
      </c>
      <c r="R29" s="52" t="s">
        <v>14</v>
      </c>
      <c r="S29" s="53">
        <f t="shared" si="4"/>
        <v>1154.3913039999998</v>
      </c>
      <c r="T29" s="53">
        <v>1124.046081</v>
      </c>
      <c r="U29" s="53">
        <v>5.0300690000000001</v>
      </c>
      <c r="V29" s="53">
        <v>12.755622000000001</v>
      </c>
      <c r="W29" s="53">
        <v>12.559532000000001</v>
      </c>
      <c r="Y29" s="50"/>
      <c r="Z29" s="51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</row>
    <row r="30" spans="1:45" s="46" customFormat="1" ht="9" customHeight="1">
      <c r="A30" s="52" t="s">
        <v>15</v>
      </c>
      <c r="B30" s="53">
        <f t="shared" si="2"/>
        <v>48042.457540999996</v>
      </c>
      <c r="C30" s="54"/>
      <c r="D30" s="53">
        <f t="shared" si="3"/>
        <v>47383.493372999998</v>
      </c>
      <c r="E30" s="53">
        <v>25874.504314000002</v>
      </c>
      <c r="F30" s="53">
        <v>11581.462981000001</v>
      </c>
      <c r="G30" s="53">
        <v>3775.2074200000002</v>
      </c>
      <c r="H30" s="53">
        <v>616.86633200000006</v>
      </c>
      <c r="I30" s="53">
        <v>415.39263599999998</v>
      </c>
      <c r="J30" s="53">
        <v>1583.5720799999999</v>
      </c>
      <c r="K30" s="53">
        <v>2500.3614050000001</v>
      </c>
      <c r="L30" s="53">
        <v>0</v>
      </c>
      <c r="M30" s="53">
        <v>1036.126205</v>
      </c>
      <c r="N30" s="53">
        <v>0</v>
      </c>
      <c r="O30" s="53">
        <v>0</v>
      </c>
      <c r="P30" s="53" t="s">
        <v>56</v>
      </c>
      <c r="Q30" s="53">
        <v>1036.126205</v>
      </c>
      <c r="R30" s="52" t="s">
        <v>15</v>
      </c>
      <c r="S30" s="53">
        <f t="shared" si="4"/>
        <v>658.96416799999997</v>
      </c>
      <c r="T30" s="53">
        <v>342.21763800000002</v>
      </c>
      <c r="U30" s="53">
        <v>52.138582999999997</v>
      </c>
      <c r="V30" s="53">
        <v>108.657067</v>
      </c>
      <c r="W30" s="53">
        <v>155.95088000000001</v>
      </c>
      <c r="Y30" s="50"/>
      <c r="Z30" s="51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</row>
    <row r="31" spans="1:45" s="46" customFormat="1" ht="9" customHeight="1">
      <c r="A31" s="52" t="s">
        <v>16</v>
      </c>
      <c r="B31" s="53">
        <f t="shared" si="2"/>
        <v>59397.017420000004</v>
      </c>
      <c r="C31" s="54"/>
      <c r="D31" s="53">
        <f t="shared" si="3"/>
        <v>58937.898409000001</v>
      </c>
      <c r="E31" s="53">
        <v>34733.214634999997</v>
      </c>
      <c r="F31" s="53">
        <v>15815.230638999999</v>
      </c>
      <c r="G31" s="53">
        <v>1598.4697080000001</v>
      </c>
      <c r="H31" s="53">
        <v>305.98297200000002</v>
      </c>
      <c r="I31" s="53">
        <v>598.31216199999994</v>
      </c>
      <c r="J31" s="53">
        <v>2173.3941540000001</v>
      </c>
      <c r="K31" s="53">
        <v>2686.519182</v>
      </c>
      <c r="L31" s="53">
        <v>0</v>
      </c>
      <c r="M31" s="53">
        <v>1026.7749570000001</v>
      </c>
      <c r="N31" s="53">
        <v>0</v>
      </c>
      <c r="O31" s="53">
        <v>0</v>
      </c>
      <c r="P31" s="53" t="s">
        <v>56</v>
      </c>
      <c r="Q31" s="53">
        <v>1026.7749570000001</v>
      </c>
      <c r="R31" s="52" t="s">
        <v>16</v>
      </c>
      <c r="S31" s="53">
        <f t="shared" si="4"/>
        <v>459.119011</v>
      </c>
      <c r="T31" s="53">
        <v>68.532925000000006</v>
      </c>
      <c r="U31" s="53">
        <v>14.195577</v>
      </c>
      <c r="V31" s="53">
        <v>142.652185</v>
      </c>
      <c r="W31" s="53">
        <v>233.73832400000001</v>
      </c>
      <c r="Y31" s="50"/>
      <c r="Z31" s="51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</row>
    <row r="32" spans="1:45" s="46" customFormat="1" ht="9" customHeight="1">
      <c r="A32" s="55" t="s">
        <v>17</v>
      </c>
      <c r="B32" s="56">
        <f t="shared" si="2"/>
        <v>19449.257607</v>
      </c>
      <c r="C32" s="57"/>
      <c r="D32" s="56">
        <f t="shared" si="3"/>
        <v>19217.710294</v>
      </c>
      <c r="E32" s="56">
        <v>6235.696602</v>
      </c>
      <c r="F32" s="56">
        <v>7546.9497490000003</v>
      </c>
      <c r="G32" s="56">
        <v>350.156249</v>
      </c>
      <c r="H32" s="56">
        <v>2970.7484290000002</v>
      </c>
      <c r="I32" s="56">
        <v>124.57392299999999</v>
      </c>
      <c r="J32" s="56">
        <v>449.823937</v>
      </c>
      <c r="K32" s="56">
        <v>1266.845869</v>
      </c>
      <c r="L32" s="56">
        <v>0</v>
      </c>
      <c r="M32" s="56">
        <v>272.91553599999997</v>
      </c>
      <c r="N32" s="56">
        <v>0</v>
      </c>
      <c r="O32" s="56">
        <v>0</v>
      </c>
      <c r="P32" s="56" t="s">
        <v>56</v>
      </c>
      <c r="Q32" s="56">
        <v>272.91553599999997</v>
      </c>
      <c r="R32" s="55" t="s">
        <v>17</v>
      </c>
      <c r="S32" s="56">
        <f t="shared" si="4"/>
        <v>231.547313</v>
      </c>
      <c r="T32" s="56">
        <v>89.470686000000001</v>
      </c>
      <c r="U32" s="56">
        <v>3.9822329999999999</v>
      </c>
      <c r="V32" s="56">
        <v>95.848900999999998</v>
      </c>
      <c r="W32" s="56">
        <v>42.245493000000003</v>
      </c>
      <c r="Y32" s="50"/>
      <c r="Z32" s="51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</row>
    <row r="33" spans="1:45" s="46" customFormat="1" ht="9" customHeight="1">
      <c r="A33" s="52" t="s">
        <v>18</v>
      </c>
      <c r="B33" s="53">
        <f t="shared" si="2"/>
        <v>5555.3730050000004</v>
      </c>
      <c r="C33" s="54"/>
      <c r="D33" s="53">
        <f t="shared" si="3"/>
        <v>5492.8977450000002</v>
      </c>
      <c r="E33" s="53">
        <v>3382.113378</v>
      </c>
      <c r="F33" s="53">
        <v>1332.551708</v>
      </c>
      <c r="G33" s="53">
        <v>130.119496</v>
      </c>
      <c r="H33" s="53">
        <v>0.89295500000000005</v>
      </c>
      <c r="I33" s="53">
        <v>64.999754999999993</v>
      </c>
      <c r="J33" s="53">
        <v>210.83201600000001</v>
      </c>
      <c r="K33" s="53">
        <v>293.79052100000001</v>
      </c>
      <c r="L33" s="53">
        <v>0</v>
      </c>
      <c r="M33" s="53">
        <v>77.597915999999998</v>
      </c>
      <c r="N33" s="53">
        <v>0</v>
      </c>
      <c r="O33" s="53">
        <v>0</v>
      </c>
      <c r="P33" s="53" t="s">
        <v>56</v>
      </c>
      <c r="Q33" s="53">
        <v>77.597915999999998</v>
      </c>
      <c r="R33" s="52" t="s">
        <v>18</v>
      </c>
      <c r="S33" s="53">
        <f t="shared" si="4"/>
        <v>62.475259999999999</v>
      </c>
      <c r="T33" s="53">
        <v>15.054852</v>
      </c>
      <c r="U33" s="53">
        <v>6.4591409999999998</v>
      </c>
      <c r="V33" s="53">
        <v>14.874463</v>
      </c>
      <c r="W33" s="53">
        <v>26.086804000000001</v>
      </c>
      <c r="Y33" s="50"/>
      <c r="Z33" s="51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</row>
    <row r="34" spans="1:45" s="46" customFormat="1" ht="9" customHeight="1">
      <c r="A34" s="52" t="s">
        <v>19</v>
      </c>
      <c r="B34" s="53">
        <f t="shared" si="2"/>
        <v>2354.8067210000004</v>
      </c>
      <c r="C34" s="54"/>
      <c r="D34" s="53">
        <f t="shared" si="3"/>
        <v>2294.8175220000003</v>
      </c>
      <c r="E34" s="53">
        <v>1300.047971</v>
      </c>
      <c r="F34" s="53">
        <v>601.985277</v>
      </c>
      <c r="G34" s="53">
        <v>77.305953000000002</v>
      </c>
      <c r="H34" s="53">
        <v>0.60296899999999998</v>
      </c>
      <c r="I34" s="53">
        <v>20.447132</v>
      </c>
      <c r="J34" s="53">
        <v>110.439876</v>
      </c>
      <c r="K34" s="53">
        <v>128.43708000000001</v>
      </c>
      <c r="L34" s="53">
        <v>0</v>
      </c>
      <c r="M34" s="53">
        <v>55.551264000000003</v>
      </c>
      <c r="N34" s="53">
        <v>0</v>
      </c>
      <c r="O34" s="53">
        <v>0</v>
      </c>
      <c r="P34" s="53" t="s">
        <v>56</v>
      </c>
      <c r="Q34" s="53">
        <v>55.551264000000003</v>
      </c>
      <c r="R34" s="52" t="s">
        <v>19</v>
      </c>
      <c r="S34" s="53">
        <f t="shared" si="4"/>
        <v>59.989199000000006</v>
      </c>
      <c r="T34" s="53">
        <v>39.491908000000002</v>
      </c>
      <c r="U34" s="53">
        <v>2.6749309999999999</v>
      </c>
      <c r="V34" s="53">
        <v>13.306575</v>
      </c>
      <c r="W34" s="53">
        <v>4.5157850000000002</v>
      </c>
      <c r="Y34" s="50"/>
      <c r="Z34" s="51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</row>
    <row r="35" spans="1:45" s="46" customFormat="1" ht="9" customHeight="1">
      <c r="A35" s="52" t="s">
        <v>20</v>
      </c>
      <c r="B35" s="53">
        <f t="shared" si="2"/>
        <v>103225.33682899999</v>
      </c>
      <c r="C35" s="54"/>
      <c r="D35" s="53">
        <f t="shared" si="3"/>
        <v>102473.38892299999</v>
      </c>
      <c r="E35" s="53">
        <v>53363.216933999996</v>
      </c>
      <c r="F35" s="53">
        <v>26928.972729000001</v>
      </c>
      <c r="G35" s="53">
        <v>13739.779284</v>
      </c>
      <c r="H35" s="53">
        <v>1430.755204</v>
      </c>
      <c r="I35" s="53">
        <v>518.39211399999999</v>
      </c>
      <c r="J35" s="53">
        <v>2064.4590349999999</v>
      </c>
      <c r="K35" s="53">
        <v>3208.8128670000001</v>
      </c>
      <c r="L35" s="53">
        <v>0</v>
      </c>
      <c r="M35" s="53">
        <v>1219.0007559999999</v>
      </c>
      <c r="N35" s="53">
        <v>0</v>
      </c>
      <c r="O35" s="53">
        <v>0</v>
      </c>
      <c r="P35" s="53" t="s">
        <v>56</v>
      </c>
      <c r="Q35" s="53">
        <v>1219.0007559999999</v>
      </c>
      <c r="R35" s="52" t="s">
        <v>20</v>
      </c>
      <c r="S35" s="53">
        <f t="shared" si="4"/>
        <v>751.9479060000001</v>
      </c>
      <c r="T35" s="53">
        <v>385.15771999999998</v>
      </c>
      <c r="U35" s="53">
        <v>3.1323509999999999</v>
      </c>
      <c r="V35" s="53">
        <v>168.98134899999999</v>
      </c>
      <c r="W35" s="53">
        <v>194.67648600000001</v>
      </c>
      <c r="Y35" s="50"/>
      <c r="Z35" s="51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</row>
    <row r="36" spans="1:45" s="46" customFormat="1" ht="9" customHeight="1">
      <c r="A36" s="55" t="s">
        <v>21</v>
      </c>
      <c r="B36" s="56">
        <f t="shared" si="2"/>
        <v>5340.6159479999997</v>
      </c>
      <c r="C36" s="57"/>
      <c r="D36" s="56">
        <f t="shared" si="3"/>
        <v>5219.4692839999998</v>
      </c>
      <c r="E36" s="56">
        <v>1932.5223840000001</v>
      </c>
      <c r="F36" s="56">
        <v>1031.754743</v>
      </c>
      <c r="G36" s="56">
        <v>1732.6728869999999</v>
      </c>
      <c r="H36" s="56">
        <v>0.97485900000000003</v>
      </c>
      <c r="I36" s="56">
        <v>47.613245999999997</v>
      </c>
      <c r="J36" s="56">
        <v>193.31918300000001</v>
      </c>
      <c r="K36" s="56">
        <v>184.22614899999999</v>
      </c>
      <c r="L36" s="56">
        <v>0</v>
      </c>
      <c r="M36" s="56">
        <v>96.385833000000005</v>
      </c>
      <c r="N36" s="56">
        <v>0</v>
      </c>
      <c r="O36" s="56">
        <v>0</v>
      </c>
      <c r="P36" s="56" t="s">
        <v>56</v>
      </c>
      <c r="Q36" s="56">
        <v>96.385833000000005</v>
      </c>
      <c r="R36" s="55" t="s">
        <v>21</v>
      </c>
      <c r="S36" s="56">
        <f t="shared" si="4"/>
        <v>121.146664</v>
      </c>
      <c r="T36" s="56">
        <v>62.648969999999998</v>
      </c>
      <c r="U36" s="56">
        <v>25.134463</v>
      </c>
      <c r="V36" s="56">
        <v>15.363350000000001</v>
      </c>
      <c r="W36" s="56">
        <v>17.999880999999998</v>
      </c>
      <c r="Y36" s="50"/>
      <c r="Z36" s="51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</row>
    <row r="37" spans="1:45" s="46" customFormat="1" ht="9" customHeight="1">
      <c r="A37" s="52" t="s">
        <v>22</v>
      </c>
      <c r="B37" s="53">
        <f t="shared" si="2"/>
        <v>11487.392683999997</v>
      </c>
      <c r="C37" s="54"/>
      <c r="D37" s="53">
        <f t="shared" si="3"/>
        <v>11576.725909999997</v>
      </c>
      <c r="E37" s="53">
        <v>7891.3073979999999</v>
      </c>
      <c r="F37" s="53">
        <v>1041.7616129999999</v>
      </c>
      <c r="G37" s="53">
        <v>330.73273899999998</v>
      </c>
      <c r="H37" s="53">
        <v>74.597102000000007</v>
      </c>
      <c r="I37" s="53">
        <v>186.86541199999999</v>
      </c>
      <c r="J37" s="53">
        <v>681.98532499999999</v>
      </c>
      <c r="K37" s="53">
        <v>1028.3955040000001</v>
      </c>
      <c r="L37" s="53">
        <v>0</v>
      </c>
      <c r="M37" s="53">
        <v>341.08081700000002</v>
      </c>
      <c r="N37" s="53">
        <v>0</v>
      </c>
      <c r="O37" s="53">
        <v>0</v>
      </c>
      <c r="P37" s="53" t="s">
        <v>56</v>
      </c>
      <c r="Q37" s="53">
        <v>341.08081700000002</v>
      </c>
      <c r="R37" s="52" t="s">
        <v>22</v>
      </c>
      <c r="S37" s="53">
        <f t="shared" si="4"/>
        <v>-89.333225999999996</v>
      </c>
      <c r="T37" s="53">
        <v>13.249237000000001</v>
      </c>
      <c r="U37" s="53">
        <v>8.7836490000000005</v>
      </c>
      <c r="V37" s="53">
        <v>63.870040000000003</v>
      </c>
      <c r="W37" s="53">
        <v>-175.236152</v>
      </c>
      <c r="Y37" s="50"/>
      <c r="Z37" s="51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</row>
    <row r="38" spans="1:45" s="46" customFormat="1" ht="9" customHeight="1">
      <c r="A38" s="52" t="s">
        <v>23</v>
      </c>
      <c r="B38" s="53">
        <f t="shared" si="2"/>
        <v>9983.952401999999</v>
      </c>
      <c r="C38" s="54"/>
      <c r="D38" s="53">
        <f t="shared" si="3"/>
        <v>9888.0054139999993</v>
      </c>
      <c r="E38" s="53">
        <v>7491.0900760000004</v>
      </c>
      <c r="F38" s="53">
        <v>397.64661599999999</v>
      </c>
      <c r="G38" s="53">
        <v>163.524259</v>
      </c>
      <c r="H38" s="53">
        <v>258.98837800000001</v>
      </c>
      <c r="I38" s="53">
        <v>89.422792999999999</v>
      </c>
      <c r="J38" s="53">
        <v>420.59676200000001</v>
      </c>
      <c r="K38" s="53">
        <v>804.551243</v>
      </c>
      <c r="L38" s="53">
        <v>0</v>
      </c>
      <c r="M38" s="53">
        <v>262.18528700000002</v>
      </c>
      <c r="N38" s="53">
        <v>0</v>
      </c>
      <c r="O38" s="53">
        <v>0</v>
      </c>
      <c r="P38" s="53" t="s">
        <v>56</v>
      </c>
      <c r="Q38" s="53">
        <v>262.18528700000002</v>
      </c>
      <c r="R38" s="52" t="s">
        <v>23</v>
      </c>
      <c r="S38" s="53">
        <f t="shared" si="4"/>
        <v>95.946988000000005</v>
      </c>
      <c r="T38" s="53">
        <v>-11.912012000000001</v>
      </c>
      <c r="U38" s="53">
        <v>9.6403660000000002</v>
      </c>
      <c r="V38" s="53">
        <v>17.132832000000001</v>
      </c>
      <c r="W38" s="53">
        <v>81.085802000000001</v>
      </c>
      <c r="Y38" s="50"/>
      <c r="Z38" s="51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</row>
    <row r="39" spans="1:45" s="46" customFormat="1" ht="9" customHeight="1">
      <c r="A39" s="52" t="s">
        <v>24</v>
      </c>
      <c r="B39" s="53">
        <f t="shared" si="2"/>
        <v>9217.8810809999995</v>
      </c>
      <c r="C39" s="54"/>
      <c r="D39" s="53">
        <f t="shared" si="3"/>
        <v>8545.1800839999996</v>
      </c>
      <c r="E39" s="53">
        <v>4990.2111379999997</v>
      </c>
      <c r="F39" s="53">
        <v>1861.2192480000001</v>
      </c>
      <c r="G39" s="53">
        <v>163.11516399999999</v>
      </c>
      <c r="H39" s="53">
        <v>100.928758</v>
      </c>
      <c r="I39" s="53">
        <v>139.98958099999999</v>
      </c>
      <c r="J39" s="53">
        <v>329.96615800000001</v>
      </c>
      <c r="K39" s="53">
        <v>736.70259899999996</v>
      </c>
      <c r="L39" s="53">
        <v>0</v>
      </c>
      <c r="M39" s="53">
        <v>223.047438</v>
      </c>
      <c r="N39" s="53">
        <v>0</v>
      </c>
      <c r="O39" s="53">
        <v>0</v>
      </c>
      <c r="P39" s="53" t="s">
        <v>56</v>
      </c>
      <c r="Q39" s="53">
        <v>223.047438</v>
      </c>
      <c r="R39" s="52" t="s">
        <v>24</v>
      </c>
      <c r="S39" s="53">
        <f t="shared" si="4"/>
        <v>672.70099699999992</v>
      </c>
      <c r="T39" s="53">
        <v>548.58605299999999</v>
      </c>
      <c r="U39" s="53">
        <v>4.9928689999999998</v>
      </c>
      <c r="V39" s="53">
        <v>70.627769999999998</v>
      </c>
      <c r="W39" s="53">
        <v>48.494304999999997</v>
      </c>
      <c r="Y39" s="50"/>
      <c r="Z39" s="51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</row>
    <row r="40" spans="1:45" s="46" customFormat="1" ht="9" customHeight="1">
      <c r="A40" s="55" t="s">
        <v>25</v>
      </c>
      <c r="B40" s="56">
        <f t="shared" si="2"/>
        <v>5871.7764830000006</v>
      </c>
      <c r="C40" s="57"/>
      <c r="D40" s="56">
        <f t="shared" si="3"/>
        <v>5763.4407910000009</v>
      </c>
      <c r="E40" s="56">
        <v>4862.2769740000003</v>
      </c>
      <c r="F40" s="56">
        <v>-416.10337500000003</v>
      </c>
      <c r="G40" s="56">
        <v>245.81689</v>
      </c>
      <c r="H40" s="56">
        <v>-19.840112000000001</v>
      </c>
      <c r="I40" s="56">
        <v>75.581124000000003</v>
      </c>
      <c r="J40" s="56">
        <v>322.70121899999998</v>
      </c>
      <c r="K40" s="56">
        <v>506.56293199999999</v>
      </c>
      <c r="L40" s="56">
        <v>0</v>
      </c>
      <c r="M40" s="56">
        <v>186.44513900000001</v>
      </c>
      <c r="N40" s="56">
        <v>-9.3164999999999998E-2</v>
      </c>
      <c r="O40" s="56">
        <v>0</v>
      </c>
      <c r="P40" s="56" t="s">
        <v>56</v>
      </c>
      <c r="Q40" s="56">
        <v>186.53830400000001</v>
      </c>
      <c r="R40" s="55" t="s">
        <v>25</v>
      </c>
      <c r="S40" s="56">
        <f t="shared" si="4"/>
        <v>108.33569199999999</v>
      </c>
      <c r="T40" s="56">
        <v>44.150584000000002</v>
      </c>
      <c r="U40" s="56">
        <v>7.9581410000000004</v>
      </c>
      <c r="V40" s="56">
        <v>8.9885769999999994</v>
      </c>
      <c r="W40" s="56">
        <v>47.238390000000003</v>
      </c>
      <c r="Y40" s="50"/>
      <c r="Z40" s="51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</row>
    <row r="41" spans="1:45" s="46" customFormat="1" ht="9" customHeight="1">
      <c r="A41" s="52" t="s">
        <v>26</v>
      </c>
      <c r="B41" s="53">
        <f t="shared" si="2"/>
        <v>11524.626819000001</v>
      </c>
      <c r="C41" s="54"/>
      <c r="D41" s="53">
        <f t="shared" si="3"/>
        <v>11301.760145</v>
      </c>
      <c r="E41" s="53">
        <v>6393.598043</v>
      </c>
      <c r="F41" s="53">
        <v>2996.7624620000001</v>
      </c>
      <c r="G41" s="53">
        <v>408.949749</v>
      </c>
      <c r="H41" s="53">
        <v>64.808755000000005</v>
      </c>
      <c r="I41" s="53">
        <v>171.28654800000001</v>
      </c>
      <c r="J41" s="53">
        <v>453.67731199999997</v>
      </c>
      <c r="K41" s="53">
        <v>540.27143000000001</v>
      </c>
      <c r="L41" s="53">
        <v>0</v>
      </c>
      <c r="M41" s="53">
        <v>272.405846</v>
      </c>
      <c r="N41" s="53">
        <v>0</v>
      </c>
      <c r="O41" s="53">
        <v>0</v>
      </c>
      <c r="P41" s="53" t="s">
        <v>56</v>
      </c>
      <c r="Q41" s="53">
        <v>272.405846</v>
      </c>
      <c r="R41" s="52" t="s">
        <v>26</v>
      </c>
      <c r="S41" s="53">
        <f t="shared" si="4"/>
        <v>222.86667399999999</v>
      </c>
      <c r="T41" s="53">
        <v>92.891069999999999</v>
      </c>
      <c r="U41" s="53">
        <v>6.5931860000000002</v>
      </c>
      <c r="V41" s="53">
        <v>61.806837000000002</v>
      </c>
      <c r="W41" s="53">
        <v>61.575581</v>
      </c>
      <c r="Y41" s="50"/>
      <c r="Z41" s="51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</row>
    <row r="42" spans="1:45" s="46" customFormat="1" ht="9" customHeight="1">
      <c r="A42" s="52" t="s">
        <v>27</v>
      </c>
      <c r="B42" s="53">
        <f t="shared" si="2"/>
        <v>14518.863009999997</v>
      </c>
      <c r="C42" s="54"/>
      <c r="D42" s="53">
        <f t="shared" si="3"/>
        <v>14058.867652999998</v>
      </c>
      <c r="E42" s="53">
        <v>7039.6324119999999</v>
      </c>
      <c r="F42" s="53">
        <v>4155.5659070000002</v>
      </c>
      <c r="G42" s="53">
        <v>651.02951499999995</v>
      </c>
      <c r="H42" s="53">
        <v>557.24789799999996</v>
      </c>
      <c r="I42" s="53">
        <v>127.931719</v>
      </c>
      <c r="J42" s="53">
        <v>513.45683099999997</v>
      </c>
      <c r="K42" s="53">
        <v>674.78347299999996</v>
      </c>
      <c r="L42" s="53">
        <v>0</v>
      </c>
      <c r="M42" s="53">
        <v>339.219898</v>
      </c>
      <c r="N42" s="53">
        <v>-0.59118300000000001</v>
      </c>
      <c r="O42" s="53">
        <v>0</v>
      </c>
      <c r="P42" s="53" t="s">
        <v>56</v>
      </c>
      <c r="Q42" s="53">
        <v>339.811081</v>
      </c>
      <c r="R42" s="52" t="s">
        <v>27</v>
      </c>
      <c r="S42" s="53">
        <f t="shared" si="4"/>
        <v>459.99535700000001</v>
      </c>
      <c r="T42" s="53">
        <v>271.253533</v>
      </c>
      <c r="U42" s="53">
        <v>8.2125810000000001</v>
      </c>
      <c r="V42" s="53">
        <v>138.385606</v>
      </c>
      <c r="W42" s="53">
        <v>42.143636999999998</v>
      </c>
      <c r="Y42" s="50"/>
      <c r="Z42" s="51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</row>
    <row r="43" spans="1:45" s="46" customFormat="1" ht="9" customHeight="1">
      <c r="A43" s="52" t="s">
        <v>28</v>
      </c>
      <c r="B43" s="53">
        <f t="shared" si="2"/>
        <v>6561.1938279999995</v>
      </c>
      <c r="C43" s="54"/>
      <c r="D43" s="53">
        <f t="shared" si="3"/>
        <v>6438.9285749999999</v>
      </c>
      <c r="E43" s="53">
        <v>3535.4009230000001</v>
      </c>
      <c r="F43" s="53">
        <v>1859.030878</v>
      </c>
      <c r="G43" s="53">
        <v>237.126653</v>
      </c>
      <c r="H43" s="53">
        <v>17.862117999999999</v>
      </c>
      <c r="I43" s="53">
        <v>82.512485999999996</v>
      </c>
      <c r="J43" s="53">
        <v>329.25739099999998</v>
      </c>
      <c r="K43" s="53">
        <v>226.01613699999999</v>
      </c>
      <c r="L43" s="53">
        <v>0</v>
      </c>
      <c r="M43" s="53">
        <v>151.72198900000001</v>
      </c>
      <c r="N43" s="53">
        <v>0</v>
      </c>
      <c r="O43" s="53">
        <v>0</v>
      </c>
      <c r="P43" s="53" t="s">
        <v>56</v>
      </c>
      <c r="Q43" s="53">
        <v>151.72198900000001</v>
      </c>
      <c r="R43" s="52" t="s">
        <v>28</v>
      </c>
      <c r="S43" s="53">
        <f t="shared" si="4"/>
        <v>122.265253</v>
      </c>
      <c r="T43" s="53">
        <v>46.296315999999997</v>
      </c>
      <c r="U43" s="53">
        <v>17.492699000000002</v>
      </c>
      <c r="V43" s="53">
        <v>37.623966000000003</v>
      </c>
      <c r="W43" s="53">
        <v>20.852271999999999</v>
      </c>
      <c r="Y43" s="50"/>
      <c r="Z43" s="51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</row>
    <row r="44" spans="1:45" s="46" customFormat="1" ht="9" customHeight="1">
      <c r="A44" s="55" t="s">
        <v>29</v>
      </c>
      <c r="B44" s="56">
        <f t="shared" si="2"/>
        <v>99726.205947189999</v>
      </c>
      <c r="C44" s="57"/>
      <c r="D44" s="56">
        <f t="shared" si="3"/>
        <v>98777.782062190003</v>
      </c>
      <c r="E44" s="56">
        <v>9308.7841019999996</v>
      </c>
      <c r="F44" s="56">
        <v>79698.694195999997</v>
      </c>
      <c r="G44" s="56">
        <v>791.15935100000002</v>
      </c>
      <c r="H44" s="56">
        <v>6811.5703191900002</v>
      </c>
      <c r="I44" s="56">
        <v>211.69310200000001</v>
      </c>
      <c r="J44" s="56">
        <v>464.87742900000001</v>
      </c>
      <c r="K44" s="56">
        <v>889.13806099999999</v>
      </c>
      <c r="L44" s="56">
        <v>0</v>
      </c>
      <c r="M44" s="56">
        <v>601.86550199999999</v>
      </c>
      <c r="N44" s="56">
        <v>0</v>
      </c>
      <c r="O44" s="56">
        <v>0</v>
      </c>
      <c r="P44" s="56" t="s">
        <v>56</v>
      </c>
      <c r="Q44" s="56">
        <v>601.86550199999999</v>
      </c>
      <c r="R44" s="55" t="s">
        <v>29</v>
      </c>
      <c r="S44" s="56">
        <f t="shared" si="4"/>
        <v>948.42388500000004</v>
      </c>
      <c r="T44" s="56">
        <v>289.38605100000001</v>
      </c>
      <c r="U44" s="56">
        <v>12.183014</v>
      </c>
      <c r="V44" s="56">
        <v>568.16643799999997</v>
      </c>
      <c r="W44" s="56">
        <v>78.688382000000004</v>
      </c>
      <c r="Y44" s="50"/>
      <c r="Z44" s="51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</row>
    <row r="45" spans="1:45" s="46" customFormat="1" ht="9" customHeight="1">
      <c r="A45" s="52" t="s">
        <v>30</v>
      </c>
      <c r="B45" s="53">
        <f t="shared" si="2"/>
        <v>1429.601809</v>
      </c>
      <c r="C45" s="54"/>
      <c r="D45" s="53">
        <f t="shared" si="3"/>
        <v>1403.2913450000001</v>
      </c>
      <c r="E45" s="53">
        <v>843.70191999999997</v>
      </c>
      <c r="F45" s="53">
        <v>280.14186100000001</v>
      </c>
      <c r="G45" s="53">
        <v>30.837164000000001</v>
      </c>
      <c r="H45" s="53">
        <v>-0.141093</v>
      </c>
      <c r="I45" s="53">
        <v>12.864805</v>
      </c>
      <c r="J45" s="53">
        <v>69.222649000000004</v>
      </c>
      <c r="K45" s="53">
        <v>116.470771</v>
      </c>
      <c r="L45" s="53">
        <v>0</v>
      </c>
      <c r="M45" s="53">
        <v>50.193268000000003</v>
      </c>
      <c r="N45" s="53">
        <v>0</v>
      </c>
      <c r="O45" s="53">
        <v>0</v>
      </c>
      <c r="P45" s="53" t="s">
        <v>56</v>
      </c>
      <c r="Q45" s="53">
        <v>50.193268000000003</v>
      </c>
      <c r="R45" s="52" t="s">
        <v>30</v>
      </c>
      <c r="S45" s="53">
        <f t="shared" si="4"/>
        <v>26.310464</v>
      </c>
      <c r="T45" s="53">
        <v>6.7103270000000004</v>
      </c>
      <c r="U45" s="53">
        <v>6.1673530000000003</v>
      </c>
      <c r="V45" s="53">
        <v>7.7327880000000002</v>
      </c>
      <c r="W45" s="53">
        <v>5.6999959999999996</v>
      </c>
      <c r="Y45" s="50"/>
      <c r="Z45" s="51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</row>
    <row r="46" spans="1:45" s="46" customFormat="1" ht="9" customHeight="1">
      <c r="A46" s="52" t="s">
        <v>31</v>
      </c>
      <c r="B46" s="53">
        <f t="shared" si="2"/>
        <v>44082.977982999997</v>
      </c>
      <c r="C46" s="54"/>
      <c r="D46" s="53">
        <f t="shared" si="3"/>
        <v>43545.484649999999</v>
      </c>
      <c r="E46" s="53">
        <v>12158.88507</v>
      </c>
      <c r="F46" s="53">
        <v>25748.504626999998</v>
      </c>
      <c r="G46" s="53">
        <v>708.85898299999997</v>
      </c>
      <c r="H46" s="53">
        <v>2465.4440119999999</v>
      </c>
      <c r="I46" s="53">
        <v>191.24196699999999</v>
      </c>
      <c r="J46" s="53">
        <v>806.79110200000002</v>
      </c>
      <c r="K46" s="53">
        <v>979.12361699999997</v>
      </c>
      <c r="L46" s="53">
        <v>0</v>
      </c>
      <c r="M46" s="53">
        <v>486.63527199999999</v>
      </c>
      <c r="N46" s="53">
        <v>0</v>
      </c>
      <c r="O46" s="53">
        <v>0</v>
      </c>
      <c r="P46" s="53" t="s">
        <v>56</v>
      </c>
      <c r="Q46" s="53">
        <v>486.63527199999999</v>
      </c>
      <c r="R46" s="52" t="s">
        <v>31</v>
      </c>
      <c r="S46" s="53">
        <f t="shared" si="4"/>
        <v>537.49333300000001</v>
      </c>
      <c r="T46" s="53">
        <v>184.61278300000001</v>
      </c>
      <c r="U46" s="53">
        <v>18.996960999999999</v>
      </c>
      <c r="V46" s="53">
        <v>154.167541</v>
      </c>
      <c r="W46" s="53">
        <v>179.716048</v>
      </c>
      <c r="Y46" s="50"/>
      <c r="Z46" s="51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</row>
    <row r="47" spans="1:45" s="46" customFormat="1" ht="9" customHeight="1">
      <c r="A47" s="52" t="s">
        <v>32</v>
      </c>
      <c r="B47" s="53">
        <f t="shared" si="2"/>
        <v>7161.8415770000001</v>
      </c>
      <c r="C47" s="54"/>
      <c r="D47" s="53">
        <f t="shared" si="3"/>
        <v>6954.1122420000002</v>
      </c>
      <c r="E47" s="53">
        <v>3546.3145439999998</v>
      </c>
      <c r="F47" s="53">
        <v>2037.876982</v>
      </c>
      <c r="G47" s="53">
        <v>236.661869</v>
      </c>
      <c r="H47" s="53">
        <v>87.007420999999994</v>
      </c>
      <c r="I47" s="53">
        <v>58.289388000000002</v>
      </c>
      <c r="J47" s="53">
        <v>306.180295</v>
      </c>
      <c r="K47" s="53">
        <v>494.41515700000002</v>
      </c>
      <c r="L47" s="53">
        <v>0</v>
      </c>
      <c r="M47" s="53">
        <v>187.36658600000001</v>
      </c>
      <c r="N47" s="53">
        <v>0</v>
      </c>
      <c r="O47" s="53">
        <v>0</v>
      </c>
      <c r="P47" s="53" t="s">
        <v>56</v>
      </c>
      <c r="Q47" s="53">
        <v>187.36658600000001</v>
      </c>
      <c r="R47" s="52" t="s">
        <v>32</v>
      </c>
      <c r="S47" s="53">
        <f t="shared" si="4"/>
        <v>207.72933499999999</v>
      </c>
      <c r="T47" s="53">
        <v>124.282478</v>
      </c>
      <c r="U47" s="53">
        <v>3.3290310000000001</v>
      </c>
      <c r="V47" s="53">
        <v>26.927187</v>
      </c>
      <c r="W47" s="53">
        <v>53.190638999999997</v>
      </c>
      <c r="Y47" s="50"/>
      <c r="Z47" s="51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</row>
    <row r="48" spans="1:45" s="46" customFormat="1" ht="9" customHeight="1">
      <c r="A48" s="55" t="s">
        <v>33</v>
      </c>
      <c r="B48" s="56">
        <f t="shared" si="2"/>
        <v>5661.2723320000005</v>
      </c>
      <c r="C48" s="57"/>
      <c r="D48" s="56">
        <f t="shared" si="3"/>
        <v>5592.6502600000003</v>
      </c>
      <c r="E48" s="56">
        <v>1565.3039409999999</v>
      </c>
      <c r="F48" s="56">
        <v>1120.055155</v>
      </c>
      <c r="G48" s="56">
        <v>2110.3158859999999</v>
      </c>
      <c r="H48" s="56">
        <v>0.108524</v>
      </c>
      <c r="I48" s="56">
        <v>14.889915</v>
      </c>
      <c r="J48" s="56">
        <v>142.073227</v>
      </c>
      <c r="K48" s="56">
        <v>533.56214299999999</v>
      </c>
      <c r="L48" s="56">
        <v>0</v>
      </c>
      <c r="M48" s="56">
        <v>106.341469</v>
      </c>
      <c r="N48" s="56">
        <v>-4.1692E-2</v>
      </c>
      <c r="O48" s="56">
        <v>0</v>
      </c>
      <c r="P48" s="56" t="s">
        <v>56</v>
      </c>
      <c r="Q48" s="56">
        <v>106.383161</v>
      </c>
      <c r="R48" s="55" t="s">
        <v>33</v>
      </c>
      <c r="S48" s="56">
        <f t="shared" si="4"/>
        <v>68.622072000000003</v>
      </c>
      <c r="T48" s="56">
        <v>50.352119999999999</v>
      </c>
      <c r="U48" s="56">
        <v>3.9836429999999998</v>
      </c>
      <c r="V48" s="56">
        <v>6.3250599999999997</v>
      </c>
      <c r="W48" s="56">
        <v>7.9612489999999996</v>
      </c>
      <c r="Y48" s="50"/>
      <c r="Z48" s="51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</row>
    <row r="49" spans="1:45" s="46" customFormat="1" ht="9.9499999999999993" customHeight="1">
      <c r="A49" s="58"/>
      <c r="B49" s="45"/>
      <c r="C49" s="45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8"/>
      <c r="S49" s="59"/>
      <c r="T49" s="59"/>
      <c r="U49" s="59"/>
      <c r="V49" s="59"/>
      <c r="W49" s="59"/>
      <c r="Z49" s="51"/>
    </row>
    <row r="50" spans="1:45" s="46" customFormat="1" ht="9.9499999999999993" customHeight="1">
      <c r="A50" s="44" t="s">
        <v>57</v>
      </c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4" t="s">
        <v>57</v>
      </c>
      <c r="S50" s="45"/>
      <c r="T50" s="45"/>
      <c r="U50" s="45"/>
      <c r="V50" s="45"/>
      <c r="W50" s="45"/>
      <c r="Z50" s="51"/>
    </row>
    <row r="51" spans="1:45" s="46" customFormat="1" ht="9" customHeight="1">
      <c r="A51" s="47" t="s">
        <v>1</v>
      </c>
      <c r="B51" s="48">
        <f>SUM(B53:B84)</f>
        <v>2173668.7582017896</v>
      </c>
      <c r="C51" s="49"/>
      <c r="D51" s="48">
        <f>SUM(D53:D84)</f>
        <v>1271791.5912666097</v>
      </c>
      <c r="E51" s="48">
        <f t="shared" ref="E51:Q51" si="5">SUM(E53:E84)</f>
        <v>629040.72951800015</v>
      </c>
      <c r="F51" s="48">
        <f t="shared" si="5"/>
        <v>430187.9350316099</v>
      </c>
      <c r="G51" s="48">
        <f t="shared" si="5"/>
        <v>54104.921906000018</v>
      </c>
      <c r="H51" s="48">
        <f t="shared" si="5"/>
        <v>30326.07446399999</v>
      </c>
      <c r="I51" s="48">
        <f t="shared" si="5"/>
        <v>4065.2722740000004</v>
      </c>
      <c r="J51" s="48">
        <f t="shared" si="5"/>
        <v>19496.662773</v>
      </c>
      <c r="K51" s="48">
        <f t="shared" si="5"/>
        <v>62447.763070000008</v>
      </c>
      <c r="L51" s="48">
        <f t="shared" si="5"/>
        <v>18325.814621000012</v>
      </c>
      <c r="M51" s="48">
        <f t="shared" si="5"/>
        <v>23796.417609</v>
      </c>
      <c r="N51" s="48">
        <f t="shared" si="5"/>
        <v>2.16E-3</v>
      </c>
      <c r="O51" s="48">
        <f t="shared" si="5"/>
        <v>2049.1051670000002</v>
      </c>
      <c r="P51" s="48" t="s">
        <v>56</v>
      </c>
      <c r="Q51" s="48">
        <f t="shared" si="5"/>
        <v>21747.310281999999</v>
      </c>
      <c r="R51" s="47" t="s">
        <v>1</v>
      </c>
      <c r="S51" s="48">
        <f t="shared" ref="S51:T51" si="6">SUM(S53:S84)</f>
        <v>901877.16693517985</v>
      </c>
      <c r="T51" s="48">
        <f t="shared" si="6"/>
        <v>540625.41663911974</v>
      </c>
      <c r="U51" s="48">
        <f>SUM(U53:U84)</f>
        <v>17134.289097000004</v>
      </c>
      <c r="V51" s="48">
        <f>SUM(V53:V84)</f>
        <v>346381.78452405997</v>
      </c>
      <c r="W51" s="48">
        <f>SUM(W53:W84)</f>
        <v>-2264.3233250000008</v>
      </c>
      <c r="Y51" s="50"/>
      <c r="Z51" s="51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</row>
    <row r="52" spans="1:45" s="46" customFormat="1" ht="3.95" customHeight="1">
      <c r="A52" s="47"/>
      <c r="B52" s="48"/>
      <c r="C52" s="49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7"/>
      <c r="S52" s="48"/>
      <c r="T52" s="48"/>
      <c r="U52" s="48"/>
      <c r="V52" s="48"/>
      <c r="W52" s="48"/>
      <c r="Y52" s="50"/>
      <c r="Z52" s="51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</row>
    <row r="53" spans="1:45" s="46" customFormat="1" ht="9" customHeight="1">
      <c r="A53" s="52" t="s">
        <v>2</v>
      </c>
      <c r="B53" s="53">
        <f t="shared" ref="B53:B84" si="7">SUM(D53,S53)</f>
        <v>7444.7491609999988</v>
      </c>
      <c r="C53" s="54"/>
      <c r="D53" s="53">
        <f t="shared" ref="D53:D84" si="8">SUM(E53:M53)</f>
        <v>7456.5484619999988</v>
      </c>
      <c r="E53" s="53">
        <v>3430.7122199999999</v>
      </c>
      <c r="F53" s="53">
        <v>3171.710431</v>
      </c>
      <c r="G53" s="53">
        <v>326.272199</v>
      </c>
      <c r="H53" s="53">
        <v>33.194853000000002</v>
      </c>
      <c r="I53" s="53">
        <v>39.644250999999997</v>
      </c>
      <c r="J53" s="53">
        <v>18.955687000000001</v>
      </c>
      <c r="K53" s="53">
        <v>444.14796100000001</v>
      </c>
      <c r="L53" s="53">
        <v>-192.04441399999999</v>
      </c>
      <c r="M53" s="53">
        <v>183.955274</v>
      </c>
      <c r="N53" s="53">
        <v>0</v>
      </c>
      <c r="O53" s="53">
        <v>0</v>
      </c>
      <c r="P53" s="53" t="s">
        <v>56</v>
      </c>
      <c r="Q53" s="53">
        <v>183.955274</v>
      </c>
      <c r="R53" s="52" t="s">
        <v>2</v>
      </c>
      <c r="S53" s="53">
        <f t="shared" ref="S53:S84" si="9">SUM(T53:W53)</f>
        <v>-11.799301</v>
      </c>
      <c r="T53" s="53">
        <v>-46.731627000000003</v>
      </c>
      <c r="U53" s="53">
        <v>5.9465190000000003</v>
      </c>
      <c r="V53" s="53">
        <v>27.405467000000002</v>
      </c>
      <c r="W53" s="53">
        <v>1.5803400000000001</v>
      </c>
      <c r="Y53" s="50"/>
      <c r="Z53" s="51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</row>
    <row r="54" spans="1:45" s="46" customFormat="1" ht="9" customHeight="1">
      <c r="A54" s="52" t="s">
        <v>3</v>
      </c>
      <c r="B54" s="53">
        <f t="shared" si="7"/>
        <v>24275.477543000005</v>
      </c>
      <c r="C54" s="54"/>
      <c r="D54" s="53">
        <f t="shared" si="8"/>
        <v>23641.129515000004</v>
      </c>
      <c r="E54" s="53">
        <v>10251.349141000001</v>
      </c>
      <c r="F54" s="53">
        <v>9028.0684369999999</v>
      </c>
      <c r="G54" s="53">
        <v>779.73048400000005</v>
      </c>
      <c r="H54" s="53">
        <v>1325.579849</v>
      </c>
      <c r="I54" s="53">
        <v>88.048568000000003</v>
      </c>
      <c r="J54" s="53">
        <v>443.62707599999999</v>
      </c>
      <c r="K54" s="53">
        <v>1610.714753</v>
      </c>
      <c r="L54" s="53">
        <v>-487.16213399999998</v>
      </c>
      <c r="M54" s="53">
        <v>601.17334100000005</v>
      </c>
      <c r="N54" s="53">
        <v>0</v>
      </c>
      <c r="O54" s="53">
        <v>0</v>
      </c>
      <c r="P54" s="53" t="s">
        <v>56</v>
      </c>
      <c r="Q54" s="53">
        <v>601.17334100000005</v>
      </c>
      <c r="R54" s="52" t="s">
        <v>3</v>
      </c>
      <c r="S54" s="53">
        <f t="shared" si="9"/>
        <v>634.348028</v>
      </c>
      <c r="T54" s="53">
        <v>236.805519</v>
      </c>
      <c r="U54" s="53">
        <v>16.519442000000002</v>
      </c>
      <c r="V54" s="53">
        <v>385.70604400000002</v>
      </c>
      <c r="W54" s="53">
        <v>-4.6829770000000002</v>
      </c>
      <c r="Y54" s="50"/>
      <c r="Z54" s="51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</row>
    <row r="55" spans="1:45" s="46" customFormat="1" ht="9" customHeight="1">
      <c r="A55" s="52" t="s">
        <v>4</v>
      </c>
      <c r="B55" s="53">
        <f t="shared" si="7"/>
        <v>3245.563486</v>
      </c>
      <c r="C55" s="54"/>
      <c r="D55" s="53">
        <f t="shared" si="8"/>
        <v>3065.6181959999999</v>
      </c>
      <c r="E55" s="53">
        <v>1783.7602549999999</v>
      </c>
      <c r="F55" s="53">
        <v>556.00733500000001</v>
      </c>
      <c r="G55" s="53">
        <v>190.11517799999999</v>
      </c>
      <c r="H55" s="53">
        <v>9.361167</v>
      </c>
      <c r="I55" s="53">
        <v>25.466926000000001</v>
      </c>
      <c r="J55" s="53">
        <v>108.24929</v>
      </c>
      <c r="K55" s="53">
        <v>249.32556199999999</v>
      </c>
      <c r="L55" s="53">
        <v>-18.968525</v>
      </c>
      <c r="M55" s="53">
        <v>162.301008</v>
      </c>
      <c r="N55" s="53">
        <v>0</v>
      </c>
      <c r="O55" s="53">
        <v>0</v>
      </c>
      <c r="P55" s="53" t="s">
        <v>56</v>
      </c>
      <c r="Q55" s="53">
        <v>162.301008</v>
      </c>
      <c r="R55" s="52" t="s">
        <v>4</v>
      </c>
      <c r="S55" s="53">
        <f t="shared" si="9"/>
        <v>179.94529</v>
      </c>
      <c r="T55" s="53">
        <v>169.55384699999999</v>
      </c>
      <c r="U55" s="53">
        <v>1.0011559999999999</v>
      </c>
      <c r="V55" s="53">
        <v>26.446997</v>
      </c>
      <c r="W55" s="53">
        <v>-17.056709999999999</v>
      </c>
      <c r="Y55" s="50"/>
      <c r="Z55" s="51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</row>
    <row r="56" spans="1:45" s="46" customFormat="1" ht="9" customHeight="1">
      <c r="A56" s="55" t="s">
        <v>5</v>
      </c>
      <c r="B56" s="56">
        <f t="shared" si="7"/>
        <v>7239.5798759999998</v>
      </c>
      <c r="C56" s="57"/>
      <c r="D56" s="56">
        <f t="shared" si="8"/>
        <v>7174.0472810000001</v>
      </c>
      <c r="E56" s="56">
        <v>3114.514052</v>
      </c>
      <c r="F56" s="56">
        <v>3229.0018530000002</v>
      </c>
      <c r="G56" s="56">
        <v>156.74987200000001</v>
      </c>
      <c r="H56" s="56">
        <v>2.579475</v>
      </c>
      <c r="I56" s="56">
        <v>22.266898999999999</v>
      </c>
      <c r="J56" s="56">
        <v>160.005978</v>
      </c>
      <c r="K56" s="56">
        <v>323.62928699999998</v>
      </c>
      <c r="L56" s="56">
        <v>-3.4724499999999998</v>
      </c>
      <c r="M56" s="56">
        <v>168.77231499999999</v>
      </c>
      <c r="N56" s="56">
        <v>0</v>
      </c>
      <c r="O56" s="56">
        <v>0</v>
      </c>
      <c r="P56" s="56" t="s">
        <v>56</v>
      </c>
      <c r="Q56" s="56">
        <v>168.77231499999999</v>
      </c>
      <c r="R56" s="55" t="s">
        <v>5</v>
      </c>
      <c r="S56" s="56">
        <f t="shared" si="9"/>
        <v>65.532595000000001</v>
      </c>
      <c r="T56" s="56">
        <v>36.609727999999997</v>
      </c>
      <c r="U56" s="56">
        <v>17.666312000000001</v>
      </c>
      <c r="V56" s="56">
        <v>8.7332909999999995</v>
      </c>
      <c r="W56" s="56">
        <v>2.5232640000000002</v>
      </c>
      <c r="Y56" s="50"/>
      <c r="Z56" s="51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</row>
    <row r="57" spans="1:45" s="46" customFormat="1" ht="9" customHeight="1">
      <c r="A57" s="52" t="s">
        <v>6</v>
      </c>
      <c r="B57" s="53">
        <f t="shared" si="7"/>
        <v>15953.793700000002</v>
      </c>
      <c r="C57" s="54"/>
      <c r="D57" s="53">
        <f t="shared" si="8"/>
        <v>15637.672173000003</v>
      </c>
      <c r="E57" s="53">
        <v>9742.1697110000005</v>
      </c>
      <c r="F57" s="53">
        <v>2574.2395230000002</v>
      </c>
      <c r="G57" s="53">
        <v>1415.016944</v>
      </c>
      <c r="H57" s="53">
        <v>149.35017199999999</v>
      </c>
      <c r="I57" s="53">
        <v>115.44976200000001</v>
      </c>
      <c r="J57" s="53">
        <v>451.68692099999998</v>
      </c>
      <c r="K57" s="53">
        <v>1174.3211180000001</v>
      </c>
      <c r="L57" s="53">
        <v>-445.80909000000003</v>
      </c>
      <c r="M57" s="53">
        <v>461.24711200000002</v>
      </c>
      <c r="N57" s="53">
        <v>0</v>
      </c>
      <c r="O57" s="53">
        <v>0</v>
      </c>
      <c r="P57" s="53" t="s">
        <v>56</v>
      </c>
      <c r="Q57" s="53">
        <v>461.24711200000002</v>
      </c>
      <c r="R57" s="52" t="s">
        <v>6</v>
      </c>
      <c r="S57" s="53">
        <f t="shared" si="9"/>
        <v>316.12152700000001</v>
      </c>
      <c r="T57" s="53">
        <v>280.79386899999997</v>
      </c>
      <c r="U57" s="53">
        <v>3.940626</v>
      </c>
      <c r="V57" s="53">
        <v>44.704248999999997</v>
      </c>
      <c r="W57" s="53">
        <v>-13.317216999999999</v>
      </c>
      <c r="Y57" s="50"/>
      <c r="Z57" s="51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</row>
    <row r="58" spans="1:45" s="46" customFormat="1" ht="9" customHeight="1">
      <c r="A58" s="52" t="s">
        <v>7</v>
      </c>
      <c r="B58" s="53">
        <f t="shared" si="7"/>
        <v>24828.264805999999</v>
      </c>
      <c r="C58" s="54"/>
      <c r="D58" s="53">
        <f t="shared" si="8"/>
        <v>24599.901925999999</v>
      </c>
      <c r="E58" s="53">
        <v>972.81204700000001</v>
      </c>
      <c r="F58" s="53">
        <v>15991.807143</v>
      </c>
      <c r="G58" s="53">
        <v>146.28855799999999</v>
      </c>
      <c r="H58" s="53">
        <v>7139.7539729999999</v>
      </c>
      <c r="I58" s="53">
        <v>21.371020999999999</v>
      </c>
      <c r="J58" s="53">
        <v>134.52930499999999</v>
      </c>
      <c r="K58" s="53">
        <v>126.95617900000001</v>
      </c>
      <c r="L58" s="53">
        <v>-25.189596000000002</v>
      </c>
      <c r="M58" s="53">
        <v>91.573295999999999</v>
      </c>
      <c r="N58" s="53">
        <v>0</v>
      </c>
      <c r="O58" s="53">
        <v>0</v>
      </c>
      <c r="P58" s="53" t="s">
        <v>56</v>
      </c>
      <c r="Q58" s="53">
        <v>91.573295999999999</v>
      </c>
      <c r="R58" s="52" t="s">
        <v>7</v>
      </c>
      <c r="S58" s="53">
        <f t="shared" si="9"/>
        <v>228.36288000000002</v>
      </c>
      <c r="T58" s="53">
        <v>115.984235</v>
      </c>
      <c r="U58" s="53">
        <v>9.2642609999999994</v>
      </c>
      <c r="V58" s="53">
        <v>108.099754</v>
      </c>
      <c r="W58" s="53">
        <v>-4.9853699999999996</v>
      </c>
      <c r="Y58" s="50"/>
      <c r="Z58" s="51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</row>
    <row r="59" spans="1:45" s="46" customFormat="1" ht="9" customHeight="1">
      <c r="A59" s="52" t="s">
        <v>8</v>
      </c>
      <c r="B59" s="53">
        <f t="shared" si="7"/>
        <v>5494.7063209999997</v>
      </c>
      <c r="C59" s="54"/>
      <c r="D59" s="53">
        <f t="shared" si="8"/>
        <v>5352.4797760000001</v>
      </c>
      <c r="E59" s="53">
        <v>3064.8933259999999</v>
      </c>
      <c r="F59" s="53">
        <v>950.39235699999995</v>
      </c>
      <c r="G59" s="53">
        <v>536.068803</v>
      </c>
      <c r="H59" s="53">
        <v>36.578077999999998</v>
      </c>
      <c r="I59" s="53">
        <v>61.279485999999999</v>
      </c>
      <c r="J59" s="53">
        <v>355.35904099999999</v>
      </c>
      <c r="K59" s="53">
        <v>359.00633800000003</v>
      </c>
      <c r="L59" s="53">
        <v>-194.92759000000001</v>
      </c>
      <c r="M59" s="53">
        <v>183.829937</v>
      </c>
      <c r="N59" s="53">
        <v>0</v>
      </c>
      <c r="O59" s="53">
        <v>0</v>
      </c>
      <c r="P59" s="53" t="s">
        <v>56</v>
      </c>
      <c r="Q59" s="53">
        <v>183.829937</v>
      </c>
      <c r="R59" s="52" t="s">
        <v>8</v>
      </c>
      <c r="S59" s="53">
        <f t="shared" si="9"/>
        <v>142.22654499999999</v>
      </c>
      <c r="T59" s="53">
        <v>102.47686299999999</v>
      </c>
      <c r="U59" s="53">
        <v>10.423373</v>
      </c>
      <c r="V59" s="53">
        <v>28.081980999999999</v>
      </c>
      <c r="W59" s="53">
        <v>1.2443280000000001</v>
      </c>
      <c r="Y59" s="50"/>
      <c r="Z59" s="51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</row>
    <row r="60" spans="1:45" s="46" customFormat="1" ht="9" customHeight="1">
      <c r="A60" s="55" t="s">
        <v>9</v>
      </c>
      <c r="B60" s="56">
        <f t="shared" si="7"/>
        <v>19720.947782999996</v>
      </c>
      <c r="C60" s="57"/>
      <c r="D60" s="56">
        <f t="shared" si="8"/>
        <v>19494.468629999996</v>
      </c>
      <c r="E60" s="56">
        <v>10994.781245</v>
      </c>
      <c r="F60" s="56">
        <v>4745.9469879999997</v>
      </c>
      <c r="G60" s="56">
        <v>865.85942899999998</v>
      </c>
      <c r="H60" s="56">
        <v>569.95349699999997</v>
      </c>
      <c r="I60" s="56">
        <v>143.54886200000001</v>
      </c>
      <c r="J60" s="56">
        <v>479.43427800000001</v>
      </c>
      <c r="K60" s="56">
        <v>1545.05548</v>
      </c>
      <c r="L60" s="56">
        <v>-326.35158899999999</v>
      </c>
      <c r="M60" s="56">
        <v>476.24043999999998</v>
      </c>
      <c r="N60" s="56">
        <v>0</v>
      </c>
      <c r="O60" s="56">
        <v>0</v>
      </c>
      <c r="P60" s="56" t="s">
        <v>56</v>
      </c>
      <c r="Q60" s="56">
        <v>476.24043999999998</v>
      </c>
      <c r="R60" s="55" t="s">
        <v>9</v>
      </c>
      <c r="S60" s="56">
        <f t="shared" si="9"/>
        <v>226.479153</v>
      </c>
      <c r="T60" s="56">
        <v>140.98511400000001</v>
      </c>
      <c r="U60" s="56">
        <v>13.910666000000001</v>
      </c>
      <c r="V60" s="56">
        <v>92.589134999999999</v>
      </c>
      <c r="W60" s="56">
        <v>-21.005762000000001</v>
      </c>
      <c r="Y60" s="50"/>
      <c r="Z60" s="51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</row>
    <row r="61" spans="1:45" s="46" customFormat="1" ht="9" customHeight="1">
      <c r="A61" s="52" t="s">
        <v>10</v>
      </c>
      <c r="B61" s="53">
        <f t="shared" si="7"/>
        <v>1587249.3962017898</v>
      </c>
      <c r="C61" s="54"/>
      <c r="D61" s="53">
        <f t="shared" si="8"/>
        <v>693007.27956260985</v>
      </c>
      <c r="E61" s="53">
        <v>388154.02791200002</v>
      </c>
      <c r="F61" s="53">
        <v>211029.89393460998</v>
      </c>
      <c r="G61" s="53">
        <v>10521.646244</v>
      </c>
      <c r="H61" s="53">
        <v>7072.0325009999997</v>
      </c>
      <c r="I61" s="53">
        <v>789.09264199999996</v>
      </c>
      <c r="J61" s="53">
        <v>4855.4027269999997</v>
      </c>
      <c r="K61" s="53">
        <v>29084.876678000001</v>
      </c>
      <c r="L61" s="53">
        <v>29683.942396999999</v>
      </c>
      <c r="M61" s="53">
        <v>11816.364527</v>
      </c>
      <c r="N61" s="53">
        <v>0</v>
      </c>
      <c r="O61" s="53">
        <v>2049.1051670000002</v>
      </c>
      <c r="P61" s="53" t="s">
        <v>56</v>
      </c>
      <c r="Q61" s="53">
        <v>9767.25936</v>
      </c>
      <c r="R61" s="52" t="s">
        <v>10</v>
      </c>
      <c r="S61" s="53">
        <f t="shared" si="9"/>
        <v>894242.11663917999</v>
      </c>
      <c r="T61" s="53">
        <v>535433.73072212003</v>
      </c>
      <c r="U61" s="53">
        <v>16687.798862</v>
      </c>
      <c r="V61" s="53">
        <v>343942.41280806001</v>
      </c>
      <c r="W61" s="53">
        <v>-1821.8257530000001</v>
      </c>
      <c r="Y61" s="50"/>
      <c r="Z61" s="51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</row>
    <row r="62" spans="1:45" s="46" customFormat="1" ht="9" customHeight="1">
      <c r="A62" s="52" t="s">
        <v>11</v>
      </c>
      <c r="B62" s="53">
        <f t="shared" si="7"/>
        <v>2646.4006319999999</v>
      </c>
      <c r="C62" s="54"/>
      <c r="D62" s="53">
        <f t="shared" si="8"/>
        <v>2573.1687779999997</v>
      </c>
      <c r="E62" s="53">
        <v>1877.654209</v>
      </c>
      <c r="F62" s="53">
        <v>11.721541</v>
      </c>
      <c r="G62" s="53">
        <v>261.29688599999997</v>
      </c>
      <c r="H62" s="53">
        <v>-0.60787199999999997</v>
      </c>
      <c r="I62" s="53">
        <v>21.281503000000001</v>
      </c>
      <c r="J62" s="53">
        <v>167.695089</v>
      </c>
      <c r="K62" s="53">
        <v>151.38425000000001</v>
      </c>
      <c r="L62" s="53">
        <v>-16.560122</v>
      </c>
      <c r="M62" s="53">
        <v>99.303293999999994</v>
      </c>
      <c r="N62" s="53">
        <v>0</v>
      </c>
      <c r="O62" s="53">
        <v>0</v>
      </c>
      <c r="P62" s="53" t="s">
        <v>56</v>
      </c>
      <c r="Q62" s="53">
        <v>99.303293999999994</v>
      </c>
      <c r="R62" s="52" t="s">
        <v>11</v>
      </c>
      <c r="S62" s="53">
        <f t="shared" si="9"/>
        <v>73.231854000000013</v>
      </c>
      <c r="T62" s="53">
        <v>66.090826000000007</v>
      </c>
      <c r="U62" s="53">
        <v>1.3278829999999999</v>
      </c>
      <c r="V62" s="53">
        <v>8.7180689999999998</v>
      </c>
      <c r="W62" s="53">
        <v>-2.9049239999999998</v>
      </c>
      <c r="Y62" s="50"/>
      <c r="Z62" s="51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</row>
    <row r="63" spans="1:45" s="46" customFormat="1" ht="9" customHeight="1">
      <c r="A63" s="52" t="s">
        <v>12</v>
      </c>
      <c r="B63" s="53">
        <f t="shared" si="7"/>
        <v>14754.482494</v>
      </c>
      <c r="C63" s="54"/>
      <c r="D63" s="53">
        <f t="shared" si="8"/>
        <v>14749.159596</v>
      </c>
      <c r="E63" s="53">
        <v>9111.4574780000003</v>
      </c>
      <c r="F63" s="53">
        <v>2304.9542750000001</v>
      </c>
      <c r="G63" s="53">
        <v>1053.279884</v>
      </c>
      <c r="H63" s="53">
        <v>112.630402</v>
      </c>
      <c r="I63" s="53">
        <v>123.297944</v>
      </c>
      <c r="J63" s="53">
        <v>678.74241900000004</v>
      </c>
      <c r="K63" s="53">
        <v>1382.1476829999999</v>
      </c>
      <c r="L63" s="53">
        <v>-461.18954200000002</v>
      </c>
      <c r="M63" s="53">
        <v>443.83905299999998</v>
      </c>
      <c r="N63" s="53">
        <v>0</v>
      </c>
      <c r="O63" s="53">
        <v>0</v>
      </c>
      <c r="P63" s="53" t="s">
        <v>56</v>
      </c>
      <c r="Q63" s="53">
        <v>443.83905299999998</v>
      </c>
      <c r="R63" s="52" t="s">
        <v>12</v>
      </c>
      <c r="S63" s="53">
        <f t="shared" si="9"/>
        <v>5.3228980000000021</v>
      </c>
      <c r="T63" s="53">
        <v>10.48371</v>
      </c>
      <c r="U63" s="53">
        <v>16.533543000000002</v>
      </c>
      <c r="V63" s="53">
        <v>28.400264</v>
      </c>
      <c r="W63" s="53">
        <v>-50.094619000000002</v>
      </c>
      <c r="Y63" s="50"/>
      <c r="Z63" s="51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</row>
    <row r="64" spans="1:45" s="46" customFormat="1" ht="9" customHeight="1">
      <c r="A64" s="55" t="s">
        <v>13</v>
      </c>
      <c r="B64" s="56">
        <f t="shared" si="7"/>
        <v>3980.099056</v>
      </c>
      <c r="C64" s="57"/>
      <c r="D64" s="56">
        <f t="shared" si="8"/>
        <v>3838.12176</v>
      </c>
      <c r="E64" s="56">
        <v>1517.8712310000001</v>
      </c>
      <c r="F64" s="56">
        <v>1303.9662249999999</v>
      </c>
      <c r="G64" s="56">
        <v>461.75950699999999</v>
      </c>
      <c r="H64" s="56">
        <v>1.035947</v>
      </c>
      <c r="I64" s="56">
        <v>37.781723</v>
      </c>
      <c r="J64" s="56">
        <v>220.41014799999999</v>
      </c>
      <c r="K64" s="56">
        <v>230.276241</v>
      </c>
      <c r="L64" s="56">
        <v>-56.475093999999999</v>
      </c>
      <c r="M64" s="56">
        <v>121.49583199999999</v>
      </c>
      <c r="N64" s="56">
        <v>0</v>
      </c>
      <c r="O64" s="56">
        <v>0</v>
      </c>
      <c r="P64" s="56" t="s">
        <v>56</v>
      </c>
      <c r="Q64" s="56">
        <v>121.49583199999999</v>
      </c>
      <c r="R64" s="55" t="s">
        <v>13</v>
      </c>
      <c r="S64" s="56">
        <f t="shared" si="9"/>
        <v>141.977296</v>
      </c>
      <c r="T64" s="56">
        <v>107.78076</v>
      </c>
      <c r="U64" s="56">
        <v>10.810892000000001</v>
      </c>
      <c r="V64" s="56">
        <v>22.549040000000002</v>
      </c>
      <c r="W64" s="56">
        <v>0.83660400000000001</v>
      </c>
      <c r="Y64" s="50"/>
      <c r="Z64" s="51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</row>
    <row r="65" spans="1:45" s="46" customFormat="1" ht="9" customHeight="1">
      <c r="A65" s="52" t="s">
        <v>14</v>
      </c>
      <c r="B65" s="53">
        <f t="shared" si="7"/>
        <v>6047.3925290000006</v>
      </c>
      <c r="C65" s="54"/>
      <c r="D65" s="53">
        <f t="shared" si="8"/>
        <v>4933.274730000001</v>
      </c>
      <c r="E65" s="53">
        <v>2607.0429859999999</v>
      </c>
      <c r="F65" s="53">
        <v>1088.5633869999999</v>
      </c>
      <c r="G65" s="53">
        <v>442.68447400000002</v>
      </c>
      <c r="H65" s="53">
        <v>-4.1037699999999999</v>
      </c>
      <c r="I65" s="53">
        <v>38.167521000000001</v>
      </c>
      <c r="J65" s="53">
        <v>212.82289499999999</v>
      </c>
      <c r="K65" s="53">
        <v>386.87834800000002</v>
      </c>
      <c r="L65" s="53">
        <v>-65.961944000000003</v>
      </c>
      <c r="M65" s="53">
        <v>227.18083300000001</v>
      </c>
      <c r="N65" s="53">
        <v>0</v>
      </c>
      <c r="O65" s="53">
        <v>0</v>
      </c>
      <c r="P65" s="53" t="s">
        <v>56</v>
      </c>
      <c r="Q65" s="53">
        <v>227.18083300000001</v>
      </c>
      <c r="R65" s="52" t="s">
        <v>14</v>
      </c>
      <c r="S65" s="53">
        <f t="shared" si="9"/>
        <v>1114.1177989999999</v>
      </c>
      <c r="T65" s="53">
        <v>1086.617399</v>
      </c>
      <c r="U65" s="53">
        <v>6.3470810000000002</v>
      </c>
      <c r="V65" s="53">
        <v>13.150544999999999</v>
      </c>
      <c r="W65" s="53">
        <v>8.0027740000000005</v>
      </c>
      <c r="Y65" s="50"/>
      <c r="Z65" s="51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</row>
    <row r="66" spans="1:45" s="46" customFormat="1" ht="9" customHeight="1">
      <c r="A66" s="52" t="s">
        <v>15</v>
      </c>
      <c r="B66" s="53">
        <f t="shared" si="7"/>
        <v>45971.120202999999</v>
      </c>
      <c r="C66" s="54"/>
      <c r="D66" s="53">
        <f t="shared" si="8"/>
        <v>45454.826912999997</v>
      </c>
      <c r="E66" s="53">
        <v>23168.386998999998</v>
      </c>
      <c r="F66" s="53">
        <v>11852.332139</v>
      </c>
      <c r="G66" s="53">
        <v>4939.4613410000002</v>
      </c>
      <c r="H66" s="53">
        <v>514.80018399999994</v>
      </c>
      <c r="I66" s="53">
        <v>357.826549</v>
      </c>
      <c r="J66" s="53">
        <v>1570.081093</v>
      </c>
      <c r="K66" s="53">
        <v>3277.802463</v>
      </c>
      <c r="L66" s="53">
        <v>-1273.9492399999999</v>
      </c>
      <c r="M66" s="53">
        <v>1048.0853850000001</v>
      </c>
      <c r="N66" s="53">
        <v>0</v>
      </c>
      <c r="O66" s="53">
        <v>0</v>
      </c>
      <c r="P66" s="53" t="s">
        <v>56</v>
      </c>
      <c r="Q66" s="53">
        <v>1048.0853850000001</v>
      </c>
      <c r="R66" s="52" t="s">
        <v>15</v>
      </c>
      <c r="S66" s="53">
        <f t="shared" si="9"/>
        <v>516.29329000000007</v>
      </c>
      <c r="T66" s="53">
        <v>352.262586</v>
      </c>
      <c r="U66" s="53">
        <v>42.441231999999999</v>
      </c>
      <c r="V66" s="53">
        <v>134.46181100000001</v>
      </c>
      <c r="W66" s="53">
        <v>-12.872339</v>
      </c>
      <c r="Y66" s="50"/>
      <c r="Z66" s="51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</row>
    <row r="67" spans="1:45" s="46" customFormat="1" ht="9" customHeight="1">
      <c r="A67" s="52" t="s">
        <v>16</v>
      </c>
      <c r="B67" s="53">
        <f t="shared" si="7"/>
        <v>55970.142552999991</v>
      </c>
      <c r="C67" s="54"/>
      <c r="D67" s="53">
        <f t="shared" si="8"/>
        <v>55766.693912999988</v>
      </c>
      <c r="E67" s="53">
        <v>30845.009787999999</v>
      </c>
      <c r="F67" s="53">
        <v>13523.654954</v>
      </c>
      <c r="G67" s="53">
        <v>3110.9415330000002</v>
      </c>
      <c r="H67" s="53">
        <v>292.08270299999998</v>
      </c>
      <c r="I67" s="53">
        <v>499.32377500000001</v>
      </c>
      <c r="J67" s="53">
        <v>2332.2595780000001</v>
      </c>
      <c r="K67" s="53">
        <v>4744.3560459999999</v>
      </c>
      <c r="L67" s="53">
        <v>-886.20008299999995</v>
      </c>
      <c r="M67" s="53">
        <v>1305.265619</v>
      </c>
      <c r="N67" s="53">
        <v>2.16E-3</v>
      </c>
      <c r="O67" s="53">
        <v>0</v>
      </c>
      <c r="P67" s="53" t="s">
        <v>56</v>
      </c>
      <c r="Q67" s="53">
        <v>1305.263459</v>
      </c>
      <c r="R67" s="52" t="s">
        <v>16</v>
      </c>
      <c r="S67" s="53">
        <f t="shared" si="9"/>
        <v>203.44863999999998</v>
      </c>
      <c r="T67" s="53">
        <v>156.97703200000001</v>
      </c>
      <c r="U67" s="53">
        <v>55.235739000000002</v>
      </c>
      <c r="V67" s="53">
        <v>130.59068400000001</v>
      </c>
      <c r="W67" s="53">
        <v>-139.354815</v>
      </c>
      <c r="Y67" s="50"/>
      <c r="Z67" s="51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</row>
    <row r="68" spans="1:45" s="46" customFormat="1" ht="9" customHeight="1">
      <c r="A68" s="55" t="s">
        <v>17</v>
      </c>
      <c r="B68" s="56">
        <f t="shared" si="7"/>
        <v>16493.706535000001</v>
      </c>
      <c r="C68" s="57"/>
      <c r="D68" s="56">
        <f t="shared" si="8"/>
        <v>16331.867869</v>
      </c>
      <c r="E68" s="56">
        <v>5020.5743620000003</v>
      </c>
      <c r="F68" s="56">
        <v>6482.3701819999997</v>
      </c>
      <c r="G68" s="56">
        <v>832.87022400000001</v>
      </c>
      <c r="H68" s="56">
        <v>2752.183943</v>
      </c>
      <c r="I68" s="56">
        <v>104.177474</v>
      </c>
      <c r="J68" s="56">
        <v>436.33283999999998</v>
      </c>
      <c r="K68" s="56">
        <v>544.803314</v>
      </c>
      <c r="L68" s="56">
        <v>-178.129029</v>
      </c>
      <c r="M68" s="56">
        <v>336.68455899999998</v>
      </c>
      <c r="N68" s="56">
        <v>0</v>
      </c>
      <c r="O68" s="56">
        <v>0</v>
      </c>
      <c r="P68" s="56" t="s">
        <v>56</v>
      </c>
      <c r="Q68" s="56">
        <v>336.68455899999998</v>
      </c>
      <c r="R68" s="55" t="s">
        <v>17</v>
      </c>
      <c r="S68" s="56">
        <f t="shared" si="9"/>
        <v>161.83866600000002</v>
      </c>
      <c r="T68" s="56">
        <v>101.900531</v>
      </c>
      <c r="U68" s="56">
        <v>22.295656999999999</v>
      </c>
      <c r="V68" s="56">
        <v>41.530245000000001</v>
      </c>
      <c r="W68" s="56">
        <v>-3.8877670000000002</v>
      </c>
      <c r="Y68" s="50"/>
      <c r="Z68" s="51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</row>
    <row r="69" spans="1:45" s="46" customFormat="1" ht="9" customHeight="1">
      <c r="A69" s="52" t="s">
        <v>18</v>
      </c>
      <c r="B69" s="53">
        <f t="shared" si="7"/>
        <v>5513.9767350000011</v>
      </c>
      <c r="C69" s="54"/>
      <c r="D69" s="53">
        <f t="shared" si="8"/>
        <v>5468.3555360000009</v>
      </c>
      <c r="E69" s="53">
        <v>3224.03557</v>
      </c>
      <c r="F69" s="53">
        <v>1246.513316</v>
      </c>
      <c r="G69" s="53">
        <v>312.07512100000002</v>
      </c>
      <c r="H69" s="53">
        <v>-4.6499980000000001</v>
      </c>
      <c r="I69" s="53">
        <v>48.519526999999997</v>
      </c>
      <c r="J69" s="53">
        <v>202.743672</v>
      </c>
      <c r="K69" s="53">
        <v>450.08818600000001</v>
      </c>
      <c r="L69" s="53">
        <v>-119.76749100000001</v>
      </c>
      <c r="M69" s="53">
        <v>108.797633</v>
      </c>
      <c r="N69" s="53">
        <v>0</v>
      </c>
      <c r="O69" s="53">
        <v>0</v>
      </c>
      <c r="P69" s="53" t="s">
        <v>56</v>
      </c>
      <c r="Q69" s="53">
        <v>108.797633</v>
      </c>
      <c r="R69" s="52" t="s">
        <v>18</v>
      </c>
      <c r="S69" s="53">
        <f t="shared" si="9"/>
        <v>45.621198999999997</v>
      </c>
      <c r="T69" s="53">
        <v>25.336376000000001</v>
      </c>
      <c r="U69" s="53">
        <v>5.2577879999999997</v>
      </c>
      <c r="V69" s="53">
        <v>14.186963</v>
      </c>
      <c r="W69" s="53">
        <v>0.84007200000000004</v>
      </c>
      <c r="Y69" s="50"/>
      <c r="Z69" s="51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</row>
    <row r="70" spans="1:45" s="46" customFormat="1" ht="9" customHeight="1">
      <c r="A70" s="52" t="s">
        <v>19</v>
      </c>
      <c r="B70" s="53">
        <f t="shared" si="7"/>
        <v>2640.3773560000004</v>
      </c>
      <c r="C70" s="54"/>
      <c r="D70" s="53">
        <f t="shared" si="8"/>
        <v>2573.4999780000003</v>
      </c>
      <c r="E70" s="53">
        <v>1382.538642</v>
      </c>
      <c r="F70" s="53">
        <v>590.57394399999998</v>
      </c>
      <c r="G70" s="53">
        <v>229.50746000000001</v>
      </c>
      <c r="H70" s="53">
        <v>-3.4576999999999997E-2</v>
      </c>
      <c r="I70" s="53">
        <v>18.320709000000001</v>
      </c>
      <c r="J70" s="53">
        <v>102.993286</v>
      </c>
      <c r="K70" s="53">
        <v>232.155912</v>
      </c>
      <c r="L70" s="53">
        <v>-76.880990999999995</v>
      </c>
      <c r="M70" s="53">
        <v>94.325592999999998</v>
      </c>
      <c r="N70" s="53">
        <v>0</v>
      </c>
      <c r="O70" s="53">
        <v>0</v>
      </c>
      <c r="P70" s="53" t="s">
        <v>56</v>
      </c>
      <c r="Q70" s="53">
        <v>94.325592999999998</v>
      </c>
      <c r="R70" s="52" t="s">
        <v>19</v>
      </c>
      <c r="S70" s="53">
        <f t="shared" si="9"/>
        <v>66.877378000000007</v>
      </c>
      <c r="T70" s="53">
        <v>48.137194000000001</v>
      </c>
      <c r="U70" s="53">
        <v>1.291628</v>
      </c>
      <c r="V70" s="53">
        <v>15.542346</v>
      </c>
      <c r="W70" s="53">
        <v>1.90621</v>
      </c>
      <c r="Y70" s="50"/>
      <c r="Z70" s="51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</row>
    <row r="71" spans="1:45" s="46" customFormat="1" ht="9" customHeight="1">
      <c r="A71" s="52" t="s">
        <v>20</v>
      </c>
      <c r="B71" s="53">
        <f t="shared" si="7"/>
        <v>97040.268022000004</v>
      </c>
      <c r="C71" s="54"/>
      <c r="D71" s="53">
        <f t="shared" si="8"/>
        <v>96575.847876</v>
      </c>
      <c r="E71" s="53">
        <v>47106.892978000003</v>
      </c>
      <c r="F71" s="53">
        <v>27142.714016000002</v>
      </c>
      <c r="G71" s="53">
        <v>14916.680922</v>
      </c>
      <c r="H71" s="53">
        <v>1379.938592</v>
      </c>
      <c r="I71" s="53">
        <v>304.20340599999997</v>
      </c>
      <c r="J71" s="53">
        <v>1430.3113109999999</v>
      </c>
      <c r="K71" s="53">
        <v>5828.5649880000001</v>
      </c>
      <c r="L71" s="53">
        <v>-3192.4205849999998</v>
      </c>
      <c r="M71" s="53">
        <v>1658.962248</v>
      </c>
      <c r="N71" s="53">
        <v>0</v>
      </c>
      <c r="O71" s="53">
        <v>0</v>
      </c>
      <c r="P71" s="53" t="s">
        <v>56</v>
      </c>
      <c r="Q71" s="53">
        <v>1658.962248</v>
      </c>
      <c r="R71" s="52" t="s">
        <v>20</v>
      </c>
      <c r="S71" s="53">
        <f t="shared" si="9"/>
        <v>464.42014600000005</v>
      </c>
      <c r="T71" s="53">
        <v>449.83041600000001</v>
      </c>
      <c r="U71" s="53">
        <v>2.7117900000000001</v>
      </c>
      <c r="V71" s="53">
        <v>159.28670600000001</v>
      </c>
      <c r="W71" s="53">
        <v>-147.40876600000001</v>
      </c>
      <c r="Y71" s="50"/>
      <c r="Z71" s="51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</row>
    <row r="72" spans="1:45" s="46" customFormat="1" ht="9" customHeight="1">
      <c r="A72" s="55" t="s">
        <v>21</v>
      </c>
      <c r="B72" s="56">
        <f t="shared" si="7"/>
        <v>5577.1774239999995</v>
      </c>
      <c r="C72" s="57"/>
      <c r="D72" s="56">
        <f t="shared" si="8"/>
        <v>5435.0274799999997</v>
      </c>
      <c r="E72" s="56">
        <v>1993.9012769999999</v>
      </c>
      <c r="F72" s="56">
        <v>820.11181999999997</v>
      </c>
      <c r="G72" s="56">
        <v>2014.5361069999999</v>
      </c>
      <c r="H72" s="56">
        <v>2.2985929999999999</v>
      </c>
      <c r="I72" s="56">
        <v>42.044159000000001</v>
      </c>
      <c r="J72" s="56">
        <v>214.82969600000001</v>
      </c>
      <c r="K72" s="56">
        <v>256.46419900000001</v>
      </c>
      <c r="L72" s="56">
        <v>-29.222213</v>
      </c>
      <c r="M72" s="56">
        <v>120.06384199999999</v>
      </c>
      <c r="N72" s="56">
        <v>0</v>
      </c>
      <c r="O72" s="56">
        <v>0</v>
      </c>
      <c r="P72" s="56" t="s">
        <v>56</v>
      </c>
      <c r="Q72" s="56">
        <v>120.06384199999999</v>
      </c>
      <c r="R72" s="55" t="s">
        <v>21</v>
      </c>
      <c r="S72" s="56">
        <f t="shared" si="9"/>
        <v>142.14994399999998</v>
      </c>
      <c r="T72" s="56">
        <v>67.676991999999998</v>
      </c>
      <c r="U72" s="56">
        <v>50.295862</v>
      </c>
      <c r="V72" s="56">
        <v>22.449881999999999</v>
      </c>
      <c r="W72" s="56">
        <v>1.7272080000000001</v>
      </c>
      <c r="Y72" s="50"/>
      <c r="Z72" s="51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</row>
    <row r="73" spans="1:45" s="46" customFormat="1" ht="9" customHeight="1">
      <c r="A73" s="52" t="s">
        <v>22</v>
      </c>
      <c r="B73" s="53">
        <f t="shared" si="7"/>
        <v>11750.332101</v>
      </c>
      <c r="C73" s="54"/>
      <c r="D73" s="53">
        <f t="shared" si="8"/>
        <v>11565.588076</v>
      </c>
      <c r="E73" s="53">
        <v>7022.8048090000002</v>
      </c>
      <c r="F73" s="53">
        <v>1703.8196069999999</v>
      </c>
      <c r="G73" s="53">
        <v>722.11019699999997</v>
      </c>
      <c r="H73" s="53">
        <v>76.833977000000004</v>
      </c>
      <c r="I73" s="53">
        <v>170.64894899999999</v>
      </c>
      <c r="J73" s="53">
        <v>691.88270399999999</v>
      </c>
      <c r="K73" s="53">
        <v>1071.346082</v>
      </c>
      <c r="L73" s="53">
        <v>-298.57664799999998</v>
      </c>
      <c r="M73" s="53">
        <v>404.71839899999998</v>
      </c>
      <c r="N73" s="53">
        <v>0</v>
      </c>
      <c r="O73" s="53">
        <v>0</v>
      </c>
      <c r="P73" s="53" t="s">
        <v>56</v>
      </c>
      <c r="Q73" s="53">
        <v>404.71839899999998</v>
      </c>
      <c r="R73" s="52" t="s">
        <v>22</v>
      </c>
      <c r="S73" s="53">
        <f t="shared" si="9"/>
        <v>184.74402499999999</v>
      </c>
      <c r="T73" s="53">
        <v>52.864148</v>
      </c>
      <c r="U73" s="53">
        <v>12.263501</v>
      </c>
      <c r="V73" s="53">
        <v>115.428006</v>
      </c>
      <c r="W73" s="53">
        <v>4.1883699999999999</v>
      </c>
      <c r="Y73" s="50"/>
      <c r="Z73" s="51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</row>
    <row r="74" spans="1:45" s="46" customFormat="1" ht="9" customHeight="1">
      <c r="A74" s="52" t="s">
        <v>23</v>
      </c>
      <c r="B74" s="53">
        <f t="shared" si="7"/>
        <v>12354.215590000002</v>
      </c>
      <c r="C74" s="54"/>
      <c r="D74" s="53">
        <f t="shared" si="8"/>
        <v>12267.559866000001</v>
      </c>
      <c r="E74" s="53">
        <v>7753.3644830000003</v>
      </c>
      <c r="F74" s="53">
        <v>2210.1005620000001</v>
      </c>
      <c r="G74" s="53">
        <v>392.078641</v>
      </c>
      <c r="H74" s="53">
        <v>191.77541299999999</v>
      </c>
      <c r="I74" s="53">
        <v>82.442003999999997</v>
      </c>
      <c r="J74" s="53">
        <v>405.50575900000001</v>
      </c>
      <c r="K74" s="53">
        <v>1025.7172370000001</v>
      </c>
      <c r="L74" s="53">
        <v>-94.755964000000006</v>
      </c>
      <c r="M74" s="53">
        <v>301.33173099999999</v>
      </c>
      <c r="N74" s="53">
        <v>0</v>
      </c>
      <c r="O74" s="53">
        <v>0</v>
      </c>
      <c r="P74" s="53" t="s">
        <v>56</v>
      </c>
      <c r="Q74" s="53">
        <v>301.33173099999999</v>
      </c>
      <c r="R74" s="52" t="s">
        <v>23</v>
      </c>
      <c r="S74" s="53">
        <f t="shared" si="9"/>
        <v>86.655724000000006</v>
      </c>
      <c r="T74" s="53">
        <v>26.785814999999999</v>
      </c>
      <c r="U74" s="53">
        <v>23.478497000000001</v>
      </c>
      <c r="V74" s="53">
        <v>30.691852000000001</v>
      </c>
      <c r="W74" s="53">
        <v>5.69956</v>
      </c>
      <c r="Y74" s="50"/>
      <c r="Z74" s="51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</row>
    <row r="75" spans="1:45" s="46" customFormat="1" ht="9" customHeight="1">
      <c r="A75" s="52" t="s">
        <v>24</v>
      </c>
      <c r="B75" s="53">
        <f t="shared" si="7"/>
        <v>9196.998666999998</v>
      </c>
      <c r="C75" s="54"/>
      <c r="D75" s="53">
        <f t="shared" si="8"/>
        <v>8558.5453189999989</v>
      </c>
      <c r="E75" s="53">
        <v>4283.9518129999997</v>
      </c>
      <c r="F75" s="53">
        <v>2288.6314670000002</v>
      </c>
      <c r="G75" s="53">
        <v>354.97388000000001</v>
      </c>
      <c r="H75" s="53">
        <v>66.649606000000006</v>
      </c>
      <c r="I75" s="53">
        <v>102.472247</v>
      </c>
      <c r="J75" s="53">
        <v>325.46553299999999</v>
      </c>
      <c r="K75" s="53">
        <v>901.35748699999999</v>
      </c>
      <c r="L75" s="53">
        <v>-47.246419000000003</v>
      </c>
      <c r="M75" s="53">
        <v>282.28970500000003</v>
      </c>
      <c r="N75" s="53">
        <v>0</v>
      </c>
      <c r="O75" s="53">
        <v>0</v>
      </c>
      <c r="P75" s="53" t="s">
        <v>56</v>
      </c>
      <c r="Q75" s="53">
        <v>282.28970500000003</v>
      </c>
      <c r="R75" s="52" t="s">
        <v>24</v>
      </c>
      <c r="S75" s="53">
        <f t="shared" si="9"/>
        <v>638.45334799999989</v>
      </c>
      <c r="T75" s="53">
        <v>583.54215499999998</v>
      </c>
      <c r="U75" s="53">
        <v>3.4059949999999999</v>
      </c>
      <c r="V75" s="53">
        <v>63.743881000000002</v>
      </c>
      <c r="W75" s="53">
        <v>-12.238683</v>
      </c>
      <c r="Y75" s="50"/>
      <c r="Z75" s="51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</row>
    <row r="76" spans="1:45" s="46" customFormat="1" ht="9" customHeight="1">
      <c r="A76" s="55" t="s">
        <v>25</v>
      </c>
      <c r="B76" s="56">
        <f t="shared" si="7"/>
        <v>6544.5192319999996</v>
      </c>
      <c r="C76" s="57"/>
      <c r="D76" s="56">
        <f t="shared" si="8"/>
        <v>6459.586069</v>
      </c>
      <c r="E76" s="56">
        <v>4698.8776189999999</v>
      </c>
      <c r="F76" s="56">
        <v>-142.94861499999999</v>
      </c>
      <c r="G76" s="56">
        <v>538.76602800000001</v>
      </c>
      <c r="H76" s="56">
        <v>-11.538497</v>
      </c>
      <c r="I76" s="56">
        <v>64.187539000000001</v>
      </c>
      <c r="J76" s="56">
        <v>328.45764100000002</v>
      </c>
      <c r="K76" s="56">
        <v>766.06362100000001</v>
      </c>
      <c r="L76" s="56">
        <v>-67.515815000000003</v>
      </c>
      <c r="M76" s="56">
        <v>285.23654800000003</v>
      </c>
      <c r="N76" s="56">
        <v>0</v>
      </c>
      <c r="O76" s="56">
        <v>0</v>
      </c>
      <c r="P76" s="56" t="s">
        <v>56</v>
      </c>
      <c r="Q76" s="56">
        <v>285.23654800000003</v>
      </c>
      <c r="R76" s="55" t="s">
        <v>25</v>
      </c>
      <c r="S76" s="56">
        <f t="shared" si="9"/>
        <v>84.933163000000008</v>
      </c>
      <c r="T76" s="56">
        <v>32.893202000000002</v>
      </c>
      <c r="U76" s="56">
        <v>9.0602149999999995</v>
      </c>
      <c r="V76" s="56">
        <v>46.678468000000002</v>
      </c>
      <c r="W76" s="56">
        <v>-3.6987220000000001</v>
      </c>
      <c r="Y76" s="50"/>
      <c r="Z76" s="51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</row>
    <row r="77" spans="1:45" s="46" customFormat="1" ht="9" customHeight="1">
      <c r="A77" s="52" t="s">
        <v>26</v>
      </c>
      <c r="B77" s="53">
        <f t="shared" si="7"/>
        <v>11388.42021</v>
      </c>
      <c r="C77" s="54"/>
      <c r="D77" s="53">
        <f t="shared" si="8"/>
        <v>11305.342169</v>
      </c>
      <c r="E77" s="53">
        <v>6362.1562050000002</v>
      </c>
      <c r="F77" s="53">
        <v>2647.283105</v>
      </c>
      <c r="G77" s="53">
        <v>946.63747100000001</v>
      </c>
      <c r="H77" s="53">
        <v>51.312654999999999</v>
      </c>
      <c r="I77" s="53">
        <v>155.46168900000001</v>
      </c>
      <c r="J77" s="53">
        <v>435.170232</v>
      </c>
      <c r="K77" s="53">
        <v>891.69828900000005</v>
      </c>
      <c r="L77" s="53">
        <v>-622.17981599999996</v>
      </c>
      <c r="M77" s="53">
        <v>437.80233900000002</v>
      </c>
      <c r="N77" s="53">
        <v>0</v>
      </c>
      <c r="O77" s="53">
        <v>0</v>
      </c>
      <c r="P77" s="53" t="s">
        <v>56</v>
      </c>
      <c r="Q77" s="53">
        <v>437.80233900000002</v>
      </c>
      <c r="R77" s="52" t="s">
        <v>26</v>
      </c>
      <c r="S77" s="53">
        <f t="shared" si="9"/>
        <v>83.078040999999999</v>
      </c>
      <c r="T77" s="53">
        <v>65.774033000000003</v>
      </c>
      <c r="U77" s="53">
        <v>4.8066199999999997</v>
      </c>
      <c r="V77" s="53">
        <v>42.709961999999997</v>
      </c>
      <c r="W77" s="53">
        <v>-30.212574</v>
      </c>
      <c r="Y77" s="50"/>
      <c r="Z77" s="51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</row>
    <row r="78" spans="1:45" s="46" customFormat="1" ht="9" customHeight="1">
      <c r="A78" s="52" t="s">
        <v>27</v>
      </c>
      <c r="B78" s="53">
        <f t="shared" si="7"/>
        <v>14225.823692</v>
      </c>
      <c r="C78" s="54"/>
      <c r="D78" s="53">
        <f t="shared" si="8"/>
        <v>13842.02313</v>
      </c>
      <c r="E78" s="53">
        <v>6936.3096420000002</v>
      </c>
      <c r="F78" s="53">
        <v>3584.9581240000002</v>
      </c>
      <c r="G78" s="53">
        <v>947.64809300000002</v>
      </c>
      <c r="H78" s="53">
        <v>520.47144100000003</v>
      </c>
      <c r="I78" s="53">
        <v>105.913132</v>
      </c>
      <c r="J78" s="53">
        <v>458.28619300000003</v>
      </c>
      <c r="K78" s="53">
        <v>987.50845700000002</v>
      </c>
      <c r="L78" s="53">
        <v>-159.921696</v>
      </c>
      <c r="M78" s="53">
        <v>460.84974399999999</v>
      </c>
      <c r="N78" s="53">
        <v>0</v>
      </c>
      <c r="O78" s="53">
        <v>0</v>
      </c>
      <c r="P78" s="53" t="s">
        <v>56</v>
      </c>
      <c r="Q78" s="53">
        <v>460.84974399999999</v>
      </c>
      <c r="R78" s="52" t="s">
        <v>27</v>
      </c>
      <c r="S78" s="53">
        <f t="shared" si="9"/>
        <v>383.80056199999996</v>
      </c>
      <c r="T78" s="53">
        <v>245.515199</v>
      </c>
      <c r="U78" s="53">
        <v>11.035247999999999</v>
      </c>
      <c r="V78" s="53">
        <v>123.60265699999999</v>
      </c>
      <c r="W78" s="53">
        <v>3.6474579999999999</v>
      </c>
      <c r="Y78" s="50"/>
      <c r="Z78" s="51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</row>
    <row r="79" spans="1:45" s="46" customFormat="1" ht="9" customHeight="1">
      <c r="A79" s="52" t="s">
        <v>28</v>
      </c>
      <c r="B79" s="53">
        <f t="shared" si="7"/>
        <v>9591.1195009999992</v>
      </c>
      <c r="C79" s="54"/>
      <c r="D79" s="53">
        <f t="shared" si="8"/>
        <v>9477.8283999999985</v>
      </c>
      <c r="E79" s="53">
        <v>5485.2897279999997</v>
      </c>
      <c r="F79" s="53">
        <v>2295.623192</v>
      </c>
      <c r="G79" s="53">
        <v>640.11825899999997</v>
      </c>
      <c r="H79" s="53">
        <v>5.0211439999999996</v>
      </c>
      <c r="I79" s="53">
        <v>65.314335</v>
      </c>
      <c r="J79" s="53">
        <v>392.001758</v>
      </c>
      <c r="K79" s="53">
        <v>389.824184</v>
      </c>
      <c r="L79" s="53">
        <v>-96.176029</v>
      </c>
      <c r="M79" s="53">
        <v>300.81182899999999</v>
      </c>
      <c r="N79" s="53">
        <v>0</v>
      </c>
      <c r="O79" s="53">
        <v>0</v>
      </c>
      <c r="P79" s="53" t="s">
        <v>56</v>
      </c>
      <c r="Q79" s="53">
        <v>300.81182899999999</v>
      </c>
      <c r="R79" s="52" t="s">
        <v>28</v>
      </c>
      <c r="S79" s="53">
        <f t="shared" si="9"/>
        <v>113.291101</v>
      </c>
      <c r="T79" s="53">
        <v>58.417195999999997</v>
      </c>
      <c r="U79" s="53">
        <v>28.031600999999998</v>
      </c>
      <c r="V79" s="53">
        <v>23.480793999999999</v>
      </c>
      <c r="W79" s="53">
        <v>3.36151</v>
      </c>
      <c r="Y79" s="50"/>
      <c r="Z79" s="51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</row>
    <row r="80" spans="1:45" s="46" customFormat="1" ht="9" customHeight="1">
      <c r="A80" s="55" t="s">
        <v>29</v>
      </c>
      <c r="B80" s="56">
        <f t="shared" si="7"/>
        <v>90041.635574999993</v>
      </c>
      <c r="C80" s="57"/>
      <c r="D80" s="56">
        <f t="shared" si="8"/>
        <v>89181.423681</v>
      </c>
      <c r="E80" s="56">
        <v>8703.7208360000004</v>
      </c>
      <c r="F80" s="56">
        <v>71180.918852000003</v>
      </c>
      <c r="G80" s="56">
        <v>1286.191039</v>
      </c>
      <c r="H80" s="56">
        <v>5748.961644</v>
      </c>
      <c r="I80" s="56">
        <v>189.42052000000001</v>
      </c>
      <c r="J80" s="56">
        <v>452.38621999999998</v>
      </c>
      <c r="K80" s="56">
        <v>1357.6073100000001</v>
      </c>
      <c r="L80" s="56">
        <v>-344.577945</v>
      </c>
      <c r="M80" s="56">
        <v>606.79520500000001</v>
      </c>
      <c r="N80" s="56">
        <v>0</v>
      </c>
      <c r="O80" s="56">
        <v>0</v>
      </c>
      <c r="P80" s="56" t="s">
        <v>56</v>
      </c>
      <c r="Q80" s="56">
        <v>606.79520500000001</v>
      </c>
      <c r="R80" s="55" t="s">
        <v>29</v>
      </c>
      <c r="S80" s="56">
        <f t="shared" si="9"/>
        <v>860.21189400000003</v>
      </c>
      <c r="T80" s="56">
        <v>306.38195999999999</v>
      </c>
      <c r="U80" s="56">
        <v>20.018153000000002</v>
      </c>
      <c r="V80" s="56">
        <v>534.98758499999997</v>
      </c>
      <c r="W80" s="56">
        <v>-1.1758040000000001</v>
      </c>
      <c r="Y80" s="50"/>
      <c r="Z80" s="51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</row>
    <row r="81" spans="1:45" s="46" customFormat="1" ht="9" customHeight="1">
      <c r="A81" s="52" t="s">
        <v>30</v>
      </c>
      <c r="B81" s="53">
        <f t="shared" si="7"/>
        <v>1783.5211300000001</v>
      </c>
      <c r="C81" s="54"/>
      <c r="D81" s="53">
        <f t="shared" si="8"/>
        <v>1763.7225920000001</v>
      </c>
      <c r="E81" s="53">
        <v>957.90408500000001</v>
      </c>
      <c r="F81" s="53">
        <v>438.85396200000002</v>
      </c>
      <c r="G81" s="53">
        <v>115.047825</v>
      </c>
      <c r="H81" s="53">
        <v>-1.7060169999999999</v>
      </c>
      <c r="I81" s="53">
        <v>9.9825929999999996</v>
      </c>
      <c r="J81" s="53">
        <v>61.56109</v>
      </c>
      <c r="K81" s="53">
        <v>156.08630199999999</v>
      </c>
      <c r="L81" s="53">
        <v>-48.607888000000003</v>
      </c>
      <c r="M81" s="53">
        <v>74.600639999999999</v>
      </c>
      <c r="N81" s="53">
        <v>0</v>
      </c>
      <c r="O81" s="53">
        <v>0</v>
      </c>
      <c r="P81" s="53" t="s">
        <v>56</v>
      </c>
      <c r="Q81" s="53">
        <v>74.600639999999999</v>
      </c>
      <c r="R81" s="52" t="s">
        <v>30</v>
      </c>
      <c r="S81" s="53">
        <f t="shared" si="9"/>
        <v>19.798538000000001</v>
      </c>
      <c r="T81" s="53">
        <v>11.868454</v>
      </c>
      <c r="U81" s="53">
        <v>2.3670779999999998</v>
      </c>
      <c r="V81" s="53">
        <v>8.8966270000000005</v>
      </c>
      <c r="W81" s="53">
        <v>-3.3336209999999999</v>
      </c>
      <c r="Y81" s="50"/>
      <c r="Z81" s="51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</row>
    <row r="82" spans="1:45" s="46" customFormat="1" ht="9" customHeight="1">
      <c r="A82" s="52" t="s">
        <v>31</v>
      </c>
      <c r="B82" s="53">
        <f t="shared" si="7"/>
        <v>42718.610482999997</v>
      </c>
      <c r="C82" s="54"/>
      <c r="D82" s="53">
        <f t="shared" si="8"/>
        <v>42445.275628999996</v>
      </c>
      <c r="E82" s="53">
        <v>11298.963066</v>
      </c>
      <c r="F82" s="53">
        <v>24370.650102</v>
      </c>
      <c r="G82" s="53">
        <v>1705.551991</v>
      </c>
      <c r="H82" s="53">
        <v>2230.0615039999998</v>
      </c>
      <c r="I82" s="53">
        <v>169.338582</v>
      </c>
      <c r="J82" s="53">
        <v>781.15327100000002</v>
      </c>
      <c r="K82" s="53">
        <v>1577.7866730000001</v>
      </c>
      <c r="L82" s="53">
        <v>-275.73339800000002</v>
      </c>
      <c r="M82" s="53">
        <v>587.50383799999997</v>
      </c>
      <c r="N82" s="53">
        <v>0</v>
      </c>
      <c r="O82" s="53">
        <v>0</v>
      </c>
      <c r="P82" s="53" t="s">
        <v>56</v>
      </c>
      <c r="Q82" s="53">
        <v>587.50383799999997</v>
      </c>
      <c r="R82" s="52" t="s">
        <v>31</v>
      </c>
      <c r="S82" s="53">
        <f t="shared" si="9"/>
        <v>273.33485400000001</v>
      </c>
      <c r="T82" s="53">
        <v>131.862843</v>
      </c>
      <c r="U82" s="53">
        <v>22.471063999999998</v>
      </c>
      <c r="V82" s="53">
        <v>115.146186</v>
      </c>
      <c r="W82" s="53">
        <v>3.8547609999999999</v>
      </c>
      <c r="Y82" s="50"/>
      <c r="Z82" s="51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</row>
    <row r="83" spans="1:45" s="46" customFormat="1" ht="9" customHeight="1">
      <c r="A83" s="52" t="s">
        <v>32</v>
      </c>
      <c r="B83" s="53">
        <f t="shared" si="7"/>
        <v>6581.1761310000002</v>
      </c>
      <c r="C83" s="54"/>
      <c r="D83" s="53">
        <f t="shared" si="8"/>
        <v>6487.1739550000002</v>
      </c>
      <c r="E83" s="53">
        <v>4263.2820080000001</v>
      </c>
      <c r="F83" s="53">
        <v>1488.807521</v>
      </c>
      <c r="G83" s="53">
        <v>408.45998800000001</v>
      </c>
      <c r="H83" s="53">
        <v>64.255112999999994</v>
      </c>
      <c r="I83" s="53">
        <v>36.283622999999999</v>
      </c>
      <c r="J83" s="53">
        <v>458.62368900000001</v>
      </c>
      <c r="K83" s="53">
        <v>764.64104099999997</v>
      </c>
      <c r="L83" s="53">
        <v>-1230.116851</v>
      </c>
      <c r="M83" s="53">
        <v>232.93782300000001</v>
      </c>
      <c r="N83" s="53">
        <v>0</v>
      </c>
      <c r="O83" s="53">
        <v>0</v>
      </c>
      <c r="P83" s="53" t="s">
        <v>56</v>
      </c>
      <c r="Q83" s="53">
        <v>232.93782300000001</v>
      </c>
      <c r="R83" s="52" t="s">
        <v>32</v>
      </c>
      <c r="S83" s="53">
        <f t="shared" si="9"/>
        <v>94.002176000000006</v>
      </c>
      <c r="T83" s="53">
        <v>70.280208999999999</v>
      </c>
      <c r="U83" s="53">
        <v>12.841948</v>
      </c>
      <c r="V83" s="53">
        <v>14.257196</v>
      </c>
      <c r="W83" s="53">
        <v>-3.3771770000000001</v>
      </c>
      <c r="Y83" s="50"/>
      <c r="Z83" s="51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</row>
    <row r="84" spans="1:45" s="46" customFormat="1" ht="9" customHeight="1">
      <c r="A84" s="55" t="s">
        <v>33</v>
      </c>
      <c r="B84" s="56">
        <f t="shared" si="7"/>
        <v>5404.763473</v>
      </c>
      <c r="C84" s="57"/>
      <c r="D84" s="56">
        <f t="shared" si="8"/>
        <v>5308.5324300000002</v>
      </c>
      <c r="E84" s="56">
        <v>1909.719795</v>
      </c>
      <c r="F84" s="56">
        <v>476.693352</v>
      </c>
      <c r="G84" s="56">
        <v>2534.4973239999999</v>
      </c>
      <c r="H84" s="56">
        <v>1.8769000000000001E-2</v>
      </c>
      <c r="I84" s="56">
        <v>12.694354000000001</v>
      </c>
      <c r="J84" s="56">
        <v>129.69635299999999</v>
      </c>
      <c r="K84" s="56">
        <v>155.171401</v>
      </c>
      <c r="L84" s="56">
        <v>-22.037585</v>
      </c>
      <c r="M84" s="56">
        <v>112.078667</v>
      </c>
      <c r="N84" s="56">
        <v>0</v>
      </c>
      <c r="O84" s="56">
        <v>0</v>
      </c>
      <c r="P84" s="56" t="s">
        <v>56</v>
      </c>
      <c r="Q84" s="56">
        <v>112.078667</v>
      </c>
      <c r="R84" s="55" t="s">
        <v>33</v>
      </c>
      <c r="S84" s="56">
        <f t="shared" si="9"/>
        <v>96.231043000000014</v>
      </c>
      <c r="T84" s="56">
        <v>95.929333</v>
      </c>
      <c r="U84" s="56">
        <v>3.4888650000000001</v>
      </c>
      <c r="V84" s="56">
        <v>7.1150289999999998</v>
      </c>
      <c r="W84" s="56">
        <v>-10.302184</v>
      </c>
      <c r="Y84" s="50"/>
      <c r="Z84" s="51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</row>
    <row r="85" spans="1:45" s="46" customFormat="1" ht="9.9499999999999993" customHeight="1">
      <c r="A85" s="58"/>
      <c r="B85" s="45"/>
      <c r="C85" s="45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8"/>
      <c r="S85" s="59"/>
      <c r="T85" s="59"/>
      <c r="U85" s="59"/>
      <c r="V85" s="59"/>
      <c r="W85" s="59"/>
      <c r="Z85" s="51"/>
    </row>
    <row r="86" spans="1:45" s="46" customFormat="1" ht="9.9499999999999993" customHeight="1">
      <c r="A86" s="44" t="s">
        <v>58</v>
      </c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4" t="s">
        <v>58</v>
      </c>
      <c r="S86" s="45"/>
      <c r="T86" s="45"/>
      <c r="U86" s="45"/>
      <c r="V86" s="45"/>
      <c r="W86" s="45"/>
      <c r="Z86" s="51"/>
    </row>
    <row r="87" spans="1:45" s="46" customFormat="1" ht="9" customHeight="1">
      <c r="A87" s="47" t="s">
        <v>1</v>
      </c>
      <c r="B87" s="48">
        <f>SUM(B89:B120)</f>
        <v>2254235.0201512999</v>
      </c>
      <c r="C87" s="49"/>
      <c r="D87" s="48">
        <f>SUM(D89:D120)</f>
        <v>1414682.6031540001</v>
      </c>
      <c r="E87" s="48">
        <f t="shared" ref="E87:Q87" si="10">SUM(E89:E120)</f>
        <v>722284.94125199993</v>
      </c>
      <c r="F87" s="48">
        <f t="shared" si="10"/>
        <v>528628.59434700001</v>
      </c>
      <c r="G87" s="48">
        <f t="shared" si="10"/>
        <v>9202.0525130000005</v>
      </c>
      <c r="H87" s="48">
        <f t="shared" si="10"/>
        <v>24596.157921000002</v>
      </c>
      <c r="I87" s="48">
        <f t="shared" si="10"/>
        <v>4670.7812479999984</v>
      </c>
      <c r="J87" s="48">
        <f t="shared" si="10"/>
        <v>18096.127828000004</v>
      </c>
      <c r="K87" s="48">
        <f t="shared" si="10"/>
        <v>66235.352019000027</v>
      </c>
      <c r="L87" s="48">
        <f t="shared" si="10"/>
        <v>15590.869452000006</v>
      </c>
      <c r="M87" s="48">
        <f t="shared" si="10"/>
        <v>25377.726573999997</v>
      </c>
      <c r="N87" s="48">
        <f t="shared" si="10"/>
        <v>0</v>
      </c>
      <c r="O87" s="48">
        <f t="shared" si="10"/>
        <v>2408.9867410000002</v>
      </c>
      <c r="P87" s="48" t="s">
        <v>56</v>
      </c>
      <c r="Q87" s="48">
        <f t="shared" si="10"/>
        <v>22968.739832999996</v>
      </c>
      <c r="R87" s="47" t="s">
        <v>1</v>
      </c>
      <c r="S87" s="48">
        <f t="shared" ref="S87:T87" si="11">SUM(S89:S120)</f>
        <v>839552.41699729988</v>
      </c>
      <c r="T87" s="48">
        <f t="shared" si="11"/>
        <v>679677.04078030016</v>
      </c>
      <c r="U87" s="48">
        <f>SUM(U89:U120)</f>
        <v>18465.83281</v>
      </c>
      <c r="V87" s="48">
        <f>SUM(V89:V120)</f>
        <v>141902.141221</v>
      </c>
      <c r="W87" s="48">
        <f>SUM(W89:W120)</f>
        <v>-492.59781399999997</v>
      </c>
      <c r="Y87" s="50"/>
      <c r="Z87" s="51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</row>
    <row r="88" spans="1:45" s="46" customFormat="1" ht="3.95" customHeight="1">
      <c r="A88" s="47"/>
      <c r="B88" s="48"/>
      <c r="C88" s="49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7"/>
      <c r="S88" s="48"/>
      <c r="T88" s="48"/>
      <c r="U88" s="48"/>
      <c r="V88" s="48"/>
      <c r="W88" s="48"/>
      <c r="Y88" s="50"/>
      <c r="Z88" s="51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</row>
    <row r="89" spans="1:45" s="46" customFormat="1" ht="9" customHeight="1">
      <c r="A89" s="52" t="s">
        <v>2</v>
      </c>
      <c r="B89" s="53">
        <f t="shared" ref="B89:B120" si="12">SUM(D89,S89)</f>
        <v>9706.5977300000013</v>
      </c>
      <c r="C89" s="54"/>
      <c r="D89" s="53">
        <f t="shared" ref="D89:D120" si="13">SUM(E89:M89)</f>
        <v>9563.6922370000011</v>
      </c>
      <c r="E89" s="53">
        <v>4405.6071069999998</v>
      </c>
      <c r="F89" s="53">
        <v>4446.8776330000001</v>
      </c>
      <c r="G89" s="53">
        <v>396.28973100000002</v>
      </c>
      <c r="H89" s="53">
        <v>47.748457000000002</v>
      </c>
      <c r="I89" s="53">
        <v>46.925148</v>
      </c>
      <c r="J89" s="53">
        <v>11.467988</v>
      </c>
      <c r="K89" s="53">
        <v>482.61937899999998</v>
      </c>
      <c r="L89" s="53">
        <v>-437.85067400000003</v>
      </c>
      <c r="M89" s="53">
        <v>164.00746799999999</v>
      </c>
      <c r="N89" s="53">
        <v>0</v>
      </c>
      <c r="O89" s="53">
        <v>0</v>
      </c>
      <c r="P89" s="53" t="s">
        <v>56</v>
      </c>
      <c r="Q89" s="53">
        <v>164.00746799999999</v>
      </c>
      <c r="R89" s="52" t="s">
        <v>2</v>
      </c>
      <c r="S89" s="53">
        <f t="shared" ref="S89:S120" si="14">SUM(T89:W89)</f>
        <v>142.90549300000001</v>
      </c>
      <c r="T89" s="53">
        <v>34.752343000000003</v>
      </c>
      <c r="U89" s="53">
        <v>15.256956000000001</v>
      </c>
      <c r="V89" s="53">
        <v>99.949178000000003</v>
      </c>
      <c r="W89" s="53">
        <v>-7.0529840000000004</v>
      </c>
      <c r="Y89" s="50"/>
      <c r="Z89" s="51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</row>
    <row r="90" spans="1:45" s="46" customFormat="1" ht="9" customHeight="1">
      <c r="A90" s="52" t="s">
        <v>3</v>
      </c>
      <c r="B90" s="53">
        <f t="shared" si="12"/>
        <v>28410.276339</v>
      </c>
      <c r="C90" s="54"/>
      <c r="D90" s="53">
        <f t="shared" si="13"/>
        <v>27723.616720999999</v>
      </c>
      <c r="E90" s="53">
        <v>12475.683027999999</v>
      </c>
      <c r="F90" s="53">
        <v>10711.229148</v>
      </c>
      <c r="G90" s="53">
        <v>1419.3003060000001</v>
      </c>
      <c r="H90" s="53">
        <v>1232.2504289999999</v>
      </c>
      <c r="I90" s="53">
        <v>98.722780999999998</v>
      </c>
      <c r="J90" s="53">
        <v>450.49376899999999</v>
      </c>
      <c r="K90" s="53">
        <v>1427.178717</v>
      </c>
      <c r="L90" s="53">
        <v>-792.07513300000005</v>
      </c>
      <c r="M90" s="53">
        <v>700.83367599999997</v>
      </c>
      <c r="N90" s="53">
        <v>0</v>
      </c>
      <c r="O90" s="53">
        <v>0</v>
      </c>
      <c r="P90" s="53" t="s">
        <v>56</v>
      </c>
      <c r="Q90" s="53">
        <v>700.83367599999997</v>
      </c>
      <c r="R90" s="52" t="s">
        <v>3</v>
      </c>
      <c r="S90" s="53">
        <f t="shared" si="14"/>
        <v>686.65961800000002</v>
      </c>
      <c r="T90" s="53">
        <v>247.403537</v>
      </c>
      <c r="U90" s="53">
        <v>12.477428</v>
      </c>
      <c r="V90" s="53">
        <v>494.452473</v>
      </c>
      <c r="W90" s="53">
        <v>-67.673820000000006</v>
      </c>
      <c r="Y90" s="50"/>
      <c r="Z90" s="51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</row>
    <row r="91" spans="1:45" s="46" customFormat="1" ht="9" customHeight="1">
      <c r="A91" s="52" t="s">
        <v>4</v>
      </c>
      <c r="B91" s="53">
        <f t="shared" si="12"/>
        <v>3309.2588799999994</v>
      </c>
      <c r="C91" s="54"/>
      <c r="D91" s="53">
        <f t="shared" si="13"/>
        <v>3151.3965809999995</v>
      </c>
      <c r="E91" s="53">
        <v>1949.456099</v>
      </c>
      <c r="F91" s="53">
        <v>422.71669900000001</v>
      </c>
      <c r="G91" s="53">
        <v>206.03677999999999</v>
      </c>
      <c r="H91" s="53">
        <v>9.7059139999999999</v>
      </c>
      <c r="I91" s="53">
        <v>25.185233</v>
      </c>
      <c r="J91" s="53">
        <v>100.92894699999999</v>
      </c>
      <c r="K91" s="53">
        <v>273.33186799999999</v>
      </c>
      <c r="L91" s="53">
        <v>-60.308636</v>
      </c>
      <c r="M91" s="53">
        <v>224.34367700000001</v>
      </c>
      <c r="N91" s="53">
        <v>0</v>
      </c>
      <c r="O91" s="53">
        <v>0</v>
      </c>
      <c r="P91" s="53" t="s">
        <v>56</v>
      </c>
      <c r="Q91" s="53">
        <v>224.34367700000001</v>
      </c>
      <c r="R91" s="52" t="s">
        <v>4</v>
      </c>
      <c r="S91" s="53">
        <f t="shared" si="14"/>
        <v>157.86229900000001</v>
      </c>
      <c r="T91" s="53">
        <v>131.25550699999999</v>
      </c>
      <c r="U91" s="53">
        <v>0.82530599999999998</v>
      </c>
      <c r="V91" s="53">
        <v>19.821304999999999</v>
      </c>
      <c r="W91" s="53">
        <v>5.9601810000000004</v>
      </c>
      <c r="Y91" s="50"/>
      <c r="Z91" s="51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</row>
    <row r="92" spans="1:45" s="46" customFormat="1" ht="9" customHeight="1">
      <c r="A92" s="55" t="s">
        <v>5</v>
      </c>
      <c r="B92" s="56">
        <f t="shared" si="12"/>
        <v>5504.3271580000001</v>
      </c>
      <c r="C92" s="57"/>
      <c r="D92" s="56">
        <f t="shared" si="13"/>
        <v>5454.5678239999997</v>
      </c>
      <c r="E92" s="56">
        <v>2632.6436840000001</v>
      </c>
      <c r="F92" s="56">
        <v>2094.5218249999998</v>
      </c>
      <c r="G92" s="56">
        <v>172.427806</v>
      </c>
      <c r="H92" s="56">
        <v>0.44455299999999998</v>
      </c>
      <c r="I92" s="56">
        <v>26.208601999999999</v>
      </c>
      <c r="J92" s="56">
        <v>13.087172000000001</v>
      </c>
      <c r="K92" s="56">
        <v>282.45209499999999</v>
      </c>
      <c r="L92" s="56">
        <v>-10.50515</v>
      </c>
      <c r="M92" s="56">
        <v>243.287237</v>
      </c>
      <c r="N92" s="56">
        <v>0</v>
      </c>
      <c r="O92" s="56">
        <v>0</v>
      </c>
      <c r="P92" s="56" t="s">
        <v>56</v>
      </c>
      <c r="Q92" s="56">
        <v>243.287237</v>
      </c>
      <c r="R92" s="55" t="s">
        <v>5</v>
      </c>
      <c r="S92" s="56">
        <f t="shared" si="14"/>
        <v>49.759334000000003</v>
      </c>
      <c r="T92" s="56">
        <v>33.239313000000003</v>
      </c>
      <c r="U92" s="56">
        <v>6.6531200000000004</v>
      </c>
      <c r="V92" s="56">
        <v>10.043787999999999</v>
      </c>
      <c r="W92" s="56">
        <v>-0.17688699999999999</v>
      </c>
      <c r="Y92" s="50"/>
      <c r="Z92" s="51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</row>
    <row r="93" spans="1:45" s="46" customFormat="1" ht="9" customHeight="1">
      <c r="A93" s="52" t="s">
        <v>6</v>
      </c>
      <c r="B93" s="53">
        <f t="shared" si="12"/>
        <v>18789.662627999998</v>
      </c>
      <c r="C93" s="54"/>
      <c r="D93" s="53">
        <f t="shared" si="13"/>
        <v>18281.87961</v>
      </c>
      <c r="E93" s="53">
        <v>10817.112028</v>
      </c>
      <c r="F93" s="53">
        <v>3129.6971669999998</v>
      </c>
      <c r="G93" s="53">
        <v>1526.636225</v>
      </c>
      <c r="H93" s="53">
        <v>121.68241</v>
      </c>
      <c r="I93" s="53">
        <v>233.19797600000001</v>
      </c>
      <c r="J93" s="53">
        <v>522.78118199999994</v>
      </c>
      <c r="K93" s="53">
        <v>2169.960967</v>
      </c>
      <c r="L93" s="53">
        <v>-806.716633</v>
      </c>
      <c r="M93" s="53">
        <v>567.52828799999997</v>
      </c>
      <c r="N93" s="53">
        <v>0</v>
      </c>
      <c r="O93" s="53">
        <v>0</v>
      </c>
      <c r="P93" s="53" t="s">
        <v>56</v>
      </c>
      <c r="Q93" s="53">
        <v>567.52828799999997</v>
      </c>
      <c r="R93" s="52" t="s">
        <v>6</v>
      </c>
      <c r="S93" s="53">
        <f t="shared" si="14"/>
        <v>507.78301800000003</v>
      </c>
      <c r="T93" s="53">
        <v>454.93678899999998</v>
      </c>
      <c r="U93" s="53">
        <v>4.3520079999999997</v>
      </c>
      <c r="V93" s="53">
        <v>44.837682000000001</v>
      </c>
      <c r="W93" s="53">
        <v>3.656539</v>
      </c>
      <c r="Y93" s="50"/>
      <c r="Z93" s="51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</row>
    <row r="94" spans="1:45" s="46" customFormat="1" ht="9" customHeight="1">
      <c r="A94" s="52" t="s">
        <v>7</v>
      </c>
      <c r="B94" s="53">
        <f t="shared" si="12"/>
        <v>31276.111978000001</v>
      </c>
      <c r="C94" s="54"/>
      <c r="D94" s="53">
        <f t="shared" si="13"/>
        <v>30966.039591000001</v>
      </c>
      <c r="E94" s="53">
        <v>1251.5142209999999</v>
      </c>
      <c r="F94" s="53">
        <v>22317.035934</v>
      </c>
      <c r="G94" s="53">
        <v>205.64145500000001</v>
      </c>
      <c r="H94" s="53">
        <v>6994.2304919999997</v>
      </c>
      <c r="I94" s="53">
        <v>28.621316</v>
      </c>
      <c r="J94" s="53">
        <v>10.052085</v>
      </c>
      <c r="K94" s="53">
        <v>112.785222</v>
      </c>
      <c r="L94" s="53">
        <v>-76.808499999999995</v>
      </c>
      <c r="M94" s="53">
        <v>122.967366</v>
      </c>
      <c r="N94" s="53">
        <v>0</v>
      </c>
      <c r="O94" s="53">
        <v>0</v>
      </c>
      <c r="P94" s="53" t="s">
        <v>56</v>
      </c>
      <c r="Q94" s="53">
        <v>122.967366</v>
      </c>
      <c r="R94" s="52" t="s">
        <v>7</v>
      </c>
      <c r="S94" s="53">
        <f t="shared" si="14"/>
        <v>310.07238699999999</v>
      </c>
      <c r="T94" s="53">
        <v>153.947889</v>
      </c>
      <c r="U94" s="53">
        <v>7.5725619999999996</v>
      </c>
      <c r="V94" s="53">
        <v>148.566058</v>
      </c>
      <c r="W94" s="53">
        <v>-1.4121999999999999E-2</v>
      </c>
      <c r="Y94" s="50"/>
      <c r="Z94" s="51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</row>
    <row r="95" spans="1:45" s="46" customFormat="1" ht="9" customHeight="1">
      <c r="A95" s="52" t="s">
        <v>8</v>
      </c>
      <c r="B95" s="53">
        <f t="shared" si="12"/>
        <v>5904.1144370000002</v>
      </c>
      <c r="C95" s="54"/>
      <c r="D95" s="53">
        <f t="shared" si="13"/>
        <v>5709.1198629999999</v>
      </c>
      <c r="E95" s="53">
        <v>3925.6879199999998</v>
      </c>
      <c r="F95" s="53">
        <v>980.01404500000001</v>
      </c>
      <c r="G95" s="53">
        <v>663.36019199999998</v>
      </c>
      <c r="H95" s="53">
        <v>33.360179000000002</v>
      </c>
      <c r="I95" s="53">
        <v>78.577714</v>
      </c>
      <c r="J95" s="53">
        <v>66.196064000000007</v>
      </c>
      <c r="K95" s="53">
        <v>220.05136100000001</v>
      </c>
      <c r="L95" s="53">
        <v>-447.596564</v>
      </c>
      <c r="M95" s="53">
        <v>189.468952</v>
      </c>
      <c r="N95" s="53">
        <v>0</v>
      </c>
      <c r="O95" s="53">
        <v>0</v>
      </c>
      <c r="P95" s="53" t="s">
        <v>56</v>
      </c>
      <c r="Q95" s="53">
        <v>189.468952</v>
      </c>
      <c r="R95" s="52" t="s">
        <v>8</v>
      </c>
      <c r="S95" s="53">
        <f t="shared" si="14"/>
        <v>194.994574</v>
      </c>
      <c r="T95" s="53">
        <v>95.994703000000001</v>
      </c>
      <c r="U95" s="53">
        <v>59.847996999999999</v>
      </c>
      <c r="V95" s="53">
        <v>38.714865000000003</v>
      </c>
      <c r="W95" s="53">
        <v>0.43700899999999998</v>
      </c>
      <c r="Y95" s="50"/>
      <c r="Z95" s="51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</row>
    <row r="96" spans="1:45" s="46" customFormat="1" ht="9" customHeight="1">
      <c r="A96" s="55" t="s">
        <v>9</v>
      </c>
      <c r="B96" s="56">
        <f t="shared" si="12"/>
        <v>24402.121980000004</v>
      </c>
      <c r="C96" s="57"/>
      <c r="D96" s="56">
        <f t="shared" si="13"/>
        <v>24091.005931000003</v>
      </c>
      <c r="E96" s="56">
        <v>13473.879569000001</v>
      </c>
      <c r="F96" s="56">
        <v>7547.9526329999999</v>
      </c>
      <c r="G96" s="56">
        <v>976.73870799999997</v>
      </c>
      <c r="H96" s="56">
        <v>465.44518399999998</v>
      </c>
      <c r="I96" s="56">
        <v>154.82814099999999</v>
      </c>
      <c r="J96" s="56">
        <v>427.49435099999999</v>
      </c>
      <c r="K96" s="56">
        <v>1312.016179</v>
      </c>
      <c r="L96" s="56">
        <v>-878.14183300000002</v>
      </c>
      <c r="M96" s="56">
        <v>610.79299900000001</v>
      </c>
      <c r="N96" s="56">
        <v>0</v>
      </c>
      <c r="O96" s="56">
        <v>0</v>
      </c>
      <c r="P96" s="56" t="s">
        <v>56</v>
      </c>
      <c r="Q96" s="56">
        <v>610.79299900000001</v>
      </c>
      <c r="R96" s="55" t="s">
        <v>9</v>
      </c>
      <c r="S96" s="56">
        <f t="shared" si="14"/>
        <v>311.11604899999998</v>
      </c>
      <c r="T96" s="56">
        <v>199.81787399999999</v>
      </c>
      <c r="U96" s="56">
        <v>18.473973000000001</v>
      </c>
      <c r="V96" s="56">
        <v>100.276383</v>
      </c>
      <c r="W96" s="56">
        <v>-7.4521810000000004</v>
      </c>
      <c r="Y96" s="50"/>
      <c r="Z96" s="51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</row>
    <row r="97" spans="1:45" s="46" customFormat="1" ht="9" customHeight="1">
      <c r="A97" s="52" t="s">
        <v>10</v>
      </c>
      <c r="B97" s="53">
        <f t="shared" si="12"/>
        <v>1580115.4614773002</v>
      </c>
      <c r="C97" s="54"/>
      <c r="D97" s="53">
        <f t="shared" si="13"/>
        <v>749566.52550300001</v>
      </c>
      <c r="E97" s="53">
        <v>434695.40403799998</v>
      </c>
      <c r="F97" s="53">
        <v>255687.45180099999</v>
      </c>
      <c r="G97" s="53">
        <v>-39493.242029000001</v>
      </c>
      <c r="H97" s="53">
        <v>4738.8278609999998</v>
      </c>
      <c r="I97" s="53">
        <v>938.59820999999999</v>
      </c>
      <c r="J97" s="53">
        <v>4691.3106950000001</v>
      </c>
      <c r="K97" s="53">
        <v>32331.775130999999</v>
      </c>
      <c r="L97" s="53">
        <v>44090.466906000001</v>
      </c>
      <c r="M97" s="53">
        <v>11885.93289</v>
      </c>
      <c r="N97" s="53">
        <v>0</v>
      </c>
      <c r="O97" s="53">
        <v>2408.9867410000002</v>
      </c>
      <c r="P97" s="53" t="s">
        <v>56</v>
      </c>
      <c r="Q97" s="53">
        <v>9476.9461489999994</v>
      </c>
      <c r="R97" s="52" t="s">
        <v>10</v>
      </c>
      <c r="S97" s="53">
        <f t="shared" si="14"/>
        <v>830548.93597430002</v>
      </c>
      <c r="T97" s="53">
        <v>673875.63931630005</v>
      </c>
      <c r="U97" s="53">
        <v>17878.662998</v>
      </c>
      <c r="V97" s="53">
        <v>138908.14593599999</v>
      </c>
      <c r="W97" s="53">
        <v>-113.512276</v>
      </c>
      <c r="Y97" s="50"/>
      <c r="Z97" s="51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</row>
    <row r="98" spans="1:45" s="46" customFormat="1" ht="9" customHeight="1">
      <c r="A98" s="52" t="s">
        <v>11</v>
      </c>
      <c r="B98" s="53">
        <f t="shared" si="12"/>
        <v>4367.7903889999998</v>
      </c>
      <c r="C98" s="54"/>
      <c r="D98" s="53">
        <f t="shared" si="13"/>
        <v>4278.3978209999996</v>
      </c>
      <c r="E98" s="53">
        <v>2689.887725</v>
      </c>
      <c r="F98" s="53">
        <v>796.61353099999997</v>
      </c>
      <c r="G98" s="53">
        <v>314.51045399999998</v>
      </c>
      <c r="H98" s="53">
        <v>0.82524299999999995</v>
      </c>
      <c r="I98" s="53">
        <v>18.623124000000001</v>
      </c>
      <c r="J98" s="53">
        <v>139.736572</v>
      </c>
      <c r="K98" s="53">
        <v>239.22737900000001</v>
      </c>
      <c r="L98" s="53">
        <v>-49.040244999999999</v>
      </c>
      <c r="M98" s="53">
        <v>128.014038</v>
      </c>
      <c r="N98" s="53">
        <v>0</v>
      </c>
      <c r="O98" s="53">
        <v>0</v>
      </c>
      <c r="P98" s="53" t="s">
        <v>56</v>
      </c>
      <c r="Q98" s="53">
        <v>128.014038</v>
      </c>
      <c r="R98" s="52" t="s">
        <v>11</v>
      </c>
      <c r="S98" s="53">
        <f t="shared" si="14"/>
        <v>89.392567999999997</v>
      </c>
      <c r="T98" s="53">
        <v>80.359555</v>
      </c>
      <c r="U98" s="53">
        <v>1.1933100000000001</v>
      </c>
      <c r="V98" s="53">
        <v>7.6234859999999998</v>
      </c>
      <c r="W98" s="53">
        <v>0.21621699999999999</v>
      </c>
      <c r="Y98" s="50"/>
      <c r="Z98" s="51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</row>
    <row r="99" spans="1:45" s="46" customFormat="1" ht="9" customHeight="1">
      <c r="A99" s="52" t="s">
        <v>12</v>
      </c>
      <c r="B99" s="53">
        <f t="shared" si="12"/>
        <v>18076.862838000005</v>
      </c>
      <c r="C99" s="54"/>
      <c r="D99" s="53">
        <f t="shared" si="13"/>
        <v>17966.713775000004</v>
      </c>
      <c r="E99" s="53">
        <v>11628.019557</v>
      </c>
      <c r="F99" s="53">
        <v>3118.4640549999999</v>
      </c>
      <c r="G99" s="53">
        <v>1370.676911</v>
      </c>
      <c r="H99" s="53">
        <v>143.22265200000001</v>
      </c>
      <c r="I99" s="53">
        <v>155.31703099999999</v>
      </c>
      <c r="J99" s="53">
        <v>659.36308399999996</v>
      </c>
      <c r="K99" s="53">
        <v>1476.1159970000001</v>
      </c>
      <c r="L99" s="53">
        <v>-1033.007513</v>
      </c>
      <c r="M99" s="53">
        <v>448.54200100000003</v>
      </c>
      <c r="N99" s="53">
        <v>0</v>
      </c>
      <c r="O99" s="53">
        <v>0</v>
      </c>
      <c r="P99" s="53" t="s">
        <v>56</v>
      </c>
      <c r="Q99" s="53">
        <v>448.54200100000003</v>
      </c>
      <c r="R99" s="52" t="s">
        <v>12</v>
      </c>
      <c r="S99" s="53">
        <f t="shared" si="14"/>
        <v>110.149063</v>
      </c>
      <c r="T99" s="53">
        <v>0.80952999999999997</v>
      </c>
      <c r="U99" s="53">
        <v>62.159689</v>
      </c>
      <c r="V99" s="53">
        <v>46.212882</v>
      </c>
      <c r="W99" s="53">
        <v>0.96696199999999999</v>
      </c>
      <c r="Y99" s="50"/>
      <c r="Z99" s="51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</row>
    <row r="100" spans="1:45" s="46" customFormat="1" ht="9" customHeight="1">
      <c r="A100" s="55" t="s">
        <v>13</v>
      </c>
      <c r="B100" s="56">
        <f t="shared" si="12"/>
        <v>4175.2406309999997</v>
      </c>
      <c r="C100" s="57"/>
      <c r="D100" s="56">
        <f t="shared" si="13"/>
        <v>4043.4573689999997</v>
      </c>
      <c r="E100" s="56">
        <v>1764.3310289999999</v>
      </c>
      <c r="F100" s="56">
        <v>1266.957189</v>
      </c>
      <c r="G100" s="56">
        <v>563.23092499999996</v>
      </c>
      <c r="H100" s="56">
        <v>0.49375799999999997</v>
      </c>
      <c r="I100" s="56">
        <v>43.503718999999997</v>
      </c>
      <c r="J100" s="56">
        <v>190.221588</v>
      </c>
      <c r="K100" s="56">
        <v>227.83551600000001</v>
      </c>
      <c r="L100" s="56">
        <v>-150.01735600000001</v>
      </c>
      <c r="M100" s="56">
        <v>136.90100100000001</v>
      </c>
      <c r="N100" s="56">
        <v>0</v>
      </c>
      <c r="O100" s="56">
        <v>0</v>
      </c>
      <c r="P100" s="56" t="s">
        <v>56</v>
      </c>
      <c r="Q100" s="56">
        <v>136.90100100000001</v>
      </c>
      <c r="R100" s="55" t="s">
        <v>13</v>
      </c>
      <c r="S100" s="56">
        <f t="shared" si="14"/>
        <v>131.78326200000001</v>
      </c>
      <c r="T100" s="56">
        <v>106.987691</v>
      </c>
      <c r="U100" s="56">
        <v>7.5220180000000001</v>
      </c>
      <c r="V100" s="56">
        <v>18.800377999999998</v>
      </c>
      <c r="W100" s="56">
        <v>-1.5268250000000001</v>
      </c>
      <c r="Y100" s="50"/>
      <c r="Z100" s="51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</row>
    <row r="101" spans="1:45" s="46" customFormat="1" ht="9" customHeight="1">
      <c r="A101" s="52" t="s">
        <v>14</v>
      </c>
      <c r="B101" s="53">
        <f t="shared" si="12"/>
        <v>6272.7608309999996</v>
      </c>
      <c r="C101" s="54"/>
      <c r="D101" s="53">
        <f t="shared" si="13"/>
        <v>5284.8446559999993</v>
      </c>
      <c r="E101" s="53">
        <v>2758.3363549999999</v>
      </c>
      <c r="F101" s="53">
        <v>1385.8378279999999</v>
      </c>
      <c r="G101" s="53">
        <v>539.88527599999998</v>
      </c>
      <c r="H101" s="53">
        <v>-0.23725599999999999</v>
      </c>
      <c r="I101" s="53">
        <v>48.731777000000001</v>
      </c>
      <c r="J101" s="53">
        <v>218.39283599999999</v>
      </c>
      <c r="K101" s="53">
        <v>371.86984899999999</v>
      </c>
      <c r="L101" s="53">
        <v>-240.78232199999999</v>
      </c>
      <c r="M101" s="53">
        <v>202.81031300000001</v>
      </c>
      <c r="N101" s="53">
        <v>0</v>
      </c>
      <c r="O101" s="53">
        <v>0</v>
      </c>
      <c r="P101" s="53" t="s">
        <v>56</v>
      </c>
      <c r="Q101" s="53">
        <v>202.81031300000001</v>
      </c>
      <c r="R101" s="52" t="s">
        <v>14</v>
      </c>
      <c r="S101" s="53">
        <f t="shared" si="14"/>
        <v>987.91617499999995</v>
      </c>
      <c r="T101" s="53">
        <v>957.80342099999996</v>
      </c>
      <c r="U101" s="53">
        <v>5.5265550000000001</v>
      </c>
      <c r="V101" s="53">
        <v>23.678823999999999</v>
      </c>
      <c r="W101" s="53">
        <v>0.90737500000000004</v>
      </c>
      <c r="Y101" s="50"/>
      <c r="Z101" s="51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</row>
    <row r="102" spans="1:45" s="46" customFormat="1" ht="9" customHeight="1">
      <c r="A102" s="52" t="s">
        <v>15</v>
      </c>
      <c r="B102" s="53">
        <f t="shared" si="12"/>
        <v>50919.790342000008</v>
      </c>
      <c r="C102" s="54"/>
      <c r="D102" s="53">
        <f t="shared" si="13"/>
        <v>50148.806629000006</v>
      </c>
      <c r="E102" s="53">
        <v>27208.277858000001</v>
      </c>
      <c r="F102" s="53">
        <v>12985.714550999999</v>
      </c>
      <c r="G102" s="53">
        <v>5774.1157450000001</v>
      </c>
      <c r="H102" s="53">
        <v>430.74206900000001</v>
      </c>
      <c r="I102" s="53">
        <v>375.477192</v>
      </c>
      <c r="J102" s="53">
        <v>1543.0036399999999</v>
      </c>
      <c r="K102" s="53">
        <v>3246.531078</v>
      </c>
      <c r="L102" s="53">
        <v>-2534.1251430000002</v>
      </c>
      <c r="M102" s="53">
        <v>1119.0696390000001</v>
      </c>
      <c r="N102" s="53">
        <v>0</v>
      </c>
      <c r="O102" s="53">
        <v>0</v>
      </c>
      <c r="P102" s="53" t="s">
        <v>56</v>
      </c>
      <c r="Q102" s="53">
        <v>1119.0696390000001</v>
      </c>
      <c r="R102" s="52" t="s">
        <v>15</v>
      </c>
      <c r="S102" s="53">
        <f t="shared" si="14"/>
        <v>770.98371300000008</v>
      </c>
      <c r="T102" s="53">
        <v>449.14847200000003</v>
      </c>
      <c r="U102" s="53">
        <v>143.420548</v>
      </c>
      <c r="V102" s="53">
        <v>211.303203</v>
      </c>
      <c r="W102" s="53">
        <v>-32.888509999999997</v>
      </c>
      <c r="Y102" s="50"/>
      <c r="Z102" s="51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</row>
    <row r="103" spans="1:45" s="46" customFormat="1" ht="9" customHeight="1">
      <c r="A103" s="52" t="s">
        <v>16</v>
      </c>
      <c r="B103" s="53">
        <f t="shared" si="12"/>
        <v>66494.936811999985</v>
      </c>
      <c r="C103" s="54"/>
      <c r="D103" s="53">
        <f t="shared" si="13"/>
        <v>66048.690397999992</v>
      </c>
      <c r="E103" s="53">
        <v>38697.407666999999</v>
      </c>
      <c r="F103" s="53">
        <v>16729.771354</v>
      </c>
      <c r="G103" s="53">
        <v>3491.2615350000001</v>
      </c>
      <c r="H103" s="53">
        <v>342.273552</v>
      </c>
      <c r="I103" s="53">
        <v>592.98080000000004</v>
      </c>
      <c r="J103" s="53">
        <v>2394.6913930000001</v>
      </c>
      <c r="K103" s="53">
        <v>4379.2439880000002</v>
      </c>
      <c r="L103" s="53">
        <v>-2090.255983</v>
      </c>
      <c r="M103" s="53">
        <v>1511.316092</v>
      </c>
      <c r="N103" s="53">
        <v>0</v>
      </c>
      <c r="O103" s="53">
        <v>0</v>
      </c>
      <c r="P103" s="53" t="s">
        <v>56</v>
      </c>
      <c r="Q103" s="53">
        <v>1511.316092</v>
      </c>
      <c r="R103" s="52" t="s">
        <v>16</v>
      </c>
      <c r="S103" s="53">
        <f t="shared" si="14"/>
        <v>446.24641400000002</v>
      </c>
      <c r="T103" s="53">
        <v>180.43229099999999</v>
      </c>
      <c r="U103" s="53">
        <v>34.114482000000002</v>
      </c>
      <c r="V103" s="53">
        <v>198.32932500000001</v>
      </c>
      <c r="W103" s="53">
        <v>33.370316000000003</v>
      </c>
      <c r="Y103" s="50"/>
      <c r="Z103" s="51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</row>
    <row r="104" spans="1:45" s="46" customFormat="1" ht="9" customHeight="1">
      <c r="A104" s="55" t="s">
        <v>17</v>
      </c>
      <c r="B104" s="56">
        <f t="shared" si="12"/>
        <v>20430.358864999995</v>
      </c>
      <c r="C104" s="57"/>
      <c r="D104" s="56">
        <f t="shared" si="13"/>
        <v>20221.445105999996</v>
      </c>
      <c r="E104" s="56">
        <v>4860.5698540000003</v>
      </c>
      <c r="F104" s="56">
        <v>9523.4186979999995</v>
      </c>
      <c r="G104" s="56">
        <v>1014.22552</v>
      </c>
      <c r="H104" s="56">
        <v>3069.8566949999999</v>
      </c>
      <c r="I104" s="56">
        <v>109.743105</v>
      </c>
      <c r="J104" s="56">
        <v>439.10222900000002</v>
      </c>
      <c r="K104" s="56">
        <v>1297.429889</v>
      </c>
      <c r="L104" s="56">
        <v>-420.57825800000001</v>
      </c>
      <c r="M104" s="56">
        <v>327.67737399999999</v>
      </c>
      <c r="N104" s="56">
        <v>0</v>
      </c>
      <c r="O104" s="56">
        <v>0</v>
      </c>
      <c r="P104" s="56" t="s">
        <v>56</v>
      </c>
      <c r="Q104" s="56">
        <v>327.67737399999999</v>
      </c>
      <c r="R104" s="55" t="s">
        <v>17</v>
      </c>
      <c r="S104" s="56">
        <f t="shared" si="14"/>
        <v>208.91375899999997</v>
      </c>
      <c r="T104" s="56">
        <v>111.038821</v>
      </c>
      <c r="U104" s="56">
        <v>21.694409</v>
      </c>
      <c r="V104" s="56">
        <v>68.961665999999994</v>
      </c>
      <c r="W104" s="56">
        <v>7.2188629999999998</v>
      </c>
      <c r="Y104" s="50"/>
      <c r="Z104" s="51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</row>
    <row r="105" spans="1:45" s="46" customFormat="1" ht="9" customHeight="1">
      <c r="A105" s="52" t="s">
        <v>18</v>
      </c>
      <c r="B105" s="53">
        <f t="shared" si="12"/>
        <v>6452.0681460000005</v>
      </c>
      <c r="C105" s="54"/>
      <c r="D105" s="53">
        <f t="shared" si="13"/>
        <v>6326.8877130000001</v>
      </c>
      <c r="E105" s="53">
        <v>3589.1194399999999</v>
      </c>
      <c r="F105" s="53">
        <v>1691.344122</v>
      </c>
      <c r="G105" s="53">
        <v>413.80894899999998</v>
      </c>
      <c r="H105" s="53">
        <v>-5.0618999999999997E-2</v>
      </c>
      <c r="I105" s="53">
        <v>58.307586000000001</v>
      </c>
      <c r="J105" s="53">
        <v>202.80300800000001</v>
      </c>
      <c r="K105" s="53">
        <v>440.017672</v>
      </c>
      <c r="L105" s="53">
        <v>-248.98750999999999</v>
      </c>
      <c r="M105" s="53">
        <v>180.52506500000001</v>
      </c>
      <c r="N105" s="53">
        <v>0</v>
      </c>
      <c r="O105" s="53">
        <v>0</v>
      </c>
      <c r="P105" s="53" t="s">
        <v>56</v>
      </c>
      <c r="Q105" s="53">
        <v>180.52506500000001</v>
      </c>
      <c r="R105" s="52" t="s">
        <v>18</v>
      </c>
      <c r="S105" s="53">
        <f t="shared" si="14"/>
        <v>125.18043300000001</v>
      </c>
      <c r="T105" s="53">
        <v>59.160876000000002</v>
      </c>
      <c r="U105" s="53">
        <v>10.163466</v>
      </c>
      <c r="V105" s="53">
        <v>51.660086999999997</v>
      </c>
      <c r="W105" s="53">
        <v>4.1960040000000003</v>
      </c>
      <c r="Y105" s="50"/>
      <c r="Z105" s="51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</row>
    <row r="106" spans="1:45" s="46" customFormat="1" ht="9" customHeight="1">
      <c r="A106" s="52" t="s">
        <v>19</v>
      </c>
      <c r="B106" s="53">
        <f t="shared" si="12"/>
        <v>2668.9213919999997</v>
      </c>
      <c r="C106" s="54"/>
      <c r="D106" s="53">
        <f t="shared" si="13"/>
        <v>2610.5107319999997</v>
      </c>
      <c r="E106" s="53">
        <v>1479.727075</v>
      </c>
      <c r="F106" s="53">
        <v>642.86614899999995</v>
      </c>
      <c r="G106" s="53">
        <v>268.215643</v>
      </c>
      <c r="H106" s="53">
        <v>0.247699</v>
      </c>
      <c r="I106" s="53">
        <v>16.149372</v>
      </c>
      <c r="J106" s="53">
        <v>30.842248999999999</v>
      </c>
      <c r="K106" s="53">
        <v>199.67454000000001</v>
      </c>
      <c r="L106" s="53">
        <v>-114.49566900000001</v>
      </c>
      <c r="M106" s="53">
        <v>87.283674000000005</v>
      </c>
      <c r="N106" s="53">
        <v>0</v>
      </c>
      <c r="O106" s="53">
        <v>0</v>
      </c>
      <c r="P106" s="53" t="s">
        <v>56</v>
      </c>
      <c r="Q106" s="53">
        <v>87.283674000000005</v>
      </c>
      <c r="R106" s="52" t="s">
        <v>19</v>
      </c>
      <c r="S106" s="53">
        <f t="shared" si="14"/>
        <v>58.410660000000007</v>
      </c>
      <c r="T106" s="53">
        <v>48.445000999999998</v>
      </c>
      <c r="U106" s="53">
        <v>0.63546000000000002</v>
      </c>
      <c r="V106" s="53">
        <v>9.6842000000000006</v>
      </c>
      <c r="W106" s="53">
        <v>-0.35400100000000001</v>
      </c>
      <c r="Y106" s="50"/>
      <c r="Z106" s="51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</row>
    <row r="107" spans="1:45" s="46" customFormat="1" ht="9" customHeight="1">
      <c r="A107" s="52" t="s">
        <v>20</v>
      </c>
      <c r="B107" s="53">
        <f t="shared" si="12"/>
        <v>110200.76173699999</v>
      </c>
      <c r="C107" s="54"/>
      <c r="D107" s="53">
        <f t="shared" si="13"/>
        <v>109754.152462</v>
      </c>
      <c r="E107" s="53">
        <v>59919.314338999997</v>
      </c>
      <c r="F107" s="53">
        <v>34467.05517</v>
      </c>
      <c r="G107" s="53">
        <v>16162.096836999999</v>
      </c>
      <c r="H107" s="53">
        <v>1054.267167</v>
      </c>
      <c r="I107" s="53">
        <v>261.75848500000001</v>
      </c>
      <c r="J107" s="53">
        <v>1473.7569109999999</v>
      </c>
      <c r="K107" s="53">
        <v>5480.1212400000004</v>
      </c>
      <c r="L107" s="53">
        <v>-10683.589980999999</v>
      </c>
      <c r="M107" s="53">
        <v>1619.372294</v>
      </c>
      <c r="N107" s="53">
        <v>0</v>
      </c>
      <c r="O107" s="53">
        <v>0</v>
      </c>
      <c r="P107" s="53" t="s">
        <v>56</v>
      </c>
      <c r="Q107" s="53">
        <v>1619.372294</v>
      </c>
      <c r="R107" s="52" t="s">
        <v>20</v>
      </c>
      <c r="S107" s="53">
        <f t="shared" si="14"/>
        <v>446.60927500000003</v>
      </c>
      <c r="T107" s="53">
        <v>503.957809</v>
      </c>
      <c r="U107" s="53">
        <v>3.7908029999999999</v>
      </c>
      <c r="V107" s="53">
        <v>185.470181</v>
      </c>
      <c r="W107" s="53">
        <v>-246.60951800000001</v>
      </c>
      <c r="Y107" s="50"/>
      <c r="Z107" s="51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</row>
    <row r="108" spans="1:45" s="46" customFormat="1" ht="9" customHeight="1">
      <c r="A108" s="55" t="s">
        <v>21</v>
      </c>
      <c r="B108" s="56">
        <f t="shared" si="12"/>
        <v>6223.0513100000007</v>
      </c>
      <c r="C108" s="57"/>
      <c r="D108" s="56">
        <f t="shared" si="13"/>
        <v>6117.7768400000004</v>
      </c>
      <c r="E108" s="56">
        <v>2443.0310850000001</v>
      </c>
      <c r="F108" s="56">
        <v>1335.2934540000001</v>
      </c>
      <c r="G108" s="56">
        <v>1784.77801</v>
      </c>
      <c r="H108" s="56">
        <v>2.5656210000000002</v>
      </c>
      <c r="I108" s="56">
        <v>58.336005999999998</v>
      </c>
      <c r="J108" s="56">
        <v>186.84622400000001</v>
      </c>
      <c r="K108" s="56">
        <v>254.54382699999999</v>
      </c>
      <c r="L108" s="56">
        <v>-73.574060000000003</v>
      </c>
      <c r="M108" s="56">
        <v>125.95667299999999</v>
      </c>
      <c r="N108" s="56">
        <v>0</v>
      </c>
      <c r="O108" s="56">
        <v>0</v>
      </c>
      <c r="P108" s="56" t="s">
        <v>56</v>
      </c>
      <c r="Q108" s="56">
        <v>125.95667299999999</v>
      </c>
      <c r="R108" s="55" t="s">
        <v>21</v>
      </c>
      <c r="S108" s="56">
        <f t="shared" si="14"/>
        <v>105.27447000000001</v>
      </c>
      <c r="T108" s="56">
        <v>72.167207000000005</v>
      </c>
      <c r="U108" s="56">
        <v>13.914674</v>
      </c>
      <c r="V108" s="56">
        <v>18.825144999999999</v>
      </c>
      <c r="W108" s="56">
        <v>0.36744399999999999</v>
      </c>
      <c r="Y108" s="50"/>
      <c r="Z108" s="51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</row>
    <row r="109" spans="1:45" s="46" customFormat="1" ht="9" customHeight="1">
      <c r="A109" s="52" t="s">
        <v>22</v>
      </c>
      <c r="B109" s="53">
        <f t="shared" si="12"/>
        <v>14228.234582000001</v>
      </c>
      <c r="C109" s="54"/>
      <c r="D109" s="53">
        <f t="shared" si="13"/>
        <v>14091.040343000001</v>
      </c>
      <c r="E109" s="53">
        <v>8407.1341100000009</v>
      </c>
      <c r="F109" s="53">
        <v>3204.9190210000002</v>
      </c>
      <c r="G109" s="53">
        <v>898.97946400000001</v>
      </c>
      <c r="H109" s="53">
        <v>36.686531000000002</v>
      </c>
      <c r="I109" s="53">
        <v>210.55786900000001</v>
      </c>
      <c r="J109" s="53">
        <v>650.50723500000004</v>
      </c>
      <c r="K109" s="53">
        <v>798.458439</v>
      </c>
      <c r="L109" s="53">
        <v>-617.98183900000004</v>
      </c>
      <c r="M109" s="53">
        <v>501.77951300000001</v>
      </c>
      <c r="N109" s="53">
        <v>0</v>
      </c>
      <c r="O109" s="53">
        <v>0</v>
      </c>
      <c r="P109" s="53" t="s">
        <v>56</v>
      </c>
      <c r="Q109" s="53">
        <v>501.77951300000001</v>
      </c>
      <c r="R109" s="52" t="s">
        <v>22</v>
      </c>
      <c r="S109" s="53">
        <f t="shared" si="14"/>
        <v>137.19423900000001</v>
      </c>
      <c r="T109" s="53">
        <v>55.563690999999999</v>
      </c>
      <c r="U109" s="53">
        <v>16.4941</v>
      </c>
      <c r="V109" s="53">
        <v>93.520599000000004</v>
      </c>
      <c r="W109" s="53">
        <v>-28.384150999999999</v>
      </c>
      <c r="Y109" s="50"/>
      <c r="Z109" s="51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</row>
    <row r="110" spans="1:45" s="46" customFormat="1" ht="9" customHeight="1">
      <c r="A110" s="52" t="s">
        <v>23</v>
      </c>
      <c r="B110" s="53">
        <f t="shared" si="12"/>
        <v>15020.501978999997</v>
      </c>
      <c r="C110" s="54"/>
      <c r="D110" s="53">
        <f t="shared" si="13"/>
        <v>14844.691449999997</v>
      </c>
      <c r="E110" s="53">
        <v>10240.424182999999</v>
      </c>
      <c r="F110" s="53">
        <v>2533.738957</v>
      </c>
      <c r="G110" s="53">
        <v>472.70844799999998</v>
      </c>
      <c r="H110" s="53">
        <v>209.32263900000001</v>
      </c>
      <c r="I110" s="53">
        <v>107.43762700000001</v>
      </c>
      <c r="J110" s="53">
        <v>42.246952999999998</v>
      </c>
      <c r="K110" s="53">
        <v>1159.246247</v>
      </c>
      <c r="L110" s="53">
        <v>-249.64150000000001</v>
      </c>
      <c r="M110" s="53">
        <v>329.20789600000001</v>
      </c>
      <c r="N110" s="53">
        <v>0</v>
      </c>
      <c r="O110" s="53">
        <v>0</v>
      </c>
      <c r="P110" s="53" t="s">
        <v>56</v>
      </c>
      <c r="Q110" s="53">
        <v>329.20789600000001</v>
      </c>
      <c r="R110" s="52" t="s">
        <v>23</v>
      </c>
      <c r="S110" s="53">
        <f t="shared" si="14"/>
        <v>175.81052899999997</v>
      </c>
      <c r="T110" s="53">
        <v>125.793774</v>
      </c>
      <c r="U110" s="53">
        <v>11.931362</v>
      </c>
      <c r="V110" s="53">
        <v>34.108162</v>
      </c>
      <c r="W110" s="53">
        <v>3.9772310000000002</v>
      </c>
      <c r="Y110" s="50"/>
      <c r="Z110" s="51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</row>
    <row r="111" spans="1:45" s="46" customFormat="1" ht="9" customHeight="1">
      <c r="A111" s="52" t="s">
        <v>24</v>
      </c>
      <c r="B111" s="53">
        <f t="shared" si="12"/>
        <v>10568.259198000002</v>
      </c>
      <c r="C111" s="54"/>
      <c r="D111" s="53">
        <f t="shared" si="13"/>
        <v>9878.1179720000018</v>
      </c>
      <c r="E111" s="53">
        <v>4615.6811420000004</v>
      </c>
      <c r="F111" s="53">
        <v>3143.8751139999999</v>
      </c>
      <c r="G111" s="53">
        <v>384.19088399999998</v>
      </c>
      <c r="H111" s="53">
        <v>69.551378</v>
      </c>
      <c r="I111" s="53">
        <v>118.965867</v>
      </c>
      <c r="J111" s="53">
        <v>299.18664100000001</v>
      </c>
      <c r="K111" s="53">
        <v>1012.2482670000001</v>
      </c>
      <c r="L111" s="53">
        <v>-77.946702000000002</v>
      </c>
      <c r="M111" s="53">
        <v>312.36538100000001</v>
      </c>
      <c r="N111" s="53">
        <v>0</v>
      </c>
      <c r="O111" s="53">
        <v>0</v>
      </c>
      <c r="P111" s="53" t="s">
        <v>56</v>
      </c>
      <c r="Q111" s="53">
        <v>312.36538100000001</v>
      </c>
      <c r="R111" s="52" t="s">
        <v>24</v>
      </c>
      <c r="S111" s="53">
        <f t="shared" si="14"/>
        <v>690.14122599999996</v>
      </c>
      <c r="T111" s="53">
        <v>602.17460400000004</v>
      </c>
      <c r="U111" s="53">
        <v>26.331510999999999</v>
      </c>
      <c r="V111" s="53">
        <v>64.111463000000001</v>
      </c>
      <c r="W111" s="53">
        <v>-2.4763519999999999</v>
      </c>
      <c r="Y111" s="50"/>
      <c r="Z111" s="51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</row>
    <row r="112" spans="1:45" s="46" customFormat="1" ht="9" customHeight="1">
      <c r="A112" s="55" t="s">
        <v>25</v>
      </c>
      <c r="B112" s="56">
        <f t="shared" si="12"/>
        <v>8139.6846539999988</v>
      </c>
      <c r="C112" s="57"/>
      <c r="D112" s="56">
        <f t="shared" si="13"/>
        <v>8084.665993999999</v>
      </c>
      <c r="E112" s="56">
        <v>5559.4371339999998</v>
      </c>
      <c r="F112" s="56">
        <v>624.45348100000001</v>
      </c>
      <c r="G112" s="56">
        <v>582.10008400000004</v>
      </c>
      <c r="H112" s="56">
        <v>-7.0602260000000001</v>
      </c>
      <c r="I112" s="56">
        <v>67.607202000000001</v>
      </c>
      <c r="J112" s="56">
        <v>403.94045399999999</v>
      </c>
      <c r="K112" s="56">
        <v>652.47069399999998</v>
      </c>
      <c r="L112" s="56">
        <v>-164.277952</v>
      </c>
      <c r="M112" s="56">
        <v>365.99512299999998</v>
      </c>
      <c r="N112" s="56">
        <v>0</v>
      </c>
      <c r="O112" s="56">
        <v>0</v>
      </c>
      <c r="P112" s="56" t="s">
        <v>56</v>
      </c>
      <c r="Q112" s="56">
        <v>365.99512299999998</v>
      </c>
      <c r="R112" s="55" t="s">
        <v>25</v>
      </c>
      <c r="S112" s="56">
        <f t="shared" si="14"/>
        <v>55.018660000000004</v>
      </c>
      <c r="T112" s="56">
        <v>38.142037000000002</v>
      </c>
      <c r="U112" s="56">
        <v>3.455193</v>
      </c>
      <c r="V112" s="56">
        <v>12.314667</v>
      </c>
      <c r="W112" s="56">
        <v>1.1067629999999999</v>
      </c>
      <c r="Y112" s="50"/>
      <c r="Z112" s="51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</row>
    <row r="113" spans="1:45" s="46" customFormat="1" ht="9" customHeight="1">
      <c r="A113" s="52" t="s">
        <v>26</v>
      </c>
      <c r="B113" s="53">
        <f t="shared" si="12"/>
        <v>11935.689096999999</v>
      </c>
      <c r="C113" s="54"/>
      <c r="D113" s="53">
        <f t="shared" si="13"/>
        <v>11801.304471999998</v>
      </c>
      <c r="E113" s="53">
        <v>7461.812038</v>
      </c>
      <c r="F113" s="53">
        <v>2913.768505</v>
      </c>
      <c r="G113" s="53">
        <v>1060.894258</v>
      </c>
      <c r="H113" s="53">
        <v>33.852721000000003</v>
      </c>
      <c r="I113" s="53">
        <v>161.53663700000001</v>
      </c>
      <c r="J113" s="53">
        <v>462.61062500000003</v>
      </c>
      <c r="K113" s="53">
        <v>917.09440600000005</v>
      </c>
      <c r="L113" s="53">
        <v>-1619.2924820000001</v>
      </c>
      <c r="M113" s="53">
        <v>409.02776399999999</v>
      </c>
      <c r="N113" s="53">
        <v>0</v>
      </c>
      <c r="O113" s="53">
        <v>0</v>
      </c>
      <c r="P113" s="53" t="s">
        <v>56</v>
      </c>
      <c r="Q113" s="53">
        <v>409.02776399999999</v>
      </c>
      <c r="R113" s="52" t="s">
        <v>26</v>
      </c>
      <c r="S113" s="53">
        <f t="shared" si="14"/>
        <v>134.384625</v>
      </c>
      <c r="T113" s="53">
        <v>77.760594999999995</v>
      </c>
      <c r="U113" s="53">
        <v>33.268065</v>
      </c>
      <c r="V113" s="53">
        <v>56.005504000000002</v>
      </c>
      <c r="W113" s="53">
        <v>-32.649538999999997</v>
      </c>
      <c r="Y113" s="50"/>
      <c r="Z113" s="51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</row>
    <row r="114" spans="1:45" s="46" customFormat="1" ht="9" customHeight="1">
      <c r="A114" s="52" t="s">
        <v>27</v>
      </c>
      <c r="B114" s="53">
        <f t="shared" si="12"/>
        <v>17347.778375000002</v>
      </c>
      <c r="C114" s="54"/>
      <c r="D114" s="53">
        <f t="shared" si="13"/>
        <v>16908.071204</v>
      </c>
      <c r="E114" s="53">
        <v>7778.339234</v>
      </c>
      <c r="F114" s="53">
        <v>5976.7854809999999</v>
      </c>
      <c r="G114" s="53">
        <v>1031.673867</v>
      </c>
      <c r="H114" s="53">
        <v>464.79233199999999</v>
      </c>
      <c r="I114" s="53">
        <v>123.911582</v>
      </c>
      <c r="J114" s="53">
        <v>454.58034800000001</v>
      </c>
      <c r="K114" s="53">
        <v>962.24732200000005</v>
      </c>
      <c r="L114" s="53">
        <v>-414.06723699999998</v>
      </c>
      <c r="M114" s="53">
        <v>529.80827499999998</v>
      </c>
      <c r="N114" s="53">
        <v>0</v>
      </c>
      <c r="O114" s="53">
        <v>0</v>
      </c>
      <c r="P114" s="53" t="s">
        <v>56</v>
      </c>
      <c r="Q114" s="53">
        <v>529.80827499999998</v>
      </c>
      <c r="R114" s="52" t="s">
        <v>27</v>
      </c>
      <c r="S114" s="53">
        <f t="shared" si="14"/>
        <v>439.70717100000002</v>
      </c>
      <c r="T114" s="53">
        <v>245.31903800000001</v>
      </c>
      <c r="U114" s="53">
        <v>11.859425999999999</v>
      </c>
      <c r="V114" s="53">
        <v>183.599174</v>
      </c>
      <c r="W114" s="53">
        <v>-1.0704670000000001</v>
      </c>
      <c r="Y114" s="50"/>
      <c r="Z114" s="51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</row>
    <row r="115" spans="1:45" s="46" customFormat="1" ht="9" customHeight="1">
      <c r="A115" s="52" t="s">
        <v>28</v>
      </c>
      <c r="B115" s="53">
        <f t="shared" si="12"/>
        <v>10509.403410999999</v>
      </c>
      <c r="C115" s="54"/>
      <c r="D115" s="53">
        <f t="shared" si="13"/>
        <v>10438.356413</v>
      </c>
      <c r="E115" s="53">
        <v>5337.909447</v>
      </c>
      <c r="F115" s="53">
        <v>3046.8374060000001</v>
      </c>
      <c r="G115" s="53">
        <v>740.957266</v>
      </c>
      <c r="H115" s="53">
        <v>-0.119031</v>
      </c>
      <c r="I115" s="53">
        <v>76.897171999999998</v>
      </c>
      <c r="J115" s="53">
        <v>304.46859799999999</v>
      </c>
      <c r="K115" s="53">
        <v>752.63986199999999</v>
      </c>
      <c r="L115" s="53">
        <v>-209.81226899999999</v>
      </c>
      <c r="M115" s="53">
        <v>388.57796200000001</v>
      </c>
      <c r="N115" s="53">
        <v>0</v>
      </c>
      <c r="O115" s="53">
        <v>0</v>
      </c>
      <c r="P115" s="53" t="s">
        <v>56</v>
      </c>
      <c r="Q115" s="53">
        <v>388.57796200000001</v>
      </c>
      <c r="R115" s="52" t="s">
        <v>28</v>
      </c>
      <c r="S115" s="53">
        <f t="shared" si="14"/>
        <v>71.046998000000002</v>
      </c>
      <c r="T115" s="53">
        <v>47.719993000000002</v>
      </c>
      <c r="U115" s="53">
        <v>6.6703440000000001</v>
      </c>
      <c r="V115" s="53">
        <v>18.377649000000002</v>
      </c>
      <c r="W115" s="53">
        <v>-1.720988</v>
      </c>
      <c r="Y115" s="50"/>
      <c r="Z115" s="51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</row>
    <row r="116" spans="1:45" s="46" customFormat="1" ht="9" customHeight="1">
      <c r="A116" s="55" t="s">
        <v>29</v>
      </c>
      <c r="B116" s="56">
        <f t="shared" si="12"/>
        <v>102759.15386100003</v>
      </c>
      <c r="C116" s="57"/>
      <c r="D116" s="56">
        <f t="shared" si="13"/>
        <v>101912.12336000003</v>
      </c>
      <c r="E116" s="56">
        <v>10292.97465</v>
      </c>
      <c r="F116" s="56">
        <v>85110.336395000006</v>
      </c>
      <c r="G116" s="56">
        <v>1342.8780099999999</v>
      </c>
      <c r="H116" s="56">
        <v>3192.2882599999998</v>
      </c>
      <c r="I116" s="56">
        <v>162.81331499999999</v>
      </c>
      <c r="J116" s="56">
        <v>582.24927300000002</v>
      </c>
      <c r="K116" s="56">
        <v>1332.4186500000001</v>
      </c>
      <c r="L116" s="56">
        <v>-815.80936499999996</v>
      </c>
      <c r="M116" s="56">
        <v>711.97417199999995</v>
      </c>
      <c r="N116" s="56">
        <v>0</v>
      </c>
      <c r="O116" s="56">
        <v>0</v>
      </c>
      <c r="P116" s="56" t="s">
        <v>56</v>
      </c>
      <c r="Q116" s="56">
        <v>711.97417199999995</v>
      </c>
      <c r="R116" s="55" t="s">
        <v>29</v>
      </c>
      <c r="S116" s="56">
        <f t="shared" si="14"/>
        <v>847.03050099999984</v>
      </c>
      <c r="T116" s="56">
        <v>308.89828999999997</v>
      </c>
      <c r="U116" s="56">
        <v>19.438115</v>
      </c>
      <c r="V116" s="56">
        <v>514.56200799999999</v>
      </c>
      <c r="W116" s="56">
        <v>4.1320880000000004</v>
      </c>
      <c r="Y116" s="50"/>
      <c r="Z116" s="51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</row>
    <row r="117" spans="1:45" s="46" customFormat="1" ht="9" customHeight="1">
      <c r="A117" s="52" t="s">
        <v>30</v>
      </c>
      <c r="B117" s="53">
        <f t="shared" si="12"/>
        <v>1974.712878</v>
      </c>
      <c r="C117" s="54"/>
      <c r="D117" s="53">
        <f t="shared" si="13"/>
        <v>1954.740192</v>
      </c>
      <c r="E117" s="53">
        <v>1150.097931</v>
      </c>
      <c r="F117" s="53">
        <v>445.34400599999998</v>
      </c>
      <c r="G117" s="53">
        <v>149.328585</v>
      </c>
      <c r="H117" s="53">
        <v>-0.55659400000000003</v>
      </c>
      <c r="I117" s="53">
        <v>12.895777000000001</v>
      </c>
      <c r="J117" s="53">
        <v>59.907273000000004</v>
      </c>
      <c r="K117" s="53">
        <v>115.017286</v>
      </c>
      <c r="L117" s="53">
        <v>-69.853616000000002</v>
      </c>
      <c r="M117" s="53">
        <v>92.559544000000002</v>
      </c>
      <c r="N117" s="53">
        <v>0</v>
      </c>
      <c r="O117" s="53">
        <v>0</v>
      </c>
      <c r="P117" s="53" t="s">
        <v>56</v>
      </c>
      <c r="Q117" s="53">
        <v>92.559544000000002</v>
      </c>
      <c r="R117" s="52" t="s">
        <v>30</v>
      </c>
      <c r="S117" s="53">
        <f t="shared" si="14"/>
        <v>19.972685999999999</v>
      </c>
      <c r="T117" s="53">
        <v>10.676888999999999</v>
      </c>
      <c r="U117" s="53">
        <v>3.6901660000000001</v>
      </c>
      <c r="V117" s="53">
        <v>8.9761369999999996</v>
      </c>
      <c r="W117" s="53">
        <v>-3.3705059999999998</v>
      </c>
      <c r="Y117" s="50"/>
      <c r="Z117" s="51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</row>
    <row r="118" spans="1:45" s="46" customFormat="1" ht="9" customHeight="1">
      <c r="A118" s="52" t="s">
        <v>31</v>
      </c>
      <c r="B118" s="53">
        <f t="shared" si="12"/>
        <v>45323.649112999999</v>
      </c>
      <c r="C118" s="54"/>
      <c r="D118" s="53">
        <f t="shared" si="13"/>
        <v>44962.023507999998</v>
      </c>
      <c r="E118" s="53">
        <v>10580.010568</v>
      </c>
      <c r="F118" s="53">
        <v>28249.602805999999</v>
      </c>
      <c r="G118" s="53">
        <v>1647.8328080000001</v>
      </c>
      <c r="H118" s="53">
        <v>1856.0204329999999</v>
      </c>
      <c r="I118" s="53">
        <v>194.15995899999999</v>
      </c>
      <c r="J118" s="53">
        <v>819.34742700000004</v>
      </c>
      <c r="K118" s="53">
        <v>1427.5845360000001</v>
      </c>
      <c r="L118" s="53">
        <v>-565.46494800000005</v>
      </c>
      <c r="M118" s="53">
        <v>752.92991900000004</v>
      </c>
      <c r="N118" s="53">
        <v>0</v>
      </c>
      <c r="O118" s="53">
        <v>0</v>
      </c>
      <c r="P118" s="53" t="s">
        <v>56</v>
      </c>
      <c r="Q118" s="53">
        <v>752.92991900000004</v>
      </c>
      <c r="R118" s="52" t="s">
        <v>31</v>
      </c>
      <c r="S118" s="53">
        <f t="shared" si="14"/>
        <v>361.62560500000001</v>
      </c>
      <c r="T118" s="53">
        <v>183.556129</v>
      </c>
      <c r="U118" s="53">
        <v>14.495326</v>
      </c>
      <c r="V118" s="53">
        <v>162.921965</v>
      </c>
      <c r="W118" s="53">
        <v>0.65218500000000001</v>
      </c>
      <c r="Y118" s="50"/>
      <c r="Z118" s="51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</row>
    <row r="119" spans="1:45" s="46" customFormat="1" ht="9" customHeight="1">
      <c r="A119" s="52" t="s">
        <v>32</v>
      </c>
      <c r="B119" s="53">
        <f t="shared" si="12"/>
        <v>6132.8902040000003</v>
      </c>
      <c r="C119" s="54"/>
      <c r="D119" s="53">
        <f t="shared" si="13"/>
        <v>6020.8340370000005</v>
      </c>
      <c r="E119" s="53">
        <v>5401.3350090000004</v>
      </c>
      <c r="F119" s="53">
        <v>1550.033717</v>
      </c>
      <c r="G119" s="53">
        <v>529.79340000000002</v>
      </c>
      <c r="H119" s="53">
        <v>53.305714999999999</v>
      </c>
      <c r="I119" s="53">
        <v>49.070515999999998</v>
      </c>
      <c r="J119" s="53">
        <v>112.628816</v>
      </c>
      <c r="K119" s="53">
        <v>564.61749799999996</v>
      </c>
      <c r="L119" s="53">
        <v>-2488.5097479999999</v>
      </c>
      <c r="M119" s="53">
        <v>248.55911399999999</v>
      </c>
      <c r="N119" s="53">
        <v>0</v>
      </c>
      <c r="O119" s="53">
        <v>0</v>
      </c>
      <c r="P119" s="53" t="s">
        <v>56</v>
      </c>
      <c r="Q119" s="53">
        <v>248.55911399999999</v>
      </c>
      <c r="R119" s="52" t="s">
        <v>32</v>
      </c>
      <c r="S119" s="53">
        <f t="shared" si="14"/>
        <v>112.056167</v>
      </c>
      <c r="T119" s="53">
        <v>82.090017000000003</v>
      </c>
      <c r="U119" s="53">
        <v>4.0507629999999999</v>
      </c>
      <c r="V119" s="53">
        <v>39.000543999999998</v>
      </c>
      <c r="W119" s="53">
        <v>-13.085157000000001</v>
      </c>
      <c r="Y119" s="50"/>
      <c r="Z119" s="51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</row>
    <row r="120" spans="1:45" s="46" customFormat="1" ht="9" customHeight="1">
      <c r="A120" s="55" t="s">
        <v>33</v>
      </c>
      <c r="B120" s="56">
        <f t="shared" si="12"/>
        <v>6594.5868990000008</v>
      </c>
      <c r="C120" s="57"/>
      <c r="D120" s="56">
        <f t="shared" si="13"/>
        <v>6477.1068470000009</v>
      </c>
      <c r="E120" s="56">
        <v>2794.776128</v>
      </c>
      <c r="F120" s="56">
        <v>548.06647199999998</v>
      </c>
      <c r="G120" s="56">
        <v>2590.72046</v>
      </c>
      <c r="H120" s="56">
        <v>0.17170299999999999</v>
      </c>
      <c r="I120" s="56">
        <v>15.134406999999999</v>
      </c>
      <c r="J120" s="56">
        <v>131.88219799999999</v>
      </c>
      <c r="K120" s="56">
        <v>316.52691800000002</v>
      </c>
      <c r="L120" s="56">
        <v>-58.482633</v>
      </c>
      <c r="M120" s="56">
        <v>138.311194</v>
      </c>
      <c r="N120" s="56">
        <v>0</v>
      </c>
      <c r="O120" s="56">
        <v>0</v>
      </c>
      <c r="P120" s="56" t="s">
        <v>56</v>
      </c>
      <c r="Q120" s="56">
        <v>138.311194</v>
      </c>
      <c r="R120" s="55" t="s">
        <v>33</v>
      </c>
      <c r="S120" s="56">
        <f t="shared" si="14"/>
        <v>117.48005199999999</v>
      </c>
      <c r="T120" s="56">
        <v>102.04777799999999</v>
      </c>
      <c r="U120" s="56">
        <v>5.8906770000000002</v>
      </c>
      <c r="V120" s="56">
        <v>9.2863039999999994</v>
      </c>
      <c r="W120" s="56">
        <v>0.25529299999999999</v>
      </c>
      <c r="Y120" s="50"/>
      <c r="Z120" s="51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</row>
    <row r="121" spans="1:45" s="46" customFormat="1" ht="9.9499999999999993" customHeight="1">
      <c r="A121" s="58"/>
      <c r="B121" s="45"/>
      <c r="C121" s="45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8"/>
      <c r="S121" s="59"/>
      <c r="T121" s="59"/>
      <c r="U121" s="59"/>
      <c r="V121" s="59"/>
      <c r="W121" s="59"/>
      <c r="Z121" s="51"/>
    </row>
    <row r="122" spans="1:45" s="46" customFormat="1" ht="9.9499999999999993" customHeight="1">
      <c r="A122" s="44" t="s">
        <v>59</v>
      </c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4" t="s">
        <v>59</v>
      </c>
      <c r="S122" s="45"/>
      <c r="T122" s="45"/>
      <c r="U122" s="45"/>
      <c r="V122" s="45"/>
      <c r="W122" s="45"/>
      <c r="Z122" s="51"/>
    </row>
    <row r="123" spans="1:45" s="46" customFormat="1" ht="9" customHeight="1">
      <c r="A123" s="47" t="s">
        <v>1</v>
      </c>
      <c r="B123" s="48">
        <f>SUM(B125:B156)</f>
        <v>2502652.1651780107</v>
      </c>
      <c r="C123" s="49"/>
      <c r="D123" s="48">
        <f>SUM(D125:D156)</f>
        <v>1468491.5602179405</v>
      </c>
      <c r="E123" s="48">
        <f t="shared" ref="E123:O123" si="15">SUM(E125:E156)</f>
        <v>835009.53377599979</v>
      </c>
      <c r="F123" s="48">
        <f t="shared" si="15"/>
        <v>560382.52417141024</v>
      </c>
      <c r="G123" s="48">
        <f t="shared" si="15"/>
        <v>-71924.254198999974</v>
      </c>
      <c r="H123" s="48">
        <f t="shared" si="15"/>
        <v>26897.995368000007</v>
      </c>
      <c r="I123" s="48">
        <f t="shared" si="15"/>
        <v>5078.872429</v>
      </c>
      <c r="J123" s="48">
        <f t="shared" si="15"/>
        <v>15255.784750000001</v>
      </c>
      <c r="K123" s="48">
        <f t="shared" si="15"/>
        <v>69540.129193000015</v>
      </c>
      <c r="L123" s="48">
        <f t="shared" si="15"/>
        <v>1024.4256700000024</v>
      </c>
      <c r="M123" s="48">
        <f t="shared" si="15"/>
        <v>27226.54905953</v>
      </c>
      <c r="N123" s="48">
        <f t="shared" si="15"/>
        <v>1.4E-3</v>
      </c>
      <c r="O123" s="48">
        <f t="shared" si="15"/>
        <v>3018.5137180000002</v>
      </c>
      <c r="P123" s="48" t="s">
        <v>56</v>
      </c>
      <c r="Q123" s="48">
        <f>SUM(Q125:Q156)</f>
        <v>24208.03394153</v>
      </c>
      <c r="R123" s="47" t="s">
        <v>1</v>
      </c>
      <c r="S123" s="48">
        <f t="shared" ref="S123:T123" si="16">SUM(S125:S156)</f>
        <v>1034160.6049600699</v>
      </c>
      <c r="T123" s="48">
        <f t="shared" si="16"/>
        <v>886616.35718908987</v>
      </c>
      <c r="U123" s="48">
        <f>SUM(U125:U156)</f>
        <v>12364.750151979997</v>
      </c>
      <c r="V123" s="48">
        <f>SUM(V125:V156)</f>
        <v>136299.950533</v>
      </c>
      <c r="W123" s="48">
        <f>SUM(W125:W156)</f>
        <v>-1120.4529140000002</v>
      </c>
      <c r="Y123" s="50"/>
      <c r="Z123" s="51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</row>
    <row r="124" spans="1:45" s="46" customFormat="1" ht="3.95" customHeight="1">
      <c r="A124" s="47"/>
      <c r="B124" s="48"/>
      <c r="C124" s="49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7"/>
      <c r="S124" s="48"/>
      <c r="T124" s="48"/>
      <c r="U124" s="48"/>
      <c r="V124" s="48"/>
      <c r="W124" s="48"/>
      <c r="Y124" s="50"/>
      <c r="Z124" s="51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</row>
    <row r="125" spans="1:45" s="46" customFormat="1" ht="9" customHeight="1">
      <c r="A125" s="52" t="s">
        <v>2</v>
      </c>
      <c r="B125" s="53">
        <f t="shared" ref="B125:B156" si="17">SUM(D125,S125)</f>
        <v>9936.4682080000021</v>
      </c>
      <c r="C125" s="54"/>
      <c r="D125" s="53">
        <f t="shared" ref="D125:D156" si="18">SUM(E125:M125)</f>
        <v>9885.3483620000025</v>
      </c>
      <c r="E125" s="53">
        <v>4504.5486490000003</v>
      </c>
      <c r="F125" s="53">
        <v>4874.0147129999996</v>
      </c>
      <c r="G125" s="53">
        <v>408.82050099999998</v>
      </c>
      <c r="H125" s="53">
        <v>66.391771000000006</v>
      </c>
      <c r="I125" s="53">
        <v>47.918981000000002</v>
      </c>
      <c r="J125" s="53">
        <v>6.4490780000000001</v>
      </c>
      <c r="K125" s="53">
        <v>470.17761999999999</v>
      </c>
      <c r="L125" s="53">
        <v>-625.46409800000004</v>
      </c>
      <c r="M125" s="53">
        <v>132.49114700000001</v>
      </c>
      <c r="N125" s="53">
        <v>0</v>
      </c>
      <c r="O125" s="53">
        <v>0</v>
      </c>
      <c r="P125" s="53" t="s">
        <v>56</v>
      </c>
      <c r="Q125" s="53">
        <v>132.49114700000001</v>
      </c>
      <c r="R125" s="52" t="s">
        <v>2</v>
      </c>
      <c r="S125" s="53">
        <f t="shared" ref="S125:S156" si="19">SUM(T125:W125)</f>
        <v>51.119845999999995</v>
      </c>
      <c r="T125" s="53">
        <v>58.929378</v>
      </c>
      <c r="U125" s="53">
        <v>1.4291069999999999</v>
      </c>
      <c r="V125" s="53">
        <v>20.086451</v>
      </c>
      <c r="W125" s="53">
        <v>-29.325089999999999</v>
      </c>
      <c r="Y125" s="50"/>
      <c r="Z125" s="51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</row>
    <row r="126" spans="1:45" s="46" customFormat="1" ht="9" customHeight="1">
      <c r="A126" s="52" t="s">
        <v>3</v>
      </c>
      <c r="B126" s="53">
        <f t="shared" si="17"/>
        <v>29949.643935999997</v>
      </c>
      <c r="C126" s="54"/>
      <c r="D126" s="53">
        <f t="shared" si="18"/>
        <v>29379.557259999998</v>
      </c>
      <c r="E126" s="53">
        <v>14471.488133999999</v>
      </c>
      <c r="F126" s="53">
        <v>11666.998173</v>
      </c>
      <c r="G126" s="53">
        <v>1085.463923</v>
      </c>
      <c r="H126" s="53">
        <v>1166.1613560000001</v>
      </c>
      <c r="I126" s="53">
        <v>112.30755499999999</v>
      </c>
      <c r="J126" s="53">
        <v>24.626049999999999</v>
      </c>
      <c r="K126" s="53">
        <v>1454.5179109999999</v>
      </c>
      <c r="L126" s="53">
        <v>-1194.352267</v>
      </c>
      <c r="M126" s="53">
        <v>592.34642499999995</v>
      </c>
      <c r="N126" s="53">
        <v>0</v>
      </c>
      <c r="O126" s="53">
        <v>0</v>
      </c>
      <c r="P126" s="53" t="s">
        <v>56</v>
      </c>
      <c r="Q126" s="53">
        <v>592.34642499999995</v>
      </c>
      <c r="R126" s="52" t="s">
        <v>3</v>
      </c>
      <c r="S126" s="53">
        <f t="shared" si="19"/>
        <v>570.08667600000001</v>
      </c>
      <c r="T126" s="53">
        <v>241.75921500000001</v>
      </c>
      <c r="U126" s="53">
        <v>12.830560999999999</v>
      </c>
      <c r="V126" s="53">
        <v>341.38548700000001</v>
      </c>
      <c r="W126" s="53">
        <v>-25.888587000000001</v>
      </c>
      <c r="Y126" s="50"/>
      <c r="Z126" s="51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</row>
    <row r="127" spans="1:45" s="46" customFormat="1" ht="9" customHeight="1">
      <c r="A127" s="52" t="s">
        <v>4</v>
      </c>
      <c r="B127" s="53">
        <f t="shared" si="17"/>
        <v>3761.3958040000007</v>
      </c>
      <c r="C127" s="54"/>
      <c r="D127" s="53">
        <f t="shared" si="18"/>
        <v>3593.4388390000008</v>
      </c>
      <c r="E127" s="53">
        <v>2170.3850910000001</v>
      </c>
      <c r="F127" s="53">
        <v>598.41007999999999</v>
      </c>
      <c r="G127" s="53">
        <v>215.95379</v>
      </c>
      <c r="H127" s="53">
        <v>2.5868679999999999</v>
      </c>
      <c r="I127" s="53">
        <v>30.248438</v>
      </c>
      <c r="J127" s="53">
        <v>93.179957999999999</v>
      </c>
      <c r="K127" s="53">
        <v>356.12679500000002</v>
      </c>
      <c r="L127" s="53">
        <v>-108.511526</v>
      </c>
      <c r="M127" s="53">
        <v>235.05934500000001</v>
      </c>
      <c r="N127" s="53">
        <v>0</v>
      </c>
      <c r="O127" s="53">
        <v>0</v>
      </c>
      <c r="P127" s="53" t="s">
        <v>56</v>
      </c>
      <c r="Q127" s="53">
        <v>235.05934500000001</v>
      </c>
      <c r="R127" s="52" t="s">
        <v>4</v>
      </c>
      <c r="S127" s="53">
        <f t="shared" si="19"/>
        <v>167.956965</v>
      </c>
      <c r="T127" s="53">
        <v>142.054956</v>
      </c>
      <c r="U127" s="53">
        <v>1.5591950000000001</v>
      </c>
      <c r="V127" s="53">
        <v>24.561124</v>
      </c>
      <c r="W127" s="53">
        <v>-0.21831</v>
      </c>
      <c r="Y127" s="50"/>
      <c r="Z127" s="51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</row>
    <row r="128" spans="1:45" s="46" customFormat="1" ht="9" customHeight="1">
      <c r="A128" s="55" t="s">
        <v>5</v>
      </c>
      <c r="B128" s="56">
        <f t="shared" si="17"/>
        <v>5359.1896730000008</v>
      </c>
      <c r="C128" s="57"/>
      <c r="D128" s="56">
        <f t="shared" si="18"/>
        <v>5302.5125590000007</v>
      </c>
      <c r="E128" s="56">
        <v>2336.3280260000001</v>
      </c>
      <c r="F128" s="56">
        <v>2141.5695350000001</v>
      </c>
      <c r="G128" s="56">
        <v>215.00406799999999</v>
      </c>
      <c r="H128" s="56">
        <v>38.920870999999998</v>
      </c>
      <c r="I128" s="56">
        <v>26.583617</v>
      </c>
      <c r="J128" s="56">
        <v>6.5026849999999996</v>
      </c>
      <c r="K128" s="56">
        <v>323.49453499999998</v>
      </c>
      <c r="L128" s="56">
        <v>-47.401774000000003</v>
      </c>
      <c r="M128" s="56">
        <v>261.51099599999998</v>
      </c>
      <c r="N128" s="56">
        <v>0</v>
      </c>
      <c r="O128" s="56">
        <v>0</v>
      </c>
      <c r="P128" s="56" t="s">
        <v>56</v>
      </c>
      <c r="Q128" s="56">
        <v>261.51099599999998</v>
      </c>
      <c r="R128" s="55" t="s">
        <v>5</v>
      </c>
      <c r="S128" s="56">
        <f t="shared" si="19"/>
        <v>56.677114000000003</v>
      </c>
      <c r="T128" s="56">
        <v>33.061230999999999</v>
      </c>
      <c r="U128" s="56">
        <v>11.186680000000001</v>
      </c>
      <c r="V128" s="56">
        <v>11.579332000000001</v>
      </c>
      <c r="W128" s="56">
        <v>0.84987100000000004</v>
      </c>
      <c r="Y128" s="50"/>
      <c r="Z128" s="51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</row>
    <row r="129" spans="1:45" s="46" customFormat="1" ht="9" customHeight="1">
      <c r="A129" s="52" t="s">
        <v>6</v>
      </c>
      <c r="B129" s="53">
        <f t="shared" si="17"/>
        <v>21633.763741000002</v>
      </c>
      <c r="C129" s="54"/>
      <c r="D129" s="53">
        <f t="shared" si="18"/>
        <v>21094.829906000003</v>
      </c>
      <c r="E129" s="53">
        <v>15058.514966000001</v>
      </c>
      <c r="F129" s="53">
        <v>1538.669975</v>
      </c>
      <c r="G129" s="53">
        <v>1533.895788</v>
      </c>
      <c r="H129" s="53">
        <v>75.39076</v>
      </c>
      <c r="I129" s="53">
        <v>470.66373599999997</v>
      </c>
      <c r="J129" s="53">
        <v>545.89794800000004</v>
      </c>
      <c r="K129" s="53">
        <v>2278.9844870000002</v>
      </c>
      <c r="L129" s="53">
        <v>-1045.5492489999999</v>
      </c>
      <c r="M129" s="53">
        <v>638.36149499999999</v>
      </c>
      <c r="N129" s="53">
        <v>0</v>
      </c>
      <c r="O129" s="53">
        <v>0</v>
      </c>
      <c r="P129" s="53" t="s">
        <v>56</v>
      </c>
      <c r="Q129" s="53">
        <v>638.36149499999999</v>
      </c>
      <c r="R129" s="52" t="s">
        <v>6</v>
      </c>
      <c r="S129" s="53">
        <f t="shared" si="19"/>
        <v>538.93383500000004</v>
      </c>
      <c r="T129" s="53">
        <v>497.801672</v>
      </c>
      <c r="U129" s="53">
        <v>18.515197000000001</v>
      </c>
      <c r="V129" s="53">
        <v>47.190514999999998</v>
      </c>
      <c r="W129" s="53">
        <v>-24.573549</v>
      </c>
      <c r="Y129" s="50"/>
      <c r="Z129" s="51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</row>
    <row r="130" spans="1:45" s="46" customFormat="1" ht="9" customHeight="1">
      <c r="A130" s="52" t="s">
        <v>7</v>
      </c>
      <c r="B130" s="53">
        <f t="shared" si="17"/>
        <v>34217.676369000008</v>
      </c>
      <c r="C130" s="54"/>
      <c r="D130" s="53">
        <f t="shared" si="18"/>
        <v>33819.218065000008</v>
      </c>
      <c r="E130" s="53">
        <v>1436.3468700000001</v>
      </c>
      <c r="F130" s="53">
        <v>24712.725767</v>
      </c>
      <c r="G130" s="53">
        <v>208.36769899999999</v>
      </c>
      <c r="H130" s="53">
        <v>7283.1903460000003</v>
      </c>
      <c r="I130" s="53">
        <v>29.558419000000001</v>
      </c>
      <c r="J130" s="53">
        <v>14.414552</v>
      </c>
      <c r="K130" s="53">
        <v>172.67815200000001</v>
      </c>
      <c r="L130" s="53">
        <v>-151.43268</v>
      </c>
      <c r="M130" s="53">
        <v>113.36893999999999</v>
      </c>
      <c r="N130" s="53">
        <v>0</v>
      </c>
      <c r="O130" s="53">
        <v>0</v>
      </c>
      <c r="P130" s="53" t="s">
        <v>56</v>
      </c>
      <c r="Q130" s="53">
        <v>113.36893999999999</v>
      </c>
      <c r="R130" s="52" t="s">
        <v>7</v>
      </c>
      <c r="S130" s="53">
        <f t="shared" si="19"/>
        <v>398.458304</v>
      </c>
      <c r="T130" s="53">
        <v>172.853531</v>
      </c>
      <c r="U130" s="53">
        <v>5.0440339999999999</v>
      </c>
      <c r="V130" s="53">
        <v>220.15067300000001</v>
      </c>
      <c r="W130" s="53">
        <v>0.41006599999999999</v>
      </c>
      <c r="Y130" s="50"/>
      <c r="Z130" s="51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</row>
    <row r="131" spans="1:45" s="46" customFormat="1" ht="9" customHeight="1">
      <c r="A131" s="52" t="s">
        <v>8</v>
      </c>
      <c r="B131" s="53">
        <f t="shared" si="17"/>
        <v>5920.2517450000005</v>
      </c>
      <c r="C131" s="54"/>
      <c r="D131" s="53">
        <f t="shared" si="18"/>
        <v>5721.9425130000009</v>
      </c>
      <c r="E131" s="53">
        <v>3812.7579649999998</v>
      </c>
      <c r="F131" s="53">
        <v>1212.2593919999999</v>
      </c>
      <c r="G131" s="53">
        <v>660.282918</v>
      </c>
      <c r="H131" s="53">
        <v>28.760538</v>
      </c>
      <c r="I131" s="53">
        <v>88.830298999999997</v>
      </c>
      <c r="J131" s="53">
        <v>11.548408999999999</v>
      </c>
      <c r="K131" s="53">
        <v>280.63614899999999</v>
      </c>
      <c r="L131" s="53">
        <v>-560.85120099999995</v>
      </c>
      <c r="M131" s="53">
        <v>187.71804399999999</v>
      </c>
      <c r="N131" s="53">
        <v>0</v>
      </c>
      <c r="O131" s="53">
        <v>0</v>
      </c>
      <c r="P131" s="53" t="s">
        <v>56</v>
      </c>
      <c r="Q131" s="53">
        <v>187.71804399999999</v>
      </c>
      <c r="R131" s="52" t="s">
        <v>8</v>
      </c>
      <c r="S131" s="53">
        <f t="shared" si="19"/>
        <v>198.30923200000001</v>
      </c>
      <c r="T131" s="53">
        <v>105.120712</v>
      </c>
      <c r="U131" s="53">
        <v>53.119529</v>
      </c>
      <c r="V131" s="53">
        <v>39.816428000000002</v>
      </c>
      <c r="W131" s="53">
        <v>0.25256299999999998</v>
      </c>
      <c r="Y131" s="50"/>
      <c r="Z131" s="51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</row>
    <row r="132" spans="1:45" s="46" customFormat="1" ht="9" customHeight="1">
      <c r="A132" s="55" t="s">
        <v>9</v>
      </c>
      <c r="B132" s="56">
        <f t="shared" si="17"/>
        <v>23966.415013000002</v>
      </c>
      <c r="C132" s="57"/>
      <c r="D132" s="56">
        <f t="shared" si="18"/>
        <v>23653.741535000001</v>
      </c>
      <c r="E132" s="56">
        <v>12323.782848999999</v>
      </c>
      <c r="F132" s="56">
        <v>8887.0164600000007</v>
      </c>
      <c r="G132" s="56">
        <v>1001.108481</v>
      </c>
      <c r="H132" s="56">
        <v>402.02173800000003</v>
      </c>
      <c r="I132" s="56">
        <v>172.99527399999999</v>
      </c>
      <c r="J132" s="56">
        <v>51.148530000000001</v>
      </c>
      <c r="K132" s="56">
        <v>1278.660905</v>
      </c>
      <c r="L132" s="56">
        <v>-959.95759899999996</v>
      </c>
      <c r="M132" s="56">
        <v>496.96489700000001</v>
      </c>
      <c r="N132" s="56">
        <v>0</v>
      </c>
      <c r="O132" s="56">
        <v>0</v>
      </c>
      <c r="P132" s="56" t="s">
        <v>56</v>
      </c>
      <c r="Q132" s="56">
        <v>496.96489700000001</v>
      </c>
      <c r="R132" s="55" t="s">
        <v>9</v>
      </c>
      <c r="S132" s="56">
        <f t="shared" si="19"/>
        <v>312.67347799999999</v>
      </c>
      <c r="T132" s="56">
        <v>198.694253</v>
      </c>
      <c r="U132" s="56">
        <v>16.086573999999999</v>
      </c>
      <c r="V132" s="56">
        <v>101.795754</v>
      </c>
      <c r="W132" s="56">
        <v>-3.9031030000000002</v>
      </c>
      <c r="Y132" s="50"/>
      <c r="Z132" s="51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</row>
    <row r="133" spans="1:45" s="46" customFormat="1" ht="9" customHeight="1">
      <c r="A133" s="52" t="s">
        <v>10</v>
      </c>
      <c r="B133" s="53">
        <f t="shared" si="17"/>
        <v>1764175.68190001</v>
      </c>
      <c r="C133" s="54"/>
      <c r="D133" s="53">
        <f t="shared" si="18"/>
        <v>740251.26950394001</v>
      </c>
      <c r="E133" s="53">
        <v>487089.92771800002</v>
      </c>
      <c r="F133" s="53">
        <v>267328.04006441002</v>
      </c>
      <c r="G133" s="53">
        <v>-121753.308667</v>
      </c>
      <c r="H133" s="53">
        <v>4958.6609619999999</v>
      </c>
      <c r="I133" s="53">
        <v>1028.736852</v>
      </c>
      <c r="J133" s="53">
        <v>4586.5801869999996</v>
      </c>
      <c r="K133" s="53">
        <v>33719.994561</v>
      </c>
      <c r="L133" s="53">
        <v>51260.661916999998</v>
      </c>
      <c r="M133" s="53">
        <v>12031.975909530001</v>
      </c>
      <c r="N133" s="53">
        <v>0</v>
      </c>
      <c r="O133" s="53">
        <v>3018.5137180000002</v>
      </c>
      <c r="P133" s="53" t="s">
        <v>56</v>
      </c>
      <c r="Q133" s="53">
        <v>9013.4621915300013</v>
      </c>
      <c r="R133" s="52" t="s">
        <v>10</v>
      </c>
      <c r="S133" s="53">
        <f t="shared" si="19"/>
        <v>1023924.41239607</v>
      </c>
      <c r="T133" s="53">
        <v>880176.76107608993</v>
      </c>
      <c r="U133" s="53">
        <v>11430.677518979999</v>
      </c>
      <c r="V133" s="53">
        <v>132775.839194</v>
      </c>
      <c r="W133" s="53">
        <v>-458.86539299999998</v>
      </c>
      <c r="Y133" s="50"/>
      <c r="Z133" s="51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</row>
    <row r="134" spans="1:45" s="46" customFormat="1" ht="9" customHeight="1">
      <c r="A134" s="52" t="s">
        <v>11</v>
      </c>
      <c r="B134" s="53">
        <f t="shared" si="17"/>
        <v>3808.9441569999999</v>
      </c>
      <c r="C134" s="54"/>
      <c r="D134" s="53">
        <f t="shared" si="18"/>
        <v>3700.139165</v>
      </c>
      <c r="E134" s="53">
        <v>2805.672157</v>
      </c>
      <c r="F134" s="53">
        <v>339.05151799999999</v>
      </c>
      <c r="G134" s="53">
        <v>284.73887500000001</v>
      </c>
      <c r="H134" s="53">
        <v>-0.56313000000000002</v>
      </c>
      <c r="I134" s="53">
        <v>15.987073000000001</v>
      </c>
      <c r="J134" s="53">
        <v>41.169291999999999</v>
      </c>
      <c r="K134" s="53">
        <v>175.31346600000001</v>
      </c>
      <c r="L134" s="53">
        <v>-78.654970000000006</v>
      </c>
      <c r="M134" s="53">
        <v>117.42488400000001</v>
      </c>
      <c r="N134" s="53">
        <v>0</v>
      </c>
      <c r="O134" s="53">
        <v>0</v>
      </c>
      <c r="P134" s="53" t="s">
        <v>56</v>
      </c>
      <c r="Q134" s="53">
        <v>117.42488400000001</v>
      </c>
      <c r="R134" s="52" t="s">
        <v>11</v>
      </c>
      <c r="S134" s="53">
        <f t="shared" si="19"/>
        <v>108.804992</v>
      </c>
      <c r="T134" s="53">
        <v>83.511229</v>
      </c>
      <c r="U134" s="53">
        <v>1.235719</v>
      </c>
      <c r="V134" s="53">
        <v>24.126469</v>
      </c>
      <c r="W134" s="53">
        <v>-6.8425E-2</v>
      </c>
      <c r="Y134" s="50"/>
      <c r="Z134" s="51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</row>
    <row r="135" spans="1:45" s="46" customFormat="1" ht="9" customHeight="1">
      <c r="A135" s="52" t="s">
        <v>12</v>
      </c>
      <c r="B135" s="53">
        <f t="shared" si="17"/>
        <v>20369.452942</v>
      </c>
      <c r="C135" s="54"/>
      <c r="D135" s="53">
        <f t="shared" si="18"/>
        <v>20334.759682</v>
      </c>
      <c r="E135" s="53">
        <v>15207.100804</v>
      </c>
      <c r="F135" s="53">
        <v>2919.3868769999999</v>
      </c>
      <c r="G135" s="53">
        <v>1387.505216</v>
      </c>
      <c r="H135" s="53">
        <v>168.11933999999999</v>
      </c>
      <c r="I135" s="53">
        <v>168.577673</v>
      </c>
      <c r="J135" s="53">
        <v>704.95369200000005</v>
      </c>
      <c r="K135" s="53">
        <v>1032.44804</v>
      </c>
      <c r="L135" s="53">
        <v>-1907.5598199999999</v>
      </c>
      <c r="M135" s="53">
        <v>654.22785999999996</v>
      </c>
      <c r="N135" s="53">
        <v>0</v>
      </c>
      <c r="O135" s="53">
        <v>0</v>
      </c>
      <c r="P135" s="53" t="s">
        <v>56</v>
      </c>
      <c r="Q135" s="53">
        <v>654.22785999999996</v>
      </c>
      <c r="R135" s="52" t="s">
        <v>12</v>
      </c>
      <c r="S135" s="53">
        <f t="shared" si="19"/>
        <v>34.693260000000002</v>
      </c>
      <c r="T135" s="53">
        <v>-39.676465999999998</v>
      </c>
      <c r="U135" s="53">
        <v>63.955829000000001</v>
      </c>
      <c r="V135" s="53">
        <v>55.997096999999997</v>
      </c>
      <c r="W135" s="53">
        <v>-45.583199999999998</v>
      </c>
      <c r="Y135" s="50"/>
      <c r="Z135" s="51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</row>
    <row r="136" spans="1:45" s="46" customFormat="1" ht="9" customHeight="1">
      <c r="A136" s="55" t="s">
        <v>13</v>
      </c>
      <c r="B136" s="56">
        <f t="shared" si="17"/>
        <v>4110.295048</v>
      </c>
      <c r="C136" s="57"/>
      <c r="D136" s="56">
        <f t="shared" si="18"/>
        <v>3965.721215</v>
      </c>
      <c r="E136" s="56">
        <v>1911.7909790000001</v>
      </c>
      <c r="F136" s="56">
        <v>1143.8547149999999</v>
      </c>
      <c r="G136" s="56">
        <v>596.42049799999995</v>
      </c>
      <c r="H136" s="56">
        <v>0.57360100000000003</v>
      </c>
      <c r="I136" s="56">
        <v>42.670599000000003</v>
      </c>
      <c r="J136" s="56">
        <v>210.03924000000001</v>
      </c>
      <c r="K136" s="56">
        <v>165.07212100000001</v>
      </c>
      <c r="L136" s="56">
        <v>-263.81622900000002</v>
      </c>
      <c r="M136" s="56">
        <v>159.115691</v>
      </c>
      <c r="N136" s="56">
        <v>0</v>
      </c>
      <c r="O136" s="56">
        <v>0</v>
      </c>
      <c r="P136" s="56" t="s">
        <v>56</v>
      </c>
      <c r="Q136" s="56">
        <v>159.115691</v>
      </c>
      <c r="R136" s="55" t="s">
        <v>13</v>
      </c>
      <c r="S136" s="56">
        <f t="shared" si="19"/>
        <v>144.57383300000001</v>
      </c>
      <c r="T136" s="56">
        <v>95.891426999999993</v>
      </c>
      <c r="U136" s="56">
        <v>19.552140000000001</v>
      </c>
      <c r="V136" s="56">
        <v>29.306000999999998</v>
      </c>
      <c r="W136" s="56">
        <v>-0.175735</v>
      </c>
      <c r="Y136" s="50"/>
      <c r="Z136" s="51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</row>
    <row r="137" spans="1:45" s="46" customFormat="1" ht="9" customHeight="1">
      <c r="A137" s="52" t="s">
        <v>14</v>
      </c>
      <c r="B137" s="53">
        <f t="shared" si="17"/>
        <v>7342.6574519999995</v>
      </c>
      <c r="C137" s="54"/>
      <c r="D137" s="53">
        <f t="shared" si="18"/>
        <v>5737.029297</v>
      </c>
      <c r="E137" s="53">
        <v>3477.3723850000001</v>
      </c>
      <c r="F137" s="53">
        <v>1147.7634479999999</v>
      </c>
      <c r="G137" s="53">
        <v>540.880585</v>
      </c>
      <c r="H137" s="53">
        <v>0.219524</v>
      </c>
      <c r="I137" s="53">
        <v>52.163786999999999</v>
      </c>
      <c r="J137" s="53">
        <v>213.61338000000001</v>
      </c>
      <c r="K137" s="53">
        <v>376.263239</v>
      </c>
      <c r="L137" s="53">
        <v>-299.22644400000001</v>
      </c>
      <c r="M137" s="53">
        <v>227.97939299999999</v>
      </c>
      <c r="N137" s="53">
        <v>0</v>
      </c>
      <c r="O137" s="53">
        <v>0</v>
      </c>
      <c r="P137" s="53" t="s">
        <v>56</v>
      </c>
      <c r="Q137" s="53">
        <v>227.97939299999999</v>
      </c>
      <c r="R137" s="52" t="s">
        <v>14</v>
      </c>
      <c r="S137" s="53">
        <f t="shared" si="19"/>
        <v>1605.6281549999999</v>
      </c>
      <c r="T137" s="53">
        <v>1576.2852580000001</v>
      </c>
      <c r="U137" s="53">
        <v>5.4014239999999996</v>
      </c>
      <c r="V137" s="53">
        <v>23.632406</v>
      </c>
      <c r="W137" s="53">
        <v>0.30906699999999998</v>
      </c>
      <c r="Y137" s="50"/>
      <c r="Z137" s="51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</row>
    <row r="138" spans="1:45" s="46" customFormat="1" ht="9" customHeight="1">
      <c r="A138" s="52" t="s">
        <v>15</v>
      </c>
      <c r="B138" s="53">
        <f t="shared" si="17"/>
        <v>56184.018428000003</v>
      </c>
      <c r="C138" s="54"/>
      <c r="D138" s="53">
        <f t="shared" si="18"/>
        <v>55224.916179</v>
      </c>
      <c r="E138" s="53">
        <v>32355.470549000001</v>
      </c>
      <c r="F138" s="53">
        <v>14367.678028</v>
      </c>
      <c r="G138" s="53">
        <v>5745.338847</v>
      </c>
      <c r="H138" s="53">
        <v>416.39956999999998</v>
      </c>
      <c r="I138" s="53">
        <v>391.36601000000002</v>
      </c>
      <c r="J138" s="53">
        <v>1668.1467700000001</v>
      </c>
      <c r="K138" s="53">
        <v>3101.7665790000001</v>
      </c>
      <c r="L138" s="53">
        <v>-4332.9637890000004</v>
      </c>
      <c r="M138" s="53">
        <v>1511.7136149999999</v>
      </c>
      <c r="N138" s="53">
        <v>0</v>
      </c>
      <c r="O138" s="53">
        <v>0</v>
      </c>
      <c r="P138" s="53" t="s">
        <v>56</v>
      </c>
      <c r="Q138" s="53">
        <v>1511.7136149999999</v>
      </c>
      <c r="R138" s="52" t="s">
        <v>15</v>
      </c>
      <c r="S138" s="53">
        <f t="shared" si="19"/>
        <v>959.10224900000003</v>
      </c>
      <c r="T138" s="53">
        <v>427.34751499999999</v>
      </c>
      <c r="U138" s="53">
        <v>365.573667</v>
      </c>
      <c r="V138" s="53">
        <v>236.83269899999999</v>
      </c>
      <c r="W138" s="53">
        <v>-70.651632000000006</v>
      </c>
      <c r="Y138" s="50"/>
      <c r="Z138" s="51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</row>
    <row r="139" spans="1:45" s="46" customFormat="1" ht="9" customHeight="1">
      <c r="A139" s="52" t="s">
        <v>16</v>
      </c>
      <c r="B139" s="53">
        <f t="shared" si="17"/>
        <v>71428.747107999996</v>
      </c>
      <c r="C139" s="54"/>
      <c r="D139" s="53">
        <f t="shared" si="18"/>
        <v>70896.049576999998</v>
      </c>
      <c r="E139" s="53">
        <v>43858.260206999999</v>
      </c>
      <c r="F139" s="53">
        <v>17209.604223999999</v>
      </c>
      <c r="G139" s="53">
        <v>3486.0427260000001</v>
      </c>
      <c r="H139" s="53">
        <v>233.039231</v>
      </c>
      <c r="I139" s="53">
        <v>662.90844800000002</v>
      </c>
      <c r="J139" s="53">
        <v>2507.9438209999998</v>
      </c>
      <c r="K139" s="53">
        <v>4317.8486849999999</v>
      </c>
      <c r="L139" s="53">
        <v>-3230.4948890000001</v>
      </c>
      <c r="M139" s="53">
        <v>1850.8971240000001</v>
      </c>
      <c r="N139" s="53">
        <v>0</v>
      </c>
      <c r="O139" s="53">
        <v>0</v>
      </c>
      <c r="P139" s="53" t="s">
        <v>56</v>
      </c>
      <c r="Q139" s="53">
        <v>1850.8971240000001</v>
      </c>
      <c r="R139" s="52" t="s">
        <v>16</v>
      </c>
      <c r="S139" s="53">
        <f t="shared" si="19"/>
        <v>532.69753099999991</v>
      </c>
      <c r="T139" s="53">
        <v>245.69749999999999</v>
      </c>
      <c r="U139" s="53">
        <v>67.206035999999997</v>
      </c>
      <c r="V139" s="53">
        <v>264.58234499999998</v>
      </c>
      <c r="W139" s="53">
        <v>-44.788350000000001</v>
      </c>
      <c r="Y139" s="50"/>
      <c r="Z139" s="51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</row>
    <row r="140" spans="1:45" s="46" customFormat="1" ht="9" customHeight="1">
      <c r="A140" s="55" t="s">
        <v>17</v>
      </c>
      <c r="B140" s="56">
        <f t="shared" si="17"/>
        <v>26514.505391999999</v>
      </c>
      <c r="C140" s="57"/>
      <c r="D140" s="56">
        <f t="shared" si="18"/>
        <v>26238.070935</v>
      </c>
      <c r="E140" s="56">
        <v>5634.6746789999997</v>
      </c>
      <c r="F140" s="56">
        <v>13705.391697999999</v>
      </c>
      <c r="G140" s="56">
        <v>1063.11661</v>
      </c>
      <c r="H140" s="56">
        <v>4075.9856070000001</v>
      </c>
      <c r="I140" s="56">
        <v>111.395189</v>
      </c>
      <c r="J140" s="56">
        <v>465.86723499999999</v>
      </c>
      <c r="K140" s="56">
        <v>1852.5025889999999</v>
      </c>
      <c r="L140" s="56">
        <v>-988.65650400000004</v>
      </c>
      <c r="M140" s="56">
        <v>317.79383200000001</v>
      </c>
      <c r="N140" s="56">
        <v>0</v>
      </c>
      <c r="O140" s="56">
        <v>0</v>
      </c>
      <c r="P140" s="56" t="s">
        <v>56</v>
      </c>
      <c r="Q140" s="56">
        <v>317.79383200000001</v>
      </c>
      <c r="R140" s="55" t="s">
        <v>17</v>
      </c>
      <c r="S140" s="56">
        <f t="shared" si="19"/>
        <v>276.43445700000001</v>
      </c>
      <c r="T140" s="56">
        <v>140.92515499999999</v>
      </c>
      <c r="U140" s="56">
        <v>26.784148999999999</v>
      </c>
      <c r="V140" s="56">
        <v>116.87913399999999</v>
      </c>
      <c r="W140" s="56">
        <v>-8.1539809999999999</v>
      </c>
      <c r="Y140" s="50"/>
      <c r="Z140" s="51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</row>
    <row r="141" spans="1:45" s="46" customFormat="1" ht="9" customHeight="1">
      <c r="A141" s="52" t="s">
        <v>18</v>
      </c>
      <c r="B141" s="53">
        <f t="shared" si="17"/>
        <v>7150.4126509999987</v>
      </c>
      <c r="C141" s="54"/>
      <c r="D141" s="53">
        <f t="shared" si="18"/>
        <v>7046.2675369999988</v>
      </c>
      <c r="E141" s="53">
        <v>4397.2027529999996</v>
      </c>
      <c r="F141" s="53">
        <v>1765.5148380000001</v>
      </c>
      <c r="G141" s="53">
        <v>453.350233</v>
      </c>
      <c r="H141" s="53">
        <v>-1.3250960000000001</v>
      </c>
      <c r="I141" s="53">
        <v>66.612620000000007</v>
      </c>
      <c r="J141" s="53">
        <v>204.193839</v>
      </c>
      <c r="K141" s="53">
        <v>402.999233</v>
      </c>
      <c r="L141" s="53">
        <v>-404.89537300000001</v>
      </c>
      <c r="M141" s="53">
        <v>162.61448999999999</v>
      </c>
      <c r="N141" s="53">
        <v>0</v>
      </c>
      <c r="O141" s="53">
        <v>0</v>
      </c>
      <c r="P141" s="53" t="s">
        <v>56</v>
      </c>
      <c r="Q141" s="53">
        <v>162.61448999999999</v>
      </c>
      <c r="R141" s="52" t="s">
        <v>18</v>
      </c>
      <c r="S141" s="53">
        <f t="shared" si="19"/>
        <v>104.14511399999999</v>
      </c>
      <c r="T141" s="53">
        <v>75.313992999999996</v>
      </c>
      <c r="U141" s="53">
        <v>12.749613</v>
      </c>
      <c r="V141" s="53">
        <v>18.575851</v>
      </c>
      <c r="W141" s="53">
        <v>-2.4943430000000002</v>
      </c>
      <c r="Y141" s="50"/>
      <c r="Z141" s="51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</row>
    <row r="142" spans="1:45" s="46" customFormat="1" ht="9" customHeight="1">
      <c r="A142" s="52" t="s">
        <v>19</v>
      </c>
      <c r="B142" s="53">
        <f t="shared" si="17"/>
        <v>2622.3160929999995</v>
      </c>
      <c r="C142" s="54"/>
      <c r="D142" s="53">
        <f t="shared" si="18"/>
        <v>2572.8770619999996</v>
      </c>
      <c r="E142" s="53">
        <v>1536.939887</v>
      </c>
      <c r="F142" s="53">
        <v>620.71168499999999</v>
      </c>
      <c r="G142" s="53">
        <v>285.60263700000002</v>
      </c>
      <c r="H142" s="53">
        <v>2.0119000000000001E-2</v>
      </c>
      <c r="I142" s="53">
        <v>12.307983</v>
      </c>
      <c r="J142" s="53">
        <v>15.554696</v>
      </c>
      <c r="K142" s="53">
        <v>168.87537599999999</v>
      </c>
      <c r="L142" s="53">
        <v>-160.23395600000001</v>
      </c>
      <c r="M142" s="53">
        <v>93.098635000000002</v>
      </c>
      <c r="N142" s="53">
        <v>0</v>
      </c>
      <c r="O142" s="53">
        <v>0</v>
      </c>
      <c r="P142" s="53" t="s">
        <v>56</v>
      </c>
      <c r="Q142" s="53">
        <v>93.098635000000002</v>
      </c>
      <c r="R142" s="52" t="s">
        <v>19</v>
      </c>
      <c r="S142" s="53">
        <f t="shared" si="19"/>
        <v>49.439030999999993</v>
      </c>
      <c r="T142" s="53">
        <v>42.874454999999998</v>
      </c>
      <c r="U142" s="53">
        <v>1.4802249999999999</v>
      </c>
      <c r="V142" s="53">
        <v>8.2740200000000002</v>
      </c>
      <c r="W142" s="53">
        <v>-3.1896689999999999</v>
      </c>
      <c r="Y142" s="50"/>
      <c r="Z142" s="51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</row>
    <row r="143" spans="1:45" s="46" customFormat="1" ht="9" customHeight="1">
      <c r="A143" s="52" t="s">
        <v>20</v>
      </c>
      <c r="B143" s="53">
        <f t="shared" si="17"/>
        <v>124108.91932500002</v>
      </c>
      <c r="C143" s="54"/>
      <c r="D143" s="53">
        <f t="shared" si="18"/>
        <v>123860.56817600003</v>
      </c>
      <c r="E143" s="53">
        <v>78969.698858000003</v>
      </c>
      <c r="F143" s="53">
        <v>34699.954695</v>
      </c>
      <c r="G143" s="53">
        <v>17027.934695</v>
      </c>
      <c r="H143" s="53">
        <v>1023.253676</v>
      </c>
      <c r="I143" s="53">
        <v>129.563086</v>
      </c>
      <c r="J143" s="53">
        <v>509.10626500000001</v>
      </c>
      <c r="K143" s="53">
        <v>5438.2750429999996</v>
      </c>
      <c r="L143" s="53">
        <v>-15820.735315</v>
      </c>
      <c r="M143" s="53">
        <v>1883.517173</v>
      </c>
      <c r="N143" s="53">
        <v>0</v>
      </c>
      <c r="O143" s="53">
        <v>0</v>
      </c>
      <c r="P143" s="53" t="s">
        <v>56</v>
      </c>
      <c r="Q143" s="53">
        <v>1883.517173</v>
      </c>
      <c r="R143" s="52" t="s">
        <v>20</v>
      </c>
      <c r="S143" s="53">
        <f t="shared" si="19"/>
        <v>248.35114899999996</v>
      </c>
      <c r="T143" s="53">
        <v>446.798923</v>
      </c>
      <c r="U143" s="53">
        <v>11.453598</v>
      </c>
      <c r="V143" s="53">
        <v>217.681892</v>
      </c>
      <c r="W143" s="53">
        <v>-427.58326399999999</v>
      </c>
      <c r="Y143" s="50"/>
      <c r="Z143" s="51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</row>
    <row r="144" spans="1:45" s="46" customFormat="1" ht="9" customHeight="1">
      <c r="A144" s="55" t="s">
        <v>21</v>
      </c>
      <c r="B144" s="56">
        <f t="shared" si="17"/>
        <v>6313.5839859999996</v>
      </c>
      <c r="C144" s="57"/>
      <c r="D144" s="56">
        <f t="shared" si="18"/>
        <v>6204.0881899999995</v>
      </c>
      <c r="E144" s="56">
        <v>2250.0972000000002</v>
      </c>
      <c r="F144" s="56">
        <v>1514.843607</v>
      </c>
      <c r="G144" s="56">
        <v>1981.82927</v>
      </c>
      <c r="H144" s="56">
        <v>1.7115119999999999</v>
      </c>
      <c r="I144" s="56">
        <v>58.340724000000002</v>
      </c>
      <c r="J144" s="56">
        <v>32.471218</v>
      </c>
      <c r="K144" s="56">
        <v>388.38100100000003</v>
      </c>
      <c r="L144" s="56">
        <v>-168.47463500000001</v>
      </c>
      <c r="M144" s="56">
        <v>144.888293</v>
      </c>
      <c r="N144" s="56">
        <v>0</v>
      </c>
      <c r="O144" s="56">
        <v>0</v>
      </c>
      <c r="P144" s="56" t="s">
        <v>56</v>
      </c>
      <c r="Q144" s="56">
        <v>144.888293</v>
      </c>
      <c r="R144" s="55" t="s">
        <v>21</v>
      </c>
      <c r="S144" s="56">
        <f t="shared" si="19"/>
        <v>109.495796</v>
      </c>
      <c r="T144" s="56">
        <v>56.576639</v>
      </c>
      <c r="U144" s="56">
        <v>28.120778000000001</v>
      </c>
      <c r="V144" s="56">
        <v>24.504943999999998</v>
      </c>
      <c r="W144" s="56">
        <v>0.293435</v>
      </c>
      <c r="Y144" s="50"/>
      <c r="Z144" s="51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</row>
    <row r="145" spans="1:45" s="46" customFormat="1" ht="9" customHeight="1">
      <c r="A145" s="52" t="s">
        <v>22</v>
      </c>
      <c r="B145" s="53">
        <f t="shared" si="17"/>
        <v>16533.977247000003</v>
      </c>
      <c r="C145" s="54"/>
      <c r="D145" s="53">
        <f t="shared" si="18"/>
        <v>16340.534996000002</v>
      </c>
      <c r="E145" s="53">
        <v>10696.742109000001</v>
      </c>
      <c r="F145" s="53">
        <v>2442.3198259999999</v>
      </c>
      <c r="G145" s="53">
        <v>933.56403299999999</v>
      </c>
      <c r="H145" s="53">
        <v>27.409265999999999</v>
      </c>
      <c r="I145" s="53">
        <v>241.342589</v>
      </c>
      <c r="J145" s="53">
        <v>135.32325399999999</v>
      </c>
      <c r="K145" s="53">
        <v>2299.3355959999999</v>
      </c>
      <c r="L145" s="53">
        <v>-1035.0571789999999</v>
      </c>
      <c r="M145" s="53">
        <v>599.55550200000005</v>
      </c>
      <c r="N145" s="53">
        <v>0</v>
      </c>
      <c r="O145" s="53">
        <v>0</v>
      </c>
      <c r="P145" s="53" t="s">
        <v>56</v>
      </c>
      <c r="Q145" s="53">
        <v>599.55550200000005</v>
      </c>
      <c r="R145" s="52" t="s">
        <v>22</v>
      </c>
      <c r="S145" s="53">
        <f t="shared" si="19"/>
        <v>193.44225099999997</v>
      </c>
      <c r="T145" s="53">
        <v>49.03904</v>
      </c>
      <c r="U145" s="53">
        <v>19.624504000000002</v>
      </c>
      <c r="V145" s="53">
        <v>123.191492</v>
      </c>
      <c r="W145" s="53">
        <v>1.587215</v>
      </c>
      <c r="Y145" s="50"/>
      <c r="Z145" s="51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</row>
    <row r="146" spans="1:45" s="46" customFormat="1" ht="9" customHeight="1">
      <c r="A146" s="52" t="s">
        <v>23</v>
      </c>
      <c r="B146" s="53">
        <f t="shared" si="17"/>
        <v>15932.308867999998</v>
      </c>
      <c r="C146" s="54"/>
      <c r="D146" s="53">
        <f t="shared" si="18"/>
        <v>15591.025979999999</v>
      </c>
      <c r="E146" s="53">
        <v>12098.406051</v>
      </c>
      <c r="F146" s="53">
        <v>1671.9620159999999</v>
      </c>
      <c r="G146" s="53">
        <v>525.22232899999995</v>
      </c>
      <c r="H146" s="53">
        <v>159.544353</v>
      </c>
      <c r="I146" s="53">
        <v>119.08276600000001</v>
      </c>
      <c r="J146" s="53">
        <v>16.953941</v>
      </c>
      <c r="K146" s="53">
        <v>1029.325423</v>
      </c>
      <c r="L146" s="53">
        <v>-468.13944199999997</v>
      </c>
      <c r="M146" s="53">
        <v>438.668543</v>
      </c>
      <c r="N146" s="53">
        <v>0</v>
      </c>
      <c r="O146" s="53">
        <v>0</v>
      </c>
      <c r="P146" s="53" t="s">
        <v>56</v>
      </c>
      <c r="Q146" s="53">
        <v>438.668543</v>
      </c>
      <c r="R146" s="52" t="s">
        <v>23</v>
      </c>
      <c r="S146" s="53">
        <f t="shared" si="19"/>
        <v>341.28288799999996</v>
      </c>
      <c r="T146" s="53">
        <v>21.580264</v>
      </c>
      <c r="U146" s="53">
        <v>34.375141999999997</v>
      </c>
      <c r="V146" s="53">
        <v>287.47643799999997</v>
      </c>
      <c r="W146" s="53">
        <v>-2.1489560000000001</v>
      </c>
      <c r="Y146" s="50"/>
      <c r="Z146" s="51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</row>
    <row r="147" spans="1:45" s="46" customFormat="1" ht="9" customHeight="1">
      <c r="A147" s="52" t="s">
        <v>24</v>
      </c>
      <c r="B147" s="53">
        <f t="shared" si="17"/>
        <v>11486.071364000003</v>
      </c>
      <c r="C147" s="54"/>
      <c r="D147" s="53">
        <f t="shared" si="18"/>
        <v>10712.385833000002</v>
      </c>
      <c r="E147" s="53">
        <v>4956.2247880000004</v>
      </c>
      <c r="F147" s="53">
        <v>3628.428887</v>
      </c>
      <c r="G147" s="53">
        <v>387.21169099999997</v>
      </c>
      <c r="H147" s="53">
        <v>65.463768000000002</v>
      </c>
      <c r="I147" s="53">
        <v>137.361369</v>
      </c>
      <c r="J147" s="53">
        <v>375.207536</v>
      </c>
      <c r="K147" s="53">
        <v>1087.918281</v>
      </c>
      <c r="L147" s="53">
        <v>-319.87738400000001</v>
      </c>
      <c r="M147" s="53">
        <v>394.44689699999998</v>
      </c>
      <c r="N147" s="53">
        <v>0</v>
      </c>
      <c r="O147" s="53">
        <v>0</v>
      </c>
      <c r="P147" s="53" t="s">
        <v>56</v>
      </c>
      <c r="Q147" s="53">
        <v>394.44689699999998</v>
      </c>
      <c r="R147" s="52" t="s">
        <v>24</v>
      </c>
      <c r="S147" s="53">
        <f t="shared" si="19"/>
        <v>773.68553100000008</v>
      </c>
      <c r="T147" s="53">
        <v>661.14990799999998</v>
      </c>
      <c r="U147" s="53">
        <v>3.1118769999999998</v>
      </c>
      <c r="V147" s="53">
        <v>70.912943999999996</v>
      </c>
      <c r="W147" s="53">
        <v>38.510801999999998</v>
      </c>
      <c r="Y147" s="50"/>
      <c r="Z147" s="51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</row>
    <row r="148" spans="1:45" s="46" customFormat="1" ht="9" customHeight="1">
      <c r="A148" s="55" t="s">
        <v>25</v>
      </c>
      <c r="B148" s="56">
        <f t="shared" si="17"/>
        <v>9653.2121480000005</v>
      </c>
      <c r="C148" s="57"/>
      <c r="D148" s="56">
        <f t="shared" si="18"/>
        <v>9562.525071</v>
      </c>
      <c r="E148" s="56">
        <v>7283.45849</v>
      </c>
      <c r="F148" s="56">
        <v>305.04140000000001</v>
      </c>
      <c r="G148" s="56">
        <v>603.61169299999995</v>
      </c>
      <c r="H148" s="56">
        <v>-3.74472</v>
      </c>
      <c r="I148" s="56">
        <v>67.144621999999998</v>
      </c>
      <c r="J148" s="56">
        <v>373.55219399999999</v>
      </c>
      <c r="K148" s="56">
        <v>1026.789808</v>
      </c>
      <c r="L148" s="56">
        <v>-369.46835700000003</v>
      </c>
      <c r="M148" s="56">
        <v>276.13994100000002</v>
      </c>
      <c r="N148" s="56">
        <v>0</v>
      </c>
      <c r="O148" s="56">
        <v>0</v>
      </c>
      <c r="P148" s="56" t="s">
        <v>56</v>
      </c>
      <c r="Q148" s="56">
        <v>276.13994100000002</v>
      </c>
      <c r="R148" s="55" t="s">
        <v>25</v>
      </c>
      <c r="S148" s="56">
        <f t="shared" si="19"/>
        <v>90.687077000000002</v>
      </c>
      <c r="T148" s="56">
        <v>45.342489999999998</v>
      </c>
      <c r="U148" s="56">
        <v>4.0156229999999997</v>
      </c>
      <c r="V148" s="56">
        <v>38.242750999999998</v>
      </c>
      <c r="W148" s="56">
        <v>3.0862129999999999</v>
      </c>
      <c r="Y148" s="50"/>
      <c r="Z148" s="51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</row>
    <row r="149" spans="1:45" s="46" customFormat="1" ht="9" customHeight="1">
      <c r="A149" s="52" t="s">
        <v>26</v>
      </c>
      <c r="B149" s="53">
        <f t="shared" si="17"/>
        <v>12715.676423999997</v>
      </c>
      <c r="C149" s="54"/>
      <c r="D149" s="53">
        <f t="shared" si="18"/>
        <v>12470.773645999998</v>
      </c>
      <c r="E149" s="53">
        <v>17462.688916999999</v>
      </c>
      <c r="F149" s="53">
        <v>2430.090886</v>
      </c>
      <c r="G149" s="53">
        <v>990.49836100000005</v>
      </c>
      <c r="H149" s="53">
        <v>66.825371000000004</v>
      </c>
      <c r="I149" s="53">
        <v>155.68332000000001</v>
      </c>
      <c r="J149" s="53">
        <v>74.878534999999999</v>
      </c>
      <c r="K149" s="53">
        <v>633.11501299999998</v>
      </c>
      <c r="L149" s="53">
        <v>-9793.2857469999999</v>
      </c>
      <c r="M149" s="53">
        <v>450.27899000000002</v>
      </c>
      <c r="N149" s="53">
        <v>0</v>
      </c>
      <c r="O149" s="53">
        <v>0</v>
      </c>
      <c r="P149" s="53" t="s">
        <v>56</v>
      </c>
      <c r="Q149" s="53">
        <v>450.27899000000002</v>
      </c>
      <c r="R149" s="52" t="s">
        <v>26</v>
      </c>
      <c r="S149" s="53">
        <f t="shared" si="19"/>
        <v>244.90277800000001</v>
      </c>
      <c r="T149" s="53">
        <v>109.75886800000001</v>
      </c>
      <c r="U149" s="53">
        <v>39.947392999999998</v>
      </c>
      <c r="V149" s="53">
        <v>97.511584999999997</v>
      </c>
      <c r="W149" s="53">
        <v>-2.3150680000000001</v>
      </c>
      <c r="Y149" s="50"/>
      <c r="Z149" s="51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</row>
    <row r="150" spans="1:45" s="46" customFormat="1" ht="9" customHeight="1">
      <c r="A150" s="52" t="s">
        <v>27</v>
      </c>
      <c r="B150" s="53">
        <f t="shared" si="17"/>
        <v>17716.807941999999</v>
      </c>
      <c r="C150" s="54"/>
      <c r="D150" s="53">
        <f t="shared" si="18"/>
        <v>17112.083766</v>
      </c>
      <c r="E150" s="53">
        <v>8339.1817910000009</v>
      </c>
      <c r="F150" s="53">
        <v>5721.7927090000003</v>
      </c>
      <c r="G150" s="53">
        <v>1035.1376310000001</v>
      </c>
      <c r="H150" s="53">
        <v>398.48822100000001</v>
      </c>
      <c r="I150" s="53">
        <v>138.45410999999999</v>
      </c>
      <c r="J150" s="53">
        <v>544.480186</v>
      </c>
      <c r="K150" s="53">
        <v>1056.701689</v>
      </c>
      <c r="L150" s="53">
        <v>-719.90675699999997</v>
      </c>
      <c r="M150" s="53">
        <v>597.754186</v>
      </c>
      <c r="N150" s="53">
        <v>1.4E-3</v>
      </c>
      <c r="O150" s="53">
        <v>0</v>
      </c>
      <c r="P150" s="53" t="s">
        <v>56</v>
      </c>
      <c r="Q150" s="53">
        <v>597.75278600000001</v>
      </c>
      <c r="R150" s="52" t="s">
        <v>27</v>
      </c>
      <c r="S150" s="53">
        <f t="shared" si="19"/>
        <v>604.72417599999994</v>
      </c>
      <c r="T150" s="53">
        <v>293.75340199999999</v>
      </c>
      <c r="U150" s="53">
        <v>38.128312000000001</v>
      </c>
      <c r="V150" s="53">
        <v>271.89896700000003</v>
      </c>
      <c r="W150" s="53">
        <v>0.94349499999999997</v>
      </c>
      <c r="Y150" s="50"/>
      <c r="Z150" s="51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</row>
    <row r="151" spans="1:45" s="46" customFormat="1" ht="9" customHeight="1">
      <c r="A151" s="52" t="s">
        <v>28</v>
      </c>
      <c r="B151" s="53">
        <f t="shared" si="17"/>
        <v>9331.4082200000012</v>
      </c>
      <c r="C151" s="54"/>
      <c r="D151" s="53">
        <f t="shared" si="18"/>
        <v>9248.2666150000005</v>
      </c>
      <c r="E151" s="53">
        <v>4210.7517969999999</v>
      </c>
      <c r="F151" s="53">
        <v>3277.8321310000001</v>
      </c>
      <c r="G151" s="53">
        <v>773.50944600000003</v>
      </c>
      <c r="H151" s="53">
        <v>-4.0460779999999996</v>
      </c>
      <c r="I151" s="53">
        <v>81.778927999999993</v>
      </c>
      <c r="J151" s="53">
        <v>70.915931999999998</v>
      </c>
      <c r="K151" s="53">
        <v>932.13504899999998</v>
      </c>
      <c r="L151" s="53">
        <v>-532.94813899999997</v>
      </c>
      <c r="M151" s="53">
        <v>438.33754900000002</v>
      </c>
      <c r="N151" s="53">
        <v>0</v>
      </c>
      <c r="O151" s="53">
        <v>0</v>
      </c>
      <c r="P151" s="53" t="s">
        <v>56</v>
      </c>
      <c r="Q151" s="53">
        <v>438.33754900000002</v>
      </c>
      <c r="R151" s="52" t="s">
        <v>28</v>
      </c>
      <c r="S151" s="53">
        <f t="shared" si="19"/>
        <v>83.141604999999984</v>
      </c>
      <c r="T151" s="53">
        <v>53.662849999999999</v>
      </c>
      <c r="U151" s="53">
        <v>16.943252999999999</v>
      </c>
      <c r="V151" s="53">
        <v>11.57072</v>
      </c>
      <c r="W151" s="53">
        <v>0.96478200000000003</v>
      </c>
      <c r="Y151" s="50"/>
      <c r="Z151" s="51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</row>
    <row r="152" spans="1:45" s="46" customFormat="1" ht="9" customHeight="1">
      <c r="A152" s="55" t="s">
        <v>29</v>
      </c>
      <c r="B152" s="56">
        <f t="shared" si="17"/>
        <v>114642.17917100003</v>
      </c>
      <c r="C152" s="57"/>
      <c r="D152" s="56">
        <f t="shared" si="18"/>
        <v>113812.76378200002</v>
      </c>
      <c r="E152" s="56">
        <v>11673.427680000001</v>
      </c>
      <c r="F152" s="56">
        <v>95407.299014000004</v>
      </c>
      <c r="G152" s="56">
        <v>1187.740055</v>
      </c>
      <c r="H152" s="56">
        <v>4204.039608</v>
      </c>
      <c r="I152" s="56">
        <v>149.914019</v>
      </c>
      <c r="J152" s="56">
        <v>534.67000599999994</v>
      </c>
      <c r="K152" s="56">
        <v>1286.268102</v>
      </c>
      <c r="L152" s="56">
        <v>-1366.257979</v>
      </c>
      <c r="M152" s="56">
        <v>735.66327699999999</v>
      </c>
      <c r="N152" s="56">
        <v>0</v>
      </c>
      <c r="O152" s="56">
        <v>0</v>
      </c>
      <c r="P152" s="56" t="s">
        <v>56</v>
      </c>
      <c r="Q152" s="56">
        <v>735.66327699999999</v>
      </c>
      <c r="R152" s="55" t="s">
        <v>29</v>
      </c>
      <c r="S152" s="56">
        <f t="shared" si="19"/>
        <v>829.415389</v>
      </c>
      <c r="T152" s="56">
        <v>285.62043499999999</v>
      </c>
      <c r="U152" s="56">
        <v>8.3969850000000008</v>
      </c>
      <c r="V152" s="56">
        <v>551.18359599999997</v>
      </c>
      <c r="W152" s="56">
        <v>-15.785627</v>
      </c>
      <c r="Y152" s="50"/>
      <c r="Z152" s="51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</row>
    <row r="153" spans="1:45" s="46" customFormat="1" ht="9" customHeight="1">
      <c r="A153" s="52" t="s">
        <v>30</v>
      </c>
      <c r="B153" s="53">
        <f t="shared" si="17"/>
        <v>1831.9913089999998</v>
      </c>
      <c r="C153" s="54"/>
      <c r="D153" s="53">
        <f t="shared" si="18"/>
        <v>1796.3920139999998</v>
      </c>
      <c r="E153" s="53">
        <v>1287.294322</v>
      </c>
      <c r="F153" s="53">
        <v>173.781094</v>
      </c>
      <c r="G153" s="53">
        <v>118.108966</v>
      </c>
      <c r="H153" s="53">
        <v>-5.2405E-2</v>
      </c>
      <c r="I153" s="53">
        <v>15.274348</v>
      </c>
      <c r="J153" s="53">
        <v>53.987138000000002</v>
      </c>
      <c r="K153" s="53">
        <v>149.39869899999999</v>
      </c>
      <c r="L153" s="53">
        <v>-73.411068</v>
      </c>
      <c r="M153" s="53">
        <v>72.010919999999999</v>
      </c>
      <c r="N153" s="53">
        <v>0</v>
      </c>
      <c r="O153" s="53">
        <v>0</v>
      </c>
      <c r="P153" s="53" t="s">
        <v>56</v>
      </c>
      <c r="Q153" s="53">
        <v>72.010919999999999</v>
      </c>
      <c r="R153" s="52" t="s">
        <v>30</v>
      </c>
      <c r="S153" s="53">
        <f t="shared" si="19"/>
        <v>35.599295000000005</v>
      </c>
      <c r="T153" s="53">
        <v>16.668956000000001</v>
      </c>
      <c r="U153" s="53">
        <v>8.1427580000000006</v>
      </c>
      <c r="V153" s="53">
        <v>10.013699000000001</v>
      </c>
      <c r="W153" s="53">
        <v>0.77388199999999996</v>
      </c>
      <c r="Y153" s="50"/>
      <c r="Z153" s="51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</row>
    <row r="154" spans="1:45" s="46" customFormat="1" ht="9" customHeight="1">
      <c r="A154" s="52" t="s">
        <v>31</v>
      </c>
      <c r="B154" s="53">
        <f t="shared" si="17"/>
        <v>49407.377506999997</v>
      </c>
      <c r="C154" s="54"/>
      <c r="D154" s="53">
        <f t="shared" si="18"/>
        <v>49027.304572000001</v>
      </c>
      <c r="E154" s="53">
        <v>13142.185432</v>
      </c>
      <c r="F154" s="53">
        <v>30032.228098</v>
      </c>
      <c r="G154" s="53">
        <v>1467.850702</v>
      </c>
      <c r="H154" s="53">
        <v>1981.0962380000001</v>
      </c>
      <c r="I154" s="53">
        <v>188.77553900000001</v>
      </c>
      <c r="J154" s="53">
        <v>1005.30902</v>
      </c>
      <c r="K154" s="53">
        <v>1423.211352</v>
      </c>
      <c r="L154" s="53">
        <v>-1077.1830219999999</v>
      </c>
      <c r="M154" s="53">
        <v>863.83121300000005</v>
      </c>
      <c r="N154" s="53">
        <v>0</v>
      </c>
      <c r="O154" s="53">
        <v>0</v>
      </c>
      <c r="P154" s="53" t="s">
        <v>56</v>
      </c>
      <c r="Q154" s="53">
        <v>863.83121300000005</v>
      </c>
      <c r="R154" s="52" t="s">
        <v>31</v>
      </c>
      <c r="S154" s="53">
        <f t="shared" si="19"/>
        <v>380.07293499999997</v>
      </c>
      <c r="T154" s="53">
        <v>175.25717499999999</v>
      </c>
      <c r="U154" s="53">
        <v>11.559974</v>
      </c>
      <c r="V154" s="53">
        <v>195.57088999999999</v>
      </c>
      <c r="W154" s="53">
        <v>-2.3151039999999998</v>
      </c>
      <c r="Y154" s="50"/>
      <c r="Z154" s="51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</row>
    <row r="155" spans="1:45" s="46" customFormat="1" ht="9" customHeight="1">
      <c r="A155" s="52" t="s">
        <v>32</v>
      </c>
      <c r="B155" s="53">
        <f t="shared" si="17"/>
        <v>6552.456169000001</v>
      </c>
      <c r="C155" s="54"/>
      <c r="D155" s="53">
        <f t="shared" si="18"/>
        <v>6451.0857250000008</v>
      </c>
      <c r="E155" s="53">
        <v>5173.6512899999998</v>
      </c>
      <c r="F155" s="53">
        <v>1784.1264249999999</v>
      </c>
      <c r="G155" s="53">
        <v>562.31582300000002</v>
      </c>
      <c r="H155" s="53">
        <v>63.333416</v>
      </c>
      <c r="I155" s="53">
        <v>50.389840999999997</v>
      </c>
      <c r="J155" s="53">
        <v>13.767810000000001</v>
      </c>
      <c r="K155" s="53">
        <v>427.51221399999997</v>
      </c>
      <c r="L155" s="53">
        <v>-2012.11358</v>
      </c>
      <c r="M155" s="53">
        <v>388.102486</v>
      </c>
      <c r="N155" s="53">
        <v>0</v>
      </c>
      <c r="O155" s="53">
        <v>0</v>
      </c>
      <c r="P155" s="53" t="s">
        <v>56</v>
      </c>
      <c r="Q155" s="53">
        <v>388.102486</v>
      </c>
      <c r="R155" s="52" t="s">
        <v>32</v>
      </c>
      <c r="S155" s="53">
        <f t="shared" si="19"/>
        <v>101.37044399999999</v>
      </c>
      <c r="T155" s="53">
        <v>52.703367</v>
      </c>
      <c r="U155" s="53">
        <v>23.107341999999999</v>
      </c>
      <c r="V155" s="53">
        <v>26.039323</v>
      </c>
      <c r="W155" s="53">
        <v>-0.47958800000000001</v>
      </c>
      <c r="Y155" s="50"/>
      <c r="Z155" s="51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</row>
    <row r="156" spans="1:45" s="46" customFormat="1" ht="9" customHeight="1">
      <c r="A156" s="55" t="s">
        <v>33</v>
      </c>
      <c r="B156" s="56">
        <f t="shared" si="17"/>
        <v>7974.3598380000003</v>
      </c>
      <c r="C156" s="57"/>
      <c r="D156" s="56">
        <f t="shared" si="18"/>
        <v>7884.0726600000007</v>
      </c>
      <c r="E156" s="56">
        <v>3077.1603829999999</v>
      </c>
      <c r="F156" s="56">
        <v>1114.1621929999999</v>
      </c>
      <c r="G156" s="56">
        <v>3062.6263779999999</v>
      </c>
      <c r="H156" s="56">
        <v>0.11916599999999999</v>
      </c>
      <c r="I156" s="56">
        <v>13.934615000000001</v>
      </c>
      <c r="J156" s="56">
        <v>143.33235300000001</v>
      </c>
      <c r="K156" s="56">
        <v>433.40147999999999</v>
      </c>
      <c r="L156" s="56">
        <v>-119.35527500000001</v>
      </c>
      <c r="M156" s="56">
        <v>158.69136700000001</v>
      </c>
      <c r="N156" s="56">
        <v>0</v>
      </c>
      <c r="O156" s="56">
        <v>0</v>
      </c>
      <c r="P156" s="56" t="s">
        <v>56</v>
      </c>
      <c r="Q156" s="56">
        <v>158.69136700000001</v>
      </c>
      <c r="R156" s="55" t="s">
        <v>33</v>
      </c>
      <c r="S156" s="56">
        <f t="shared" si="19"/>
        <v>90.287178000000011</v>
      </c>
      <c r="T156" s="56">
        <v>73.238782</v>
      </c>
      <c r="U156" s="56">
        <v>3.4354149999999999</v>
      </c>
      <c r="V156" s="56">
        <v>13.540312</v>
      </c>
      <c r="W156" s="56">
        <v>7.2668999999999997E-2</v>
      </c>
      <c r="Y156" s="50"/>
      <c r="Z156" s="51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</row>
    <row r="157" spans="1:45" s="46" customFormat="1" ht="9.9499999999999993" customHeight="1">
      <c r="A157" s="58"/>
      <c r="B157" s="45"/>
      <c r="C157" s="45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8"/>
      <c r="S157" s="59"/>
      <c r="T157" s="59"/>
      <c r="U157" s="59"/>
      <c r="V157" s="59"/>
      <c r="W157" s="59"/>
      <c r="Z157" s="51"/>
    </row>
    <row r="158" spans="1:45" s="46" customFormat="1" ht="9.9499999999999993" customHeight="1">
      <c r="A158" s="44" t="s">
        <v>60</v>
      </c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4" t="s">
        <v>60</v>
      </c>
      <c r="S158" s="45"/>
      <c r="T158" s="45"/>
      <c r="U158" s="45"/>
      <c r="V158" s="45"/>
      <c r="W158" s="45"/>
      <c r="Z158" s="51"/>
    </row>
    <row r="159" spans="1:45" s="46" customFormat="1" ht="9" customHeight="1">
      <c r="A159" s="47" t="s">
        <v>1</v>
      </c>
      <c r="B159" s="48">
        <f>SUM(B161:B192)</f>
        <v>2677890.1230840003</v>
      </c>
      <c r="C159" s="49"/>
      <c r="D159" s="48">
        <f>SUM(D161:D192)</f>
        <v>1528555.0818839998</v>
      </c>
      <c r="E159" s="48">
        <f t="shared" ref="E159:Q159" si="20">SUM(E161:E192)</f>
        <v>905295.07625599997</v>
      </c>
      <c r="F159" s="48">
        <f>SUM(F161:F192)</f>
        <v>610182.29648700007</v>
      </c>
      <c r="G159" s="48">
        <f>SUM(G161:G192)</f>
        <v>-124449.74260300005</v>
      </c>
      <c r="H159" s="48">
        <f>SUM(H161:H192)</f>
        <v>27914.103308000002</v>
      </c>
      <c r="I159" s="48">
        <f>SUM(I161:I192)</f>
        <v>5869.5249600000006</v>
      </c>
      <c r="J159" s="48" t="s">
        <v>56</v>
      </c>
      <c r="K159" s="48">
        <f>SUM(K161:K192)</f>
        <v>71298.989222999997</v>
      </c>
      <c r="L159" s="48">
        <f>SUM(L161:L192)</f>
        <v>6258.688132000002</v>
      </c>
      <c r="M159" s="48">
        <f>SUM(M161:M192)</f>
        <v>26186.146121000005</v>
      </c>
      <c r="N159" s="48">
        <f t="shared" si="20"/>
        <v>1.4E-3</v>
      </c>
      <c r="O159" s="48">
        <f t="shared" si="20"/>
        <v>2074.9617349999999</v>
      </c>
      <c r="P159" s="48" t="s">
        <v>56</v>
      </c>
      <c r="Q159" s="48">
        <f t="shared" si="20"/>
        <v>24111.182986</v>
      </c>
      <c r="R159" s="47" t="s">
        <v>1</v>
      </c>
      <c r="S159" s="48">
        <f t="shared" ref="S159:T159" si="21">SUM(S161:S192)</f>
        <v>1149335.0412000003</v>
      </c>
      <c r="T159" s="48">
        <f t="shared" si="21"/>
        <v>963750.07504099992</v>
      </c>
      <c r="U159" s="48">
        <f>SUM(U161:U192)</f>
        <v>14922.525177000003</v>
      </c>
      <c r="V159" s="48">
        <f>SUM(V161:V192)</f>
        <v>166003.47682100002</v>
      </c>
      <c r="W159" s="48">
        <f>SUM(W161:W192)</f>
        <v>4658.9641609999999</v>
      </c>
      <c r="Y159" s="50"/>
      <c r="Z159" s="51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</row>
    <row r="160" spans="1:45" s="46" customFormat="1" ht="3.95" customHeight="1">
      <c r="A160" s="47"/>
      <c r="B160" s="48"/>
      <c r="C160" s="49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7"/>
      <c r="S160" s="48"/>
      <c r="T160" s="48"/>
      <c r="U160" s="48"/>
      <c r="V160" s="48"/>
      <c r="W160" s="48"/>
      <c r="Y160" s="50"/>
      <c r="Z160" s="51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</row>
    <row r="161" spans="1:45" s="46" customFormat="1" ht="9" customHeight="1">
      <c r="A161" s="52" t="s">
        <v>2</v>
      </c>
      <c r="B161" s="53">
        <f t="shared" ref="B161:B192" si="22">SUM(D161,S161)</f>
        <v>11366.704747000002</v>
      </c>
      <c r="C161" s="54"/>
      <c r="D161" s="53">
        <f t="shared" ref="D161:D192" si="23">SUM(E161:M161)</f>
        <v>11216.744529000001</v>
      </c>
      <c r="E161" s="53">
        <v>4815.8723120000004</v>
      </c>
      <c r="F161" s="53">
        <v>5809.2964060000004</v>
      </c>
      <c r="G161" s="53">
        <v>438.90030899999999</v>
      </c>
      <c r="H161" s="53">
        <v>49.013959999999997</v>
      </c>
      <c r="I161" s="53">
        <v>57.481203999999998</v>
      </c>
      <c r="J161" s="53" t="s">
        <v>56</v>
      </c>
      <c r="K161" s="53">
        <v>439.33851399999998</v>
      </c>
      <c r="L161" s="53">
        <v>-555.80166499999996</v>
      </c>
      <c r="M161" s="53">
        <v>162.64348899999999</v>
      </c>
      <c r="N161" s="53">
        <v>0</v>
      </c>
      <c r="O161" s="53">
        <v>0</v>
      </c>
      <c r="P161" s="53" t="s">
        <v>56</v>
      </c>
      <c r="Q161" s="53">
        <v>162.64348899999999</v>
      </c>
      <c r="R161" s="52" t="s">
        <v>2</v>
      </c>
      <c r="S161" s="53">
        <f t="shared" ref="S161:S192" si="24">SUM(T161:W161)</f>
        <v>149.96021800000003</v>
      </c>
      <c r="T161" s="53">
        <v>53.527178999999997</v>
      </c>
      <c r="U161" s="53">
        <v>4.1117299999999997</v>
      </c>
      <c r="V161" s="53">
        <v>96.135489000000007</v>
      </c>
      <c r="W161" s="53">
        <v>-3.8141799999999999</v>
      </c>
      <c r="Y161" s="50"/>
      <c r="Z161" s="51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</row>
    <row r="162" spans="1:45" s="46" customFormat="1" ht="9" customHeight="1">
      <c r="A162" s="52" t="s">
        <v>3</v>
      </c>
      <c r="B162" s="53">
        <f t="shared" si="22"/>
        <v>32341.626092999999</v>
      </c>
      <c r="C162" s="54"/>
      <c r="D162" s="53">
        <f t="shared" si="23"/>
        <v>31768.981792999999</v>
      </c>
      <c r="E162" s="53">
        <v>15743.388582</v>
      </c>
      <c r="F162" s="53">
        <v>13399.385964999999</v>
      </c>
      <c r="G162" s="53">
        <v>1156.200456</v>
      </c>
      <c r="H162" s="53">
        <v>810.72716800000001</v>
      </c>
      <c r="I162" s="53">
        <v>120.246775</v>
      </c>
      <c r="J162" s="53" t="s">
        <v>56</v>
      </c>
      <c r="K162" s="53">
        <v>1336.356372</v>
      </c>
      <c r="L162" s="53">
        <v>-1378.05277</v>
      </c>
      <c r="M162" s="53">
        <v>580.72924499999999</v>
      </c>
      <c r="N162" s="53">
        <v>0</v>
      </c>
      <c r="O162" s="53">
        <v>0</v>
      </c>
      <c r="P162" s="53" t="s">
        <v>56</v>
      </c>
      <c r="Q162" s="53">
        <v>580.72924499999999</v>
      </c>
      <c r="R162" s="52" t="s">
        <v>3</v>
      </c>
      <c r="S162" s="53">
        <f t="shared" si="24"/>
        <v>572.64430000000004</v>
      </c>
      <c r="T162" s="53">
        <v>279.64085</v>
      </c>
      <c r="U162" s="53">
        <v>23.870221999999998</v>
      </c>
      <c r="V162" s="53">
        <v>303.04313500000001</v>
      </c>
      <c r="W162" s="53">
        <v>-33.909906999999997</v>
      </c>
      <c r="Y162" s="50"/>
      <c r="Z162" s="51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</row>
    <row r="163" spans="1:45" s="46" customFormat="1" ht="9" customHeight="1">
      <c r="A163" s="52" t="s">
        <v>4</v>
      </c>
      <c r="B163" s="53">
        <f t="shared" si="22"/>
        <v>3734.6807929999995</v>
      </c>
      <c r="C163" s="54"/>
      <c r="D163" s="53">
        <f t="shared" si="23"/>
        <v>3375.3384939999996</v>
      </c>
      <c r="E163" s="53">
        <v>2433.3830699999999</v>
      </c>
      <c r="F163" s="53">
        <v>285.25233200000002</v>
      </c>
      <c r="G163" s="53">
        <v>206.16494900000001</v>
      </c>
      <c r="H163" s="53">
        <v>0.14113000000000001</v>
      </c>
      <c r="I163" s="53">
        <v>37.577513000000003</v>
      </c>
      <c r="J163" s="53" t="s">
        <v>56</v>
      </c>
      <c r="K163" s="53">
        <v>371.991443</v>
      </c>
      <c r="L163" s="53">
        <v>-157.32095100000001</v>
      </c>
      <c r="M163" s="53">
        <v>198.14900800000001</v>
      </c>
      <c r="N163" s="53">
        <v>0</v>
      </c>
      <c r="O163" s="53">
        <v>0</v>
      </c>
      <c r="P163" s="53" t="s">
        <v>56</v>
      </c>
      <c r="Q163" s="53">
        <v>198.14900800000001</v>
      </c>
      <c r="R163" s="52" t="s">
        <v>4</v>
      </c>
      <c r="S163" s="53">
        <f t="shared" si="24"/>
        <v>359.34229899999997</v>
      </c>
      <c r="T163" s="53">
        <v>286.56910199999999</v>
      </c>
      <c r="U163" s="53">
        <v>3.065267</v>
      </c>
      <c r="V163" s="53">
        <v>46.730601</v>
      </c>
      <c r="W163" s="53">
        <v>22.977329000000001</v>
      </c>
      <c r="Y163" s="50"/>
      <c r="Z163" s="51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</row>
    <row r="164" spans="1:45" s="46" customFormat="1" ht="9" customHeight="1">
      <c r="A164" s="55" t="s">
        <v>5</v>
      </c>
      <c r="B164" s="56">
        <f t="shared" si="22"/>
        <v>6324.9588250000006</v>
      </c>
      <c r="C164" s="57"/>
      <c r="D164" s="56">
        <f t="shared" si="23"/>
        <v>6225.6972600000008</v>
      </c>
      <c r="E164" s="56">
        <v>3094.6540319999999</v>
      </c>
      <c r="F164" s="56">
        <v>2488.269644</v>
      </c>
      <c r="G164" s="56">
        <v>168.10939200000001</v>
      </c>
      <c r="H164" s="56">
        <v>3.5893410000000001</v>
      </c>
      <c r="I164" s="56">
        <v>35.530484000000001</v>
      </c>
      <c r="J164" s="56" t="s">
        <v>56</v>
      </c>
      <c r="K164" s="56">
        <v>289.31165399999998</v>
      </c>
      <c r="L164" s="56">
        <v>-67.468038000000007</v>
      </c>
      <c r="M164" s="56">
        <v>213.700751</v>
      </c>
      <c r="N164" s="56">
        <v>0</v>
      </c>
      <c r="O164" s="56">
        <v>0</v>
      </c>
      <c r="P164" s="56" t="s">
        <v>56</v>
      </c>
      <c r="Q164" s="56">
        <v>213.700751</v>
      </c>
      <c r="R164" s="55" t="s">
        <v>5</v>
      </c>
      <c r="S164" s="56">
        <f t="shared" si="24"/>
        <v>99.26156499999999</v>
      </c>
      <c r="T164" s="56">
        <v>51.886364999999998</v>
      </c>
      <c r="U164" s="56">
        <v>12.018217999999999</v>
      </c>
      <c r="V164" s="56">
        <v>33.232064999999999</v>
      </c>
      <c r="W164" s="56">
        <v>2.1249169999999999</v>
      </c>
      <c r="Y164" s="50"/>
      <c r="Z164" s="51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</row>
    <row r="165" spans="1:45" s="46" customFormat="1" ht="9" customHeight="1">
      <c r="A165" s="52" t="s">
        <v>6</v>
      </c>
      <c r="B165" s="53">
        <f t="shared" si="22"/>
        <v>27935.77593</v>
      </c>
      <c r="C165" s="54"/>
      <c r="D165" s="53">
        <f t="shared" si="23"/>
        <v>26938.308056999998</v>
      </c>
      <c r="E165" s="53">
        <v>18812.527338</v>
      </c>
      <c r="F165" s="53">
        <v>4281.3078569999998</v>
      </c>
      <c r="G165" s="53">
        <v>1485.7869129999999</v>
      </c>
      <c r="H165" s="53">
        <v>79.666229999999999</v>
      </c>
      <c r="I165" s="53">
        <v>243.21895900000001</v>
      </c>
      <c r="J165" s="53" t="s">
        <v>56</v>
      </c>
      <c r="K165" s="53">
        <v>2811.5363870000001</v>
      </c>
      <c r="L165" s="53">
        <v>-1363.1832879999999</v>
      </c>
      <c r="M165" s="53">
        <v>587.44766100000004</v>
      </c>
      <c r="N165" s="53">
        <v>0</v>
      </c>
      <c r="O165" s="53">
        <v>0</v>
      </c>
      <c r="P165" s="53" t="s">
        <v>56</v>
      </c>
      <c r="Q165" s="53">
        <v>587.44766100000004</v>
      </c>
      <c r="R165" s="52" t="s">
        <v>6</v>
      </c>
      <c r="S165" s="53">
        <f t="shared" si="24"/>
        <v>997.46787300000005</v>
      </c>
      <c r="T165" s="53">
        <v>709.66643699999997</v>
      </c>
      <c r="U165" s="53">
        <v>77.572348000000005</v>
      </c>
      <c r="V165" s="53">
        <v>71.886426999999998</v>
      </c>
      <c r="W165" s="53">
        <v>138.34266099999999</v>
      </c>
      <c r="Y165" s="50"/>
      <c r="Z165" s="51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</row>
    <row r="166" spans="1:45" s="46" customFormat="1" ht="9" customHeight="1">
      <c r="A166" s="52" t="s">
        <v>7</v>
      </c>
      <c r="B166" s="53">
        <f t="shared" si="22"/>
        <v>38731.024019000004</v>
      </c>
      <c r="C166" s="54"/>
      <c r="D166" s="53">
        <f t="shared" si="23"/>
        <v>38400.363885000006</v>
      </c>
      <c r="E166" s="53">
        <v>1841.7821269999999</v>
      </c>
      <c r="F166" s="53">
        <v>28308.665923</v>
      </c>
      <c r="G166" s="53">
        <v>190.66393500000001</v>
      </c>
      <c r="H166" s="53">
        <v>7906.9901300000001</v>
      </c>
      <c r="I166" s="53">
        <v>33.940424</v>
      </c>
      <c r="J166" s="53" t="s">
        <v>56</v>
      </c>
      <c r="K166" s="53">
        <v>168.46837300000001</v>
      </c>
      <c r="L166" s="53">
        <v>-161.62222499999999</v>
      </c>
      <c r="M166" s="53">
        <v>111.47519800000001</v>
      </c>
      <c r="N166" s="53">
        <v>0</v>
      </c>
      <c r="O166" s="53">
        <v>0</v>
      </c>
      <c r="P166" s="53" t="s">
        <v>56</v>
      </c>
      <c r="Q166" s="53">
        <v>111.47519800000001</v>
      </c>
      <c r="R166" s="52" t="s">
        <v>7</v>
      </c>
      <c r="S166" s="53">
        <f t="shared" si="24"/>
        <v>330.66013400000003</v>
      </c>
      <c r="T166" s="53">
        <v>156.869485</v>
      </c>
      <c r="U166" s="53">
        <v>8.7321880000000007</v>
      </c>
      <c r="V166" s="53">
        <v>159.54732300000001</v>
      </c>
      <c r="W166" s="53">
        <v>5.5111379999999999</v>
      </c>
      <c r="Y166" s="50"/>
      <c r="Z166" s="51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</row>
    <row r="167" spans="1:45" s="46" customFormat="1" ht="9" customHeight="1">
      <c r="A167" s="52" t="s">
        <v>8</v>
      </c>
      <c r="B167" s="53">
        <f t="shared" si="22"/>
        <v>6466.7144189999999</v>
      </c>
      <c r="C167" s="54"/>
      <c r="D167" s="53">
        <f t="shared" si="23"/>
        <v>6256.6846489999998</v>
      </c>
      <c r="E167" s="53">
        <v>4619.8139490000003</v>
      </c>
      <c r="F167" s="53">
        <v>1042.4687489999999</v>
      </c>
      <c r="G167" s="53">
        <v>716.47067900000002</v>
      </c>
      <c r="H167" s="53">
        <v>34.348897000000001</v>
      </c>
      <c r="I167" s="53">
        <v>113.437708</v>
      </c>
      <c r="J167" s="53" t="s">
        <v>56</v>
      </c>
      <c r="K167" s="53">
        <v>379.95513199999999</v>
      </c>
      <c r="L167" s="53">
        <v>-880.01540299999999</v>
      </c>
      <c r="M167" s="53">
        <v>230.204938</v>
      </c>
      <c r="N167" s="53">
        <v>0</v>
      </c>
      <c r="O167" s="53">
        <v>0</v>
      </c>
      <c r="P167" s="53" t="s">
        <v>56</v>
      </c>
      <c r="Q167" s="53">
        <v>230.204938</v>
      </c>
      <c r="R167" s="52" t="s">
        <v>8</v>
      </c>
      <c r="S167" s="53">
        <f t="shared" si="24"/>
        <v>210.02977000000001</v>
      </c>
      <c r="T167" s="53">
        <v>117.333037</v>
      </c>
      <c r="U167" s="53">
        <v>29.115445999999999</v>
      </c>
      <c r="V167" s="53">
        <v>50.285592999999999</v>
      </c>
      <c r="W167" s="53">
        <v>13.295693999999999</v>
      </c>
      <c r="Y167" s="50"/>
      <c r="Z167" s="51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</row>
    <row r="168" spans="1:45" s="46" customFormat="1" ht="9" customHeight="1">
      <c r="A168" s="55" t="s">
        <v>9</v>
      </c>
      <c r="B168" s="56">
        <f t="shared" si="22"/>
        <v>25718.141111000001</v>
      </c>
      <c r="C168" s="57"/>
      <c r="D168" s="56">
        <f t="shared" si="23"/>
        <v>25300.220784000001</v>
      </c>
      <c r="E168" s="56">
        <v>14162.558934000001</v>
      </c>
      <c r="F168" s="56">
        <v>8810.5308490000007</v>
      </c>
      <c r="G168" s="56">
        <v>1009.755494</v>
      </c>
      <c r="H168" s="56">
        <v>370.74213600000002</v>
      </c>
      <c r="I168" s="56">
        <v>210.63874000000001</v>
      </c>
      <c r="J168" s="56" t="s">
        <v>56</v>
      </c>
      <c r="K168" s="56">
        <v>1573.91536</v>
      </c>
      <c r="L168" s="56">
        <v>-1305.560763</v>
      </c>
      <c r="M168" s="56">
        <v>467.64003400000001</v>
      </c>
      <c r="N168" s="56">
        <v>0</v>
      </c>
      <c r="O168" s="56">
        <v>0</v>
      </c>
      <c r="P168" s="56" t="s">
        <v>56</v>
      </c>
      <c r="Q168" s="56">
        <v>467.64003400000001</v>
      </c>
      <c r="R168" s="55" t="s">
        <v>9</v>
      </c>
      <c r="S168" s="56">
        <f t="shared" si="24"/>
        <v>417.92032699999999</v>
      </c>
      <c r="T168" s="56">
        <v>231.38146800000001</v>
      </c>
      <c r="U168" s="56">
        <v>17.612646999999999</v>
      </c>
      <c r="V168" s="56">
        <v>142.835905</v>
      </c>
      <c r="W168" s="56">
        <v>26.090306999999999</v>
      </c>
      <c r="Y168" s="50"/>
      <c r="Z168" s="51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</row>
    <row r="169" spans="1:45" s="46" customFormat="1" ht="9" customHeight="1">
      <c r="A169" s="52" t="s">
        <v>10</v>
      </c>
      <c r="B169" s="53">
        <f t="shared" si="22"/>
        <v>1873951.0883260001</v>
      </c>
      <c r="C169" s="54"/>
      <c r="D169" s="53">
        <f t="shared" si="23"/>
        <v>739747.66210700001</v>
      </c>
      <c r="E169" s="53">
        <v>524209.03569699998</v>
      </c>
      <c r="F169" s="53">
        <v>286293.52964600001</v>
      </c>
      <c r="G169" s="53">
        <v>-176201.92246199999</v>
      </c>
      <c r="H169" s="53">
        <v>4682.8495160000002</v>
      </c>
      <c r="I169" s="53">
        <v>1236.2167139999999</v>
      </c>
      <c r="J169" s="53" t="s">
        <v>56</v>
      </c>
      <c r="K169" s="53">
        <v>33322.396011999997</v>
      </c>
      <c r="L169" s="53">
        <v>55801.444363000002</v>
      </c>
      <c r="M169" s="53">
        <v>10404.112621</v>
      </c>
      <c r="N169" s="53">
        <v>0</v>
      </c>
      <c r="O169" s="53">
        <v>2074.9617349999999</v>
      </c>
      <c r="P169" s="53" t="s">
        <v>56</v>
      </c>
      <c r="Q169" s="53">
        <v>8329.1508859999994</v>
      </c>
      <c r="R169" s="52" t="s">
        <v>10</v>
      </c>
      <c r="S169" s="53">
        <f t="shared" si="24"/>
        <v>1134203.426219</v>
      </c>
      <c r="T169" s="53">
        <v>956510.54621900001</v>
      </c>
      <c r="U169" s="53">
        <v>13591.934857</v>
      </c>
      <c r="V169" s="53">
        <v>160853.965455</v>
      </c>
      <c r="W169" s="53">
        <v>3246.9796880000004</v>
      </c>
      <c r="Y169" s="50"/>
      <c r="Z169" s="51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</row>
    <row r="170" spans="1:45" s="46" customFormat="1" ht="9" customHeight="1">
      <c r="A170" s="52" t="s">
        <v>11</v>
      </c>
      <c r="B170" s="53">
        <f t="shared" si="22"/>
        <v>4976.4884670000001</v>
      </c>
      <c r="C170" s="54"/>
      <c r="D170" s="53">
        <f t="shared" si="23"/>
        <v>4829.5052740000001</v>
      </c>
      <c r="E170" s="53">
        <v>4185.884325</v>
      </c>
      <c r="F170" s="53">
        <v>121.96193700000001</v>
      </c>
      <c r="G170" s="53">
        <v>290.23559399999999</v>
      </c>
      <c r="H170" s="53">
        <v>8.4095000000000003E-2</v>
      </c>
      <c r="I170" s="53">
        <v>49.433393000000002</v>
      </c>
      <c r="J170" s="53" t="s">
        <v>56</v>
      </c>
      <c r="K170" s="53">
        <v>175.295287</v>
      </c>
      <c r="L170" s="53">
        <v>-126.893804</v>
      </c>
      <c r="M170" s="53">
        <v>133.504447</v>
      </c>
      <c r="N170" s="53">
        <v>0</v>
      </c>
      <c r="O170" s="53">
        <v>0</v>
      </c>
      <c r="P170" s="53" t="s">
        <v>56</v>
      </c>
      <c r="Q170" s="53">
        <v>133.504447</v>
      </c>
      <c r="R170" s="52" t="s">
        <v>11</v>
      </c>
      <c r="S170" s="53">
        <f t="shared" si="24"/>
        <v>146.983193</v>
      </c>
      <c r="T170" s="53">
        <v>96.050191999999996</v>
      </c>
      <c r="U170" s="53">
        <v>7.7974810000000003</v>
      </c>
      <c r="V170" s="53">
        <v>13.765948</v>
      </c>
      <c r="W170" s="53">
        <v>29.369572000000002</v>
      </c>
      <c r="Y170" s="50"/>
      <c r="Z170" s="51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</row>
    <row r="171" spans="1:45" s="46" customFormat="1" ht="9" customHeight="1">
      <c r="A171" s="52" t="s">
        <v>12</v>
      </c>
      <c r="B171" s="53">
        <f t="shared" si="22"/>
        <v>19512.549937999996</v>
      </c>
      <c r="C171" s="54"/>
      <c r="D171" s="53">
        <f t="shared" si="23"/>
        <v>19327.228983999998</v>
      </c>
      <c r="E171" s="53">
        <v>15744.507683</v>
      </c>
      <c r="F171" s="53">
        <v>2051.3081000000002</v>
      </c>
      <c r="G171" s="53">
        <v>1386.6112189999999</v>
      </c>
      <c r="H171" s="53">
        <v>70.529183000000003</v>
      </c>
      <c r="I171" s="53">
        <v>203.156015</v>
      </c>
      <c r="J171" s="53" t="s">
        <v>56</v>
      </c>
      <c r="K171" s="53">
        <v>1260.2721899999999</v>
      </c>
      <c r="L171" s="53">
        <v>-1961.4101250000001</v>
      </c>
      <c r="M171" s="53">
        <v>572.25471900000002</v>
      </c>
      <c r="N171" s="53">
        <v>0</v>
      </c>
      <c r="O171" s="53">
        <v>0</v>
      </c>
      <c r="P171" s="53" t="s">
        <v>56</v>
      </c>
      <c r="Q171" s="53">
        <v>572.25471900000002</v>
      </c>
      <c r="R171" s="52" t="s">
        <v>12</v>
      </c>
      <c r="S171" s="53">
        <f t="shared" si="24"/>
        <v>185.320954</v>
      </c>
      <c r="T171" s="53">
        <v>18.733689999999999</v>
      </c>
      <c r="U171" s="53">
        <v>49.480584999999998</v>
      </c>
      <c r="V171" s="53">
        <v>74.370041999999998</v>
      </c>
      <c r="W171" s="53">
        <v>42.736637000000002</v>
      </c>
      <c r="Y171" s="50"/>
      <c r="Z171" s="51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</row>
    <row r="172" spans="1:45" s="46" customFormat="1" ht="9" customHeight="1">
      <c r="A172" s="55" t="s">
        <v>13</v>
      </c>
      <c r="B172" s="56">
        <f t="shared" si="22"/>
        <v>4473.695146</v>
      </c>
      <c r="C172" s="57"/>
      <c r="D172" s="56">
        <f t="shared" si="23"/>
        <v>4081.8176629999998</v>
      </c>
      <c r="E172" s="56">
        <v>2070.753909</v>
      </c>
      <c r="F172" s="56">
        <v>1212.862388</v>
      </c>
      <c r="G172" s="56">
        <v>632.67486799999995</v>
      </c>
      <c r="H172" s="56">
        <v>0.60804400000000003</v>
      </c>
      <c r="I172" s="56">
        <v>46.343722999999997</v>
      </c>
      <c r="J172" s="56" t="s">
        <v>56</v>
      </c>
      <c r="K172" s="56">
        <v>245.807199</v>
      </c>
      <c r="L172" s="56">
        <v>-297.69075099999998</v>
      </c>
      <c r="M172" s="56">
        <v>170.45828299999999</v>
      </c>
      <c r="N172" s="56">
        <v>0</v>
      </c>
      <c r="O172" s="56">
        <v>0</v>
      </c>
      <c r="P172" s="56" t="s">
        <v>56</v>
      </c>
      <c r="Q172" s="56">
        <v>170.45828299999999</v>
      </c>
      <c r="R172" s="55" t="s">
        <v>13</v>
      </c>
      <c r="S172" s="56">
        <f t="shared" si="24"/>
        <v>391.87748299999998</v>
      </c>
      <c r="T172" s="56">
        <v>101.632862</v>
      </c>
      <c r="U172" s="56">
        <v>3.5893890000000002</v>
      </c>
      <c r="V172" s="56">
        <v>24.427268999999999</v>
      </c>
      <c r="W172" s="56">
        <v>262.22796299999999</v>
      </c>
      <c r="Y172" s="50"/>
      <c r="Z172" s="51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</row>
    <row r="173" spans="1:45" s="46" customFormat="1" ht="9" customHeight="1">
      <c r="A173" s="52" t="s">
        <v>14</v>
      </c>
      <c r="B173" s="53">
        <f t="shared" si="22"/>
        <v>7566.9756659999994</v>
      </c>
      <c r="C173" s="54"/>
      <c r="D173" s="53">
        <f t="shared" si="23"/>
        <v>6005.5946269999995</v>
      </c>
      <c r="E173" s="53">
        <v>3868.9148810000002</v>
      </c>
      <c r="F173" s="53">
        <v>1350.1631239999999</v>
      </c>
      <c r="G173" s="53">
        <v>510.037802</v>
      </c>
      <c r="H173" s="53">
        <v>0.53100700000000001</v>
      </c>
      <c r="I173" s="53">
        <v>58.181843999999998</v>
      </c>
      <c r="J173" s="53" t="s">
        <v>56</v>
      </c>
      <c r="K173" s="53">
        <v>456.01497799999999</v>
      </c>
      <c r="L173" s="53">
        <v>-469.89944300000002</v>
      </c>
      <c r="M173" s="53">
        <v>231.65043399999999</v>
      </c>
      <c r="N173" s="53">
        <v>0</v>
      </c>
      <c r="O173" s="53">
        <v>0</v>
      </c>
      <c r="P173" s="53" t="s">
        <v>56</v>
      </c>
      <c r="Q173" s="53">
        <v>231.65043399999999</v>
      </c>
      <c r="R173" s="52" t="s">
        <v>14</v>
      </c>
      <c r="S173" s="53">
        <f t="shared" si="24"/>
        <v>1561.3810389999999</v>
      </c>
      <c r="T173" s="53">
        <v>1472.1080529999999</v>
      </c>
      <c r="U173" s="53">
        <v>14.767261</v>
      </c>
      <c r="V173" s="53">
        <v>23.537783000000001</v>
      </c>
      <c r="W173" s="53">
        <v>50.967942000000001</v>
      </c>
      <c r="Y173" s="50"/>
      <c r="Z173" s="51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</row>
    <row r="174" spans="1:45" s="46" customFormat="1" ht="9" customHeight="1">
      <c r="A174" s="52" t="s">
        <v>15</v>
      </c>
      <c r="B174" s="53">
        <f t="shared" si="22"/>
        <v>56666.785158999992</v>
      </c>
      <c r="C174" s="54"/>
      <c r="D174" s="53">
        <f t="shared" si="23"/>
        <v>55342.678137999988</v>
      </c>
      <c r="E174" s="53">
        <v>34409.296993999997</v>
      </c>
      <c r="F174" s="53">
        <v>14499.734536</v>
      </c>
      <c r="G174" s="53">
        <v>5824.9674219999997</v>
      </c>
      <c r="H174" s="53">
        <v>453.86317600000001</v>
      </c>
      <c r="I174" s="53">
        <v>495.50691799999998</v>
      </c>
      <c r="J174" s="53" t="s">
        <v>56</v>
      </c>
      <c r="K174" s="53">
        <v>3479.622648</v>
      </c>
      <c r="L174" s="53">
        <v>-5146.4822130000002</v>
      </c>
      <c r="M174" s="53">
        <v>1326.1686569999999</v>
      </c>
      <c r="N174" s="53">
        <v>0</v>
      </c>
      <c r="O174" s="53">
        <v>0</v>
      </c>
      <c r="P174" s="53" t="s">
        <v>56</v>
      </c>
      <c r="Q174" s="53">
        <v>1326.1686569999999</v>
      </c>
      <c r="R174" s="52" t="s">
        <v>15</v>
      </c>
      <c r="S174" s="53">
        <f t="shared" si="24"/>
        <v>1324.107021</v>
      </c>
      <c r="T174" s="53">
        <v>500.500495</v>
      </c>
      <c r="U174" s="53">
        <v>509.95548300000002</v>
      </c>
      <c r="V174" s="53">
        <v>266.51864799999998</v>
      </c>
      <c r="W174" s="53">
        <v>47.132395000000002</v>
      </c>
      <c r="Y174" s="50"/>
      <c r="Z174" s="51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</row>
    <row r="175" spans="1:45" s="46" customFormat="1" ht="9" customHeight="1">
      <c r="A175" s="52" t="s">
        <v>16</v>
      </c>
      <c r="B175" s="53">
        <f t="shared" si="22"/>
        <v>78560.343614999991</v>
      </c>
      <c r="C175" s="54"/>
      <c r="D175" s="53">
        <f t="shared" si="23"/>
        <v>77679.764076999985</v>
      </c>
      <c r="E175" s="53">
        <v>48882.973008000001</v>
      </c>
      <c r="F175" s="53">
        <v>21778.051366</v>
      </c>
      <c r="G175" s="53">
        <v>3367.0274519999998</v>
      </c>
      <c r="H175" s="53">
        <v>347.294082</v>
      </c>
      <c r="I175" s="53">
        <v>739.46858599999996</v>
      </c>
      <c r="J175" s="53" t="s">
        <v>56</v>
      </c>
      <c r="K175" s="53">
        <v>5133.6484399999999</v>
      </c>
      <c r="L175" s="53">
        <v>-4351.2099980000003</v>
      </c>
      <c r="M175" s="53">
        <v>1782.511141</v>
      </c>
      <c r="N175" s="53">
        <v>0</v>
      </c>
      <c r="O175" s="53">
        <v>0</v>
      </c>
      <c r="P175" s="53" t="s">
        <v>56</v>
      </c>
      <c r="Q175" s="53">
        <v>1782.511141</v>
      </c>
      <c r="R175" s="52" t="s">
        <v>16</v>
      </c>
      <c r="S175" s="53">
        <f t="shared" si="24"/>
        <v>880.57953799999996</v>
      </c>
      <c r="T175" s="53">
        <v>242.56001000000001</v>
      </c>
      <c r="U175" s="53">
        <v>120.539889</v>
      </c>
      <c r="V175" s="53">
        <v>266.424218</v>
      </c>
      <c r="W175" s="53">
        <v>251.055421</v>
      </c>
      <c r="Y175" s="50"/>
      <c r="Z175" s="51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</row>
    <row r="176" spans="1:45" s="46" customFormat="1" ht="9" customHeight="1">
      <c r="A176" s="55" t="s">
        <v>17</v>
      </c>
      <c r="B176" s="56">
        <f t="shared" si="22"/>
        <v>32630.413691999998</v>
      </c>
      <c r="C176" s="57"/>
      <c r="D176" s="56">
        <f t="shared" si="23"/>
        <v>32205.854096999999</v>
      </c>
      <c r="E176" s="56">
        <v>7956.9358510000002</v>
      </c>
      <c r="F176" s="56">
        <v>17065.257914999998</v>
      </c>
      <c r="G176" s="56">
        <v>1086.7423269999999</v>
      </c>
      <c r="H176" s="56">
        <v>5708.3059979999998</v>
      </c>
      <c r="I176" s="56">
        <v>136.71258700000001</v>
      </c>
      <c r="J176" s="56" t="s">
        <v>56</v>
      </c>
      <c r="K176" s="56">
        <v>877.71385499999997</v>
      </c>
      <c r="L176" s="56">
        <v>-1052.500941</v>
      </c>
      <c r="M176" s="56">
        <v>426.68650500000001</v>
      </c>
      <c r="N176" s="56">
        <v>0</v>
      </c>
      <c r="O176" s="56">
        <v>0</v>
      </c>
      <c r="P176" s="56" t="s">
        <v>56</v>
      </c>
      <c r="Q176" s="56">
        <v>426.68650500000001</v>
      </c>
      <c r="R176" s="55" t="s">
        <v>17</v>
      </c>
      <c r="S176" s="56">
        <f t="shared" si="24"/>
        <v>424.55959499999994</v>
      </c>
      <c r="T176" s="56">
        <v>158.142021</v>
      </c>
      <c r="U176" s="56">
        <v>49.985061999999999</v>
      </c>
      <c r="V176" s="56">
        <v>114.41408699999999</v>
      </c>
      <c r="W176" s="56">
        <v>102.01842499999999</v>
      </c>
      <c r="Y176" s="50"/>
      <c r="Z176" s="51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</row>
    <row r="177" spans="1:45" s="46" customFormat="1" ht="9" customHeight="1">
      <c r="A177" s="52" t="s">
        <v>18</v>
      </c>
      <c r="B177" s="53">
        <f t="shared" si="22"/>
        <v>6730.7686759999997</v>
      </c>
      <c r="C177" s="54"/>
      <c r="D177" s="53">
        <f t="shared" si="23"/>
        <v>6548.2550919999994</v>
      </c>
      <c r="E177" s="53">
        <v>4432.4598260000002</v>
      </c>
      <c r="F177" s="53">
        <v>1260.3012140000001</v>
      </c>
      <c r="G177" s="53">
        <v>443.50023299999998</v>
      </c>
      <c r="H177" s="53">
        <v>-9.4884999999999997E-2</v>
      </c>
      <c r="I177" s="53">
        <v>77.979400999999996</v>
      </c>
      <c r="J177" s="53" t="s">
        <v>56</v>
      </c>
      <c r="K177" s="53">
        <v>516.20392600000002</v>
      </c>
      <c r="L177" s="53">
        <v>-358.24601799999999</v>
      </c>
      <c r="M177" s="53">
        <v>176.15139500000001</v>
      </c>
      <c r="N177" s="53">
        <v>0</v>
      </c>
      <c r="O177" s="53">
        <v>0</v>
      </c>
      <c r="P177" s="53" t="s">
        <v>56</v>
      </c>
      <c r="Q177" s="53">
        <v>176.15139500000001</v>
      </c>
      <c r="R177" s="52" t="s">
        <v>18</v>
      </c>
      <c r="S177" s="53">
        <f t="shared" si="24"/>
        <v>182.51358400000001</v>
      </c>
      <c r="T177" s="53">
        <v>96.944423</v>
      </c>
      <c r="U177" s="53">
        <v>40.690119000000003</v>
      </c>
      <c r="V177" s="53">
        <v>28.119678</v>
      </c>
      <c r="W177" s="53">
        <v>16.759364000000001</v>
      </c>
      <c r="Y177" s="50"/>
      <c r="Z177" s="51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</row>
    <row r="178" spans="1:45" s="46" customFormat="1" ht="9" customHeight="1">
      <c r="A178" s="52" t="s">
        <v>19</v>
      </c>
      <c r="B178" s="53">
        <f t="shared" si="22"/>
        <v>2827.7216360000002</v>
      </c>
      <c r="C178" s="54"/>
      <c r="D178" s="53">
        <f t="shared" si="23"/>
        <v>2760.6450470000004</v>
      </c>
      <c r="E178" s="53">
        <v>1688.089929</v>
      </c>
      <c r="F178" s="53">
        <v>666.02567799999997</v>
      </c>
      <c r="G178" s="53">
        <v>284.62945999999999</v>
      </c>
      <c r="H178" s="53">
        <v>-5.0852000000000001E-2</v>
      </c>
      <c r="I178" s="53">
        <v>14.486886999999999</v>
      </c>
      <c r="J178" s="53" t="s">
        <v>56</v>
      </c>
      <c r="K178" s="53">
        <v>262.300815</v>
      </c>
      <c r="L178" s="53">
        <v>-266.57152500000001</v>
      </c>
      <c r="M178" s="53">
        <v>111.734655</v>
      </c>
      <c r="N178" s="53">
        <v>0</v>
      </c>
      <c r="O178" s="53">
        <v>0</v>
      </c>
      <c r="P178" s="53" t="s">
        <v>56</v>
      </c>
      <c r="Q178" s="53">
        <v>111.734655</v>
      </c>
      <c r="R178" s="52" t="s">
        <v>19</v>
      </c>
      <c r="S178" s="53">
        <f t="shared" si="24"/>
        <v>67.076588999999998</v>
      </c>
      <c r="T178" s="53">
        <v>33.701073999999998</v>
      </c>
      <c r="U178" s="53">
        <v>16.532253999999998</v>
      </c>
      <c r="V178" s="53">
        <v>10.123972</v>
      </c>
      <c r="W178" s="53">
        <v>6.7192889999999998</v>
      </c>
      <c r="Y178" s="50"/>
      <c r="Z178" s="51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</row>
    <row r="179" spans="1:45" s="46" customFormat="1" ht="9" customHeight="1">
      <c r="A179" s="52" t="s">
        <v>20</v>
      </c>
      <c r="B179" s="53">
        <f t="shared" si="22"/>
        <v>132218.17739599998</v>
      </c>
      <c r="C179" s="54"/>
      <c r="D179" s="53">
        <f t="shared" si="23"/>
        <v>130771.70742399998</v>
      </c>
      <c r="E179" s="53">
        <v>76734.132201</v>
      </c>
      <c r="F179" s="53">
        <v>36265.459815000002</v>
      </c>
      <c r="G179" s="53">
        <v>18730.379435999999</v>
      </c>
      <c r="H179" s="53">
        <v>827.13144</v>
      </c>
      <c r="I179" s="53">
        <v>320.54384599999997</v>
      </c>
      <c r="J179" s="53" t="s">
        <v>56</v>
      </c>
      <c r="K179" s="53">
        <v>7713.4515279999996</v>
      </c>
      <c r="L179" s="53">
        <v>-12581.987485</v>
      </c>
      <c r="M179" s="53">
        <v>2762.5966429999999</v>
      </c>
      <c r="N179" s="53">
        <v>0</v>
      </c>
      <c r="O179" s="53">
        <v>0</v>
      </c>
      <c r="P179" s="53" t="s">
        <v>56</v>
      </c>
      <c r="Q179" s="53">
        <v>2762.5966429999999</v>
      </c>
      <c r="R179" s="52" t="s">
        <v>20</v>
      </c>
      <c r="S179" s="53">
        <f t="shared" si="24"/>
        <v>1446.4699719999999</v>
      </c>
      <c r="T179" s="53">
        <v>461.23341399999998</v>
      </c>
      <c r="U179" s="53">
        <v>16.462249</v>
      </c>
      <c r="V179" s="53">
        <v>969.93602499999997</v>
      </c>
      <c r="W179" s="53">
        <v>-1.161716</v>
      </c>
      <c r="Y179" s="50"/>
      <c r="Z179" s="51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</row>
    <row r="180" spans="1:45" s="46" customFormat="1" ht="9" customHeight="1">
      <c r="A180" s="55" t="s">
        <v>21</v>
      </c>
      <c r="B180" s="56">
        <f t="shared" si="22"/>
        <v>7881.9790480000001</v>
      </c>
      <c r="C180" s="57"/>
      <c r="D180" s="56">
        <f t="shared" si="23"/>
        <v>7677.742295</v>
      </c>
      <c r="E180" s="56">
        <v>2965.128506</v>
      </c>
      <c r="F180" s="56">
        <v>2085.0807180000002</v>
      </c>
      <c r="G180" s="56">
        <v>2145.6717199999998</v>
      </c>
      <c r="H180" s="56">
        <v>0.22417699999999999</v>
      </c>
      <c r="I180" s="56">
        <v>67.873953999999998</v>
      </c>
      <c r="J180" s="56" t="s">
        <v>56</v>
      </c>
      <c r="K180" s="56">
        <v>518.18324299999995</v>
      </c>
      <c r="L180" s="56">
        <v>-268.61787600000002</v>
      </c>
      <c r="M180" s="56">
        <v>164.19785300000001</v>
      </c>
      <c r="N180" s="56">
        <v>0</v>
      </c>
      <c r="O180" s="56">
        <v>0</v>
      </c>
      <c r="P180" s="56" t="s">
        <v>56</v>
      </c>
      <c r="Q180" s="56">
        <v>164.19785300000001</v>
      </c>
      <c r="R180" s="55" t="s">
        <v>21</v>
      </c>
      <c r="S180" s="56">
        <f t="shared" si="24"/>
        <v>204.23675299999999</v>
      </c>
      <c r="T180" s="56">
        <v>90.511842999999999</v>
      </c>
      <c r="U180" s="56">
        <v>59.521628999999997</v>
      </c>
      <c r="V180" s="56">
        <v>36.678246999999999</v>
      </c>
      <c r="W180" s="56">
        <v>17.525034000000002</v>
      </c>
      <c r="Y180" s="50"/>
      <c r="Z180" s="51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</row>
    <row r="181" spans="1:45" s="46" customFormat="1" ht="9" customHeight="1">
      <c r="A181" s="52" t="s">
        <v>22</v>
      </c>
      <c r="B181" s="53">
        <f t="shared" si="22"/>
        <v>16563.421435</v>
      </c>
      <c r="C181" s="54"/>
      <c r="D181" s="53">
        <f t="shared" si="23"/>
        <v>16312.933271</v>
      </c>
      <c r="E181" s="53">
        <v>14938.92871</v>
      </c>
      <c r="F181" s="53">
        <v>1159.8996259999999</v>
      </c>
      <c r="G181" s="53">
        <v>900.56341599999996</v>
      </c>
      <c r="H181" s="53">
        <v>39.185006000000001</v>
      </c>
      <c r="I181" s="53">
        <v>281.249461</v>
      </c>
      <c r="J181" s="53" t="s">
        <v>56</v>
      </c>
      <c r="K181" s="53">
        <v>3.1434000000000002</v>
      </c>
      <c r="L181" s="53">
        <v>-1616.714048</v>
      </c>
      <c r="M181" s="53">
        <v>606.67769999999996</v>
      </c>
      <c r="N181" s="53">
        <v>0</v>
      </c>
      <c r="O181" s="53">
        <v>0</v>
      </c>
      <c r="P181" s="53" t="s">
        <v>56</v>
      </c>
      <c r="Q181" s="53">
        <v>606.67769999999996</v>
      </c>
      <c r="R181" s="52" t="s">
        <v>22</v>
      </c>
      <c r="S181" s="53">
        <f t="shared" si="24"/>
        <v>250.48816400000001</v>
      </c>
      <c r="T181" s="53">
        <v>50.764820999999998</v>
      </c>
      <c r="U181" s="53">
        <v>37.247072000000003</v>
      </c>
      <c r="V181" s="53">
        <v>98.575817000000001</v>
      </c>
      <c r="W181" s="53">
        <v>63.900454000000003</v>
      </c>
      <c r="Y181" s="50"/>
      <c r="Z181" s="51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</row>
    <row r="182" spans="1:45" s="46" customFormat="1" ht="9" customHeight="1">
      <c r="A182" s="52" t="s">
        <v>23</v>
      </c>
      <c r="B182" s="53">
        <f t="shared" si="22"/>
        <v>18942.182954999993</v>
      </c>
      <c r="C182" s="54"/>
      <c r="D182" s="53">
        <f t="shared" si="23"/>
        <v>18390.156437999995</v>
      </c>
      <c r="E182" s="53">
        <v>14280.059534</v>
      </c>
      <c r="F182" s="53">
        <v>2389.4563010000002</v>
      </c>
      <c r="G182" s="53">
        <v>482.70680700000003</v>
      </c>
      <c r="H182" s="53">
        <v>74.800809000000001</v>
      </c>
      <c r="I182" s="53">
        <v>137.430263</v>
      </c>
      <c r="J182" s="53" t="s">
        <v>56</v>
      </c>
      <c r="K182" s="53">
        <v>1253.3749009999999</v>
      </c>
      <c r="L182" s="53">
        <v>-676.79055700000004</v>
      </c>
      <c r="M182" s="53">
        <v>449.11838</v>
      </c>
      <c r="N182" s="53">
        <v>0</v>
      </c>
      <c r="O182" s="53">
        <v>0</v>
      </c>
      <c r="P182" s="53" t="s">
        <v>56</v>
      </c>
      <c r="Q182" s="53">
        <v>449.11838</v>
      </c>
      <c r="R182" s="52" t="s">
        <v>23</v>
      </c>
      <c r="S182" s="53">
        <f t="shared" si="24"/>
        <v>552.0265169999999</v>
      </c>
      <c r="T182" s="53">
        <v>11.951305</v>
      </c>
      <c r="U182" s="53">
        <v>43.937018000000002</v>
      </c>
      <c r="V182" s="53">
        <v>492.98219999999998</v>
      </c>
      <c r="W182" s="53">
        <v>3.1559940000000002</v>
      </c>
      <c r="Y182" s="50"/>
      <c r="Z182" s="51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</row>
    <row r="183" spans="1:45" s="46" customFormat="1" ht="9" customHeight="1">
      <c r="A183" s="52" t="s">
        <v>24</v>
      </c>
      <c r="B183" s="53">
        <f t="shared" si="22"/>
        <v>11541.918161</v>
      </c>
      <c r="C183" s="54"/>
      <c r="D183" s="53">
        <f t="shared" si="23"/>
        <v>10729.389675999999</v>
      </c>
      <c r="E183" s="53">
        <v>5427.6666210000003</v>
      </c>
      <c r="F183" s="53">
        <v>3747.913931</v>
      </c>
      <c r="G183" s="53">
        <v>417.521997</v>
      </c>
      <c r="H183" s="53">
        <v>59.932200000000002</v>
      </c>
      <c r="I183" s="53">
        <v>168.42016100000001</v>
      </c>
      <c r="J183" s="53" t="s">
        <v>56</v>
      </c>
      <c r="K183" s="53">
        <v>1077.3207420000001</v>
      </c>
      <c r="L183" s="53">
        <v>-444.67799000000002</v>
      </c>
      <c r="M183" s="53">
        <v>275.29201399999999</v>
      </c>
      <c r="N183" s="53">
        <v>0</v>
      </c>
      <c r="O183" s="53">
        <v>0</v>
      </c>
      <c r="P183" s="53" t="s">
        <v>56</v>
      </c>
      <c r="Q183" s="53">
        <v>275.29201399999999</v>
      </c>
      <c r="R183" s="52" t="s">
        <v>24</v>
      </c>
      <c r="S183" s="53">
        <f t="shared" si="24"/>
        <v>812.52848500000005</v>
      </c>
      <c r="T183" s="53">
        <v>778.52350799999999</v>
      </c>
      <c r="U183" s="53">
        <v>6.3865689999999997</v>
      </c>
      <c r="V183" s="53">
        <v>76.879954999999995</v>
      </c>
      <c r="W183" s="53">
        <v>-49.261547</v>
      </c>
      <c r="Y183" s="50"/>
      <c r="Z183" s="51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</row>
    <row r="184" spans="1:45" s="46" customFormat="1" ht="9" customHeight="1">
      <c r="A184" s="55" t="s">
        <v>25</v>
      </c>
      <c r="B184" s="56">
        <f t="shared" si="22"/>
        <v>8327.4607199999991</v>
      </c>
      <c r="C184" s="57"/>
      <c r="D184" s="56">
        <f t="shared" si="23"/>
        <v>8171.9279649999999</v>
      </c>
      <c r="E184" s="56">
        <v>8213.8551399999997</v>
      </c>
      <c r="F184" s="56">
        <v>-1526.5070599999999</v>
      </c>
      <c r="G184" s="56">
        <v>605.738203</v>
      </c>
      <c r="H184" s="56">
        <v>-7.3441710000000002</v>
      </c>
      <c r="I184" s="56">
        <v>84.648257999999998</v>
      </c>
      <c r="J184" s="56" t="s">
        <v>56</v>
      </c>
      <c r="K184" s="56">
        <v>1058.750018</v>
      </c>
      <c r="L184" s="56">
        <v>-506.40079100000003</v>
      </c>
      <c r="M184" s="56">
        <v>249.188368</v>
      </c>
      <c r="N184" s="56">
        <v>0</v>
      </c>
      <c r="O184" s="56">
        <v>0</v>
      </c>
      <c r="P184" s="56" t="s">
        <v>56</v>
      </c>
      <c r="Q184" s="56">
        <v>249.188368</v>
      </c>
      <c r="R184" s="55" t="s">
        <v>25</v>
      </c>
      <c r="S184" s="56">
        <f t="shared" si="24"/>
        <v>155.53275500000001</v>
      </c>
      <c r="T184" s="56">
        <v>49.407257000000001</v>
      </c>
      <c r="U184" s="56">
        <v>12.802493</v>
      </c>
      <c r="V184" s="56">
        <v>52.398898000000003</v>
      </c>
      <c r="W184" s="56">
        <v>40.924106999999999</v>
      </c>
      <c r="Y184" s="50"/>
      <c r="Z184" s="51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</row>
    <row r="185" spans="1:45" s="46" customFormat="1" ht="9" customHeight="1">
      <c r="A185" s="52" t="s">
        <v>26</v>
      </c>
      <c r="B185" s="53">
        <f t="shared" si="22"/>
        <v>10617.444819</v>
      </c>
      <c r="C185" s="54"/>
      <c r="D185" s="53">
        <f t="shared" si="23"/>
        <v>10376.440572</v>
      </c>
      <c r="E185" s="53">
        <v>13890.815124000001</v>
      </c>
      <c r="F185" s="53">
        <v>1809.785114</v>
      </c>
      <c r="G185" s="53">
        <v>777.52882199999999</v>
      </c>
      <c r="H185" s="53">
        <v>44.304043</v>
      </c>
      <c r="I185" s="53">
        <v>183.10206299999999</v>
      </c>
      <c r="J185" s="53" t="s">
        <v>56</v>
      </c>
      <c r="K185" s="53">
        <v>729.13496399999997</v>
      </c>
      <c r="L185" s="53">
        <v>-7539.6203130000004</v>
      </c>
      <c r="M185" s="53">
        <v>481.39075500000001</v>
      </c>
      <c r="N185" s="53">
        <v>0</v>
      </c>
      <c r="O185" s="53">
        <v>0</v>
      </c>
      <c r="P185" s="53" t="s">
        <v>56</v>
      </c>
      <c r="Q185" s="53">
        <v>481.39075500000001</v>
      </c>
      <c r="R185" s="52" t="s">
        <v>26</v>
      </c>
      <c r="S185" s="53">
        <f t="shared" si="24"/>
        <v>241.00424699999999</v>
      </c>
      <c r="T185" s="53">
        <v>85.836697999999998</v>
      </c>
      <c r="U185" s="53">
        <v>35.859186999999999</v>
      </c>
      <c r="V185" s="53">
        <v>93.489036999999996</v>
      </c>
      <c r="W185" s="53">
        <v>25.819324999999999</v>
      </c>
      <c r="Y185" s="50"/>
      <c r="Z185" s="51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</row>
    <row r="186" spans="1:45" s="46" customFormat="1" ht="9" customHeight="1">
      <c r="A186" s="52" t="s">
        <v>27</v>
      </c>
      <c r="B186" s="53">
        <f t="shared" si="22"/>
        <v>20575.574879000003</v>
      </c>
      <c r="C186" s="54"/>
      <c r="D186" s="53">
        <f t="shared" si="23"/>
        <v>19887.730259000004</v>
      </c>
      <c r="E186" s="53">
        <v>10831.05198</v>
      </c>
      <c r="F186" s="53">
        <v>7258.1393390000003</v>
      </c>
      <c r="G186" s="53">
        <v>1035.205815</v>
      </c>
      <c r="H186" s="53">
        <v>181.27161699999999</v>
      </c>
      <c r="I186" s="53">
        <v>163.000079</v>
      </c>
      <c r="J186" s="53" t="s">
        <v>56</v>
      </c>
      <c r="K186" s="53">
        <v>830.55708700000002</v>
      </c>
      <c r="L186" s="53">
        <v>-982.51349100000004</v>
      </c>
      <c r="M186" s="53">
        <v>571.017833</v>
      </c>
      <c r="N186" s="53">
        <v>1.4E-3</v>
      </c>
      <c r="O186" s="53">
        <v>0</v>
      </c>
      <c r="P186" s="53" t="s">
        <v>56</v>
      </c>
      <c r="Q186" s="53">
        <v>571.01643300000001</v>
      </c>
      <c r="R186" s="52" t="s">
        <v>27</v>
      </c>
      <c r="S186" s="53">
        <f t="shared" si="24"/>
        <v>687.84461999999996</v>
      </c>
      <c r="T186" s="53">
        <v>319.88074999999998</v>
      </c>
      <c r="U186" s="53">
        <v>28.421347000000001</v>
      </c>
      <c r="V186" s="53">
        <v>307.480323</v>
      </c>
      <c r="W186" s="53">
        <v>32.062199999999997</v>
      </c>
      <c r="Y186" s="50"/>
      <c r="Z186" s="51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</row>
    <row r="187" spans="1:45" s="46" customFormat="1" ht="9" customHeight="1">
      <c r="A187" s="52" t="s">
        <v>28</v>
      </c>
      <c r="B187" s="53">
        <f t="shared" si="22"/>
        <v>10611.683404000003</v>
      </c>
      <c r="C187" s="54"/>
      <c r="D187" s="53">
        <f t="shared" si="23"/>
        <v>10468.975405000003</v>
      </c>
      <c r="E187" s="53">
        <v>5615.5648010000004</v>
      </c>
      <c r="F187" s="53">
        <v>3589.908034</v>
      </c>
      <c r="G187" s="53">
        <v>791.69862499999999</v>
      </c>
      <c r="H187" s="53">
        <v>-6.1619979999999996</v>
      </c>
      <c r="I187" s="53">
        <v>101.518282</v>
      </c>
      <c r="J187" s="53" t="s">
        <v>56</v>
      </c>
      <c r="K187" s="53">
        <v>625.72705199999996</v>
      </c>
      <c r="L187" s="53">
        <v>-580.89996199999996</v>
      </c>
      <c r="M187" s="53">
        <v>331.62057099999998</v>
      </c>
      <c r="N187" s="53">
        <v>0</v>
      </c>
      <c r="O187" s="53">
        <v>0</v>
      </c>
      <c r="P187" s="53" t="s">
        <v>56</v>
      </c>
      <c r="Q187" s="53">
        <v>331.62057099999998</v>
      </c>
      <c r="R187" s="52" t="s">
        <v>28</v>
      </c>
      <c r="S187" s="53">
        <f t="shared" si="24"/>
        <v>142.707999</v>
      </c>
      <c r="T187" s="53">
        <v>75.707667000000001</v>
      </c>
      <c r="U187" s="53">
        <v>23.238799</v>
      </c>
      <c r="V187" s="53">
        <v>17.764351999999999</v>
      </c>
      <c r="W187" s="53">
        <v>25.997181000000001</v>
      </c>
      <c r="Y187" s="50"/>
      <c r="Z187" s="51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</row>
    <row r="188" spans="1:45" s="46" customFormat="1" ht="9" customHeight="1">
      <c r="A188" s="55" t="s">
        <v>29</v>
      </c>
      <c r="B188" s="56">
        <f t="shared" si="22"/>
        <v>126294.41811</v>
      </c>
      <c r="C188" s="57"/>
      <c r="D188" s="56">
        <f t="shared" si="23"/>
        <v>125025.80703500001</v>
      </c>
      <c r="E188" s="56">
        <v>12210.330045999999</v>
      </c>
      <c r="F188" s="56">
        <v>106285.08869</v>
      </c>
      <c r="G188" s="56">
        <v>1178.588035</v>
      </c>
      <c r="H188" s="56">
        <v>3826.871838</v>
      </c>
      <c r="I188" s="56">
        <v>145.507645</v>
      </c>
      <c r="J188" s="56" t="s">
        <v>56</v>
      </c>
      <c r="K188" s="56">
        <v>1586.8755880000001</v>
      </c>
      <c r="L188" s="56">
        <v>-1136.0821430000001</v>
      </c>
      <c r="M188" s="56">
        <v>928.62733600000001</v>
      </c>
      <c r="N188" s="56">
        <v>0</v>
      </c>
      <c r="O188" s="56">
        <v>0</v>
      </c>
      <c r="P188" s="56" t="s">
        <v>56</v>
      </c>
      <c r="Q188" s="56">
        <v>928.62733600000001</v>
      </c>
      <c r="R188" s="55" t="s">
        <v>29</v>
      </c>
      <c r="S188" s="56">
        <f t="shared" si="24"/>
        <v>1268.611075</v>
      </c>
      <c r="T188" s="56">
        <v>329.00715200000002</v>
      </c>
      <c r="U188" s="56">
        <v>22.399235000000001</v>
      </c>
      <c r="V188" s="56">
        <v>849.32408599999997</v>
      </c>
      <c r="W188" s="56">
        <v>67.880601999999996</v>
      </c>
      <c r="Y188" s="50"/>
      <c r="Z188" s="51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</row>
    <row r="189" spans="1:45" s="46" customFormat="1" ht="9" customHeight="1">
      <c r="A189" s="52" t="s">
        <v>30</v>
      </c>
      <c r="B189" s="53">
        <f t="shared" si="22"/>
        <v>1889.4307019999999</v>
      </c>
      <c r="C189" s="54"/>
      <c r="D189" s="53">
        <f t="shared" si="23"/>
        <v>1837.7387759999999</v>
      </c>
      <c r="E189" s="53">
        <v>1371.7061659999999</v>
      </c>
      <c r="F189" s="53">
        <v>267.227622</v>
      </c>
      <c r="G189" s="53">
        <v>91.831374999999994</v>
      </c>
      <c r="H189" s="53">
        <v>-5.8332790000000001</v>
      </c>
      <c r="I189" s="53">
        <v>15.622911999999999</v>
      </c>
      <c r="J189" s="53" t="s">
        <v>56</v>
      </c>
      <c r="K189" s="53">
        <v>138.87307799999999</v>
      </c>
      <c r="L189" s="53">
        <v>-126.30259</v>
      </c>
      <c r="M189" s="53">
        <v>84.613491999999994</v>
      </c>
      <c r="N189" s="53">
        <v>0</v>
      </c>
      <c r="O189" s="53">
        <v>0</v>
      </c>
      <c r="P189" s="53" t="s">
        <v>56</v>
      </c>
      <c r="Q189" s="53">
        <v>84.613491999999994</v>
      </c>
      <c r="R189" s="52" t="s">
        <v>30</v>
      </c>
      <c r="S189" s="53">
        <f t="shared" si="24"/>
        <v>51.691925999999995</v>
      </c>
      <c r="T189" s="53">
        <v>12.445778000000001</v>
      </c>
      <c r="U189" s="53">
        <v>5.8284589999999996</v>
      </c>
      <c r="V189" s="53">
        <v>11.771794999999999</v>
      </c>
      <c r="W189" s="53">
        <v>21.645893999999998</v>
      </c>
      <c r="Y189" s="50"/>
      <c r="Z189" s="51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</row>
    <row r="190" spans="1:45" s="46" customFormat="1" ht="9" customHeight="1">
      <c r="A190" s="52" t="s">
        <v>31</v>
      </c>
      <c r="B190" s="53">
        <f t="shared" si="22"/>
        <v>56265.289908000006</v>
      </c>
      <c r="C190" s="54"/>
      <c r="D190" s="53">
        <f t="shared" si="23"/>
        <v>55488.767276000006</v>
      </c>
      <c r="E190" s="53">
        <v>17110.534936</v>
      </c>
      <c r="F190" s="53">
        <v>33321.283573000001</v>
      </c>
      <c r="G190" s="53">
        <v>1679.588874</v>
      </c>
      <c r="H190" s="53">
        <v>2282.760421</v>
      </c>
      <c r="I190" s="53">
        <v>216.20851300000001</v>
      </c>
      <c r="J190" s="53" t="s">
        <v>56</v>
      </c>
      <c r="K190" s="53">
        <v>1501.5741330000001</v>
      </c>
      <c r="L190" s="53">
        <v>-1561.8893760000001</v>
      </c>
      <c r="M190" s="53">
        <v>938.70620199999996</v>
      </c>
      <c r="N190" s="53">
        <v>0</v>
      </c>
      <c r="O190" s="53">
        <v>0</v>
      </c>
      <c r="P190" s="53" t="s">
        <v>56</v>
      </c>
      <c r="Q190" s="53">
        <v>938.70620199999996</v>
      </c>
      <c r="R190" s="52" t="s">
        <v>31</v>
      </c>
      <c r="S190" s="53">
        <f t="shared" si="24"/>
        <v>776.52263199999993</v>
      </c>
      <c r="T190" s="53">
        <v>217.78153499999999</v>
      </c>
      <c r="U190" s="53">
        <v>25.050684</v>
      </c>
      <c r="V190" s="53">
        <v>374.18343099999998</v>
      </c>
      <c r="W190" s="53">
        <v>159.50698199999999</v>
      </c>
      <c r="Y190" s="50"/>
      <c r="Z190" s="51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</row>
    <row r="191" spans="1:45" s="46" customFormat="1" ht="9" customHeight="1">
      <c r="A191" s="52" t="s">
        <v>32</v>
      </c>
      <c r="B191" s="53">
        <f t="shared" si="22"/>
        <v>7097.8018760000004</v>
      </c>
      <c r="C191" s="54"/>
      <c r="D191" s="53">
        <f t="shared" si="23"/>
        <v>6999.8942230000002</v>
      </c>
      <c r="E191" s="53">
        <v>5168.3157600000004</v>
      </c>
      <c r="F191" s="53">
        <v>1841.8136139999999</v>
      </c>
      <c r="G191" s="53">
        <v>523.50716</v>
      </c>
      <c r="H191" s="53">
        <v>77.711281</v>
      </c>
      <c r="I191" s="53">
        <v>55.102372000000003</v>
      </c>
      <c r="J191" s="53" t="s">
        <v>56</v>
      </c>
      <c r="K191" s="53">
        <v>503.98906299999999</v>
      </c>
      <c r="L191" s="53">
        <v>-1475.9962889999999</v>
      </c>
      <c r="M191" s="53">
        <v>305.45126199999999</v>
      </c>
      <c r="N191" s="53">
        <v>0</v>
      </c>
      <c r="O191" s="53">
        <v>0</v>
      </c>
      <c r="P191" s="53" t="s">
        <v>56</v>
      </c>
      <c r="Q191" s="53">
        <v>305.45126199999999</v>
      </c>
      <c r="R191" s="52" t="s">
        <v>32</v>
      </c>
      <c r="S191" s="53">
        <f t="shared" si="24"/>
        <v>97.907652999999996</v>
      </c>
      <c r="T191" s="53">
        <v>44.153196000000001</v>
      </c>
      <c r="U191" s="53">
        <v>10.929174</v>
      </c>
      <c r="V191" s="53">
        <v>26.964763000000001</v>
      </c>
      <c r="W191" s="53">
        <v>15.860519999999999</v>
      </c>
      <c r="Y191" s="50"/>
      <c r="Z191" s="51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</row>
    <row r="192" spans="1:45" s="46" customFormat="1" ht="9" customHeight="1">
      <c r="A192" s="55" t="s">
        <v>33</v>
      </c>
      <c r="B192" s="56">
        <f t="shared" si="22"/>
        <v>8546.8834130000014</v>
      </c>
      <c r="C192" s="57"/>
      <c r="D192" s="56">
        <f t="shared" si="23"/>
        <v>8404.5267120000008</v>
      </c>
      <c r="E192" s="56">
        <v>3564.1542840000002</v>
      </c>
      <c r="F192" s="56">
        <v>963.37354100000005</v>
      </c>
      <c r="G192" s="56">
        <v>3193.1710699999999</v>
      </c>
      <c r="H192" s="56">
        <v>0.111568</v>
      </c>
      <c r="I192" s="56">
        <v>19.739276</v>
      </c>
      <c r="J192" s="56" t="s">
        <v>56</v>
      </c>
      <c r="K192" s="56">
        <v>657.88584100000003</v>
      </c>
      <c r="L192" s="56">
        <v>-144.33339899999999</v>
      </c>
      <c r="M192" s="56">
        <v>150.424531</v>
      </c>
      <c r="N192" s="56">
        <v>0</v>
      </c>
      <c r="O192" s="56">
        <v>0</v>
      </c>
      <c r="P192" s="56" t="s">
        <v>56</v>
      </c>
      <c r="Q192" s="56">
        <v>150.424531</v>
      </c>
      <c r="R192" s="55" t="s">
        <v>33</v>
      </c>
      <c r="S192" s="56">
        <f t="shared" si="24"/>
        <v>142.35670100000002</v>
      </c>
      <c r="T192" s="56">
        <v>105.077155</v>
      </c>
      <c r="U192" s="56">
        <v>13.070816000000001</v>
      </c>
      <c r="V192" s="56">
        <v>15.684253999999999</v>
      </c>
      <c r="W192" s="56">
        <v>8.5244759999999999</v>
      </c>
      <c r="Y192" s="50"/>
      <c r="Z192" s="51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</row>
    <row r="193" spans="1:45" s="46" customFormat="1" ht="9.9499999999999993" customHeight="1">
      <c r="A193" s="58"/>
      <c r="B193" s="45"/>
      <c r="C193" s="45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8"/>
      <c r="S193" s="59"/>
      <c r="T193" s="59"/>
      <c r="U193" s="59"/>
      <c r="V193" s="59"/>
      <c r="W193" s="59"/>
      <c r="Z193" s="51"/>
    </row>
    <row r="194" spans="1:45" s="46" customFormat="1" ht="9.9499999999999993" customHeight="1">
      <c r="A194" s="44" t="s">
        <v>61</v>
      </c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4" t="s">
        <v>61</v>
      </c>
      <c r="S194" s="45"/>
      <c r="T194" s="45"/>
      <c r="U194" s="45"/>
      <c r="V194" s="45"/>
      <c r="W194" s="45"/>
      <c r="Z194" s="51"/>
    </row>
    <row r="195" spans="1:45" s="46" customFormat="1" ht="9" customHeight="1">
      <c r="A195" s="47" t="s">
        <v>1</v>
      </c>
      <c r="B195" s="48">
        <f>SUM(B197:B228)</f>
        <v>2938437.5851690001</v>
      </c>
      <c r="C195" s="49"/>
      <c r="D195" s="48">
        <f>SUM(D197:D228)</f>
        <v>1786659.7787854704</v>
      </c>
      <c r="E195" s="48">
        <f t="shared" ref="E195:Q195" si="25">SUM(E197:E228)</f>
        <v>995065.19346499979</v>
      </c>
      <c r="F195" s="48">
        <f>SUM(F197:F228)</f>
        <v>650018.28648446978</v>
      </c>
      <c r="G195" s="48">
        <f>SUM(G197:G228)</f>
        <v>-5734.2367509999949</v>
      </c>
      <c r="H195" s="48">
        <f>SUM(H197:H228)</f>
        <v>29261.637254999994</v>
      </c>
      <c r="I195" s="48">
        <f>SUM(I197:I228)</f>
        <v>6251.6849310000007</v>
      </c>
      <c r="J195" s="48" t="s">
        <v>56</v>
      </c>
      <c r="K195" s="48">
        <f>SUM(K197:K228)</f>
        <v>73064.552010999992</v>
      </c>
      <c r="L195" s="48">
        <f>SUM(L197:L228)</f>
        <v>9320.1488190000055</v>
      </c>
      <c r="M195" s="48">
        <f>SUM(M197:M228)</f>
        <v>29412.512571000007</v>
      </c>
      <c r="N195" s="48">
        <f t="shared" si="25"/>
        <v>3.4139999999999999E-3</v>
      </c>
      <c r="O195" s="48">
        <f t="shared" si="25"/>
        <v>3214.5746570000001</v>
      </c>
      <c r="P195" s="48" t="s">
        <v>56</v>
      </c>
      <c r="Q195" s="48">
        <f t="shared" si="25"/>
        <v>26197.93450000001</v>
      </c>
      <c r="R195" s="47" t="s">
        <v>1</v>
      </c>
      <c r="S195" s="48">
        <f t="shared" ref="S195:T195" si="26">SUM(S197:S228)</f>
        <v>1151777.8063835301</v>
      </c>
      <c r="T195" s="48">
        <f t="shared" si="26"/>
        <v>904886.83485300001</v>
      </c>
      <c r="U195" s="48">
        <f>SUM(U197:U228)</f>
        <v>18206.584897000001</v>
      </c>
      <c r="V195" s="48">
        <f>SUM(V197:V228)</f>
        <v>228078.03178352999</v>
      </c>
      <c r="W195" s="48">
        <f>SUM(W197:W228)</f>
        <v>606.35484999999994</v>
      </c>
      <c r="Y195" s="50"/>
      <c r="Z195" s="51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</row>
    <row r="196" spans="1:45" s="46" customFormat="1" ht="3.95" customHeight="1">
      <c r="A196" s="47"/>
      <c r="B196" s="48"/>
      <c r="C196" s="49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7"/>
      <c r="S196" s="48"/>
      <c r="T196" s="48"/>
      <c r="U196" s="48"/>
      <c r="V196" s="48"/>
      <c r="W196" s="48"/>
      <c r="Y196" s="50"/>
      <c r="Z196" s="51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</row>
    <row r="197" spans="1:45" s="46" customFormat="1" ht="9" customHeight="1">
      <c r="A197" s="52" t="s">
        <v>2</v>
      </c>
      <c r="B197" s="53">
        <f t="shared" ref="B197:B228" si="27">SUM(D197,S197)</f>
        <v>11695.434972999998</v>
      </c>
      <c r="C197" s="54"/>
      <c r="D197" s="53">
        <f t="shared" ref="D197:D228" si="28">SUM(E197:M197)</f>
        <v>11556.517955999998</v>
      </c>
      <c r="E197" s="53">
        <v>5298.6575599999996</v>
      </c>
      <c r="F197" s="53">
        <v>5554.117518</v>
      </c>
      <c r="G197" s="53">
        <v>423.28743800000001</v>
      </c>
      <c r="H197" s="53">
        <v>76.751078000000007</v>
      </c>
      <c r="I197" s="53">
        <v>65.147752999999994</v>
      </c>
      <c r="J197" s="53" t="s">
        <v>56</v>
      </c>
      <c r="K197" s="53">
        <v>422.74316599999997</v>
      </c>
      <c r="L197" s="53">
        <v>-447.52901900000001</v>
      </c>
      <c r="M197" s="53">
        <v>163.34246200000001</v>
      </c>
      <c r="N197" s="53">
        <v>0</v>
      </c>
      <c r="O197" s="53">
        <v>0</v>
      </c>
      <c r="P197" s="53" t="s">
        <v>56</v>
      </c>
      <c r="Q197" s="53">
        <v>163.34246200000001</v>
      </c>
      <c r="R197" s="52" t="s">
        <v>2</v>
      </c>
      <c r="S197" s="53">
        <f t="shared" ref="S197:S228" si="29">SUM(T197:W197)</f>
        <v>138.91701700000002</v>
      </c>
      <c r="T197" s="53">
        <v>99.358120999999997</v>
      </c>
      <c r="U197" s="53">
        <v>8.6132200000000001</v>
      </c>
      <c r="V197" s="53">
        <v>31.153376999999999</v>
      </c>
      <c r="W197" s="53">
        <v>-0.207701</v>
      </c>
      <c r="Y197" s="50"/>
      <c r="Z197" s="51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</row>
    <row r="198" spans="1:45" s="46" customFormat="1" ht="9" customHeight="1">
      <c r="A198" s="52" t="s">
        <v>3</v>
      </c>
      <c r="B198" s="53">
        <f t="shared" si="27"/>
        <v>34477.754477999995</v>
      </c>
      <c r="C198" s="54"/>
      <c r="D198" s="53">
        <f t="shared" si="28"/>
        <v>33928.731803999995</v>
      </c>
      <c r="E198" s="53">
        <v>16135.267991000001</v>
      </c>
      <c r="F198" s="53">
        <v>14756.425037000001</v>
      </c>
      <c r="G198" s="53">
        <v>1131.8020859999999</v>
      </c>
      <c r="H198" s="53">
        <v>866.70263599999998</v>
      </c>
      <c r="I198" s="53">
        <v>126.399024</v>
      </c>
      <c r="J198" s="53" t="s">
        <v>56</v>
      </c>
      <c r="K198" s="53">
        <v>1614.116526</v>
      </c>
      <c r="L198" s="53">
        <v>-1308.3155300000001</v>
      </c>
      <c r="M198" s="53">
        <v>606.33403399999997</v>
      </c>
      <c r="N198" s="53">
        <v>0</v>
      </c>
      <c r="O198" s="53">
        <v>0</v>
      </c>
      <c r="P198" s="53" t="s">
        <v>56</v>
      </c>
      <c r="Q198" s="53">
        <v>606.33403399999997</v>
      </c>
      <c r="R198" s="52" t="s">
        <v>3</v>
      </c>
      <c r="S198" s="53">
        <f t="shared" si="29"/>
        <v>549.02267400000005</v>
      </c>
      <c r="T198" s="53">
        <v>247.65836300000001</v>
      </c>
      <c r="U198" s="53">
        <v>26.174627999999998</v>
      </c>
      <c r="V198" s="53">
        <v>327.00911300000001</v>
      </c>
      <c r="W198" s="53">
        <v>-51.819429999999997</v>
      </c>
      <c r="Y198" s="50"/>
      <c r="Z198" s="51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</row>
    <row r="199" spans="1:45" s="46" customFormat="1" ht="9" customHeight="1">
      <c r="A199" s="52" t="s">
        <v>4</v>
      </c>
      <c r="B199" s="53">
        <f t="shared" si="27"/>
        <v>4934.4395199999999</v>
      </c>
      <c r="C199" s="54"/>
      <c r="D199" s="53">
        <f t="shared" si="28"/>
        <v>4647.7619539999996</v>
      </c>
      <c r="E199" s="53">
        <v>2901.4403870000001</v>
      </c>
      <c r="F199" s="53">
        <v>1093.5781340000001</v>
      </c>
      <c r="G199" s="53">
        <v>156.95534499999999</v>
      </c>
      <c r="H199" s="53">
        <v>2.5604650000000002</v>
      </c>
      <c r="I199" s="53">
        <v>38.201267999999999</v>
      </c>
      <c r="J199" s="53" t="s">
        <v>56</v>
      </c>
      <c r="K199" s="53">
        <v>396.104018</v>
      </c>
      <c r="L199" s="53">
        <v>-178.16296199999999</v>
      </c>
      <c r="M199" s="53">
        <v>237.08529899999999</v>
      </c>
      <c r="N199" s="53">
        <v>0</v>
      </c>
      <c r="O199" s="53">
        <v>0</v>
      </c>
      <c r="P199" s="53" t="s">
        <v>56</v>
      </c>
      <c r="Q199" s="53">
        <v>237.08529899999999</v>
      </c>
      <c r="R199" s="52" t="s">
        <v>4</v>
      </c>
      <c r="S199" s="53">
        <f t="shared" si="29"/>
        <v>286.67756600000001</v>
      </c>
      <c r="T199" s="53">
        <v>236.82568599999999</v>
      </c>
      <c r="U199" s="53">
        <v>4.8843120000000004</v>
      </c>
      <c r="V199" s="53">
        <v>32.946702999999999</v>
      </c>
      <c r="W199" s="53">
        <v>12.020865000000001</v>
      </c>
      <c r="Y199" s="50"/>
      <c r="Z199" s="51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</row>
    <row r="200" spans="1:45" s="46" customFormat="1" ht="9" customHeight="1">
      <c r="A200" s="55" t="s">
        <v>5</v>
      </c>
      <c r="B200" s="56">
        <f t="shared" si="27"/>
        <v>8206.6529150000006</v>
      </c>
      <c r="C200" s="57"/>
      <c r="D200" s="56">
        <f t="shared" si="28"/>
        <v>8084.3527830000003</v>
      </c>
      <c r="E200" s="56">
        <v>3991.7699170000001</v>
      </c>
      <c r="F200" s="56">
        <v>3365.896596</v>
      </c>
      <c r="G200" s="56">
        <v>185.95685800000001</v>
      </c>
      <c r="H200" s="56">
        <v>1.6483909999999999</v>
      </c>
      <c r="I200" s="56">
        <v>39.376981000000001</v>
      </c>
      <c r="J200" s="56" t="s">
        <v>56</v>
      </c>
      <c r="K200" s="56">
        <v>298.00746900000001</v>
      </c>
      <c r="L200" s="56">
        <v>-110.58796599999999</v>
      </c>
      <c r="M200" s="56">
        <v>312.284537</v>
      </c>
      <c r="N200" s="56">
        <v>0</v>
      </c>
      <c r="O200" s="56">
        <v>0</v>
      </c>
      <c r="P200" s="56" t="s">
        <v>56</v>
      </c>
      <c r="Q200" s="56">
        <v>312.284537</v>
      </c>
      <c r="R200" s="55" t="s">
        <v>5</v>
      </c>
      <c r="S200" s="56">
        <f t="shared" si="29"/>
        <v>122.300132</v>
      </c>
      <c r="T200" s="56">
        <v>60.029708999999997</v>
      </c>
      <c r="U200" s="56">
        <v>17.291402000000001</v>
      </c>
      <c r="V200" s="56">
        <v>43.700738999999999</v>
      </c>
      <c r="W200" s="56">
        <v>1.2782819999999999</v>
      </c>
      <c r="Y200" s="50"/>
      <c r="Z200" s="51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</row>
    <row r="201" spans="1:45" s="46" customFormat="1" ht="9" customHeight="1">
      <c r="A201" s="52" t="s">
        <v>6</v>
      </c>
      <c r="B201" s="53">
        <f t="shared" si="27"/>
        <v>24103.237098999998</v>
      </c>
      <c r="C201" s="54"/>
      <c r="D201" s="53">
        <f t="shared" si="28"/>
        <v>23432.147016999999</v>
      </c>
      <c r="E201" s="53">
        <v>20910.138421</v>
      </c>
      <c r="F201" s="53">
        <v>-667.632563</v>
      </c>
      <c r="G201" s="53">
        <v>1417.7644319999999</v>
      </c>
      <c r="H201" s="53">
        <v>72.821347000000003</v>
      </c>
      <c r="I201" s="53">
        <v>167.86945499999999</v>
      </c>
      <c r="J201" s="53" t="s">
        <v>56</v>
      </c>
      <c r="K201" s="53">
        <v>2182.9935930000001</v>
      </c>
      <c r="L201" s="53">
        <v>-1423.0912069999999</v>
      </c>
      <c r="M201" s="53">
        <v>771.28353900000002</v>
      </c>
      <c r="N201" s="53">
        <v>0</v>
      </c>
      <c r="O201" s="53">
        <v>0</v>
      </c>
      <c r="P201" s="53" t="s">
        <v>56</v>
      </c>
      <c r="Q201" s="53">
        <v>771.28353900000002</v>
      </c>
      <c r="R201" s="52" t="s">
        <v>6</v>
      </c>
      <c r="S201" s="53">
        <f t="shared" si="29"/>
        <v>671.09008199999994</v>
      </c>
      <c r="T201" s="53">
        <v>477.47519299999999</v>
      </c>
      <c r="U201" s="53">
        <v>42.825940000000003</v>
      </c>
      <c r="V201" s="53">
        <v>82.595144000000005</v>
      </c>
      <c r="W201" s="53">
        <v>68.193804999999998</v>
      </c>
      <c r="Y201" s="50"/>
      <c r="Z201" s="51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</row>
    <row r="202" spans="1:45" s="46" customFormat="1" ht="9" customHeight="1">
      <c r="A202" s="52" t="s">
        <v>7</v>
      </c>
      <c r="B202" s="53">
        <f t="shared" si="27"/>
        <v>37227.692786000007</v>
      </c>
      <c r="C202" s="54"/>
      <c r="D202" s="53">
        <f t="shared" si="28"/>
        <v>36773.879250000005</v>
      </c>
      <c r="E202" s="53">
        <v>1699.1397939999999</v>
      </c>
      <c r="F202" s="53">
        <v>27607.928616000001</v>
      </c>
      <c r="G202" s="53">
        <v>250.739735</v>
      </c>
      <c r="H202" s="53">
        <v>6994.4911350000002</v>
      </c>
      <c r="I202" s="53">
        <v>35.986763000000003</v>
      </c>
      <c r="J202" s="53" t="s">
        <v>56</v>
      </c>
      <c r="K202" s="53">
        <v>192.04993300000001</v>
      </c>
      <c r="L202" s="53">
        <v>-155.9889</v>
      </c>
      <c r="M202" s="53">
        <v>149.532174</v>
      </c>
      <c r="N202" s="53">
        <v>0</v>
      </c>
      <c r="O202" s="53">
        <v>0</v>
      </c>
      <c r="P202" s="53" t="s">
        <v>56</v>
      </c>
      <c r="Q202" s="53">
        <v>149.532174</v>
      </c>
      <c r="R202" s="52" t="s">
        <v>7</v>
      </c>
      <c r="S202" s="53">
        <f t="shared" si="29"/>
        <v>453.81353600000006</v>
      </c>
      <c r="T202" s="53">
        <v>154.58781400000001</v>
      </c>
      <c r="U202" s="53">
        <v>29.972753000000001</v>
      </c>
      <c r="V202" s="53">
        <v>267.72413699999998</v>
      </c>
      <c r="W202" s="53">
        <v>1.528832</v>
      </c>
      <c r="Y202" s="50"/>
      <c r="Z202" s="51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</row>
    <row r="203" spans="1:45" s="46" customFormat="1" ht="9" customHeight="1">
      <c r="A203" s="52" t="s">
        <v>8</v>
      </c>
      <c r="B203" s="53">
        <f t="shared" si="27"/>
        <v>6759.1184460000004</v>
      </c>
      <c r="C203" s="54"/>
      <c r="D203" s="53">
        <f t="shared" si="28"/>
        <v>6483.3553690000008</v>
      </c>
      <c r="E203" s="53">
        <v>4213.6480389999997</v>
      </c>
      <c r="F203" s="53">
        <v>1515.4819219999999</v>
      </c>
      <c r="G203" s="53">
        <v>669.93981399999996</v>
      </c>
      <c r="H203" s="53">
        <v>45.581237999999999</v>
      </c>
      <c r="I203" s="53">
        <v>97.057147000000001</v>
      </c>
      <c r="J203" s="53" t="s">
        <v>56</v>
      </c>
      <c r="K203" s="53">
        <v>279.58493399999998</v>
      </c>
      <c r="L203" s="53">
        <v>-530.30531399999995</v>
      </c>
      <c r="M203" s="53">
        <v>192.36758900000001</v>
      </c>
      <c r="N203" s="53">
        <v>0</v>
      </c>
      <c r="O203" s="53">
        <v>0</v>
      </c>
      <c r="P203" s="53" t="s">
        <v>56</v>
      </c>
      <c r="Q203" s="53">
        <v>192.36758900000001</v>
      </c>
      <c r="R203" s="52" t="s">
        <v>8</v>
      </c>
      <c r="S203" s="53">
        <f t="shared" si="29"/>
        <v>275.76307700000001</v>
      </c>
      <c r="T203" s="53">
        <v>124.61191599999999</v>
      </c>
      <c r="U203" s="53">
        <v>93.769187000000002</v>
      </c>
      <c r="V203" s="53">
        <v>53.871822000000002</v>
      </c>
      <c r="W203" s="53">
        <v>3.5101520000000002</v>
      </c>
      <c r="Y203" s="50"/>
      <c r="Z203" s="51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</row>
    <row r="204" spans="1:45" s="46" customFormat="1" ht="9" customHeight="1">
      <c r="A204" s="55" t="s">
        <v>9</v>
      </c>
      <c r="B204" s="56">
        <f t="shared" si="27"/>
        <v>27957.654689999996</v>
      </c>
      <c r="C204" s="57"/>
      <c r="D204" s="56">
        <f t="shared" si="28"/>
        <v>27516.694380999998</v>
      </c>
      <c r="E204" s="56">
        <v>16392.646356000001</v>
      </c>
      <c r="F204" s="56">
        <v>8814.6273669999991</v>
      </c>
      <c r="G204" s="56">
        <v>1059.51756</v>
      </c>
      <c r="H204" s="56">
        <v>552.93768899999998</v>
      </c>
      <c r="I204" s="56">
        <v>236.85541699999999</v>
      </c>
      <c r="J204" s="56" t="s">
        <v>56</v>
      </c>
      <c r="K204" s="56">
        <v>1419.870664</v>
      </c>
      <c r="L204" s="56">
        <v>-1485.096849</v>
      </c>
      <c r="M204" s="56">
        <v>525.33617700000002</v>
      </c>
      <c r="N204" s="56">
        <v>0</v>
      </c>
      <c r="O204" s="56">
        <v>0</v>
      </c>
      <c r="P204" s="56" t="s">
        <v>56</v>
      </c>
      <c r="Q204" s="56">
        <v>525.33617700000002</v>
      </c>
      <c r="R204" s="55" t="s">
        <v>9</v>
      </c>
      <c r="S204" s="56">
        <f t="shared" si="29"/>
        <v>440.960309</v>
      </c>
      <c r="T204" s="56">
        <v>229.04289600000001</v>
      </c>
      <c r="U204" s="56">
        <v>41.824451000000003</v>
      </c>
      <c r="V204" s="56">
        <v>168.37512699999999</v>
      </c>
      <c r="W204" s="56">
        <v>1.717835</v>
      </c>
      <c r="Y204" s="50"/>
      <c r="Z204" s="51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</row>
    <row r="205" spans="1:45" s="46" customFormat="1" ht="9" customHeight="1">
      <c r="A205" s="52" t="s">
        <v>10</v>
      </c>
      <c r="B205" s="53">
        <f t="shared" si="27"/>
        <v>2066921.2045080001</v>
      </c>
      <c r="C205" s="54"/>
      <c r="D205" s="53">
        <f t="shared" si="28"/>
        <v>931517.90971847007</v>
      </c>
      <c r="E205" s="53">
        <v>571013.63282599999</v>
      </c>
      <c r="F205" s="53">
        <v>312879.89134646999</v>
      </c>
      <c r="G205" s="53">
        <v>-58009.187322999998</v>
      </c>
      <c r="H205" s="53">
        <v>5800.2476969999998</v>
      </c>
      <c r="I205" s="53">
        <v>1362.3462320000001</v>
      </c>
      <c r="J205" s="53" t="s">
        <v>56</v>
      </c>
      <c r="K205" s="53">
        <v>35863.897035000002</v>
      </c>
      <c r="L205" s="53">
        <v>48567.876917000001</v>
      </c>
      <c r="M205" s="53">
        <v>14039.204988000001</v>
      </c>
      <c r="N205" s="53">
        <v>3.0019999999999999E-3</v>
      </c>
      <c r="O205" s="53">
        <v>3214.5746570000001</v>
      </c>
      <c r="P205" s="53" t="s">
        <v>56</v>
      </c>
      <c r="Q205" s="53">
        <v>10824.627329000001</v>
      </c>
      <c r="R205" s="52" t="s">
        <v>10</v>
      </c>
      <c r="S205" s="53">
        <f t="shared" si="29"/>
        <v>1135403.2947895301</v>
      </c>
      <c r="T205" s="53">
        <v>896765.40195600002</v>
      </c>
      <c r="U205" s="53">
        <v>16934.529611000002</v>
      </c>
      <c r="V205" s="53">
        <v>221594.66765153001</v>
      </c>
      <c r="W205" s="53">
        <v>108.695571</v>
      </c>
      <c r="Y205" s="50"/>
      <c r="Z205" s="51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</row>
    <row r="206" spans="1:45" s="46" customFormat="1" ht="9" customHeight="1">
      <c r="A206" s="52" t="s">
        <v>11</v>
      </c>
      <c r="B206" s="53">
        <f t="shared" si="27"/>
        <v>4479.314934</v>
      </c>
      <c r="C206" s="54"/>
      <c r="D206" s="53">
        <f t="shared" si="28"/>
        <v>4348.1818569999996</v>
      </c>
      <c r="E206" s="53">
        <v>3816.9674129999999</v>
      </c>
      <c r="F206" s="53">
        <v>85.140541999999996</v>
      </c>
      <c r="G206" s="53">
        <v>279.198849</v>
      </c>
      <c r="H206" s="53">
        <v>0.33946399999999999</v>
      </c>
      <c r="I206" s="53">
        <v>70.467825000000005</v>
      </c>
      <c r="J206" s="53" t="s">
        <v>56</v>
      </c>
      <c r="K206" s="53">
        <v>78.374111999999997</v>
      </c>
      <c r="L206" s="53">
        <v>-127.89802400000001</v>
      </c>
      <c r="M206" s="53">
        <v>145.59167600000001</v>
      </c>
      <c r="N206" s="53">
        <v>0</v>
      </c>
      <c r="O206" s="53">
        <v>0</v>
      </c>
      <c r="P206" s="53" t="s">
        <v>56</v>
      </c>
      <c r="Q206" s="53">
        <v>145.59167600000001</v>
      </c>
      <c r="R206" s="52" t="s">
        <v>11</v>
      </c>
      <c r="S206" s="53">
        <f t="shared" si="29"/>
        <v>131.13307700000001</v>
      </c>
      <c r="T206" s="53">
        <v>101.638136</v>
      </c>
      <c r="U206" s="53">
        <v>4.7724209999999996</v>
      </c>
      <c r="V206" s="53">
        <v>12.942249</v>
      </c>
      <c r="W206" s="53">
        <v>11.780271000000001</v>
      </c>
      <c r="Y206" s="50"/>
      <c r="Z206" s="51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</row>
    <row r="207" spans="1:45" s="46" customFormat="1" ht="9" customHeight="1">
      <c r="A207" s="52" t="s">
        <v>12</v>
      </c>
      <c r="B207" s="53">
        <f t="shared" si="27"/>
        <v>23509.533803999999</v>
      </c>
      <c r="C207" s="54"/>
      <c r="D207" s="53">
        <f t="shared" si="28"/>
        <v>23525.430444999998</v>
      </c>
      <c r="E207" s="53">
        <v>18650.334448000001</v>
      </c>
      <c r="F207" s="53">
        <v>2778.584957</v>
      </c>
      <c r="G207" s="53">
        <v>1418.275445</v>
      </c>
      <c r="H207" s="53">
        <v>-2.7795380000000001</v>
      </c>
      <c r="I207" s="53">
        <v>214.08104900000001</v>
      </c>
      <c r="J207" s="53" t="s">
        <v>56</v>
      </c>
      <c r="K207" s="53">
        <v>1563.075047</v>
      </c>
      <c r="L207" s="53">
        <v>-1711.262522</v>
      </c>
      <c r="M207" s="53">
        <v>615.12155900000005</v>
      </c>
      <c r="N207" s="53">
        <v>0</v>
      </c>
      <c r="O207" s="53">
        <v>0</v>
      </c>
      <c r="P207" s="53" t="s">
        <v>56</v>
      </c>
      <c r="Q207" s="53">
        <v>615.12155900000005</v>
      </c>
      <c r="R207" s="52" t="s">
        <v>12</v>
      </c>
      <c r="S207" s="53">
        <f t="shared" si="29"/>
        <v>-15.896641000000002</v>
      </c>
      <c r="T207" s="53">
        <v>-132.200658</v>
      </c>
      <c r="U207" s="53">
        <v>23.682259999999999</v>
      </c>
      <c r="V207" s="53">
        <v>46.525246000000003</v>
      </c>
      <c r="W207" s="53">
        <v>46.096511</v>
      </c>
      <c r="Y207" s="50"/>
      <c r="Z207" s="51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</row>
    <row r="208" spans="1:45" s="46" customFormat="1" ht="9" customHeight="1">
      <c r="A208" s="55" t="s">
        <v>13</v>
      </c>
      <c r="B208" s="56">
        <f t="shared" si="27"/>
        <v>4482.0437010000005</v>
      </c>
      <c r="C208" s="57"/>
      <c r="D208" s="56">
        <f t="shared" si="28"/>
        <v>4034.9768720000002</v>
      </c>
      <c r="E208" s="56">
        <v>1951.5033920000001</v>
      </c>
      <c r="F208" s="56">
        <v>1294.4145860000001</v>
      </c>
      <c r="G208" s="56">
        <v>607.66603899999996</v>
      </c>
      <c r="H208" s="56">
        <v>0.50941499999999995</v>
      </c>
      <c r="I208" s="56">
        <v>45.660510000000002</v>
      </c>
      <c r="J208" s="56" t="s">
        <v>56</v>
      </c>
      <c r="K208" s="56">
        <v>214.90002000000001</v>
      </c>
      <c r="L208" s="56">
        <v>-312.44113199999998</v>
      </c>
      <c r="M208" s="56">
        <v>232.76404199999999</v>
      </c>
      <c r="N208" s="56">
        <v>0</v>
      </c>
      <c r="O208" s="56">
        <v>0</v>
      </c>
      <c r="P208" s="56" t="s">
        <v>56</v>
      </c>
      <c r="Q208" s="56">
        <v>232.76404199999999</v>
      </c>
      <c r="R208" s="55" t="s">
        <v>13</v>
      </c>
      <c r="S208" s="56">
        <f t="shared" si="29"/>
        <v>447.06682899999998</v>
      </c>
      <c r="T208" s="56">
        <v>161.82011499999999</v>
      </c>
      <c r="U208" s="56">
        <v>8.7544719999999998</v>
      </c>
      <c r="V208" s="56">
        <v>30.681918</v>
      </c>
      <c r="W208" s="56">
        <v>245.81032400000001</v>
      </c>
      <c r="Y208" s="50"/>
      <c r="Z208" s="51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</row>
    <row r="209" spans="1:45" s="46" customFormat="1" ht="9" customHeight="1">
      <c r="A209" s="52" t="s">
        <v>14</v>
      </c>
      <c r="B209" s="53">
        <f t="shared" si="27"/>
        <v>8711.8714990000008</v>
      </c>
      <c r="C209" s="54"/>
      <c r="D209" s="53">
        <f t="shared" si="28"/>
        <v>6461.6135140000006</v>
      </c>
      <c r="E209" s="53">
        <v>4415.1380120000003</v>
      </c>
      <c r="F209" s="53">
        <v>1277.452098</v>
      </c>
      <c r="G209" s="53">
        <v>554.62903900000003</v>
      </c>
      <c r="H209" s="53">
        <v>0.1963</v>
      </c>
      <c r="I209" s="53">
        <v>65.958115000000006</v>
      </c>
      <c r="J209" s="53" t="s">
        <v>56</v>
      </c>
      <c r="K209" s="53">
        <v>388.66506399999997</v>
      </c>
      <c r="L209" s="53">
        <v>-473.48303399999998</v>
      </c>
      <c r="M209" s="53">
        <v>233.05792</v>
      </c>
      <c r="N209" s="53">
        <v>0</v>
      </c>
      <c r="O209" s="53">
        <v>0</v>
      </c>
      <c r="P209" s="53" t="s">
        <v>56</v>
      </c>
      <c r="Q209" s="53">
        <v>233.05792</v>
      </c>
      <c r="R209" s="52" t="s">
        <v>14</v>
      </c>
      <c r="S209" s="53">
        <f t="shared" si="29"/>
        <v>2250.2579850000002</v>
      </c>
      <c r="T209" s="53">
        <v>2178.6782450000001</v>
      </c>
      <c r="U209" s="53">
        <v>15.64235</v>
      </c>
      <c r="V209" s="53">
        <v>21.161183000000001</v>
      </c>
      <c r="W209" s="53">
        <v>34.776206999999999</v>
      </c>
      <c r="Y209" s="50"/>
      <c r="Z209" s="51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</row>
    <row r="210" spans="1:45" s="46" customFormat="1" ht="9" customHeight="1">
      <c r="A210" s="52" t="s">
        <v>15</v>
      </c>
      <c r="B210" s="53">
        <f t="shared" si="27"/>
        <v>64257.903628000007</v>
      </c>
      <c r="C210" s="54"/>
      <c r="D210" s="53">
        <f t="shared" si="28"/>
        <v>63314.305572000005</v>
      </c>
      <c r="E210" s="53">
        <v>37628.535961000001</v>
      </c>
      <c r="F210" s="53">
        <v>18124.003368000002</v>
      </c>
      <c r="G210" s="53">
        <v>6148.9957610000001</v>
      </c>
      <c r="H210" s="53">
        <v>472.636776</v>
      </c>
      <c r="I210" s="53">
        <v>505.951774</v>
      </c>
      <c r="J210" s="53" t="s">
        <v>56</v>
      </c>
      <c r="K210" s="53">
        <v>3742.072263</v>
      </c>
      <c r="L210" s="53">
        <v>-4404.709374</v>
      </c>
      <c r="M210" s="53">
        <v>1096.819043</v>
      </c>
      <c r="N210" s="53">
        <v>0</v>
      </c>
      <c r="O210" s="53">
        <v>0</v>
      </c>
      <c r="P210" s="53" t="s">
        <v>56</v>
      </c>
      <c r="Q210" s="53">
        <v>1096.819043</v>
      </c>
      <c r="R210" s="52" t="s">
        <v>15</v>
      </c>
      <c r="S210" s="53">
        <f t="shared" si="29"/>
        <v>943.59805600000004</v>
      </c>
      <c r="T210" s="53">
        <v>520.83514700000001</v>
      </c>
      <c r="U210" s="53">
        <v>72.253516000000005</v>
      </c>
      <c r="V210" s="53">
        <v>321.896343</v>
      </c>
      <c r="W210" s="53">
        <v>28.613050000000001</v>
      </c>
      <c r="Y210" s="50"/>
      <c r="Z210" s="51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</row>
    <row r="211" spans="1:45" s="46" customFormat="1" ht="9" customHeight="1">
      <c r="A211" s="52" t="s">
        <v>16</v>
      </c>
      <c r="B211" s="53">
        <f t="shared" si="27"/>
        <v>87827.858590999997</v>
      </c>
      <c r="C211" s="54"/>
      <c r="D211" s="53">
        <f t="shared" si="28"/>
        <v>87007.218179999996</v>
      </c>
      <c r="E211" s="53">
        <v>53912.463777999998</v>
      </c>
      <c r="F211" s="53">
        <v>26870.30704</v>
      </c>
      <c r="G211" s="53">
        <v>3138.1306829999999</v>
      </c>
      <c r="H211" s="53">
        <v>298.779336</v>
      </c>
      <c r="I211" s="53">
        <v>798.64653999999996</v>
      </c>
      <c r="J211" s="53" t="s">
        <v>56</v>
      </c>
      <c r="K211" s="53">
        <v>5368.0043500000002</v>
      </c>
      <c r="L211" s="53">
        <v>-4872.1518480000004</v>
      </c>
      <c r="M211" s="53">
        <v>1493.038301</v>
      </c>
      <c r="N211" s="53">
        <v>0</v>
      </c>
      <c r="O211" s="53">
        <v>0</v>
      </c>
      <c r="P211" s="53" t="s">
        <v>56</v>
      </c>
      <c r="Q211" s="53">
        <v>1493.038301</v>
      </c>
      <c r="R211" s="52" t="s">
        <v>16</v>
      </c>
      <c r="S211" s="53">
        <f t="shared" si="29"/>
        <v>820.64041099999997</v>
      </c>
      <c r="T211" s="53">
        <v>355.31538899999998</v>
      </c>
      <c r="U211" s="53">
        <v>130.88488699999999</v>
      </c>
      <c r="V211" s="53">
        <v>323.342375</v>
      </c>
      <c r="W211" s="53">
        <v>11.097759999999999</v>
      </c>
      <c r="Y211" s="50"/>
      <c r="Z211" s="51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</row>
    <row r="212" spans="1:45" s="46" customFormat="1" ht="9" customHeight="1">
      <c r="A212" s="55" t="s">
        <v>17</v>
      </c>
      <c r="B212" s="56">
        <f t="shared" si="27"/>
        <v>33494.410550999994</v>
      </c>
      <c r="C212" s="57"/>
      <c r="D212" s="56">
        <f t="shared" si="28"/>
        <v>33017.638574999997</v>
      </c>
      <c r="E212" s="56">
        <v>8110.4068859999998</v>
      </c>
      <c r="F212" s="56">
        <v>16761.091788999998</v>
      </c>
      <c r="G212" s="56">
        <v>1067.94472</v>
      </c>
      <c r="H212" s="56">
        <v>6355.9773830000004</v>
      </c>
      <c r="I212" s="56">
        <v>131.428946</v>
      </c>
      <c r="J212" s="56" t="s">
        <v>56</v>
      </c>
      <c r="K212" s="56">
        <v>1061.2419090000001</v>
      </c>
      <c r="L212" s="56">
        <v>-887.83316600000001</v>
      </c>
      <c r="M212" s="56">
        <v>417.38010800000001</v>
      </c>
      <c r="N212" s="56">
        <v>0</v>
      </c>
      <c r="O212" s="56">
        <v>0</v>
      </c>
      <c r="P212" s="56" t="s">
        <v>56</v>
      </c>
      <c r="Q212" s="56">
        <v>417.38010800000001</v>
      </c>
      <c r="R212" s="55" t="s">
        <v>17</v>
      </c>
      <c r="S212" s="56">
        <f t="shared" si="29"/>
        <v>476.771976</v>
      </c>
      <c r="T212" s="56">
        <v>222.97382899999999</v>
      </c>
      <c r="U212" s="56">
        <v>65.453908999999996</v>
      </c>
      <c r="V212" s="56">
        <v>144.76028500000001</v>
      </c>
      <c r="W212" s="56">
        <v>43.583953000000001</v>
      </c>
      <c r="Y212" s="50"/>
      <c r="Z212" s="51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</row>
    <row r="213" spans="1:45" s="46" customFormat="1" ht="9" customHeight="1">
      <c r="A213" s="52" t="s">
        <v>18</v>
      </c>
      <c r="B213" s="53">
        <f t="shared" si="27"/>
        <v>8225.3177109999997</v>
      </c>
      <c r="C213" s="54"/>
      <c r="D213" s="53">
        <f t="shared" si="28"/>
        <v>7946.9372709999998</v>
      </c>
      <c r="E213" s="53">
        <v>4921.585376</v>
      </c>
      <c r="F213" s="53">
        <v>1933.531536</v>
      </c>
      <c r="G213" s="53">
        <v>446.79934200000002</v>
      </c>
      <c r="H213" s="53">
        <v>-2.0079989999999999</v>
      </c>
      <c r="I213" s="53">
        <v>70.196307000000004</v>
      </c>
      <c r="J213" s="53" t="s">
        <v>56</v>
      </c>
      <c r="K213" s="53">
        <v>540.50700200000006</v>
      </c>
      <c r="L213" s="53">
        <v>-313.29313500000001</v>
      </c>
      <c r="M213" s="53">
        <v>349.61884199999997</v>
      </c>
      <c r="N213" s="53">
        <v>0</v>
      </c>
      <c r="O213" s="53">
        <v>0</v>
      </c>
      <c r="P213" s="53" t="s">
        <v>56</v>
      </c>
      <c r="Q213" s="53">
        <v>349.61884199999997</v>
      </c>
      <c r="R213" s="52" t="s">
        <v>18</v>
      </c>
      <c r="S213" s="53">
        <f t="shared" si="29"/>
        <v>278.38044000000002</v>
      </c>
      <c r="T213" s="53">
        <v>202.137281</v>
      </c>
      <c r="U213" s="53">
        <v>20.667372</v>
      </c>
      <c r="V213" s="53">
        <v>28.824897</v>
      </c>
      <c r="W213" s="53">
        <v>26.750889999999998</v>
      </c>
      <c r="Y213" s="50"/>
      <c r="Z213" s="51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</row>
    <row r="214" spans="1:45" s="46" customFormat="1" ht="9" customHeight="1">
      <c r="A214" s="52" t="s">
        <v>19</v>
      </c>
      <c r="B214" s="53">
        <f t="shared" si="27"/>
        <v>2812.5165610000004</v>
      </c>
      <c r="C214" s="54"/>
      <c r="D214" s="53">
        <f t="shared" si="28"/>
        <v>2753.8779710000003</v>
      </c>
      <c r="E214" s="53">
        <v>1685.2500130000001</v>
      </c>
      <c r="F214" s="53">
        <v>773.62421400000005</v>
      </c>
      <c r="G214" s="53">
        <v>269.14228800000001</v>
      </c>
      <c r="H214" s="53">
        <v>-5.5043000000000002E-2</v>
      </c>
      <c r="I214" s="53">
        <v>12.945169</v>
      </c>
      <c r="J214" s="53" t="s">
        <v>56</v>
      </c>
      <c r="K214" s="53">
        <v>212.714122</v>
      </c>
      <c r="L214" s="53">
        <v>-281.14699899999999</v>
      </c>
      <c r="M214" s="53">
        <v>81.404207</v>
      </c>
      <c r="N214" s="53">
        <v>0</v>
      </c>
      <c r="O214" s="53">
        <v>0</v>
      </c>
      <c r="P214" s="53" t="s">
        <v>56</v>
      </c>
      <c r="Q214" s="53">
        <v>81.404207</v>
      </c>
      <c r="R214" s="52" t="s">
        <v>19</v>
      </c>
      <c r="S214" s="53">
        <f t="shared" si="29"/>
        <v>58.638589999999994</v>
      </c>
      <c r="T214" s="53">
        <v>37.682513999999998</v>
      </c>
      <c r="U214" s="53">
        <v>12.147838999999999</v>
      </c>
      <c r="V214" s="53">
        <v>10.233231</v>
      </c>
      <c r="W214" s="53">
        <v>-1.4249940000000001</v>
      </c>
      <c r="Y214" s="50"/>
      <c r="Z214" s="51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</row>
    <row r="215" spans="1:45" s="46" customFormat="1" ht="9" customHeight="1">
      <c r="A215" s="52" t="s">
        <v>20</v>
      </c>
      <c r="B215" s="53">
        <f t="shared" si="27"/>
        <v>165099.79427100002</v>
      </c>
      <c r="C215" s="54"/>
      <c r="D215" s="53">
        <f t="shared" si="28"/>
        <v>162529.66738500001</v>
      </c>
      <c r="E215" s="53">
        <v>99180.703867000004</v>
      </c>
      <c r="F215" s="53">
        <v>41183.154979999999</v>
      </c>
      <c r="G215" s="53">
        <v>18826.171296</v>
      </c>
      <c r="H215" s="53">
        <v>886.16850799999997</v>
      </c>
      <c r="I215" s="53">
        <v>434.60158200000001</v>
      </c>
      <c r="J215" s="53" t="s">
        <v>56</v>
      </c>
      <c r="K215" s="53">
        <v>6144.9408860000003</v>
      </c>
      <c r="L215" s="53">
        <v>-6546.6784889999999</v>
      </c>
      <c r="M215" s="53">
        <v>2420.6047549999998</v>
      </c>
      <c r="N215" s="53">
        <v>0</v>
      </c>
      <c r="O215" s="53">
        <v>0</v>
      </c>
      <c r="P215" s="53" t="s">
        <v>56</v>
      </c>
      <c r="Q215" s="53">
        <v>2420.6047549999998</v>
      </c>
      <c r="R215" s="52" t="s">
        <v>20</v>
      </c>
      <c r="S215" s="53">
        <f t="shared" si="29"/>
        <v>2570.126886</v>
      </c>
      <c r="T215" s="53">
        <v>279.98567400000002</v>
      </c>
      <c r="U215" s="53">
        <v>13.469791000000001</v>
      </c>
      <c r="V215" s="53">
        <v>2423.065736</v>
      </c>
      <c r="W215" s="53">
        <v>-146.39431500000001</v>
      </c>
      <c r="Y215" s="50"/>
      <c r="Z215" s="51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</row>
    <row r="216" spans="1:45" s="46" customFormat="1" ht="9" customHeight="1">
      <c r="A216" s="55" t="s">
        <v>21</v>
      </c>
      <c r="B216" s="56">
        <f t="shared" si="27"/>
        <v>7279.4563339999995</v>
      </c>
      <c r="C216" s="57"/>
      <c r="D216" s="56">
        <f t="shared" si="28"/>
        <v>7083.6132839999991</v>
      </c>
      <c r="E216" s="56">
        <v>3024.8257400000002</v>
      </c>
      <c r="F216" s="56">
        <v>1676.8329759999999</v>
      </c>
      <c r="G216" s="56">
        <v>2108.8363169999998</v>
      </c>
      <c r="H216" s="56">
        <v>-0.14754200000000001</v>
      </c>
      <c r="I216" s="56">
        <v>64.302097000000003</v>
      </c>
      <c r="J216" s="56" t="s">
        <v>56</v>
      </c>
      <c r="K216" s="56">
        <v>331.26501999999999</v>
      </c>
      <c r="L216" s="56">
        <v>-274.52286199999998</v>
      </c>
      <c r="M216" s="56">
        <v>152.22153800000001</v>
      </c>
      <c r="N216" s="56">
        <v>0</v>
      </c>
      <c r="O216" s="56">
        <v>0</v>
      </c>
      <c r="P216" s="56" t="s">
        <v>56</v>
      </c>
      <c r="Q216" s="56">
        <v>152.22153800000001</v>
      </c>
      <c r="R216" s="55" t="s">
        <v>21</v>
      </c>
      <c r="S216" s="56">
        <f t="shared" si="29"/>
        <v>195.84304999999998</v>
      </c>
      <c r="T216" s="56">
        <v>108.742684</v>
      </c>
      <c r="U216" s="56">
        <v>54.954234</v>
      </c>
      <c r="V216" s="56">
        <v>26.697973999999999</v>
      </c>
      <c r="W216" s="56">
        <v>5.4481580000000003</v>
      </c>
      <c r="Y216" s="50"/>
      <c r="Z216" s="51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</row>
    <row r="217" spans="1:45" s="46" customFormat="1" ht="9" customHeight="1">
      <c r="A217" s="52" t="s">
        <v>22</v>
      </c>
      <c r="B217" s="53">
        <f t="shared" si="27"/>
        <v>20516.835624000003</v>
      </c>
      <c r="C217" s="54"/>
      <c r="D217" s="53">
        <f t="shared" si="28"/>
        <v>20118.554946000004</v>
      </c>
      <c r="E217" s="53">
        <v>16234.661338</v>
      </c>
      <c r="F217" s="53">
        <v>1910.1408819999999</v>
      </c>
      <c r="G217" s="53">
        <v>1019.810819</v>
      </c>
      <c r="H217" s="53">
        <v>48.402425999999998</v>
      </c>
      <c r="I217" s="53">
        <v>307.87082500000002</v>
      </c>
      <c r="J217" s="53" t="s">
        <v>56</v>
      </c>
      <c r="K217" s="53">
        <v>1223.7321910000001</v>
      </c>
      <c r="L217" s="53">
        <v>-1293.634335</v>
      </c>
      <c r="M217" s="53">
        <v>667.57079999999996</v>
      </c>
      <c r="N217" s="53">
        <v>0</v>
      </c>
      <c r="O217" s="53">
        <v>0</v>
      </c>
      <c r="P217" s="53" t="s">
        <v>56</v>
      </c>
      <c r="Q217" s="53">
        <v>667.57079999999996</v>
      </c>
      <c r="R217" s="52" t="s">
        <v>22</v>
      </c>
      <c r="S217" s="53">
        <f t="shared" si="29"/>
        <v>398.28067799999997</v>
      </c>
      <c r="T217" s="53">
        <v>140.02586600000001</v>
      </c>
      <c r="U217" s="53">
        <v>59.909776999999998</v>
      </c>
      <c r="V217" s="53">
        <v>158.49264099999999</v>
      </c>
      <c r="W217" s="53">
        <v>39.852393999999997</v>
      </c>
      <c r="Y217" s="50"/>
      <c r="Z217" s="51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</row>
    <row r="218" spans="1:45" s="46" customFormat="1" ht="9" customHeight="1">
      <c r="A218" s="52" t="s">
        <v>23</v>
      </c>
      <c r="B218" s="53">
        <f t="shared" si="27"/>
        <v>20047.902189000004</v>
      </c>
      <c r="C218" s="54"/>
      <c r="D218" s="53">
        <f t="shared" si="28"/>
        <v>19768.298792000005</v>
      </c>
      <c r="E218" s="53">
        <v>15049.275664000001</v>
      </c>
      <c r="F218" s="53">
        <v>2804.5396799999999</v>
      </c>
      <c r="G218" s="53">
        <v>534.30105600000002</v>
      </c>
      <c r="H218" s="53">
        <v>109.09941499999999</v>
      </c>
      <c r="I218" s="53">
        <v>152.73614799999999</v>
      </c>
      <c r="J218" s="53" t="s">
        <v>56</v>
      </c>
      <c r="K218" s="53">
        <v>1487.048771</v>
      </c>
      <c r="L218" s="53">
        <v>-741.41999799999996</v>
      </c>
      <c r="M218" s="53">
        <v>372.71805599999999</v>
      </c>
      <c r="N218" s="53">
        <v>0</v>
      </c>
      <c r="O218" s="53">
        <v>0</v>
      </c>
      <c r="P218" s="53" t="s">
        <v>56</v>
      </c>
      <c r="Q218" s="53">
        <v>372.71805599999999</v>
      </c>
      <c r="R218" s="52" t="s">
        <v>23</v>
      </c>
      <c r="S218" s="53">
        <f t="shared" si="29"/>
        <v>279.60339699999997</v>
      </c>
      <c r="T218" s="53">
        <v>18.337952000000001</v>
      </c>
      <c r="U218" s="53">
        <v>43.841971000000001</v>
      </c>
      <c r="V218" s="53">
        <v>218.19273699999999</v>
      </c>
      <c r="W218" s="53">
        <v>-0.76926300000000003</v>
      </c>
      <c r="Y218" s="50"/>
      <c r="Z218" s="51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</row>
    <row r="219" spans="1:45" s="46" customFormat="1" ht="9" customHeight="1">
      <c r="A219" s="52" t="s">
        <v>24</v>
      </c>
      <c r="B219" s="53">
        <f t="shared" si="27"/>
        <v>13686.489494999998</v>
      </c>
      <c r="C219" s="54"/>
      <c r="D219" s="53">
        <f t="shared" si="28"/>
        <v>12648.350327999999</v>
      </c>
      <c r="E219" s="53">
        <v>6899.7405200000003</v>
      </c>
      <c r="F219" s="53">
        <v>4205.201298</v>
      </c>
      <c r="G219" s="53">
        <v>467.87136299999997</v>
      </c>
      <c r="H219" s="53">
        <v>63.088687999999998</v>
      </c>
      <c r="I219" s="53">
        <v>203.276039</v>
      </c>
      <c r="J219" s="53" t="s">
        <v>56</v>
      </c>
      <c r="K219" s="53">
        <v>854.69781399999999</v>
      </c>
      <c r="L219" s="53">
        <v>-507.85582599999998</v>
      </c>
      <c r="M219" s="53">
        <v>462.33043199999997</v>
      </c>
      <c r="N219" s="53">
        <v>0</v>
      </c>
      <c r="O219" s="53">
        <v>0</v>
      </c>
      <c r="P219" s="53" t="s">
        <v>56</v>
      </c>
      <c r="Q219" s="53">
        <v>462.33043199999997</v>
      </c>
      <c r="R219" s="52" t="s">
        <v>24</v>
      </c>
      <c r="S219" s="53">
        <f t="shared" si="29"/>
        <v>1038.139167</v>
      </c>
      <c r="T219" s="53">
        <v>867.46489799999995</v>
      </c>
      <c r="U219" s="53">
        <v>7.6381709999999998</v>
      </c>
      <c r="V219" s="53">
        <v>194.48034799999999</v>
      </c>
      <c r="W219" s="53">
        <v>-31.44425</v>
      </c>
      <c r="Y219" s="50"/>
      <c r="Z219" s="51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</row>
    <row r="220" spans="1:45" s="46" customFormat="1" ht="9" customHeight="1">
      <c r="A220" s="55" t="s">
        <v>25</v>
      </c>
      <c r="B220" s="56">
        <f t="shared" si="27"/>
        <v>8803.2791120000002</v>
      </c>
      <c r="C220" s="57"/>
      <c r="D220" s="56">
        <f t="shared" si="28"/>
        <v>8627.9670810000007</v>
      </c>
      <c r="E220" s="56">
        <v>7903.1412140000002</v>
      </c>
      <c r="F220" s="56">
        <v>-676.94023200000004</v>
      </c>
      <c r="G220" s="56">
        <v>631.31076900000005</v>
      </c>
      <c r="H220" s="56">
        <v>-10.607768999999999</v>
      </c>
      <c r="I220" s="56">
        <v>84.449213999999998</v>
      </c>
      <c r="J220" s="56" t="s">
        <v>56</v>
      </c>
      <c r="K220" s="56">
        <v>921.92612199999996</v>
      </c>
      <c r="L220" s="56">
        <v>-464.03335399999997</v>
      </c>
      <c r="M220" s="56">
        <v>238.72111699999999</v>
      </c>
      <c r="N220" s="56">
        <v>0</v>
      </c>
      <c r="O220" s="56">
        <v>0</v>
      </c>
      <c r="P220" s="56" t="s">
        <v>56</v>
      </c>
      <c r="Q220" s="56">
        <v>238.72111699999999</v>
      </c>
      <c r="R220" s="55" t="s">
        <v>25</v>
      </c>
      <c r="S220" s="56">
        <f t="shared" si="29"/>
        <v>175.31203099999999</v>
      </c>
      <c r="T220" s="56">
        <v>67.984888999999995</v>
      </c>
      <c r="U220" s="56">
        <v>13.820611</v>
      </c>
      <c r="V220" s="56">
        <v>65.458556000000002</v>
      </c>
      <c r="W220" s="56">
        <v>28.047975000000001</v>
      </c>
      <c r="Y220" s="50"/>
      <c r="Z220" s="51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</row>
    <row r="221" spans="1:45" s="46" customFormat="1" ht="9" customHeight="1">
      <c r="A221" s="52" t="s">
        <v>26</v>
      </c>
      <c r="B221" s="53">
        <f t="shared" si="27"/>
        <v>14044.722249</v>
      </c>
      <c r="C221" s="54"/>
      <c r="D221" s="53">
        <f t="shared" si="28"/>
        <v>13782.666891000001</v>
      </c>
      <c r="E221" s="53">
        <v>12184.959226000001</v>
      </c>
      <c r="F221" s="53">
        <v>3717.5539079999999</v>
      </c>
      <c r="G221" s="53">
        <v>817.706368</v>
      </c>
      <c r="H221" s="53">
        <v>65.557890999999998</v>
      </c>
      <c r="I221" s="53">
        <v>194.692848</v>
      </c>
      <c r="J221" s="53" t="s">
        <v>56</v>
      </c>
      <c r="K221" s="53">
        <v>784.36377000000005</v>
      </c>
      <c r="L221" s="53">
        <v>-4459.2273649999997</v>
      </c>
      <c r="M221" s="53">
        <v>477.06024500000001</v>
      </c>
      <c r="N221" s="53">
        <v>0</v>
      </c>
      <c r="O221" s="53">
        <v>0</v>
      </c>
      <c r="P221" s="53" t="s">
        <v>56</v>
      </c>
      <c r="Q221" s="53">
        <v>477.06024500000001</v>
      </c>
      <c r="R221" s="52" t="s">
        <v>26</v>
      </c>
      <c r="S221" s="53">
        <f t="shared" si="29"/>
        <v>262.05535799999996</v>
      </c>
      <c r="T221" s="53">
        <v>126.572822</v>
      </c>
      <c r="U221" s="53">
        <v>33.431956999999997</v>
      </c>
      <c r="V221" s="53">
        <v>82.082234</v>
      </c>
      <c r="W221" s="53">
        <v>19.968344999999999</v>
      </c>
      <c r="Y221" s="50"/>
      <c r="Z221" s="51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</row>
    <row r="222" spans="1:45" s="46" customFormat="1" ht="9" customHeight="1">
      <c r="A222" s="52" t="s">
        <v>27</v>
      </c>
      <c r="B222" s="53">
        <f t="shared" si="27"/>
        <v>21727.789159999997</v>
      </c>
      <c r="C222" s="54"/>
      <c r="D222" s="53">
        <f t="shared" si="28"/>
        <v>21022.247550999997</v>
      </c>
      <c r="E222" s="53">
        <v>10974.659723999999</v>
      </c>
      <c r="F222" s="53">
        <v>8080.089242</v>
      </c>
      <c r="G222" s="53">
        <v>1051.2080129999999</v>
      </c>
      <c r="H222" s="53">
        <v>177.360724</v>
      </c>
      <c r="I222" s="53">
        <v>140.68368599999999</v>
      </c>
      <c r="J222" s="53" t="s">
        <v>56</v>
      </c>
      <c r="K222" s="53">
        <v>1101.6682820000001</v>
      </c>
      <c r="L222" s="53">
        <v>-1026.771757</v>
      </c>
      <c r="M222" s="53">
        <v>523.34963700000003</v>
      </c>
      <c r="N222" s="53">
        <v>4.1199999999999999E-4</v>
      </c>
      <c r="O222" s="53">
        <v>0</v>
      </c>
      <c r="P222" s="53" t="s">
        <v>56</v>
      </c>
      <c r="Q222" s="53">
        <v>523.34922500000005</v>
      </c>
      <c r="R222" s="52" t="s">
        <v>27</v>
      </c>
      <c r="S222" s="53">
        <f t="shared" si="29"/>
        <v>705.54160899999999</v>
      </c>
      <c r="T222" s="53">
        <v>245.41606300000001</v>
      </c>
      <c r="U222" s="53">
        <v>283.426289</v>
      </c>
      <c r="V222" s="53">
        <v>158.84860699999999</v>
      </c>
      <c r="W222" s="53">
        <v>17.850650000000002</v>
      </c>
      <c r="Y222" s="50"/>
      <c r="Z222" s="51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</row>
    <row r="223" spans="1:45" s="46" customFormat="1" ht="9" customHeight="1">
      <c r="A223" s="52" t="s">
        <v>28</v>
      </c>
      <c r="B223" s="53">
        <f t="shared" si="27"/>
        <v>12309.603217000002</v>
      </c>
      <c r="C223" s="54"/>
      <c r="D223" s="53">
        <f t="shared" si="28"/>
        <v>12198.287508000001</v>
      </c>
      <c r="E223" s="53">
        <v>6748.7415890000002</v>
      </c>
      <c r="F223" s="53">
        <v>4088.0333000000001</v>
      </c>
      <c r="G223" s="53">
        <v>842.82432300000005</v>
      </c>
      <c r="H223" s="53">
        <v>4.6463239999999999</v>
      </c>
      <c r="I223" s="53">
        <v>99.091426999999996</v>
      </c>
      <c r="J223" s="53" t="s">
        <v>56</v>
      </c>
      <c r="K223" s="53">
        <v>580.50195499999995</v>
      </c>
      <c r="L223" s="53">
        <v>-625.34453699999995</v>
      </c>
      <c r="M223" s="53">
        <v>459.79312700000003</v>
      </c>
      <c r="N223" s="53">
        <v>0</v>
      </c>
      <c r="O223" s="53">
        <v>0</v>
      </c>
      <c r="P223" s="53" t="s">
        <v>56</v>
      </c>
      <c r="Q223" s="53">
        <v>459.79312700000003</v>
      </c>
      <c r="R223" s="52" t="s">
        <v>28</v>
      </c>
      <c r="S223" s="53">
        <f t="shared" si="29"/>
        <v>111.315709</v>
      </c>
      <c r="T223" s="53">
        <v>71.533832000000004</v>
      </c>
      <c r="U223" s="53">
        <v>9.4141130000000004</v>
      </c>
      <c r="V223" s="53">
        <v>21.699624</v>
      </c>
      <c r="W223" s="53">
        <v>8.6681399999999993</v>
      </c>
      <c r="Y223" s="50"/>
      <c r="Z223" s="51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</row>
    <row r="224" spans="1:45" s="46" customFormat="1" ht="9" customHeight="1">
      <c r="A224" s="55" t="s">
        <v>29</v>
      </c>
      <c r="B224" s="56">
        <f t="shared" si="27"/>
        <v>124279.17600600001</v>
      </c>
      <c r="C224" s="57"/>
      <c r="D224" s="56">
        <f t="shared" si="28"/>
        <v>122964.49382500001</v>
      </c>
      <c r="E224" s="56">
        <v>13495.227572</v>
      </c>
      <c r="F224" s="56">
        <v>103080.67140599999</v>
      </c>
      <c r="G224" s="56">
        <v>1198.3573469999999</v>
      </c>
      <c r="H224" s="56">
        <v>4121.6971039999999</v>
      </c>
      <c r="I224" s="56">
        <v>171.47910300000001</v>
      </c>
      <c r="J224" s="56" t="s">
        <v>56</v>
      </c>
      <c r="K224" s="56">
        <v>1290.864871</v>
      </c>
      <c r="L224" s="56">
        <v>-1093.4308490000001</v>
      </c>
      <c r="M224" s="56">
        <v>699.62727099999995</v>
      </c>
      <c r="N224" s="56">
        <v>0</v>
      </c>
      <c r="O224" s="56">
        <v>0</v>
      </c>
      <c r="P224" s="56" t="s">
        <v>56</v>
      </c>
      <c r="Q224" s="56">
        <v>699.62727099999995</v>
      </c>
      <c r="R224" s="55" t="s">
        <v>29</v>
      </c>
      <c r="S224" s="56">
        <f t="shared" si="29"/>
        <v>1314.6821810000001</v>
      </c>
      <c r="T224" s="56">
        <v>417.02991800000001</v>
      </c>
      <c r="U224" s="56">
        <v>18.147759000000001</v>
      </c>
      <c r="V224" s="56">
        <v>847.63923999999997</v>
      </c>
      <c r="W224" s="56">
        <v>31.865264</v>
      </c>
      <c r="Y224" s="50"/>
      <c r="Z224" s="51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</row>
    <row r="225" spans="1:45" s="46" customFormat="1" ht="9" customHeight="1">
      <c r="A225" s="52" t="s">
        <v>30</v>
      </c>
      <c r="B225" s="53">
        <f t="shared" si="27"/>
        <v>1971.6214160000002</v>
      </c>
      <c r="C225" s="54"/>
      <c r="D225" s="53">
        <f t="shared" si="28"/>
        <v>1940.5788000000002</v>
      </c>
      <c r="E225" s="53">
        <v>1595.4490490000001</v>
      </c>
      <c r="F225" s="53">
        <v>123.800462</v>
      </c>
      <c r="G225" s="53">
        <v>139.24904599999999</v>
      </c>
      <c r="H225" s="53">
        <v>-4.279261</v>
      </c>
      <c r="I225" s="53">
        <v>15.596730000000001</v>
      </c>
      <c r="J225" s="53" t="s">
        <v>56</v>
      </c>
      <c r="K225" s="53">
        <v>130.111628</v>
      </c>
      <c r="L225" s="53">
        <v>-115.91317100000001</v>
      </c>
      <c r="M225" s="53">
        <v>56.564317000000003</v>
      </c>
      <c r="N225" s="53">
        <v>0</v>
      </c>
      <c r="O225" s="53">
        <v>0</v>
      </c>
      <c r="P225" s="53" t="s">
        <v>56</v>
      </c>
      <c r="Q225" s="53">
        <v>56.564317000000003</v>
      </c>
      <c r="R225" s="52" t="s">
        <v>30</v>
      </c>
      <c r="S225" s="53">
        <f t="shared" si="29"/>
        <v>31.042616000000002</v>
      </c>
      <c r="T225" s="53">
        <v>19.680544000000001</v>
      </c>
      <c r="U225" s="53">
        <v>6.4676130000000001</v>
      </c>
      <c r="V225" s="53">
        <v>7.7141299999999999</v>
      </c>
      <c r="W225" s="53">
        <v>-2.819671</v>
      </c>
      <c r="Y225" s="50"/>
      <c r="Z225" s="51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</row>
    <row r="226" spans="1:45" s="46" customFormat="1" ht="9" customHeight="1">
      <c r="A226" s="52" t="s">
        <v>31</v>
      </c>
      <c r="B226" s="53">
        <f t="shared" si="27"/>
        <v>54131.630595999995</v>
      </c>
      <c r="C226" s="54"/>
      <c r="D226" s="53">
        <f t="shared" si="28"/>
        <v>53485.130173999998</v>
      </c>
      <c r="E226" s="53">
        <v>14899.660030999999</v>
      </c>
      <c r="F226" s="53">
        <v>33695.204785000002</v>
      </c>
      <c r="G226" s="53">
        <v>1653.4589530000001</v>
      </c>
      <c r="H226" s="53">
        <v>2184.5247570000001</v>
      </c>
      <c r="I226" s="53">
        <v>213.95785000000001</v>
      </c>
      <c r="J226" s="53" t="s">
        <v>56</v>
      </c>
      <c r="K226" s="53">
        <v>1596.666416</v>
      </c>
      <c r="L226" s="53">
        <v>-1503.3663019999999</v>
      </c>
      <c r="M226" s="53">
        <v>745.023684</v>
      </c>
      <c r="N226" s="53">
        <v>0</v>
      </c>
      <c r="O226" s="53">
        <v>0</v>
      </c>
      <c r="P226" s="53" t="s">
        <v>56</v>
      </c>
      <c r="Q226" s="53">
        <v>745.023684</v>
      </c>
      <c r="R226" s="52" t="s">
        <v>31</v>
      </c>
      <c r="S226" s="53">
        <f t="shared" si="29"/>
        <v>646.50042199999996</v>
      </c>
      <c r="T226" s="53">
        <v>293.98728199999999</v>
      </c>
      <c r="U226" s="53">
        <v>37.897015000000003</v>
      </c>
      <c r="V226" s="53">
        <v>273.35989000000001</v>
      </c>
      <c r="W226" s="53">
        <v>41.256234999999997</v>
      </c>
      <c r="Y226" s="50"/>
      <c r="Z226" s="51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</row>
    <row r="227" spans="1:45" s="46" customFormat="1" ht="9" customHeight="1">
      <c r="A227" s="52" t="s">
        <v>32</v>
      </c>
      <c r="B227" s="53">
        <f t="shared" si="27"/>
        <v>7262.925841000002</v>
      </c>
      <c r="C227" s="54"/>
      <c r="D227" s="53">
        <f t="shared" si="28"/>
        <v>7170.3808350000018</v>
      </c>
      <c r="E227" s="53">
        <v>5378.8455439999998</v>
      </c>
      <c r="F227" s="53">
        <v>1790.329066</v>
      </c>
      <c r="G227" s="53">
        <v>591.58090300000003</v>
      </c>
      <c r="H227" s="53">
        <v>78.719255000000004</v>
      </c>
      <c r="I227" s="53">
        <v>64.065675999999996</v>
      </c>
      <c r="J227" s="53" t="s">
        <v>56</v>
      </c>
      <c r="K227" s="53">
        <v>485.93909300000001</v>
      </c>
      <c r="L227" s="53">
        <v>-1453.4808869999999</v>
      </c>
      <c r="M227" s="53">
        <v>234.38218499999999</v>
      </c>
      <c r="N227" s="53">
        <v>0</v>
      </c>
      <c r="O227" s="53">
        <v>0</v>
      </c>
      <c r="P227" s="53" t="s">
        <v>56</v>
      </c>
      <c r="Q227" s="53">
        <v>234.38218499999999</v>
      </c>
      <c r="R227" s="52" t="s">
        <v>32</v>
      </c>
      <c r="S227" s="53">
        <f t="shared" si="29"/>
        <v>92.545006000000001</v>
      </c>
      <c r="T227" s="53">
        <v>34.24053</v>
      </c>
      <c r="U227" s="53">
        <v>17.908159999999999</v>
      </c>
      <c r="V227" s="53">
        <v>40.149023</v>
      </c>
      <c r="W227" s="53">
        <v>0.24729300000000001</v>
      </c>
      <c r="Y227" s="50"/>
      <c r="Z227" s="51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</row>
    <row r="228" spans="1:45" s="46" customFormat="1" ht="9" customHeight="1">
      <c r="A228" s="55" t="s">
        <v>33</v>
      </c>
      <c r="B228" s="56">
        <f t="shared" si="27"/>
        <v>7192.3992640000006</v>
      </c>
      <c r="C228" s="57"/>
      <c r="D228" s="56">
        <f t="shared" si="28"/>
        <v>6968.0108960000007</v>
      </c>
      <c r="E228" s="56">
        <v>3846.7758170000002</v>
      </c>
      <c r="F228" s="56">
        <v>-478.78937200000001</v>
      </c>
      <c r="G228" s="56">
        <v>3165.5185649999999</v>
      </c>
      <c r="H228" s="56">
        <v>6.8964999999999999E-2</v>
      </c>
      <c r="I228" s="56">
        <v>20.305430999999999</v>
      </c>
      <c r="J228" s="56" t="s">
        <v>56</v>
      </c>
      <c r="K228" s="56">
        <v>291.90396500000003</v>
      </c>
      <c r="L228" s="56">
        <v>-118.751385</v>
      </c>
      <c r="M228" s="56">
        <v>240.97891000000001</v>
      </c>
      <c r="N228" s="56">
        <v>0</v>
      </c>
      <c r="O228" s="56">
        <v>0</v>
      </c>
      <c r="P228" s="56" t="s">
        <v>56</v>
      </c>
      <c r="Q228" s="56">
        <v>240.97891000000001</v>
      </c>
      <c r="R228" s="55" t="s">
        <v>33</v>
      </c>
      <c r="S228" s="56">
        <f t="shared" si="29"/>
        <v>224.38836800000001</v>
      </c>
      <c r="T228" s="56">
        <v>151.96024700000001</v>
      </c>
      <c r="U228" s="56">
        <v>52.112906000000002</v>
      </c>
      <c r="V228" s="56">
        <v>17.739502999999999</v>
      </c>
      <c r="W228" s="56">
        <v>2.5757119999999998</v>
      </c>
      <c r="Y228" s="50"/>
      <c r="Z228" s="51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</row>
    <row r="229" spans="1:45" s="46" customFormat="1" ht="9.9499999999999993" customHeight="1">
      <c r="A229" s="58"/>
      <c r="B229" s="45"/>
      <c r="C229" s="45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8"/>
      <c r="S229" s="59"/>
      <c r="T229" s="59"/>
      <c r="U229" s="59"/>
      <c r="V229" s="59"/>
      <c r="W229" s="59"/>
      <c r="Z229" s="51"/>
    </row>
    <row r="230" spans="1:45" s="46" customFormat="1" ht="9.9499999999999993" customHeight="1">
      <c r="A230" s="44" t="s">
        <v>62</v>
      </c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4" t="s">
        <v>62</v>
      </c>
      <c r="S230" s="45"/>
      <c r="T230" s="45"/>
      <c r="U230" s="45"/>
      <c r="V230" s="45"/>
      <c r="W230" s="45"/>
      <c r="Z230" s="51"/>
    </row>
    <row r="231" spans="1:45" s="46" customFormat="1" ht="9" customHeight="1">
      <c r="A231" s="47" t="s">
        <v>1</v>
      </c>
      <c r="B231" s="48">
        <f>SUM(B233:B264)</f>
        <v>3166355.5974590005</v>
      </c>
      <c r="C231" s="49"/>
      <c r="D231" s="48">
        <f>SUM(D233:D264)</f>
        <v>2065080.1358549995</v>
      </c>
      <c r="E231" s="48">
        <f t="shared" ref="E231:Q231" si="30">SUM(E233:E264)</f>
        <v>1088291.5882330001</v>
      </c>
      <c r="F231" s="48">
        <f>SUM(F233:F264)</f>
        <v>794235.20689499972</v>
      </c>
      <c r="G231" s="48">
        <f>SUM(G233:G264)</f>
        <v>113765.105104</v>
      </c>
      <c r="H231" s="48">
        <f>SUM(H233:H264)</f>
        <v>33950.460038999991</v>
      </c>
      <c r="I231" s="48">
        <f>SUM(I233:I264)</f>
        <v>6426.98621</v>
      </c>
      <c r="J231" s="48" t="s">
        <v>56</v>
      </c>
      <c r="K231" s="48" t="s">
        <v>56</v>
      </c>
      <c r="L231" s="48" t="s">
        <v>56</v>
      </c>
      <c r="M231" s="48">
        <f>SUM(M233:M264)</f>
        <v>28410.789374</v>
      </c>
      <c r="N231" s="48">
        <f t="shared" si="30"/>
        <v>0</v>
      </c>
      <c r="O231" s="48">
        <f t="shared" si="30"/>
        <v>4681.7675429999999</v>
      </c>
      <c r="P231" s="48" t="s">
        <v>56</v>
      </c>
      <c r="Q231" s="48">
        <f t="shared" si="30"/>
        <v>23729.021831000002</v>
      </c>
      <c r="R231" s="47" t="s">
        <v>1</v>
      </c>
      <c r="S231" s="48">
        <f t="shared" ref="S231:T231" si="31">SUM(S233:S264)</f>
        <v>1101275.4616039996</v>
      </c>
      <c r="T231" s="48">
        <f t="shared" si="31"/>
        <v>826816.992402</v>
      </c>
      <c r="U231" s="48">
        <f>SUM(U233:U264)</f>
        <v>16178.144648999998</v>
      </c>
      <c r="V231" s="48">
        <f>SUM(V233:V264)</f>
        <v>249264.57488299999</v>
      </c>
      <c r="W231" s="48">
        <f>SUM(W233:W264)</f>
        <v>9015.7496699999974</v>
      </c>
      <c r="Y231" s="50"/>
      <c r="Z231" s="51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</row>
    <row r="232" spans="1:45" s="46" customFormat="1" ht="3.95" customHeight="1">
      <c r="A232" s="47"/>
      <c r="B232" s="48"/>
      <c r="C232" s="49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7"/>
      <c r="S232" s="48"/>
      <c r="T232" s="48"/>
      <c r="U232" s="48"/>
      <c r="V232" s="48"/>
      <c r="W232" s="48"/>
      <c r="Y232" s="50"/>
      <c r="Z232" s="51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</row>
    <row r="233" spans="1:45" s="46" customFormat="1" ht="9" customHeight="1">
      <c r="A233" s="52" t="s">
        <v>2</v>
      </c>
      <c r="B233" s="53">
        <f t="shared" ref="B233:B264" si="32">SUM(D233,S233)</f>
        <v>16635.473254</v>
      </c>
      <c r="C233" s="54"/>
      <c r="D233" s="53">
        <f t="shared" ref="D233:D264" si="33">SUM(E233:M233)</f>
        <v>16252.344183000001</v>
      </c>
      <c r="E233" s="53">
        <v>7161.8756780000003</v>
      </c>
      <c r="F233" s="53">
        <v>8571.516764</v>
      </c>
      <c r="G233" s="53">
        <v>210.287306</v>
      </c>
      <c r="H233" s="53">
        <v>76.098810999999998</v>
      </c>
      <c r="I233" s="53">
        <v>71.795061000000004</v>
      </c>
      <c r="J233" s="53" t="s">
        <v>56</v>
      </c>
      <c r="K233" s="53" t="s">
        <v>56</v>
      </c>
      <c r="L233" s="53" t="s">
        <v>56</v>
      </c>
      <c r="M233" s="53">
        <v>160.77056300000001</v>
      </c>
      <c r="N233" s="53">
        <v>0</v>
      </c>
      <c r="O233" s="53">
        <v>0</v>
      </c>
      <c r="P233" s="53" t="s">
        <v>56</v>
      </c>
      <c r="Q233" s="53">
        <v>160.77056300000001</v>
      </c>
      <c r="R233" s="52" t="s">
        <v>2</v>
      </c>
      <c r="S233" s="53">
        <f t="shared" ref="S233:S264" si="34">SUM(T233:W233)</f>
        <v>383.12907100000001</v>
      </c>
      <c r="T233" s="53">
        <v>211.559774</v>
      </c>
      <c r="U233" s="53">
        <v>28.914307000000001</v>
      </c>
      <c r="V233" s="53">
        <v>50.288077999999999</v>
      </c>
      <c r="W233" s="53">
        <v>92.366911999999999</v>
      </c>
      <c r="Y233" s="50"/>
      <c r="Z233" s="51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</row>
    <row r="234" spans="1:45" s="46" customFormat="1" ht="9" customHeight="1">
      <c r="A234" s="52" t="s">
        <v>3</v>
      </c>
      <c r="B234" s="53">
        <f t="shared" si="32"/>
        <v>42353.929898999995</v>
      </c>
      <c r="C234" s="54"/>
      <c r="D234" s="53">
        <f t="shared" si="33"/>
        <v>41347.067190999995</v>
      </c>
      <c r="E234" s="53">
        <v>19148.310254</v>
      </c>
      <c r="F234" s="53">
        <v>19260.423857999998</v>
      </c>
      <c r="G234" s="53">
        <v>1346.9960369999999</v>
      </c>
      <c r="H234" s="53">
        <v>869.11217599999998</v>
      </c>
      <c r="I234" s="53">
        <v>113.63797599999999</v>
      </c>
      <c r="J234" s="53" t="s">
        <v>56</v>
      </c>
      <c r="K234" s="53" t="s">
        <v>56</v>
      </c>
      <c r="L234" s="53" t="s">
        <v>56</v>
      </c>
      <c r="M234" s="53">
        <v>608.58689000000004</v>
      </c>
      <c r="N234" s="53">
        <v>0</v>
      </c>
      <c r="O234" s="53">
        <v>0</v>
      </c>
      <c r="P234" s="53" t="s">
        <v>56</v>
      </c>
      <c r="Q234" s="53">
        <v>608.58689000000004</v>
      </c>
      <c r="R234" s="52" t="s">
        <v>3</v>
      </c>
      <c r="S234" s="53">
        <f t="shared" si="34"/>
        <v>1006.862708</v>
      </c>
      <c r="T234" s="53">
        <v>422.34129100000001</v>
      </c>
      <c r="U234" s="53">
        <v>34.638019</v>
      </c>
      <c r="V234" s="53">
        <v>415.00385399999999</v>
      </c>
      <c r="W234" s="53">
        <v>134.87954400000001</v>
      </c>
      <c r="Y234" s="50"/>
      <c r="Z234" s="51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</row>
    <row r="235" spans="1:45" s="46" customFormat="1" ht="9" customHeight="1">
      <c r="A235" s="52" t="s">
        <v>4</v>
      </c>
      <c r="B235" s="53">
        <f t="shared" si="32"/>
        <v>5440.2472479999988</v>
      </c>
      <c r="C235" s="54"/>
      <c r="D235" s="53">
        <f t="shared" si="33"/>
        <v>5136.7876549999992</v>
      </c>
      <c r="E235" s="53">
        <v>2941.8959329999998</v>
      </c>
      <c r="F235" s="53">
        <v>1873.4535550000001</v>
      </c>
      <c r="G235" s="53">
        <v>28.670262000000001</v>
      </c>
      <c r="H235" s="53">
        <v>26.732928999999999</v>
      </c>
      <c r="I235" s="53">
        <v>33.928013999999997</v>
      </c>
      <c r="J235" s="53" t="s">
        <v>56</v>
      </c>
      <c r="K235" s="53" t="s">
        <v>56</v>
      </c>
      <c r="L235" s="53" t="s">
        <v>56</v>
      </c>
      <c r="M235" s="53">
        <v>232.10696200000001</v>
      </c>
      <c r="N235" s="53">
        <v>0</v>
      </c>
      <c r="O235" s="53">
        <v>0</v>
      </c>
      <c r="P235" s="53" t="s">
        <v>56</v>
      </c>
      <c r="Q235" s="53">
        <v>232.10696200000001</v>
      </c>
      <c r="R235" s="52" t="s">
        <v>4</v>
      </c>
      <c r="S235" s="53">
        <f t="shared" si="34"/>
        <v>303.45959299999998</v>
      </c>
      <c r="T235" s="53">
        <v>221.11277899999999</v>
      </c>
      <c r="U235" s="53">
        <v>7.3681020000000004</v>
      </c>
      <c r="V235" s="53">
        <v>41.886087000000003</v>
      </c>
      <c r="W235" s="53">
        <v>33.092624999999998</v>
      </c>
      <c r="Y235" s="50"/>
      <c r="Z235" s="51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</row>
    <row r="236" spans="1:45" s="46" customFormat="1" ht="9" customHeight="1">
      <c r="A236" s="55" t="s">
        <v>5</v>
      </c>
      <c r="B236" s="56">
        <f t="shared" si="32"/>
        <v>9540.4650409999995</v>
      </c>
      <c r="C236" s="57"/>
      <c r="D236" s="56">
        <f t="shared" si="33"/>
        <v>9324.0711789999987</v>
      </c>
      <c r="E236" s="56">
        <v>4703.8565440000002</v>
      </c>
      <c r="F236" s="56">
        <v>4072.7642380000002</v>
      </c>
      <c r="G236" s="56">
        <v>52.417493</v>
      </c>
      <c r="H236" s="56">
        <v>40.873026000000003</v>
      </c>
      <c r="I236" s="56">
        <v>39.681694999999998</v>
      </c>
      <c r="J236" s="56" t="s">
        <v>56</v>
      </c>
      <c r="K236" s="56" t="s">
        <v>56</v>
      </c>
      <c r="L236" s="56" t="s">
        <v>56</v>
      </c>
      <c r="M236" s="56">
        <v>414.478183</v>
      </c>
      <c r="N236" s="56">
        <v>0</v>
      </c>
      <c r="O236" s="56">
        <v>0</v>
      </c>
      <c r="P236" s="56" t="s">
        <v>56</v>
      </c>
      <c r="Q236" s="56">
        <v>414.478183</v>
      </c>
      <c r="R236" s="55" t="s">
        <v>5</v>
      </c>
      <c r="S236" s="56">
        <f t="shared" si="34"/>
        <v>216.39386200000001</v>
      </c>
      <c r="T236" s="56">
        <v>63.919452</v>
      </c>
      <c r="U236" s="56">
        <v>13.635517</v>
      </c>
      <c r="V236" s="56">
        <v>46.310653000000002</v>
      </c>
      <c r="W236" s="56">
        <v>92.528239999999997</v>
      </c>
      <c r="Y236" s="50"/>
      <c r="Z236" s="51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</row>
    <row r="237" spans="1:45" s="46" customFormat="1" ht="9" customHeight="1">
      <c r="A237" s="52" t="s">
        <v>6</v>
      </c>
      <c r="B237" s="53">
        <f t="shared" si="32"/>
        <v>34943.161494</v>
      </c>
      <c r="C237" s="54"/>
      <c r="D237" s="53">
        <f t="shared" si="33"/>
        <v>34764.748004000001</v>
      </c>
      <c r="E237" s="53">
        <v>24649.364727</v>
      </c>
      <c r="F237" s="53">
        <v>7784.7726160000002</v>
      </c>
      <c r="G237" s="53">
        <v>1362.7097060000001</v>
      </c>
      <c r="H237" s="53">
        <v>67.151275999999996</v>
      </c>
      <c r="I237" s="53">
        <v>167.40284800000001</v>
      </c>
      <c r="J237" s="53" t="s">
        <v>56</v>
      </c>
      <c r="K237" s="53" t="s">
        <v>56</v>
      </c>
      <c r="L237" s="53" t="s">
        <v>56</v>
      </c>
      <c r="M237" s="53">
        <v>733.34683099999995</v>
      </c>
      <c r="N237" s="53">
        <v>0</v>
      </c>
      <c r="O237" s="53">
        <v>0</v>
      </c>
      <c r="P237" s="53" t="s">
        <v>56</v>
      </c>
      <c r="Q237" s="53">
        <v>733.34683099999995</v>
      </c>
      <c r="R237" s="52" t="s">
        <v>6</v>
      </c>
      <c r="S237" s="53">
        <f t="shared" si="34"/>
        <v>178.41349000000002</v>
      </c>
      <c r="T237" s="53">
        <v>877.352799</v>
      </c>
      <c r="U237" s="53">
        <v>30.664269999999998</v>
      </c>
      <c r="V237" s="53">
        <v>86.824297999999999</v>
      </c>
      <c r="W237" s="53">
        <v>-816.42787699999997</v>
      </c>
      <c r="Y237" s="50"/>
      <c r="Z237" s="51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</row>
    <row r="238" spans="1:45" s="46" customFormat="1" ht="9" customHeight="1">
      <c r="A238" s="52" t="s">
        <v>7</v>
      </c>
      <c r="B238" s="53">
        <f t="shared" si="32"/>
        <v>47062.948449999996</v>
      </c>
      <c r="C238" s="54"/>
      <c r="D238" s="53">
        <f t="shared" si="33"/>
        <v>46563.652700999999</v>
      </c>
      <c r="E238" s="53">
        <v>3084.4225780000002</v>
      </c>
      <c r="F238" s="53">
        <v>34640.088949999998</v>
      </c>
      <c r="G238" s="53">
        <v>275.97573999999997</v>
      </c>
      <c r="H238" s="53">
        <v>8344.5620799999997</v>
      </c>
      <c r="I238" s="53">
        <v>31.738607999999999</v>
      </c>
      <c r="J238" s="53" t="s">
        <v>56</v>
      </c>
      <c r="K238" s="53" t="s">
        <v>56</v>
      </c>
      <c r="L238" s="53" t="s">
        <v>56</v>
      </c>
      <c r="M238" s="53">
        <v>186.864745</v>
      </c>
      <c r="N238" s="53">
        <v>0</v>
      </c>
      <c r="O238" s="53">
        <v>0</v>
      </c>
      <c r="P238" s="53" t="s">
        <v>56</v>
      </c>
      <c r="Q238" s="53">
        <v>186.864745</v>
      </c>
      <c r="R238" s="52" t="s">
        <v>7</v>
      </c>
      <c r="S238" s="53">
        <f t="shared" si="34"/>
        <v>499.29574900000006</v>
      </c>
      <c r="T238" s="53">
        <v>154.784279</v>
      </c>
      <c r="U238" s="53">
        <v>108.576758</v>
      </c>
      <c r="V238" s="53">
        <v>208.43532999999999</v>
      </c>
      <c r="W238" s="53">
        <v>27.499382000000001</v>
      </c>
      <c r="Y238" s="50"/>
      <c r="Z238" s="51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</row>
    <row r="239" spans="1:45" s="46" customFormat="1" ht="9" customHeight="1">
      <c r="A239" s="52" t="s">
        <v>8</v>
      </c>
      <c r="B239" s="53">
        <f t="shared" si="32"/>
        <v>8284.2059410000002</v>
      </c>
      <c r="C239" s="54"/>
      <c r="D239" s="53">
        <f t="shared" si="33"/>
        <v>8009.7924499999999</v>
      </c>
      <c r="E239" s="53">
        <v>5472.0628139999999</v>
      </c>
      <c r="F239" s="53">
        <v>1955.8994170000001</v>
      </c>
      <c r="G239" s="53">
        <v>209.664593</v>
      </c>
      <c r="H239" s="53">
        <v>33.930404000000003</v>
      </c>
      <c r="I239" s="53">
        <v>94.620777000000004</v>
      </c>
      <c r="J239" s="53" t="s">
        <v>56</v>
      </c>
      <c r="K239" s="53" t="s">
        <v>56</v>
      </c>
      <c r="L239" s="53" t="s">
        <v>56</v>
      </c>
      <c r="M239" s="53">
        <v>243.61444499999999</v>
      </c>
      <c r="N239" s="53">
        <v>0</v>
      </c>
      <c r="O239" s="53">
        <v>0</v>
      </c>
      <c r="P239" s="53" t="s">
        <v>56</v>
      </c>
      <c r="Q239" s="53">
        <v>243.61444499999999</v>
      </c>
      <c r="R239" s="52" t="s">
        <v>8</v>
      </c>
      <c r="S239" s="53">
        <f t="shared" si="34"/>
        <v>274.41349100000002</v>
      </c>
      <c r="T239" s="53">
        <v>151.58631299999999</v>
      </c>
      <c r="U239" s="53">
        <v>59.683689999999999</v>
      </c>
      <c r="V239" s="53">
        <v>55.051189999999998</v>
      </c>
      <c r="W239" s="53">
        <v>8.0922979999999995</v>
      </c>
      <c r="Y239" s="50"/>
      <c r="Z239" s="51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</row>
    <row r="240" spans="1:45" s="46" customFormat="1" ht="9" customHeight="1">
      <c r="A240" s="55" t="s">
        <v>9</v>
      </c>
      <c r="B240" s="56">
        <f t="shared" si="32"/>
        <v>33986.138346</v>
      </c>
      <c r="C240" s="57"/>
      <c r="D240" s="56">
        <f t="shared" si="33"/>
        <v>33313.700835000003</v>
      </c>
      <c r="E240" s="56">
        <v>18637.100559999999</v>
      </c>
      <c r="F240" s="56">
        <v>12873.586293</v>
      </c>
      <c r="G240" s="56">
        <v>561.16925800000001</v>
      </c>
      <c r="H240" s="56">
        <v>470.29154999999997</v>
      </c>
      <c r="I240" s="56">
        <v>233.279054</v>
      </c>
      <c r="J240" s="56" t="s">
        <v>56</v>
      </c>
      <c r="K240" s="56" t="s">
        <v>56</v>
      </c>
      <c r="L240" s="56" t="s">
        <v>56</v>
      </c>
      <c r="M240" s="56">
        <v>538.27412000000004</v>
      </c>
      <c r="N240" s="56">
        <v>0</v>
      </c>
      <c r="O240" s="56">
        <v>0</v>
      </c>
      <c r="P240" s="56" t="s">
        <v>56</v>
      </c>
      <c r="Q240" s="56">
        <v>538.27412000000004</v>
      </c>
      <c r="R240" s="55" t="s">
        <v>9</v>
      </c>
      <c r="S240" s="56">
        <f t="shared" si="34"/>
        <v>672.43751099999997</v>
      </c>
      <c r="T240" s="56">
        <v>216.63902100000001</v>
      </c>
      <c r="U240" s="56">
        <v>31.775096999999999</v>
      </c>
      <c r="V240" s="56">
        <v>159.63226700000001</v>
      </c>
      <c r="W240" s="56">
        <v>264.39112599999999</v>
      </c>
      <c r="Y240" s="50"/>
      <c r="Z240" s="51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</row>
    <row r="241" spans="1:45" s="46" customFormat="1" ht="9" customHeight="1">
      <c r="A241" s="52" t="s">
        <v>10</v>
      </c>
      <c r="B241" s="53">
        <f t="shared" si="32"/>
        <v>2137705.744593</v>
      </c>
      <c r="C241" s="54"/>
      <c r="D241" s="53">
        <f t="shared" si="33"/>
        <v>1054885.576009</v>
      </c>
      <c r="E241" s="53">
        <v>618789.82064199995</v>
      </c>
      <c r="F241" s="53">
        <v>358009.27523899998</v>
      </c>
      <c r="G241" s="53">
        <v>57947.193148999999</v>
      </c>
      <c r="H241" s="53">
        <v>6049.0845209999998</v>
      </c>
      <c r="I241" s="53">
        <v>1437.4930939999999</v>
      </c>
      <c r="J241" s="53" t="s">
        <v>56</v>
      </c>
      <c r="K241" s="53" t="s">
        <v>56</v>
      </c>
      <c r="L241" s="53" t="s">
        <v>56</v>
      </c>
      <c r="M241" s="53">
        <v>12652.709364</v>
      </c>
      <c r="N241" s="53">
        <v>0</v>
      </c>
      <c r="O241" s="53">
        <v>4681.7675429999999</v>
      </c>
      <c r="P241" s="53" t="s">
        <v>56</v>
      </c>
      <c r="Q241" s="53">
        <v>7970.9418210000003</v>
      </c>
      <c r="R241" s="52" t="s">
        <v>10</v>
      </c>
      <c r="S241" s="53">
        <f t="shared" si="34"/>
        <v>1082820.1685839999</v>
      </c>
      <c r="T241" s="53">
        <v>817826.35062899999</v>
      </c>
      <c r="U241" s="53">
        <v>14621.499312</v>
      </c>
      <c r="V241" s="53">
        <v>242211.11143600001</v>
      </c>
      <c r="W241" s="53">
        <v>8161.2072069999995</v>
      </c>
      <c r="Y241" s="50"/>
      <c r="Z241" s="51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</row>
    <row r="242" spans="1:45" s="46" customFormat="1" ht="9" customHeight="1">
      <c r="A242" s="52" t="s">
        <v>11</v>
      </c>
      <c r="B242" s="53">
        <f t="shared" si="32"/>
        <v>4666.6497330000011</v>
      </c>
      <c r="C242" s="54"/>
      <c r="D242" s="53">
        <f t="shared" si="33"/>
        <v>4408.6036480000012</v>
      </c>
      <c r="E242" s="53">
        <v>3978.6973039999998</v>
      </c>
      <c r="F242" s="53">
        <v>188.01808299999999</v>
      </c>
      <c r="G242" s="53">
        <v>50.262746</v>
      </c>
      <c r="H242" s="53">
        <v>-0.21985399999999999</v>
      </c>
      <c r="I242" s="53">
        <v>89.185638999999995</v>
      </c>
      <c r="J242" s="53" t="s">
        <v>56</v>
      </c>
      <c r="K242" s="53" t="s">
        <v>56</v>
      </c>
      <c r="L242" s="53" t="s">
        <v>56</v>
      </c>
      <c r="M242" s="53">
        <v>102.65973</v>
      </c>
      <c r="N242" s="53">
        <v>0</v>
      </c>
      <c r="O242" s="53">
        <v>0</v>
      </c>
      <c r="P242" s="53" t="s">
        <v>56</v>
      </c>
      <c r="Q242" s="53">
        <v>102.65973</v>
      </c>
      <c r="R242" s="52" t="s">
        <v>11</v>
      </c>
      <c r="S242" s="53">
        <f t="shared" si="34"/>
        <v>258.04608500000001</v>
      </c>
      <c r="T242" s="53">
        <v>151.98633699999999</v>
      </c>
      <c r="U242" s="53">
        <v>17.071000999999999</v>
      </c>
      <c r="V242" s="53">
        <v>18.037555000000001</v>
      </c>
      <c r="W242" s="53">
        <v>70.951192000000006</v>
      </c>
      <c r="Y242" s="50"/>
      <c r="Z242" s="51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</row>
    <row r="243" spans="1:45" s="46" customFormat="1" ht="9" customHeight="1">
      <c r="A243" s="52" t="s">
        <v>12</v>
      </c>
      <c r="B243" s="53">
        <f t="shared" si="32"/>
        <v>31409.854521000001</v>
      </c>
      <c r="C243" s="54"/>
      <c r="D243" s="53">
        <f t="shared" si="33"/>
        <v>31241.243842</v>
      </c>
      <c r="E243" s="53">
        <v>22032.01599</v>
      </c>
      <c r="F243" s="53">
        <v>7608.6004169999997</v>
      </c>
      <c r="G243" s="53">
        <v>781.79205899999999</v>
      </c>
      <c r="H243" s="53">
        <v>56.217326999999997</v>
      </c>
      <c r="I243" s="53">
        <v>227.61712399999999</v>
      </c>
      <c r="J243" s="53" t="s">
        <v>56</v>
      </c>
      <c r="K243" s="53" t="s">
        <v>56</v>
      </c>
      <c r="L243" s="53" t="s">
        <v>56</v>
      </c>
      <c r="M243" s="53">
        <v>535.00092500000005</v>
      </c>
      <c r="N243" s="53">
        <v>0</v>
      </c>
      <c r="O243" s="53">
        <v>0</v>
      </c>
      <c r="P243" s="53" t="s">
        <v>56</v>
      </c>
      <c r="Q243" s="53">
        <v>535.00092500000005</v>
      </c>
      <c r="R243" s="52" t="s">
        <v>12</v>
      </c>
      <c r="S243" s="53">
        <f t="shared" si="34"/>
        <v>168.610679</v>
      </c>
      <c r="T243" s="53">
        <v>116.662001</v>
      </c>
      <c r="U243" s="53">
        <v>27.050515999999998</v>
      </c>
      <c r="V243" s="53">
        <v>36.104014999999997</v>
      </c>
      <c r="W243" s="53">
        <v>-11.205852999999999</v>
      </c>
      <c r="Y243" s="50"/>
      <c r="Z243" s="51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</row>
    <row r="244" spans="1:45" s="46" customFormat="1" ht="9" customHeight="1">
      <c r="A244" s="55" t="s">
        <v>13</v>
      </c>
      <c r="B244" s="56">
        <f t="shared" si="32"/>
        <v>4790.3284169999997</v>
      </c>
      <c r="C244" s="57"/>
      <c r="D244" s="56">
        <f t="shared" si="33"/>
        <v>4349.8343930000001</v>
      </c>
      <c r="E244" s="56">
        <v>2421.2145970000001</v>
      </c>
      <c r="F244" s="56">
        <v>1372.8646020000001</v>
      </c>
      <c r="G244" s="56">
        <v>349.65447999999998</v>
      </c>
      <c r="H244" s="56">
        <v>0.121215</v>
      </c>
      <c r="I244" s="56">
        <v>51.714190000000002</v>
      </c>
      <c r="J244" s="56" t="s">
        <v>56</v>
      </c>
      <c r="K244" s="56" t="s">
        <v>56</v>
      </c>
      <c r="L244" s="56" t="s">
        <v>56</v>
      </c>
      <c r="M244" s="56">
        <v>154.265309</v>
      </c>
      <c r="N244" s="56">
        <v>0</v>
      </c>
      <c r="O244" s="56">
        <v>0</v>
      </c>
      <c r="P244" s="56" t="s">
        <v>56</v>
      </c>
      <c r="Q244" s="56">
        <v>154.265309</v>
      </c>
      <c r="R244" s="55" t="s">
        <v>13</v>
      </c>
      <c r="S244" s="56">
        <f t="shared" si="34"/>
        <v>440.49402399999997</v>
      </c>
      <c r="T244" s="56">
        <v>166.088201</v>
      </c>
      <c r="U244" s="56">
        <v>26.083748</v>
      </c>
      <c r="V244" s="56">
        <v>25.490708999999999</v>
      </c>
      <c r="W244" s="56">
        <v>222.831366</v>
      </c>
      <c r="Y244" s="50"/>
      <c r="Z244" s="51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</row>
    <row r="245" spans="1:45" s="46" customFormat="1" ht="9" customHeight="1">
      <c r="A245" s="52" t="s">
        <v>14</v>
      </c>
      <c r="B245" s="53">
        <f t="shared" si="32"/>
        <v>7431.952041999999</v>
      </c>
      <c r="C245" s="54"/>
      <c r="D245" s="53">
        <f t="shared" si="33"/>
        <v>7287.6665479999992</v>
      </c>
      <c r="E245" s="53">
        <v>4792.0782209999998</v>
      </c>
      <c r="F245" s="53">
        <v>1672.3602209999999</v>
      </c>
      <c r="G245" s="53">
        <v>553.12192900000002</v>
      </c>
      <c r="H245" s="53">
        <v>-0.205012</v>
      </c>
      <c r="I245" s="53">
        <v>60.248584999999999</v>
      </c>
      <c r="J245" s="53" t="s">
        <v>56</v>
      </c>
      <c r="K245" s="53" t="s">
        <v>56</v>
      </c>
      <c r="L245" s="53" t="s">
        <v>56</v>
      </c>
      <c r="M245" s="53">
        <v>210.06260399999999</v>
      </c>
      <c r="N245" s="53">
        <v>0</v>
      </c>
      <c r="O245" s="53">
        <v>0</v>
      </c>
      <c r="P245" s="53" t="s">
        <v>56</v>
      </c>
      <c r="Q245" s="53">
        <v>210.06260399999999</v>
      </c>
      <c r="R245" s="52" t="s">
        <v>14</v>
      </c>
      <c r="S245" s="53">
        <f t="shared" si="34"/>
        <v>144.285494</v>
      </c>
      <c r="T245" s="53">
        <v>73.102675000000005</v>
      </c>
      <c r="U245" s="53">
        <v>35.582811</v>
      </c>
      <c r="V245" s="53">
        <v>12.408264000000001</v>
      </c>
      <c r="W245" s="53">
        <v>23.191744</v>
      </c>
      <c r="Y245" s="50"/>
      <c r="Z245" s="51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</row>
    <row r="246" spans="1:45" s="46" customFormat="1" ht="9" customHeight="1">
      <c r="A246" s="52" t="s">
        <v>15</v>
      </c>
      <c r="B246" s="53">
        <f t="shared" si="32"/>
        <v>76034.648072999989</v>
      </c>
      <c r="C246" s="54"/>
      <c r="D246" s="53">
        <f t="shared" si="33"/>
        <v>74537.502547999989</v>
      </c>
      <c r="E246" s="53">
        <v>41662.319785</v>
      </c>
      <c r="F246" s="53">
        <v>23260.483555999999</v>
      </c>
      <c r="G246" s="53">
        <v>7542.1017959999999</v>
      </c>
      <c r="H246" s="53">
        <v>491.85717099999999</v>
      </c>
      <c r="I246" s="53">
        <v>505.56039800000002</v>
      </c>
      <c r="J246" s="53" t="s">
        <v>56</v>
      </c>
      <c r="K246" s="53" t="s">
        <v>56</v>
      </c>
      <c r="L246" s="53" t="s">
        <v>56</v>
      </c>
      <c r="M246" s="53">
        <v>1075.179842</v>
      </c>
      <c r="N246" s="53">
        <v>0</v>
      </c>
      <c r="O246" s="53">
        <v>0</v>
      </c>
      <c r="P246" s="53" t="s">
        <v>56</v>
      </c>
      <c r="Q246" s="53">
        <v>1075.179842</v>
      </c>
      <c r="R246" s="52" t="s">
        <v>15</v>
      </c>
      <c r="S246" s="53">
        <f t="shared" si="34"/>
        <v>1497.1455249999999</v>
      </c>
      <c r="T246" s="53">
        <v>846.47730100000001</v>
      </c>
      <c r="U246" s="53">
        <v>68.221975999999998</v>
      </c>
      <c r="V246" s="53">
        <v>399.27326499999998</v>
      </c>
      <c r="W246" s="53">
        <v>183.17298299999999</v>
      </c>
      <c r="Y246" s="50"/>
      <c r="Z246" s="51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</row>
    <row r="247" spans="1:45" s="46" customFormat="1" ht="9" customHeight="1">
      <c r="A247" s="52" t="s">
        <v>16</v>
      </c>
      <c r="B247" s="53">
        <f t="shared" si="32"/>
        <v>101116.53427399999</v>
      </c>
      <c r="C247" s="54"/>
      <c r="D247" s="53">
        <f t="shared" si="33"/>
        <v>99643.862760999997</v>
      </c>
      <c r="E247" s="53">
        <v>58477.198453999998</v>
      </c>
      <c r="F247" s="53">
        <v>34569.666416</v>
      </c>
      <c r="G247" s="53">
        <v>3708.4465949999999</v>
      </c>
      <c r="H247" s="53">
        <v>275.00626899999997</v>
      </c>
      <c r="I247" s="53">
        <v>841.469515</v>
      </c>
      <c r="J247" s="53" t="s">
        <v>56</v>
      </c>
      <c r="K247" s="53" t="s">
        <v>56</v>
      </c>
      <c r="L247" s="53" t="s">
        <v>56</v>
      </c>
      <c r="M247" s="53">
        <v>1772.0755119999999</v>
      </c>
      <c r="N247" s="53">
        <v>0</v>
      </c>
      <c r="O247" s="53">
        <v>0</v>
      </c>
      <c r="P247" s="53" t="s">
        <v>56</v>
      </c>
      <c r="Q247" s="53">
        <v>1772.0755119999999</v>
      </c>
      <c r="R247" s="52" t="s">
        <v>16</v>
      </c>
      <c r="S247" s="53">
        <f t="shared" si="34"/>
        <v>1472.6715129999998</v>
      </c>
      <c r="T247" s="53">
        <v>539.32877399999995</v>
      </c>
      <c r="U247" s="53">
        <v>322.59173299999998</v>
      </c>
      <c r="V247" s="53">
        <v>397.52571699999999</v>
      </c>
      <c r="W247" s="53">
        <v>213.225289</v>
      </c>
      <c r="Y247" s="50"/>
      <c r="Z247" s="51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</row>
    <row r="248" spans="1:45" s="46" customFormat="1" ht="9" customHeight="1">
      <c r="A248" s="55" t="s">
        <v>17</v>
      </c>
      <c r="B248" s="56">
        <f t="shared" si="32"/>
        <v>40456.276895000003</v>
      </c>
      <c r="C248" s="57"/>
      <c r="D248" s="56">
        <f t="shared" si="33"/>
        <v>39957.849485999999</v>
      </c>
      <c r="E248" s="56">
        <v>8940.5083180000001</v>
      </c>
      <c r="F248" s="56">
        <v>21596.000390000001</v>
      </c>
      <c r="G248" s="56">
        <v>752.62759900000003</v>
      </c>
      <c r="H248" s="56">
        <v>8240.4278639999993</v>
      </c>
      <c r="I248" s="56">
        <v>132.08213900000001</v>
      </c>
      <c r="J248" s="56" t="s">
        <v>56</v>
      </c>
      <c r="K248" s="56" t="s">
        <v>56</v>
      </c>
      <c r="L248" s="56" t="s">
        <v>56</v>
      </c>
      <c r="M248" s="56">
        <v>296.20317599999998</v>
      </c>
      <c r="N248" s="56">
        <v>0</v>
      </c>
      <c r="O248" s="56">
        <v>0</v>
      </c>
      <c r="P248" s="56" t="s">
        <v>56</v>
      </c>
      <c r="Q248" s="56">
        <v>296.20317599999998</v>
      </c>
      <c r="R248" s="55" t="s">
        <v>17</v>
      </c>
      <c r="S248" s="56">
        <f t="shared" si="34"/>
        <v>498.42740900000001</v>
      </c>
      <c r="T248" s="56">
        <v>364.61589800000002</v>
      </c>
      <c r="U248" s="56">
        <v>65.689171000000002</v>
      </c>
      <c r="V248" s="56">
        <v>168.11496199999999</v>
      </c>
      <c r="W248" s="56">
        <v>-99.992621999999997</v>
      </c>
      <c r="Y248" s="50"/>
      <c r="Z248" s="51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</row>
    <row r="249" spans="1:45" s="46" customFormat="1" ht="9" customHeight="1">
      <c r="A249" s="52" t="s">
        <v>18</v>
      </c>
      <c r="B249" s="53">
        <f t="shared" si="32"/>
        <v>8314.9585559999996</v>
      </c>
      <c r="C249" s="54"/>
      <c r="D249" s="53">
        <f t="shared" si="33"/>
        <v>8109.6735939999999</v>
      </c>
      <c r="E249" s="53">
        <v>5457.4151890000003</v>
      </c>
      <c r="F249" s="53">
        <v>1983.8355819999999</v>
      </c>
      <c r="G249" s="53">
        <v>474.57370300000002</v>
      </c>
      <c r="H249" s="53">
        <v>1.2442029999999999</v>
      </c>
      <c r="I249" s="53">
        <v>62.615577999999999</v>
      </c>
      <c r="J249" s="53" t="s">
        <v>56</v>
      </c>
      <c r="K249" s="53" t="s">
        <v>56</v>
      </c>
      <c r="L249" s="53" t="s">
        <v>56</v>
      </c>
      <c r="M249" s="53">
        <v>129.989339</v>
      </c>
      <c r="N249" s="53">
        <v>0</v>
      </c>
      <c r="O249" s="53">
        <v>0</v>
      </c>
      <c r="P249" s="53" t="s">
        <v>56</v>
      </c>
      <c r="Q249" s="53">
        <v>129.989339</v>
      </c>
      <c r="R249" s="52" t="s">
        <v>18</v>
      </c>
      <c r="S249" s="53">
        <f t="shared" si="34"/>
        <v>205.28496200000001</v>
      </c>
      <c r="T249" s="53">
        <v>74.785124999999994</v>
      </c>
      <c r="U249" s="53">
        <v>24.684434</v>
      </c>
      <c r="V249" s="53">
        <v>27.057175999999998</v>
      </c>
      <c r="W249" s="53">
        <v>78.758227000000005</v>
      </c>
      <c r="Y249" s="50"/>
      <c r="Z249" s="51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</row>
    <row r="250" spans="1:45" s="46" customFormat="1" ht="9" customHeight="1">
      <c r="A250" s="52" t="s">
        <v>19</v>
      </c>
      <c r="B250" s="53">
        <f t="shared" si="32"/>
        <v>3020.0845449999997</v>
      </c>
      <c r="C250" s="54"/>
      <c r="D250" s="53">
        <f t="shared" si="33"/>
        <v>2987.8649939999996</v>
      </c>
      <c r="E250" s="53">
        <v>1765.5263970000001</v>
      </c>
      <c r="F250" s="53">
        <v>882.73119999999994</v>
      </c>
      <c r="G250" s="53">
        <v>221.45026799999999</v>
      </c>
      <c r="H250" s="53">
        <v>2.7422999999999999E-2</v>
      </c>
      <c r="I250" s="53">
        <v>13.855726000000001</v>
      </c>
      <c r="J250" s="53" t="s">
        <v>56</v>
      </c>
      <c r="K250" s="53" t="s">
        <v>56</v>
      </c>
      <c r="L250" s="53" t="s">
        <v>56</v>
      </c>
      <c r="M250" s="53">
        <v>104.27397999999999</v>
      </c>
      <c r="N250" s="53">
        <v>0</v>
      </c>
      <c r="O250" s="53">
        <v>0</v>
      </c>
      <c r="P250" s="53" t="s">
        <v>56</v>
      </c>
      <c r="Q250" s="53">
        <v>104.27397999999999</v>
      </c>
      <c r="R250" s="52" t="s">
        <v>19</v>
      </c>
      <c r="S250" s="53">
        <f t="shared" si="34"/>
        <v>32.219550999999996</v>
      </c>
      <c r="T250" s="53">
        <v>44.248111999999999</v>
      </c>
      <c r="U250" s="53">
        <v>7.7638220000000002</v>
      </c>
      <c r="V250" s="53">
        <v>-13.988236000000001</v>
      </c>
      <c r="W250" s="53">
        <v>-5.8041470000000004</v>
      </c>
      <c r="Y250" s="50"/>
      <c r="Z250" s="51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</row>
    <row r="251" spans="1:45" s="46" customFormat="1" ht="9" customHeight="1">
      <c r="A251" s="52" t="s">
        <v>20</v>
      </c>
      <c r="B251" s="53">
        <f t="shared" si="32"/>
        <v>181323.84634600001</v>
      </c>
      <c r="C251" s="54"/>
      <c r="D251" s="53">
        <f t="shared" si="33"/>
        <v>177756.88794000002</v>
      </c>
      <c r="E251" s="53">
        <v>94711.149770000004</v>
      </c>
      <c r="F251" s="53">
        <v>54110.743365000002</v>
      </c>
      <c r="G251" s="53">
        <v>24086.172263</v>
      </c>
      <c r="H251" s="53">
        <v>928.21036100000003</v>
      </c>
      <c r="I251" s="53">
        <v>463.831413</v>
      </c>
      <c r="J251" s="53" t="s">
        <v>56</v>
      </c>
      <c r="K251" s="53" t="s">
        <v>56</v>
      </c>
      <c r="L251" s="53" t="s">
        <v>56</v>
      </c>
      <c r="M251" s="53">
        <v>3456.7807680000001</v>
      </c>
      <c r="N251" s="53">
        <v>0</v>
      </c>
      <c r="O251" s="53">
        <v>0</v>
      </c>
      <c r="P251" s="53" t="s">
        <v>56</v>
      </c>
      <c r="Q251" s="53">
        <v>3456.7807680000001</v>
      </c>
      <c r="R251" s="52" t="s">
        <v>20</v>
      </c>
      <c r="S251" s="53">
        <f t="shared" si="34"/>
        <v>3566.9584060000002</v>
      </c>
      <c r="T251" s="53">
        <v>817.78760399999999</v>
      </c>
      <c r="U251" s="53">
        <v>51.858367999999999</v>
      </c>
      <c r="V251" s="53">
        <v>2877.7577940000001</v>
      </c>
      <c r="W251" s="53">
        <v>-180.44535999999999</v>
      </c>
      <c r="Y251" s="50"/>
      <c r="Z251" s="51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</row>
    <row r="252" spans="1:45" s="46" customFormat="1" ht="9" customHeight="1">
      <c r="A252" s="55" t="s">
        <v>21</v>
      </c>
      <c r="B252" s="56">
        <f t="shared" si="32"/>
        <v>7517.062347000001</v>
      </c>
      <c r="C252" s="57"/>
      <c r="D252" s="56">
        <f t="shared" si="33"/>
        <v>7294.0666980000005</v>
      </c>
      <c r="E252" s="56">
        <v>3644.7943730000002</v>
      </c>
      <c r="F252" s="56">
        <v>1649.0979299999999</v>
      </c>
      <c r="G252" s="56">
        <v>1757.525985</v>
      </c>
      <c r="H252" s="56">
        <v>2.472645</v>
      </c>
      <c r="I252" s="56">
        <v>63.547615</v>
      </c>
      <c r="J252" s="56" t="s">
        <v>56</v>
      </c>
      <c r="K252" s="56" t="s">
        <v>56</v>
      </c>
      <c r="L252" s="56" t="s">
        <v>56</v>
      </c>
      <c r="M252" s="56">
        <v>176.62815000000001</v>
      </c>
      <c r="N252" s="56">
        <v>0</v>
      </c>
      <c r="O252" s="56">
        <v>0</v>
      </c>
      <c r="P252" s="56" t="s">
        <v>56</v>
      </c>
      <c r="Q252" s="56">
        <v>176.62815000000001</v>
      </c>
      <c r="R252" s="55" t="s">
        <v>21</v>
      </c>
      <c r="S252" s="56">
        <f t="shared" si="34"/>
        <v>222.99564900000001</v>
      </c>
      <c r="T252" s="56">
        <v>115.56474900000001</v>
      </c>
      <c r="U252" s="56">
        <v>52.305135</v>
      </c>
      <c r="V252" s="56">
        <v>25.097117000000001</v>
      </c>
      <c r="W252" s="56">
        <v>30.028648</v>
      </c>
      <c r="Y252" s="50"/>
      <c r="Z252" s="51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</row>
    <row r="253" spans="1:45" s="46" customFormat="1" ht="9" customHeight="1">
      <c r="A253" s="52" t="s">
        <v>22</v>
      </c>
      <c r="B253" s="53">
        <f t="shared" si="32"/>
        <v>24657.004660999995</v>
      </c>
      <c r="C253" s="54"/>
      <c r="D253" s="53">
        <f t="shared" si="33"/>
        <v>24216.811575999996</v>
      </c>
      <c r="E253" s="53">
        <v>15583.556096</v>
      </c>
      <c r="F253" s="53">
        <v>6353.9125880000001</v>
      </c>
      <c r="G253" s="53">
        <v>1370.2065600000001</v>
      </c>
      <c r="H253" s="53">
        <v>69.941187999999997</v>
      </c>
      <c r="I253" s="53">
        <v>322.98449099999999</v>
      </c>
      <c r="J253" s="53" t="s">
        <v>56</v>
      </c>
      <c r="K253" s="53" t="s">
        <v>56</v>
      </c>
      <c r="L253" s="53" t="s">
        <v>56</v>
      </c>
      <c r="M253" s="53">
        <v>516.21065299999998</v>
      </c>
      <c r="N253" s="53">
        <v>0</v>
      </c>
      <c r="O253" s="53">
        <v>0</v>
      </c>
      <c r="P253" s="53" t="s">
        <v>56</v>
      </c>
      <c r="Q253" s="53">
        <v>516.21065299999998</v>
      </c>
      <c r="R253" s="52" t="s">
        <v>22</v>
      </c>
      <c r="S253" s="53">
        <f t="shared" si="34"/>
        <v>440.193085</v>
      </c>
      <c r="T253" s="53">
        <v>144.27449100000001</v>
      </c>
      <c r="U253" s="53">
        <v>44.411785999999999</v>
      </c>
      <c r="V253" s="53">
        <v>107.966587</v>
      </c>
      <c r="W253" s="53">
        <v>143.540221</v>
      </c>
      <c r="Y253" s="50"/>
      <c r="Z253" s="51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</row>
    <row r="254" spans="1:45" s="46" customFormat="1" ht="9" customHeight="1">
      <c r="A254" s="52" t="s">
        <v>23</v>
      </c>
      <c r="B254" s="53">
        <f t="shared" si="32"/>
        <v>25007.941000999996</v>
      </c>
      <c r="C254" s="54"/>
      <c r="D254" s="53">
        <f t="shared" si="33"/>
        <v>24644.225767999997</v>
      </c>
      <c r="E254" s="53">
        <v>17294.077992999999</v>
      </c>
      <c r="F254" s="53">
        <v>5933.1097769999997</v>
      </c>
      <c r="G254" s="53">
        <v>850.73351700000001</v>
      </c>
      <c r="H254" s="53">
        <v>71.533095000000003</v>
      </c>
      <c r="I254" s="53">
        <v>154.369553</v>
      </c>
      <c r="J254" s="53" t="s">
        <v>56</v>
      </c>
      <c r="K254" s="53" t="s">
        <v>56</v>
      </c>
      <c r="L254" s="53" t="s">
        <v>56</v>
      </c>
      <c r="M254" s="53">
        <v>340.40183300000001</v>
      </c>
      <c r="N254" s="53">
        <v>0</v>
      </c>
      <c r="O254" s="53">
        <v>0</v>
      </c>
      <c r="P254" s="53" t="s">
        <v>56</v>
      </c>
      <c r="Q254" s="53">
        <v>340.40183300000001</v>
      </c>
      <c r="R254" s="52" t="s">
        <v>23</v>
      </c>
      <c r="S254" s="53">
        <f t="shared" si="34"/>
        <v>363.71523300000001</v>
      </c>
      <c r="T254" s="53">
        <v>90.801781000000005</v>
      </c>
      <c r="U254" s="53">
        <v>34.659319000000004</v>
      </c>
      <c r="V254" s="53">
        <v>130.33693299999999</v>
      </c>
      <c r="W254" s="53">
        <v>107.91719999999999</v>
      </c>
      <c r="Y254" s="50"/>
      <c r="Z254" s="51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</row>
    <row r="255" spans="1:45" s="46" customFormat="1" ht="9" customHeight="1">
      <c r="A255" s="52" t="s">
        <v>24</v>
      </c>
      <c r="B255" s="53">
        <f t="shared" si="32"/>
        <v>17254.064901000002</v>
      </c>
      <c r="C255" s="54"/>
      <c r="D255" s="53">
        <f t="shared" si="33"/>
        <v>16002.169152000002</v>
      </c>
      <c r="E255" s="53">
        <v>8081.0636290000002</v>
      </c>
      <c r="F255" s="53">
        <v>7175.8681349999997</v>
      </c>
      <c r="G255" s="53">
        <v>203.15244000000001</v>
      </c>
      <c r="H255" s="53">
        <v>83.374055999999996</v>
      </c>
      <c r="I255" s="53">
        <v>142.080038</v>
      </c>
      <c r="J255" s="53" t="s">
        <v>56</v>
      </c>
      <c r="K255" s="53" t="s">
        <v>56</v>
      </c>
      <c r="L255" s="53" t="s">
        <v>56</v>
      </c>
      <c r="M255" s="53">
        <v>316.630854</v>
      </c>
      <c r="N255" s="53">
        <v>0</v>
      </c>
      <c r="O255" s="53">
        <v>0</v>
      </c>
      <c r="P255" s="53" t="s">
        <v>56</v>
      </c>
      <c r="Q255" s="53">
        <v>316.630854</v>
      </c>
      <c r="R255" s="52" t="s">
        <v>24</v>
      </c>
      <c r="S255" s="53">
        <f t="shared" si="34"/>
        <v>1251.895749</v>
      </c>
      <c r="T255" s="53">
        <v>1011.750241</v>
      </c>
      <c r="U255" s="53">
        <v>12.261818999999999</v>
      </c>
      <c r="V255" s="53">
        <v>125.8811</v>
      </c>
      <c r="W255" s="53">
        <v>102.002589</v>
      </c>
      <c r="Y255" s="50"/>
      <c r="Z255" s="51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</row>
    <row r="256" spans="1:45" s="46" customFormat="1" ht="9" customHeight="1">
      <c r="A256" s="55" t="s">
        <v>25</v>
      </c>
      <c r="B256" s="56">
        <f t="shared" si="32"/>
        <v>11318.075321</v>
      </c>
      <c r="C256" s="57"/>
      <c r="D256" s="56">
        <f t="shared" si="33"/>
        <v>10934.823568</v>
      </c>
      <c r="E256" s="56">
        <v>9238.6844820000006</v>
      </c>
      <c r="F256" s="56">
        <v>682.23896100000002</v>
      </c>
      <c r="G256" s="56">
        <v>656.28104099999996</v>
      </c>
      <c r="H256" s="56">
        <v>-10.744161999999999</v>
      </c>
      <c r="I256" s="56">
        <v>91.501238000000001</v>
      </c>
      <c r="J256" s="56" t="s">
        <v>56</v>
      </c>
      <c r="K256" s="56" t="s">
        <v>56</v>
      </c>
      <c r="L256" s="56" t="s">
        <v>56</v>
      </c>
      <c r="M256" s="56">
        <v>276.862008</v>
      </c>
      <c r="N256" s="56">
        <v>0</v>
      </c>
      <c r="O256" s="56">
        <v>0</v>
      </c>
      <c r="P256" s="56" t="s">
        <v>56</v>
      </c>
      <c r="Q256" s="56">
        <v>276.862008</v>
      </c>
      <c r="R256" s="55" t="s">
        <v>25</v>
      </c>
      <c r="S256" s="56">
        <f t="shared" si="34"/>
        <v>383.25175300000001</v>
      </c>
      <c r="T256" s="56">
        <v>192.554731</v>
      </c>
      <c r="U256" s="56">
        <v>13.647712</v>
      </c>
      <c r="V256" s="56">
        <v>62.692320000000002</v>
      </c>
      <c r="W256" s="56">
        <v>114.35699</v>
      </c>
      <c r="Y256" s="50"/>
      <c r="Z256" s="51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</row>
    <row r="257" spans="1:45" s="46" customFormat="1" ht="9" customHeight="1">
      <c r="A257" s="52" t="s">
        <v>26</v>
      </c>
      <c r="B257" s="53">
        <f t="shared" si="32"/>
        <v>21418.001478000002</v>
      </c>
      <c r="C257" s="54"/>
      <c r="D257" s="53">
        <f t="shared" si="33"/>
        <v>21456.654371000001</v>
      </c>
      <c r="E257" s="53">
        <v>14697.176857</v>
      </c>
      <c r="F257" s="53">
        <v>5553.1689059999999</v>
      </c>
      <c r="G257" s="53">
        <v>567.69751599999995</v>
      </c>
      <c r="H257" s="53">
        <v>77.612561999999997</v>
      </c>
      <c r="I257" s="53">
        <v>214.84049099999999</v>
      </c>
      <c r="J257" s="53" t="s">
        <v>56</v>
      </c>
      <c r="K257" s="53" t="s">
        <v>56</v>
      </c>
      <c r="L257" s="53" t="s">
        <v>56</v>
      </c>
      <c r="M257" s="53">
        <v>346.15803899999997</v>
      </c>
      <c r="N257" s="53">
        <v>0</v>
      </c>
      <c r="O257" s="53">
        <v>0</v>
      </c>
      <c r="P257" s="53" t="s">
        <v>56</v>
      </c>
      <c r="Q257" s="53">
        <v>346.15803899999997</v>
      </c>
      <c r="R257" s="52" t="s">
        <v>26</v>
      </c>
      <c r="S257" s="53">
        <f t="shared" si="34"/>
        <v>-38.652893000000006</v>
      </c>
      <c r="T257" s="53">
        <v>153.66121799999999</v>
      </c>
      <c r="U257" s="53">
        <v>57.142332000000003</v>
      </c>
      <c r="V257" s="53">
        <v>123.23097199999999</v>
      </c>
      <c r="W257" s="53">
        <v>-372.68741499999999</v>
      </c>
      <c r="Y257" s="50"/>
      <c r="Z257" s="51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</row>
    <row r="258" spans="1:45" s="46" customFormat="1" ht="9" customHeight="1">
      <c r="A258" s="52" t="s">
        <v>27</v>
      </c>
      <c r="B258" s="53">
        <f t="shared" si="32"/>
        <v>25369.333695999994</v>
      </c>
      <c r="C258" s="54"/>
      <c r="D258" s="53">
        <f t="shared" si="33"/>
        <v>24249.613575999996</v>
      </c>
      <c r="E258" s="53">
        <v>14492.766729999999</v>
      </c>
      <c r="F258" s="53">
        <v>8241.3434259999995</v>
      </c>
      <c r="G258" s="53">
        <v>600.86585700000001</v>
      </c>
      <c r="H258" s="53">
        <v>196.60513900000001</v>
      </c>
      <c r="I258" s="53">
        <v>157.513913</v>
      </c>
      <c r="J258" s="53" t="s">
        <v>56</v>
      </c>
      <c r="K258" s="53" t="s">
        <v>56</v>
      </c>
      <c r="L258" s="53" t="s">
        <v>56</v>
      </c>
      <c r="M258" s="53">
        <v>560.51851099999999</v>
      </c>
      <c r="N258" s="53">
        <v>0</v>
      </c>
      <c r="O258" s="53">
        <v>0</v>
      </c>
      <c r="P258" s="53" t="s">
        <v>56</v>
      </c>
      <c r="Q258" s="53">
        <v>560.51851099999999</v>
      </c>
      <c r="R258" s="52" t="s">
        <v>27</v>
      </c>
      <c r="S258" s="53">
        <f t="shared" si="34"/>
        <v>1119.72012</v>
      </c>
      <c r="T258" s="53">
        <v>655.13265699999999</v>
      </c>
      <c r="U258" s="53">
        <v>211.458697</v>
      </c>
      <c r="V258" s="53">
        <v>224.755887</v>
      </c>
      <c r="W258" s="53">
        <v>28.372879000000001</v>
      </c>
      <c r="Y258" s="50"/>
      <c r="Z258" s="51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</row>
    <row r="259" spans="1:45" s="46" customFormat="1" ht="9" customHeight="1">
      <c r="A259" s="52" t="s">
        <v>28</v>
      </c>
      <c r="B259" s="53">
        <f t="shared" si="32"/>
        <v>15772.075588999998</v>
      </c>
      <c r="C259" s="54"/>
      <c r="D259" s="53">
        <f t="shared" si="33"/>
        <v>15547.202539999998</v>
      </c>
      <c r="E259" s="53">
        <v>8552.6669029999994</v>
      </c>
      <c r="F259" s="53">
        <v>6235.9363210000001</v>
      </c>
      <c r="G259" s="53">
        <v>238.66784000000001</v>
      </c>
      <c r="H259" s="53">
        <v>18.569192000000001</v>
      </c>
      <c r="I259" s="53">
        <v>115.711478</v>
      </c>
      <c r="J259" s="53" t="s">
        <v>56</v>
      </c>
      <c r="K259" s="53" t="s">
        <v>56</v>
      </c>
      <c r="L259" s="53" t="s">
        <v>56</v>
      </c>
      <c r="M259" s="53">
        <v>385.65080599999999</v>
      </c>
      <c r="N259" s="53">
        <v>0</v>
      </c>
      <c r="O259" s="53">
        <v>0</v>
      </c>
      <c r="P259" s="53" t="s">
        <v>56</v>
      </c>
      <c r="Q259" s="53">
        <v>385.65080599999999</v>
      </c>
      <c r="R259" s="52" t="s">
        <v>28</v>
      </c>
      <c r="S259" s="53">
        <f t="shared" si="34"/>
        <v>224.87304900000001</v>
      </c>
      <c r="T259" s="53">
        <v>49.988134000000002</v>
      </c>
      <c r="U259" s="53">
        <v>12.333443000000001</v>
      </c>
      <c r="V259" s="53">
        <v>25.414012</v>
      </c>
      <c r="W259" s="53">
        <v>137.13746</v>
      </c>
      <c r="Y259" s="50"/>
      <c r="Z259" s="51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</row>
    <row r="260" spans="1:45" s="46" customFormat="1" ht="9" customHeight="1">
      <c r="A260" s="55" t="s">
        <v>29</v>
      </c>
      <c r="B260" s="56">
        <f t="shared" si="32"/>
        <v>138614.22124699998</v>
      </c>
      <c r="C260" s="57"/>
      <c r="D260" s="56">
        <f t="shared" si="33"/>
        <v>137294.62827899997</v>
      </c>
      <c r="E260" s="56">
        <v>16015.746160999999</v>
      </c>
      <c r="F260" s="56">
        <v>113735.88409199999</v>
      </c>
      <c r="G260" s="56">
        <v>1882.9513340000001</v>
      </c>
      <c r="H260" s="56">
        <v>4868.1218870000002</v>
      </c>
      <c r="I260" s="56">
        <v>160.780393</v>
      </c>
      <c r="J260" s="56" t="s">
        <v>56</v>
      </c>
      <c r="K260" s="56" t="s">
        <v>56</v>
      </c>
      <c r="L260" s="56" t="s">
        <v>56</v>
      </c>
      <c r="M260" s="56">
        <v>631.14441199999999</v>
      </c>
      <c r="N260" s="56">
        <v>0</v>
      </c>
      <c r="O260" s="56">
        <v>0</v>
      </c>
      <c r="P260" s="56" t="s">
        <v>56</v>
      </c>
      <c r="Q260" s="56">
        <v>631.14441199999999</v>
      </c>
      <c r="R260" s="55" t="s">
        <v>29</v>
      </c>
      <c r="S260" s="56">
        <f t="shared" si="34"/>
        <v>1319.5929679999999</v>
      </c>
      <c r="T260" s="56">
        <v>253.230358</v>
      </c>
      <c r="U260" s="56">
        <v>19.540516</v>
      </c>
      <c r="V260" s="56">
        <v>847.03391599999998</v>
      </c>
      <c r="W260" s="56">
        <v>199.78817799999999</v>
      </c>
      <c r="Y260" s="50"/>
      <c r="Z260" s="51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</row>
    <row r="261" spans="1:45" s="46" customFormat="1" ht="9" customHeight="1">
      <c r="A261" s="52" t="s">
        <v>30</v>
      </c>
      <c r="B261" s="53">
        <f t="shared" si="32"/>
        <v>2343.8155240000001</v>
      </c>
      <c r="C261" s="54"/>
      <c r="D261" s="53">
        <f t="shared" si="33"/>
        <v>2297.7967910000002</v>
      </c>
      <c r="E261" s="53">
        <v>1937.500301</v>
      </c>
      <c r="F261" s="53">
        <v>173.63251500000001</v>
      </c>
      <c r="G261" s="53">
        <v>114.760199</v>
      </c>
      <c r="H261" s="53">
        <v>-0.188248</v>
      </c>
      <c r="I261" s="53">
        <v>14.721857</v>
      </c>
      <c r="J261" s="53" t="s">
        <v>56</v>
      </c>
      <c r="K261" s="53" t="s">
        <v>56</v>
      </c>
      <c r="L261" s="53" t="s">
        <v>56</v>
      </c>
      <c r="M261" s="53">
        <v>57.370167000000002</v>
      </c>
      <c r="N261" s="53">
        <v>0</v>
      </c>
      <c r="O261" s="53">
        <v>0</v>
      </c>
      <c r="P261" s="53" t="s">
        <v>56</v>
      </c>
      <c r="Q261" s="53">
        <v>57.370167000000002</v>
      </c>
      <c r="R261" s="52" t="s">
        <v>30</v>
      </c>
      <c r="S261" s="53">
        <f t="shared" si="34"/>
        <v>46.018732999999997</v>
      </c>
      <c r="T261" s="53">
        <v>21.172539</v>
      </c>
      <c r="U261" s="53">
        <v>19.361060999999999</v>
      </c>
      <c r="V261" s="53">
        <v>17.209911999999999</v>
      </c>
      <c r="W261" s="53">
        <v>-11.724779</v>
      </c>
      <c r="Y261" s="50"/>
      <c r="Z261" s="51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</row>
    <row r="262" spans="1:45" s="46" customFormat="1" ht="9" customHeight="1">
      <c r="A262" s="52" t="s">
        <v>31</v>
      </c>
      <c r="B262" s="53">
        <f t="shared" si="32"/>
        <v>60812.716518000001</v>
      </c>
      <c r="C262" s="54"/>
      <c r="D262" s="53">
        <f t="shared" si="33"/>
        <v>59954.317177999998</v>
      </c>
      <c r="E262" s="53">
        <v>16907.749490999999</v>
      </c>
      <c r="F262" s="53">
        <v>38373.199314999998</v>
      </c>
      <c r="G262" s="53">
        <v>1120.691714</v>
      </c>
      <c r="H262" s="53">
        <v>2506.1033480000001</v>
      </c>
      <c r="I262" s="53">
        <v>204.19013100000001</v>
      </c>
      <c r="J262" s="53" t="s">
        <v>56</v>
      </c>
      <c r="K262" s="53" t="s">
        <v>56</v>
      </c>
      <c r="L262" s="53" t="s">
        <v>56</v>
      </c>
      <c r="M262" s="53">
        <v>842.38317900000004</v>
      </c>
      <c r="N262" s="53">
        <v>0</v>
      </c>
      <c r="O262" s="53">
        <v>0</v>
      </c>
      <c r="P262" s="53" t="s">
        <v>56</v>
      </c>
      <c r="Q262" s="53">
        <v>842.38317900000004</v>
      </c>
      <c r="R262" s="52" t="s">
        <v>31</v>
      </c>
      <c r="S262" s="53">
        <f t="shared" si="34"/>
        <v>858.39934000000005</v>
      </c>
      <c r="T262" s="53">
        <v>418.94458100000003</v>
      </c>
      <c r="U262" s="53">
        <v>37.833423000000003</v>
      </c>
      <c r="V262" s="53">
        <v>299.16268200000002</v>
      </c>
      <c r="W262" s="53">
        <v>102.458654</v>
      </c>
      <c r="Y262" s="50"/>
      <c r="Z262" s="51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</row>
    <row r="263" spans="1:45" s="46" customFormat="1" ht="9" customHeight="1">
      <c r="A263" s="52" t="s">
        <v>32</v>
      </c>
      <c r="B263" s="53">
        <f t="shared" si="32"/>
        <v>10044.047636999998</v>
      </c>
      <c r="C263" s="54"/>
      <c r="D263" s="53">
        <f t="shared" si="33"/>
        <v>9970.7202339999985</v>
      </c>
      <c r="E263" s="53">
        <v>5841.1219129999999</v>
      </c>
      <c r="F263" s="53">
        <v>2678.8933189999998</v>
      </c>
      <c r="G263" s="53">
        <v>1046.1588409999999</v>
      </c>
      <c r="H263" s="53">
        <v>96.594494999999995</v>
      </c>
      <c r="I263" s="53">
        <v>95.961145000000002</v>
      </c>
      <c r="J263" s="53" t="s">
        <v>56</v>
      </c>
      <c r="K263" s="53" t="s">
        <v>56</v>
      </c>
      <c r="L263" s="53" t="s">
        <v>56</v>
      </c>
      <c r="M263" s="53">
        <v>211.990521</v>
      </c>
      <c r="N263" s="53">
        <v>0</v>
      </c>
      <c r="O263" s="53">
        <v>0</v>
      </c>
      <c r="P263" s="53" t="s">
        <v>56</v>
      </c>
      <c r="Q263" s="53">
        <v>211.990521</v>
      </c>
      <c r="R263" s="52" t="s">
        <v>32</v>
      </c>
      <c r="S263" s="53">
        <f t="shared" si="34"/>
        <v>73.327402999999975</v>
      </c>
      <c r="T263" s="53">
        <v>119.229546</v>
      </c>
      <c r="U263" s="53">
        <v>19.906987000000001</v>
      </c>
      <c r="V263" s="53">
        <v>35.289853999999998</v>
      </c>
      <c r="W263" s="53">
        <v>-101.098984</v>
      </c>
      <c r="Y263" s="50"/>
      <c r="Z263" s="51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</row>
    <row r="264" spans="1:45" s="46" customFormat="1" ht="9" customHeight="1">
      <c r="A264" s="55" t="s">
        <v>33</v>
      </c>
      <c r="B264" s="56">
        <f t="shared" si="32"/>
        <v>11709.789871000001</v>
      </c>
      <c r="C264" s="57"/>
      <c r="D264" s="56">
        <f t="shared" si="33"/>
        <v>11338.376163000001</v>
      </c>
      <c r="E264" s="56">
        <v>7177.8495489999996</v>
      </c>
      <c r="F264" s="56">
        <v>1161.8368479999999</v>
      </c>
      <c r="G264" s="56">
        <v>2840.125278</v>
      </c>
      <c r="H264" s="56">
        <v>-5.8897999999999999E-2</v>
      </c>
      <c r="I264" s="56">
        <v>17.026433000000001</v>
      </c>
      <c r="J264" s="56" t="s">
        <v>56</v>
      </c>
      <c r="K264" s="56" t="s">
        <v>56</v>
      </c>
      <c r="L264" s="56" t="s">
        <v>56</v>
      </c>
      <c r="M264" s="56">
        <v>141.59695300000001</v>
      </c>
      <c r="N264" s="56">
        <v>0</v>
      </c>
      <c r="O264" s="56">
        <v>0</v>
      </c>
      <c r="P264" s="56" t="s">
        <v>56</v>
      </c>
      <c r="Q264" s="56">
        <v>141.59695300000001</v>
      </c>
      <c r="R264" s="55" t="s">
        <v>33</v>
      </c>
      <c r="S264" s="56">
        <f t="shared" si="34"/>
        <v>371.41370799999999</v>
      </c>
      <c r="T264" s="56">
        <v>249.959011</v>
      </c>
      <c r="U264" s="56">
        <v>59.929766999999998</v>
      </c>
      <c r="V264" s="56">
        <v>18.179176999999999</v>
      </c>
      <c r="W264" s="56">
        <v>43.345753000000002</v>
      </c>
      <c r="Y264" s="50"/>
      <c r="Z264" s="51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</row>
    <row r="265" spans="1:45" s="46" customFormat="1" ht="9.9499999999999993" customHeight="1">
      <c r="A265" s="58"/>
      <c r="B265" s="45"/>
      <c r="C265" s="45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8"/>
      <c r="S265" s="59"/>
      <c r="T265" s="59"/>
      <c r="U265" s="59"/>
      <c r="V265" s="59"/>
      <c r="W265" s="59"/>
      <c r="Z265" s="51"/>
    </row>
    <row r="266" spans="1:45" s="46" customFormat="1" ht="9.9499999999999993" customHeight="1">
      <c r="A266" s="44" t="s">
        <v>63</v>
      </c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4" t="s">
        <v>63</v>
      </c>
      <c r="S266" s="45"/>
      <c r="T266" s="45"/>
      <c r="U266" s="45"/>
      <c r="V266" s="45"/>
      <c r="W266" s="45"/>
      <c r="Z266" s="51"/>
    </row>
    <row r="267" spans="1:45" s="46" customFormat="1" ht="9" customHeight="1">
      <c r="A267" s="47" t="s">
        <v>1</v>
      </c>
      <c r="B267" s="48">
        <f>SUM(B269:B300)</f>
        <v>3187019.3227579994</v>
      </c>
      <c r="C267" s="49"/>
      <c r="D267" s="48">
        <f>SUM(D269:D300)</f>
        <v>2366505.1488369997</v>
      </c>
      <c r="E267" s="48">
        <f t="shared" ref="E267" si="35">SUM(E269:E300)</f>
        <v>1238095.0114009997</v>
      </c>
      <c r="F267" s="48">
        <f>SUM(F269:F300)</f>
        <v>707212.83393100009</v>
      </c>
      <c r="G267" s="48">
        <f t="shared" ref="G267" si="36">SUM(G269:G300)</f>
        <v>354293.50388899987</v>
      </c>
      <c r="H267" s="48">
        <f>SUM(H269:H300)</f>
        <v>44096.912240000005</v>
      </c>
      <c r="I267" s="48">
        <f>SUM(I269:I300)</f>
        <v>7244.0293250000004</v>
      </c>
      <c r="J267" s="48" t="s">
        <v>56</v>
      </c>
      <c r="K267" s="48" t="s">
        <v>56</v>
      </c>
      <c r="L267" s="48" t="s">
        <v>56</v>
      </c>
      <c r="M267" s="48">
        <f>SUM(M269:M300)</f>
        <v>15562.858050999997</v>
      </c>
      <c r="N267" s="48">
        <f t="shared" ref="N267:Q267" si="37">SUM(N269:N300)</f>
        <v>2.0728E-2</v>
      </c>
      <c r="O267" s="48">
        <f t="shared" si="37"/>
        <v>3745.6620899999998</v>
      </c>
      <c r="P267" s="48">
        <f t="shared" si="37"/>
        <v>-11433.530931999994</v>
      </c>
      <c r="Q267" s="48">
        <f t="shared" si="37"/>
        <v>23250.706165</v>
      </c>
      <c r="R267" s="47" t="s">
        <v>1</v>
      </c>
      <c r="S267" s="48">
        <f t="shared" ref="S267:T267" si="38">SUM(S269:S300)</f>
        <v>820514.17392099975</v>
      </c>
      <c r="T267" s="48">
        <f t="shared" si="38"/>
        <v>58599.927795000003</v>
      </c>
      <c r="U267" s="48">
        <f>SUM(U269:U300)</f>
        <v>12353.68561</v>
      </c>
      <c r="V267" s="48">
        <f>SUM(V269:V300)</f>
        <v>350706.86416999984</v>
      </c>
      <c r="W267" s="48">
        <f>SUM(W269:W300)</f>
        <v>398853.69634600001</v>
      </c>
      <c r="Y267" s="50"/>
      <c r="Z267" s="51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</row>
    <row r="268" spans="1:45" s="46" customFormat="1" ht="3.95" customHeight="1">
      <c r="A268" s="47"/>
      <c r="B268" s="48"/>
      <c r="C268" s="49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7"/>
      <c r="S268" s="48"/>
      <c r="T268" s="48"/>
      <c r="U268" s="48"/>
      <c r="V268" s="48"/>
      <c r="W268" s="48"/>
      <c r="Y268" s="50"/>
      <c r="Z268" s="51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</row>
    <row r="269" spans="1:45" s="46" customFormat="1" ht="9" customHeight="1">
      <c r="A269" s="52" t="s">
        <v>2</v>
      </c>
      <c r="B269" s="53">
        <f t="shared" ref="B269:B300" si="39">SUM(D269,S269)</f>
        <v>14974.710051</v>
      </c>
      <c r="C269" s="54"/>
      <c r="D269" s="53">
        <f t="shared" ref="D269:D300" si="40">SUM(E269:M269)</f>
        <v>14607.846814</v>
      </c>
      <c r="E269" s="53">
        <v>8002.7852400000002</v>
      </c>
      <c r="F269" s="53">
        <v>6302.5731180000002</v>
      </c>
      <c r="G269" s="53">
        <v>40.283082</v>
      </c>
      <c r="H269" s="53">
        <v>76.058104</v>
      </c>
      <c r="I269" s="53">
        <v>70.567087000000001</v>
      </c>
      <c r="J269" s="53" t="s">
        <v>56</v>
      </c>
      <c r="K269" s="53" t="s">
        <v>56</v>
      </c>
      <c r="L269" s="53" t="s">
        <v>56</v>
      </c>
      <c r="M269" s="53">
        <v>115.58018300000001</v>
      </c>
      <c r="N269" s="53">
        <v>0</v>
      </c>
      <c r="O269" s="53">
        <v>0</v>
      </c>
      <c r="P269" s="53">
        <v>-6.7623220000000002</v>
      </c>
      <c r="Q269" s="53">
        <v>122.342505</v>
      </c>
      <c r="R269" s="52" t="s">
        <v>2</v>
      </c>
      <c r="S269" s="53">
        <f t="shared" ref="S269:S300" si="41">SUM(T269:W269)</f>
        <v>366.86323699999997</v>
      </c>
      <c r="T269" s="53">
        <v>240.25747899999999</v>
      </c>
      <c r="U269" s="53">
        <v>94.668276000000006</v>
      </c>
      <c r="V269" s="53">
        <v>31.937481999999999</v>
      </c>
      <c r="W269" s="53">
        <v>0</v>
      </c>
      <c r="Y269" s="50"/>
      <c r="Z269" s="51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</row>
    <row r="270" spans="1:45" s="46" customFormat="1" ht="9" customHeight="1">
      <c r="A270" s="52" t="s">
        <v>3</v>
      </c>
      <c r="B270" s="53">
        <f t="shared" si="39"/>
        <v>55471.158816000003</v>
      </c>
      <c r="C270" s="54"/>
      <c r="D270" s="53">
        <f t="shared" si="40"/>
        <v>54359.155643000006</v>
      </c>
      <c r="E270" s="53">
        <v>21616.072166000002</v>
      </c>
      <c r="F270" s="53">
        <v>21636.966914000001</v>
      </c>
      <c r="G270" s="53">
        <v>9173.6653040000001</v>
      </c>
      <c r="H270" s="53">
        <v>1289.6061520000001</v>
      </c>
      <c r="I270" s="53">
        <v>152.96521100000001</v>
      </c>
      <c r="J270" s="53" t="s">
        <v>56</v>
      </c>
      <c r="K270" s="53" t="s">
        <v>56</v>
      </c>
      <c r="L270" s="53" t="s">
        <v>56</v>
      </c>
      <c r="M270" s="53">
        <v>489.87989600000003</v>
      </c>
      <c r="N270" s="53">
        <v>0</v>
      </c>
      <c r="O270" s="53">
        <v>0</v>
      </c>
      <c r="P270" s="53">
        <v>-214.35824600000001</v>
      </c>
      <c r="Q270" s="53">
        <v>704.23814200000004</v>
      </c>
      <c r="R270" s="52" t="s">
        <v>3</v>
      </c>
      <c r="S270" s="53">
        <f t="shared" si="41"/>
        <v>1112.0031730000001</v>
      </c>
      <c r="T270" s="53">
        <v>536.45379000000003</v>
      </c>
      <c r="U270" s="53">
        <v>70.300500999999997</v>
      </c>
      <c r="V270" s="53">
        <v>505.24888199999998</v>
      </c>
      <c r="W270" s="53">
        <v>0</v>
      </c>
      <c r="Y270" s="50"/>
      <c r="Z270" s="51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</row>
    <row r="271" spans="1:45" s="46" customFormat="1" ht="9" customHeight="1">
      <c r="A271" s="52" t="s">
        <v>4</v>
      </c>
      <c r="B271" s="53">
        <f t="shared" si="39"/>
        <v>5806.2767640000002</v>
      </c>
      <c r="C271" s="54"/>
      <c r="D271" s="53">
        <f t="shared" si="40"/>
        <v>5488.2796560000006</v>
      </c>
      <c r="E271" s="53">
        <v>3349.261336</v>
      </c>
      <c r="F271" s="53">
        <v>1850.0562970000001</v>
      </c>
      <c r="G271" s="53">
        <v>80.797032999999999</v>
      </c>
      <c r="H271" s="53">
        <v>0.40789399999999998</v>
      </c>
      <c r="I271" s="53">
        <v>51.064466000000003</v>
      </c>
      <c r="J271" s="53" t="s">
        <v>56</v>
      </c>
      <c r="K271" s="53" t="s">
        <v>56</v>
      </c>
      <c r="L271" s="53" t="s">
        <v>56</v>
      </c>
      <c r="M271" s="53">
        <v>156.69263000000001</v>
      </c>
      <c r="N271" s="53">
        <v>0</v>
      </c>
      <c r="O271" s="53">
        <v>0</v>
      </c>
      <c r="P271" s="53">
        <v>-15.669025</v>
      </c>
      <c r="Q271" s="53">
        <v>172.36165500000001</v>
      </c>
      <c r="R271" s="52" t="s">
        <v>4</v>
      </c>
      <c r="S271" s="53">
        <f t="shared" si="41"/>
        <v>317.99710800000003</v>
      </c>
      <c r="T271" s="53">
        <v>266.47106000000002</v>
      </c>
      <c r="U271" s="53">
        <v>6.0498510000000003</v>
      </c>
      <c r="V271" s="53">
        <v>45.476196999999999</v>
      </c>
      <c r="W271" s="53">
        <v>0</v>
      </c>
      <c r="Y271" s="50"/>
      <c r="Z271" s="51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</row>
    <row r="272" spans="1:45" s="46" customFormat="1" ht="9" customHeight="1">
      <c r="A272" s="55" t="s">
        <v>5</v>
      </c>
      <c r="B272" s="56">
        <f t="shared" si="39"/>
        <v>8266.818217</v>
      </c>
      <c r="C272" s="57"/>
      <c r="D272" s="56">
        <f t="shared" si="40"/>
        <v>8111.672568</v>
      </c>
      <c r="E272" s="56">
        <v>4413.3584469999996</v>
      </c>
      <c r="F272" s="56">
        <v>3435.5821580000002</v>
      </c>
      <c r="G272" s="56">
        <v>41.707507</v>
      </c>
      <c r="H272" s="56">
        <v>11.358476</v>
      </c>
      <c r="I272" s="56">
        <v>38.278725999999999</v>
      </c>
      <c r="J272" s="56" t="s">
        <v>56</v>
      </c>
      <c r="K272" s="56" t="s">
        <v>56</v>
      </c>
      <c r="L272" s="56" t="s">
        <v>56</v>
      </c>
      <c r="M272" s="56">
        <v>171.38725400000001</v>
      </c>
      <c r="N272" s="56">
        <v>0</v>
      </c>
      <c r="O272" s="56">
        <v>0</v>
      </c>
      <c r="P272" s="56">
        <v>-3.4302220000000001</v>
      </c>
      <c r="Q272" s="56">
        <v>174.817476</v>
      </c>
      <c r="R272" s="55" t="s">
        <v>5</v>
      </c>
      <c r="S272" s="56">
        <f t="shared" si="41"/>
        <v>155.14564900000002</v>
      </c>
      <c r="T272" s="56">
        <v>97.181932000000003</v>
      </c>
      <c r="U272" s="56">
        <v>14.943064</v>
      </c>
      <c r="V272" s="56">
        <v>43.020653000000003</v>
      </c>
      <c r="W272" s="56">
        <v>0</v>
      </c>
      <c r="Y272" s="50"/>
      <c r="Z272" s="51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</row>
    <row r="273" spans="1:45" s="46" customFormat="1" ht="9" customHeight="1">
      <c r="A273" s="52" t="s">
        <v>6</v>
      </c>
      <c r="B273" s="53">
        <f t="shared" si="39"/>
        <v>27238.711920000002</v>
      </c>
      <c r="C273" s="54"/>
      <c r="D273" s="53">
        <f t="shared" si="40"/>
        <v>26027.834492000002</v>
      </c>
      <c r="E273" s="53">
        <v>25627.696383999999</v>
      </c>
      <c r="F273" s="53">
        <v>-1621.7096140000001</v>
      </c>
      <c r="G273" s="53">
        <v>1066.317043</v>
      </c>
      <c r="H273" s="53">
        <v>132.53419600000001</v>
      </c>
      <c r="I273" s="53">
        <v>181.93894299999999</v>
      </c>
      <c r="J273" s="53" t="s">
        <v>56</v>
      </c>
      <c r="K273" s="53" t="s">
        <v>56</v>
      </c>
      <c r="L273" s="53" t="s">
        <v>56</v>
      </c>
      <c r="M273" s="53">
        <v>641.05754000000002</v>
      </c>
      <c r="N273" s="53">
        <v>0</v>
      </c>
      <c r="O273" s="53">
        <v>0</v>
      </c>
      <c r="P273" s="53">
        <v>-271.43287700000002</v>
      </c>
      <c r="Q273" s="53">
        <v>912.49041699999998</v>
      </c>
      <c r="R273" s="52" t="s">
        <v>6</v>
      </c>
      <c r="S273" s="53">
        <f t="shared" si="41"/>
        <v>1210.877428</v>
      </c>
      <c r="T273" s="53">
        <v>1019.707256</v>
      </c>
      <c r="U273" s="53">
        <v>29.929404999999999</v>
      </c>
      <c r="V273" s="53">
        <v>161.24076700000001</v>
      </c>
      <c r="W273" s="53">
        <v>0</v>
      </c>
      <c r="Y273" s="50"/>
      <c r="Z273" s="51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</row>
    <row r="274" spans="1:45" s="46" customFormat="1" ht="9" customHeight="1">
      <c r="A274" s="52" t="s">
        <v>7</v>
      </c>
      <c r="B274" s="53">
        <f t="shared" si="39"/>
        <v>67559.454754999999</v>
      </c>
      <c r="C274" s="54"/>
      <c r="D274" s="53">
        <f t="shared" si="40"/>
        <v>67015.491427999994</v>
      </c>
      <c r="E274" s="53">
        <v>2815.653687</v>
      </c>
      <c r="F274" s="53">
        <v>48175.008547999998</v>
      </c>
      <c r="G274" s="53">
        <v>5194.7597820000001</v>
      </c>
      <c r="H274" s="53">
        <v>10678.99416</v>
      </c>
      <c r="I274" s="53">
        <v>41.210987000000003</v>
      </c>
      <c r="J274" s="53" t="s">
        <v>56</v>
      </c>
      <c r="K274" s="53" t="s">
        <v>56</v>
      </c>
      <c r="L274" s="53" t="s">
        <v>56</v>
      </c>
      <c r="M274" s="53">
        <v>109.86426399999999</v>
      </c>
      <c r="N274" s="53">
        <v>0</v>
      </c>
      <c r="O274" s="53">
        <v>0</v>
      </c>
      <c r="P274" s="53">
        <v>-34.904164000000002</v>
      </c>
      <c r="Q274" s="53">
        <v>144.768428</v>
      </c>
      <c r="R274" s="52" t="s">
        <v>7</v>
      </c>
      <c r="S274" s="53">
        <f t="shared" si="41"/>
        <v>543.96332699999994</v>
      </c>
      <c r="T274" s="53">
        <v>250.290876</v>
      </c>
      <c r="U274" s="53">
        <v>18.028231999999999</v>
      </c>
      <c r="V274" s="53">
        <v>275.64421900000002</v>
      </c>
      <c r="W274" s="53">
        <v>0</v>
      </c>
      <c r="Y274" s="50"/>
      <c r="Z274" s="51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</row>
    <row r="275" spans="1:45" s="46" customFormat="1" ht="9" customHeight="1">
      <c r="A275" s="52" t="s">
        <v>8</v>
      </c>
      <c r="B275" s="53">
        <f t="shared" si="39"/>
        <v>7991.781907999999</v>
      </c>
      <c r="C275" s="54"/>
      <c r="D275" s="53">
        <f t="shared" si="40"/>
        <v>7702.9229929999992</v>
      </c>
      <c r="E275" s="53">
        <v>5502.669355</v>
      </c>
      <c r="F275" s="53">
        <v>1731.9017839999999</v>
      </c>
      <c r="G275" s="53">
        <v>158.37780100000001</v>
      </c>
      <c r="H275" s="53">
        <v>50.541100999999998</v>
      </c>
      <c r="I275" s="53">
        <v>109.51903799999999</v>
      </c>
      <c r="J275" s="53" t="s">
        <v>56</v>
      </c>
      <c r="K275" s="53" t="s">
        <v>56</v>
      </c>
      <c r="L275" s="53" t="s">
        <v>56</v>
      </c>
      <c r="M275" s="53">
        <v>149.91391400000001</v>
      </c>
      <c r="N275" s="53">
        <v>0</v>
      </c>
      <c r="O275" s="53">
        <v>0</v>
      </c>
      <c r="P275" s="53">
        <v>-42.276105999999999</v>
      </c>
      <c r="Q275" s="53">
        <v>192.19002</v>
      </c>
      <c r="R275" s="52" t="s">
        <v>8</v>
      </c>
      <c r="S275" s="53">
        <f t="shared" si="41"/>
        <v>288.85891500000002</v>
      </c>
      <c r="T275" s="53">
        <v>176.740193</v>
      </c>
      <c r="U275" s="53">
        <v>45.660724000000002</v>
      </c>
      <c r="V275" s="53">
        <v>66.457998000000003</v>
      </c>
      <c r="W275" s="53">
        <v>0</v>
      </c>
      <c r="Y275" s="50"/>
      <c r="Z275" s="51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</row>
    <row r="276" spans="1:45" s="46" customFormat="1" ht="9" customHeight="1">
      <c r="A276" s="55" t="s">
        <v>9</v>
      </c>
      <c r="B276" s="56">
        <f t="shared" si="39"/>
        <v>47508.860129999994</v>
      </c>
      <c r="C276" s="57"/>
      <c r="D276" s="56">
        <f t="shared" si="40"/>
        <v>46823.621057999997</v>
      </c>
      <c r="E276" s="56">
        <v>21552.694194</v>
      </c>
      <c r="F276" s="56">
        <v>14889.945679</v>
      </c>
      <c r="G276" s="56">
        <v>9050.2212980000004</v>
      </c>
      <c r="H276" s="56">
        <v>593.85216100000002</v>
      </c>
      <c r="I276" s="56">
        <v>213.27214799999999</v>
      </c>
      <c r="J276" s="56" t="s">
        <v>56</v>
      </c>
      <c r="K276" s="56" t="s">
        <v>56</v>
      </c>
      <c r="L276" s="56" t="s">
        <v>56</v>
      </c>
      <c r="M276" s="56">
        <v>523.63557800000001</v>
      </c>
      <c r="N276" s="56">
        <v>9.4330000000000004E-3</v>
      </c>
      <c r="O276" s="56">
        <v>0</v>
      </c>
      <c r="P276" s="56">
        <v>-171.15367499999999</v>
      </c>
      <c r="Q276" s="56">
        <v>694.77981999999997</v>
      </c>
      <c r="R276" s="55" t="s">
        <v>9</v>
      </c>
      <c r="S276" s="56">
        <f t="shared" si="41"/>
        <v>685.23907200000008</v>
      </c>
      <c r="T276" s="56">
        <v>471.006913</v>
      </c>
      <c r="U276" s="56">
        <v>42.819121000000003</v>
      </c>
      <c r="V276" s="56">
        <v>171.413038</v>
      </c>
      <c r="W276" s="56">
        <v>0</v>
      </c>
      <c r="Y276" s="50"/>
      <c r="Z276" s="51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</row>
    <row r="277" spans="1:45" s="46" customFormat="1" ht="9" customHeight="1">
      <c r="A277" s="52" t="s">
        <v>10</v>
      </c>
      <c r="B277" s="53">
        <f t="shared" si="39"/>
        <v>1931969.2301839998</v>
      </c>
      <c r="C277" s="54"/>
      <c r="D277" s="53">
        <f t="shared" si="40"/>
        <v>1135903.0647939998</v>
      </c>
      <c r="E277" s="53">
        <v>715636.75592000003</v>
      </c>
      <c r="F277" s="53">
        <v>227237.64606699999</v>
      </c>
      <c r="G277" s="53">
        <v>178197.53067899999</v>
      </c>
      <c r="H277" s="53">
        <v>7251.8654150000002</v>
      </c>
      <c r="I277" s="53">
        <v>1507.0040080000001</v>
      </c>
      <c r="J277" s="53" t="s">
        <v>56</v>
      </c>
      <c r="K277" s="53" t="s">
        <v>56</v>
      </c>
      <c r="L277" s="53" t="s">
        <v>56</v>
      </c>
      <c r="M277" s="53">
        <v>6072.2627049999992</v>
      </c>
      <c r="N277" s="53">
        <v>0</v>
      </c>
      <c r="O277" s="53">
        <v>3745.6620899999998</v>
      </c>
      <c r="P277" s="53">
        <v>-5987.9759549999999</v>
      </c>
      <c r="Q277" s="53">
        <v>8314.5765699999993</v>
      </c>
      <c r="R277" s="52" t="s">
        <v>10</v>
      </c>
      <c r="S277" s="53">
        <f t="shared" si="41"/>
        <v>796066.16538999998</v>
      </c>
      <c r="T277" s="53">
        <v>45601.494712</v>
      </c>
      <c r="U277" s="53">
        <v>10553.349364</v>
      </c>
      <c r="V277" s="53">
        <v>341057.62496799999</v>
      </c>
      <c r="W277" s="53">
        <v>398853.69634600001</v>
      </c>
      <c r="Y277" s="50"/>
      <c r="Z277" s="51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</row>
    <row r="278" spans="1:45" s="46" customFormat="1" ht="9" customHeight="1">
      <c r="A278" s="52" t="s">
        <v>11</v>
      </c>
      <c r="B278" s="53">
        <f t="shared" si="39"/>
        <v>3442.0256740000004</v>
      </c>
      <c r="C278" s="54"/>
      <c r="D278" s="53">
        <f t="shared" si="40"/>
        <v>2980.0220160000003</v>
      </c>
      <c r="E278" s="53">
        <v>3286.1588980000001</v>
      </c>
      <c r="F278" s="53">
        <v>-503.763666</v>
      </c>
      <c r="G278" s="53">
        <v>6.9794710000000002</v>
      </c>
      <c r="H278" s="53">
        <v>0.28319800000000001</v>
      </c>
      <c r="I278" s="53">
        <v>109.759885</v>
      </c>
      <c r="J278" s="53" t="s">
        <v>56</v>
      </c>
      <c r="K278" s="53" t="s">
        <v>56</v>
      </c>
      <c r="L278" s="53" t="s">
        <v>56</v>
      </c>
      <c r="M278" s="53">
        <v>80.604230000000001</v>
      </c>
      <c r="N278" s="53">
        <v>0</v>
      </c>
      <c r="O278" s="53">
        <v>0</v>
      </c>
      <c r="P278" s="53">
        <v>-19.006219000000002</v>
      </c>
      <c r="Q278" s="53">
        <v>99.610449000000003</v>
      </c>
      <c r="R278" s="52" t="s">
        <v>11</v>
      </c>
      <c r="S278" s="53">
        <f t="shared" si="41"/>
        <v>462.00365799999997</v>
      </c>
      <c r="T278" s="53">
        <v>401.70720999999998</v>
      </c>
      <c r="U278" s="53">
        <v>25.331952000000001</v>
      </c>
      <c r="V278" s="53">
        <v>34.964495999999997</v>
      </c>
      <c r="W278" s="53">
        <v>0</v>
      </c>
      <c r="Y278" s="50"/>
      <c r="Z278" s="51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</row>
    <row r="279" spans="1:45" s="46" customFormat="1" ht="9" customHeight="1">
      <c r="A279" s="52" t="s">
        <v>12</v>
      </c>
      <c r="B279" s="53">
        <f t="shared" si="39"/>
        <v>29695.520733000005</v>
      </c>
      <c r="C279" s="54"/>
      <c r="D279" s="53">
        <f t="shared" si="40"/>
        <v>29406.536251000005</v>
      </c>
      <c r="E279" s="53">
        <v>28903.824044000001</v>
      </c>
      <c r="F279" s="53">
        <v>-590.84644500000002</v>
      </c>
      <c r="G279" s="53">
        <v>369.72268600000001</v>
      </c>
      <c r="H279" s="53">
        <v>51.621645000000001</v>
      </c>
      <c r="I279" s="53">
        <v>271.99843499999997</v>
      </c>
      <c r="J279" s="53" t="s">
        <v>56</v>
      </c>
      <c r="K279" s="53" t="s">
        <v>56</v>
      </c>
      <c r="L279" s="53" t="s">
        <v>56</v>
      </c>
      <c r="M279" s="53">
        <v>400.21588600000007</v>
      </c>
      <c r="N279" s="53">
        <v>0</v>
      </c>
      <c r="O279" s="53">
        <v>0</v>
      </c>
      <c r="P279" s="53">
        <v>-179.879336</v>
      </c>
      <c r="Q279" s="53">
        <v>580.09522200000004</v>
      </c>
      <c r="R279" s="52" t="s">
        <v>12</v>
      </c>
      <c r="S279" s="53">
        <f t="shared" si="41"/>
        <v>288.98448199999996</v>
      </c>
      <c r="T279" s="53">
        <v>163.903729</v>
      </c>
      <c r="U279" s="53">
        <v>59.228276999999999</v>
      </c>
      <c r="V279" s="53">
        <v>65.852475999999996</v>
      </c>
      <c r="W279" s="53">
        <v>0</v>
      </c>
      <c r="Y279" s="50"/>
      <c r="Z279" s="51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</row>
    <row r="280" spans="1:45" s="46" customFormat="1" ht="9" customHeight="1">
      <c r="A280" s="55" t="s">
        <v>13</v>
      </c>
      <c r="B280" s="56">
        <f t="shared" si="39"/>
        <v>4926.9087919999993</v>
      </c>
      <c r="C280" s="57"/>
      <c r="D280" s="56">
        <f t="shared" si="40"/>
        <v>4671.1799949999995</v>
      </c>
      <c r="E280" s="56">
        <v>2749.1644529999999</v>
      </c>
      <c r="F280" s="56">
        <v>689.38336200000003</v>
      </c>
      <c r="G280" s="56">
        <v>265.26924100000002</v>
      </c>
      <c r="H280" s="56">
        <v>0.24553900000000001</v>
      </c>
      <c r="I280" s="56">
        <v>53.550285000000002</v>
      </c>
      <c r="J280" s="56" t="s">
        <v>56</v>
      </c>
      <c r="K280" s="56" t="s">
        <v>56</v>
      </c>
      <c r="L280" s="56" t="s">
        <v>56</v>
      </c>
      <c r="M280" s="56">
        <v>913.56711500000006</v>
      </c>
      <c r="N280" s="56">
        <v>0</v>
      </c>
      <c r="O280" s="56">
        <v>0</v>
      </c>
      <c r="P280" s="56">
        <v>422.03939100000002</v>
      </c>
      <c r="Q280" s="56">
        <v>491.52772399999998</v>
      </c>
      <c r="R280" s="55" t="s">
        <v>13</v>
      </c>
      <c r="S280" s="56">
        <f t="shared" si="41"/>
        <v>255.72879700000001</v>
      </c>
      <c r="T280" s="56">
        <v>197.131845</v>
      </c>
      <c r="U280" s="56">
        <v>32.331826</v>
      </c>
      <c r="V280" s="56">
        <v>26.265125999999999</v>
      </c>
      <c r="W280" s="56">
        <v>0</v>
      </c>
      <c r="Y280" s="50"/>
      <c r="Z280" s="51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</row>
    <row r="281" spans="1:45" s="46" customFormat="1" ht="9" customHeight="1">
      <c r="A281" s="52" t="s">
        <v>14</v>
      </c>
      <c r="B281" s="53">
        <f t="shared" si="39"/>
        <v>6591.3508250000004</v>
      </c>
      <c r="C281" s="54"/>
      <c r="D281" s="53">
        <f t="shared" si="40"/>
        <v>6431.0701430000008</v>
      </c>
      <c r="E281" s="53">
        <v>4892.3436220000003</v>
      </c>
      <c r="F281" s="53">
        <v>861.70972099999994</v>
      </c>
      <c r="G281" s="53">
        <v>434.891141</v>
      </c>
      <c r="H281" s="53">
        <v>3.1992829999999999</v>
      </c>
      <c r="I281" s="53">
        <v>78.283099000000007</v>
      </c>
      <c r="J281" s="53" t="s">
        <v>56</v>
      </c>
      <c r="K281" s="53" t="s">
        <v>56</v>
      </c>
      <c r="L281" s="53" t="s">
        <v>56</v>
      </c>
      <c r="M281" s="53">
        <v>160.64327700000001</v>
      </c>
      <c r="N281" s="53">
        <v>0</v>
      </c>
      <c r="O281" s="53">
        <v>0</v>
      </c>
      <c r="P281" s="53">
        <v>-46.509743</v>
      </c>
      <c r="Q281" s="53">
        <v>207.15302</v>
      </c>
      <c r="R281" s="52" t="s">
        <v>14</v>
      </c>
      <c r="S281" s="53">
        <f t="shared" si="41"/>
        <v>160.28068200000001</v>
      </c>
      <c r="T281" s="53">
        <v>94.459935000000002</v>
      </c>
      <c r="U281" s="53">
        <v>33.420582000000003</v>
      </c>
      <c r="V281" s="53">
        <v>32.400165000000001</v>
      </c>
      <c r="W281" s="53">
        <v>0</v>
      </c>
      <c r="Y281" s="50"/>
      <c r="Z281" s="51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</row>
    <row r="282" spans="1:45" s="46" customFormat="1" ht="9" customHeight="1">
      <c r="A282" s="52" t="s">
        <v>15</v>
      </c>
      <c r="B282" s="53">
        <f t="shared" si="39"/>
        <v>69643.646606999988</v>
      </c>
      <c r="C282" s="54"/>
      <c r="D282" s="53">
        <f t="shared" si="40"/>
        <v>68127.105477999983</v>
      </c>
      <c r="E282" s="53">
        <v>47562.288159999996</v>
      </c>
      <c r="F282" s="53">
        <v>11158.347302</v>
      </c>
      <c r="G282" s="53">
        <v>7857.9668600000005</v>
      </c>
      <c r="H282" s="53">
        <v>621.37160700000004</v>
      </c>
      <c r="I282" s="53">
        <v>612.41845799999999</v>
      </c>
      <c r="J282" s="53" t="s">
        <v>56</v>
      </c>
      <c r="K282" s="53" t="s">
        <v>56</v>
      </c>
      <c r="L282" s="53" t="s">
        <v>56</v>
      </c>
      <c r="M282" s="53">
        <v>314.71309100000008</v>
      </c>
      <c r="N282" s="53">
        <v>0</v>
      </c>
      <c r="O282" s="53">
        <v>0</v>
      </c>
      <c r="P282" s="53">
        <v>-734.29975100000001</v>
      </c>
      <c r="Q282" s="53">
        <v>1049.0128420000001</v>
      </c>
      <c r="R282" s="52" t="s">
        <v>15</v>
      </c>
      <c r="S282" s="53">
        <f t="shared" si="41"/>
        <v>1516.5411290000002</v>
      </c>
      <c r="T282" s="53">
        <v>1088.0082970000001</v>
      </c>
      <c r="U282" s="53">
        <v>51.848688000000003</v>
      </c>
      <c r="V282" s="53">
        <v>376.684144</v>
      </c>
      <c r="W282" s="53">
        <v>0</v>
      </c>
      <c r="Y282" s="50"/>
      <c r="Z282" s="51"/>
      <c r="AA282" s="50"/>
      <c r="AB282" s="50"/>
      <c r="AC282" s="50"/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</row>
    <row r="283" spans="1:45" s="46" customFormat="1" ht="9" customHeight="1">
      <c r="A283" s="52" t="s">
        <v>16</v>
      </c>
      <c r="B283" s="53">
        <f t="shared" si="39"/>
        <v>97869.996242000008</v>
      </c>
      <c r="C283" s="54"/>
      <c r="D283" s="53">
        <f t="shared" si="40"/>
        <v>95141.721167000011</v>
      </c>
      <c r="E283" s="53">
        <v>66181.259036000003</v>
      </c>
      <c r="F283" s="53">
        <v>22186.834253000001</v>
      </c>
      <c r="G283" s="53">
        <v>4195.9393970000001</v>
      </c>
      <c r="H283" s="53">
        <v>364.37553200000002</v>
      </c>
      <c r="I283" s="53">
        <v>934.92810999999995</v>
      </c>
      <c r="J283" s="53" t="s">
        <v>56</v>
      </c>
      <c r="K283" s="53" t="s">
        <v>56</v>
      </c>
      <c r="L283" s="53" t="s">
        <v>56</v>
      </c>
      <c r="M283" s="53">
        <v>1278.3848389999998</v>
      </c>
      <c r="N283" s="53">
        <v>0</v>
      </c>
      <c r="O283" s="53">
        <v>0</v>
      </c>
      <c r="P283" s="53">
        <v>-650.74461299999996</v>
      </c>
      <c r="Q283" s="53">
        <v>1929.1294519999999</v>
      </c>
      <c r="R283" s="52" t="s">
        <v>16</v>
      </c>
      <c r="S283" s="53">
        <f t="shared" si="41"/>
        <v>2728.275075</v>
      </c>
      <c r="T283" s="53">
        <v>862.35298899999998</v>
      </c>
      <c r="U283" s="53">
        <v>246.582189</v>
      </c>
      <c r="V283" s="53">
        <v>1619.3398970000001</v>
      </c>
      <c r="W283" s="53">
        <v>0</v>
      </c>
      <c r="Y283" s="50"/>
      <c r="Z283" s="51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</row>
    <row r="284" spans="1:45" s="46" customFormat="1" ht="9" customHeight="1">
      <c r="A284" s="55" t="s">
        <v>17</v>
      </c>
      <c r="B284" s="56">
        <f t="shared" si="39"/>
        <v>55124.80640300001</v>
      </c>
      <c r="C284" s="57"/>
      <c r="D284" s="56">
        <f t="shared" si="40"/>
        <v>54157.448072000007</v>
      </c>
      <c r="E284" s="56">
        <v>9706.263003</v>
      </c>
      <c r="F284" s="56">
        <v>29816.030116999998</v>
      </c>
      <c r="G284" s="56">
        <v>3009.2950000000001</v>
      </c>
      <c r="H284" s="56">
        <v>11310.980013</v>
      </c>
      <c r="I284" s="56">
        <v>156.48515800000001</v>
      </c>
      <c r="J284" s="56" t="s">
        <v>56</v>
      </c>
      <c r="K284" s="56" t="s">
        <v>56</v>
      </c>
      <c r="L284" s="56" t="s">
        <v>56</v>
      </c>
      <c r="M284" s="56">
        <v>158.39478099999999</v>
      </c>
      <c r="N284" s="56">
        <v>0</v>
      </c>
      <c r="O284" s="56">
        <v>0</v>
      </c>
      <c r="P284" s="56">
        <v>-150.62928400000001</v>
      </c>
      <c r="Q284" s="56">
        <v>309.02406500000001</v>
      </c>
      <c r="R284" s="55" t="s">
        <v>17</v>
      </c>
      <c r="S284" s="56">
        <f t="shared" si="41"/>
        <v>967.35833099999991</v>
      </c>
      <c r="T284" s="56">
        <v>696.96889999999996</v>
      </c>
      <c r="U284" s="56">
        <v>54.384152</v>
      </c>
      <c r="V284" s="56">
        <v>216.005279</v>
      </c>
      <c r="W284" s="56">
        <v>0</v>
      </c>
      <c r="Y284" s="50"/>
      <c r="Z284" s="51"/>
      <c r="AA284" s="50"/>
      <c r="AB284" s="50"/>
      <c r="AC284" s="50"/>
      <c r="AD284" s="50"/>
      <c r="AE284" s="50"/>
      <c r="AF284" s="50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</row>
    <row r="285" spans="1:45" s="46" customFormat="1" ht="9" customHeight="1">
      <c r="A285" s="52" t="s">
        <v>18</v>
      </c>
      <c r="B285" s="53">
        <f t="shared" si="39"/>
        <v>7912.9685089999994</v>
      </c>
      <c r="C285" s="54"/>
      <c r="D285" s="53">
        <f t="shared" si="40"/>
        <v>7673.364704999999</v>
      </c>
      <c r="E285" s="53">
        <v>5599.6931409999997</v>
      </c>
      <c r="F285" s="53">
        <v>1463.0163070000001</v>
      </c>
      <c r="G285" s="53">
        <v>480.552752</v>
      </c>
      <c r="H285" s="53">
        <v>-0.31710500000000003</v>
      </c>
      <c r="I285" s="53">
        <v>78.746290000000002</v>
      </c>
      <c r="J285" s="53" t="s">
        <v>56</v>
      </c>
      <c r="K285" s="53" t="s">
        <v>56</v>
      </c>
      <c r="L285" s="53" t="s">
        <v>56</v>
      </c>
      <c r="M285" s="53">
        <v>51.673320000000004</v>
      </c>
      <c r="N285" s="53">
        <v>0</v>
      </c>
      <c r="O285" s="53">
        <v>0</v>
      </c>
      <c r="P285" s="53">
        <v>-68.510616999999996</v>
      </c>
      <c r="Q285" s="53">
        <v>120.183937</v>
      </c>
      <c r="R285" s="52" t="s">
        <v>18</v>
      </c>
      <c r="S285" s="53">
        <f t="shared" si="41"/>
        <v>239.60380399999997</v>
      </c>
      <c r="T285" s="53">
        <v>140.21452199999999</v>
      </c>
      <c r="U285" s="53">
        <v>32.303348</v>
      </c>
      <c r="V285" s="53">
        <v>67.085933999999995</v>
      </c>
      <c r="W285" s="53">
        <v>0</v>
      </c>
      <c r="Y285" s="50"/>
      <c r="Z285" s="51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</row>
    <row r="286" spans="1:45" s="46" customFormat="1" ht="9" customHeight="1">
      <c r="A286" s="52" t="s">
        <v>19</v>
      </c>
      <c r="B286" s="53">
        <f t="shared" si="39"/>
        <v>3395.7120780000005</v>
      </c>
      <c r="C286" s="54"/>
      <c r="D286" s="53">
        <f t="shared" si="40"/>
        <v>3239.5938080000005</v>
      </c>
      <c r="E286" s="53">
        <v>2293.7401970000001</v>
      </c>
      <c r="F286" s="53">
        <v>632.82684600000005</v>
      </c>
      <c r="G286" s="53">
        <v>213.95966300000001</v>
      </c>
      <c r="H286" s="53">
        <v>-6.1578000000000001E-2</v>
      </c>
      <c r="I286" s="53">
        <v>16.694832999999999</v>
      </c>
      <c r="J286" s="53" t="s">
        <v>56</v>
      </c>
      <c r="K286" s="53" t="s">
        <v>56</v>
      </c>
      <c r="L286" s="53" t="s">
        <v>56</v>
      </c>
      <c r="M286" s="53">
        <v>82.433847000000014</v>
      </c>
      <c r="N286" s="53">
        <v>0</v>
      </c>
      <c r="O286" s="53">
        <v>0</v>
      </c>
      <c r="P286" s="53">
        <v>-40.762340999999999</v>
      </c>
      <c r="Q286" s="53">
        <v>123.19618800000001</v>
      </c>
      <c r="R286" s="52" t="s">
        <v>19</v>
      </c>
      <c r="S286" s="53">
        <f t="shared" si="41"/>
        <v>156.11827</v>
      </c>
      <c r="T286" s="53">
        <v>73.581283999999997</v>
      </c>
      <c r="U286" s="53">
        <v>60.417008000000003</v>
      </c>
      <c r="V286" s="53">
        <v>22.119978</v>
      </c>
      <c r="W286" s="53">
        <v>0</v>
      </c>
      <c r="Y286" s="50"/>
      <c r="Z286" s="51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</row>
    <row r="287" spans="1:45" s="46" customFormat="1" ht="9" customHeight="1">
      <c r="A287" s="52" t="s">
        <v>20</v>
      </c>
      <c r="B287" s="53">
        <f t="shared" si="39"/>
        <v>203262.03152599998</v>
      </c>
      <c r="C287" s="54"/>
      <c r="D287" s="53">
        <f t="shared" si="40"/>
        <v>199180.48838699999</v>
      </c>
      <c r="E287" s="53">
        <v>116756.304194</v>
      </c>
      <c r="F287" s="53">
        <v>51882.609806</v>
      </c>
      <c r="G287" s="53">
        <v>27485.560387000001</v>
      </c>
      <c r="H287" s="53">
        <v>1054.2218319999999</v>
      </c>
      <c r="I287" s="53">
        <v>564.49912300000005</v>
      </c>
      <c r="J287" s="53" t="s">
        <v>56</v>
      </c>
      <c r="K287" s="53" t="s">
        <v>56</v>
      </c>
      <c r="L287" s="53" t="s">
        <v>56</v>
      </c>
      <c r="M287" s="53">
        <v>1437.2930450000001</v>
      </c>
      <c r="N287" s="53">
        <v>0</v>
      </c>
      <c r="O287" s="53">
        <v>0</v>
      </c>
      <c r="P287" s="53">
        <v>-790.83189100000004</v>
      </c>
      <c r="Q287" s="53">
        <v>2228.1249360000002</v>
      </c>
      <c r="R287" s="52" t="s">
        <v>20</v>
      </c>
      <c r="S287" s="53">
        <f t="shared" si="41"/>
        <v>4081.5431389999999</v>
      </c>
      <c r="T287" s="53">
        <v>774.92953</v>
      </c>
      <c r="U287" s="53">
        <v>64.116163999999998</v>
      </c>
      <c r="V287" s="53">
        <v>3242.497445</v>
      </c>
      <c r="W287" s="53">
        <v>0</v>
      </c>
      <c r="Y287" s="50"/>
      <c r="Z287" s="51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</row>
    <row r="288" spans="1:45" s="46" customFormat="1" ht="9" customHeight="1">
      <c r="A288" s="55" t="s">
        <v>21</v>
      </c>
      <c r="B288" s="56">
        <f t="shared" si="39"/>
        <v>6239.7617719999989</v>
      </c>
      <c r="C288" s="57"/>
      <c r="D288" s="56">
        <f t="shared" si="40"/>
        <v>5948.1768429999993</v>
      </c>
      <c r="E288" s="56">
        <v>3547.4846659999998</v>
      </c>
      <c r="F288" s="56">
        <v>343.17792400000002</v>
      </c>
      <c r="G288" s="56">
        <v>1689.749143</v>
      </c>
      <c r="H288" s="56">
        <v>0.188391</v>
      </c>
      <c r="I288" s="56">
        <v>74.595530999999994</v>
      </c>
      <c r="J288" s="56" t="s">
        <v>56</v>
      </c>
      <c r="K288" s="56" t="s">
        <v>56</v>
      </c>
      <c r="L288" s="56" t="s">
        <v>56</v>
      </c>
      <c r="M288" s="56">
        <v>292.98118800000003</v>
      </c>
      <c r="N288" s="56">
        <v>0</v>
      </c>
      <c r="O288" s="56">
        <v>0</v>
      </c>
      <c r="P288" s="56">
        <v>-52.271304000000001</v>
      </c>
      <c r="Q288" s="56">
        <v>345.25249200000002</v>
      </c>
      <c r="R288" s="55" t="s">
        <v>21</v>
      </c>
      <c r="S288" s="56">
        <f t="shared" si="41"/>
        <v>291.58492899999999</v>
      </c>
      <c r="T288" s="56">
        <v>194.22156000000001</v>
      </c>
      <c r="U288" s="56">
        <v>55.155071</v>
      </c>
      <c r="V288" s="56">
        <v>42.208297999999999</v>
      </c>
      <c r="W288" s="56">
        <v>0</v>
      </c>
      <c r="Y288" s="50"/>
      <c r="Z288" s="51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</row>
    <row r="289" spans="1:45" s="46" customFormat="1" ht="9" customHeight="1">
      <c r="A289" s="52" t="s">
        <v>22</v>
      </c>
      <c r="B289" s="53">
        <f t="shared" si="39"/>
        <v>25786.114561999995</v>
      </c>
      <c r="C289" s="54"/>
      <c r="D289" s="53">
        <f t="shared" si="40"/>
        <v>25386.291180999997</v>
      </c>
      <c r="E289" s="53">
        <v>18423.975935999999</v>
      </c>
      <c r="F289" s="53">
        <v>4959.4647070000001</v>
      </c>
      <c r="G289" s="53">
        <v>1468.6085680000001</v>
      </c>
      <c r="H289" s="53">
        <v>55.231143000000003</v>
      </c>
      <c r="I289" s="53">
        <v>379.64825200000001</v>
      </c>
      <c r="J289" s="53" t="s">
        <v>56</v>
      </c>
      <c r="K289" s="53" t="s">
        <v>56</v>
      </c>
      <c r="L289" s="53" t="s">
        <v>56</v>
      </c>
      <c r="M289" s="53">
        <v>99.362574999999993</v>
      </c>
      <c r="N289" s="53">
        <v>0</v>
      </c>
      <c r="O289" s="53">
        <v>0</v>
      </c>
      <c r="P289" s="53">
        <v>-296.605977</v>
      </c>
      <c r="Q289" s="53">
        <v>395.96855199999999</v>
      </c>
      <c r="R289" s="52" t="s">
        <v>22</v>
      </c>
      <c r="S289" s="53">
        <f t="shared" si="41"/>
        <v>399.82338099999998</v>
      </c>
      <c r="T289" s="53">
        <v>146.35736399999999</v>
      </c>
      <c r="U289" s="53">
        <v>91.379346999999996</v>
      </c>
      <c r="V289" s="53">
        <v>162.08667</v>
      </c>
      <c r="W289" s="53">
        <v>0</v>
      </c>
      <c r="Y289" s="50"/>
      <c r="Z289" s="51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</row>
    <row r="290" spans="1:45" s="46" customFormat="1" ht="9" customHeight="1">
      <c r="A290" s="52" t="s">
        <v>23</v>
      </c>
      <c r="B290" s="53">
        <f t="shared" si="39"/>
        <v>24460.305088000001</v>
      </c>
      <c r="C290" s="54"/>
      <c r="D290" s="53">
        <f t="shared" si="40"/>
        <v>24097.980697999999</v>
      </c>
      <c r="E290" s="53">
        <v>20706.498877000002</v>
      </c>
      <c r="F290" s="53">
        <v>2129.9375190000001</v>
      </c>
      <c r="G290" s="53">
        <v>784.25295100000005</v>
      </c>
      <c r="H290" s="53">
        <v>107.207409</v>
      </c>
      <c r="I290" s="53">
        <v>179.03375500000001</v>
      </c>
      <c r="J290" s="53" t="s">
        <v>56</v>
      </c>
      <c r="K290" s="53" t="s">
        <v>56</v>
      </c>
      <c r="L290" s="53" t="s">
        <v>56</v>
      </c>
      <c r="M290" s="53">
        <v>191.05018700000002</v>
      </c>
      <c r="N290" s="53">
        <v>2.895E-3</v>
      </c>
      <c r="O290" s="53">
        <v>0</v>
      </c>
      <c r="P290" s="53">
        <v>-178.37340699999999</v>
      </c>
      <c r="Q290" s="53">
        <v>369.42069900000001</v>
      </c>
      <c r="R290" s="52" t="s">
        <v>23</v>
      </c>
      <c r="S290" s="53">
        <f t="shared" si="41"/>
        <v>362.32438999999999</v>
      </c>
      <c r="T290" s="53">
        <v>180.60807</v>
      </c>
      <c r="U290" s="53">
        <v>64.936469000000002</v>
      </c>
      <c r="V290" s="53">
        <v>116.77985099999999</v>
      </c>
      <c r="W290" s="53">
        <v>0</v>
      </c>
      <c r="Y290" s="50"/>
      <c r="Z290" s="51"/>
      <c r="AA290" s="50"/>
      <c r="AB290" s="50"/>
      <c r="AC290" s="50"/>
      <c r="AD290" s="50"/>
      <c r="AE290" s="50"/>
      <c r="AF290" s="50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</row>
    <row r="291" spans="1:45" s="46" customFormat="1" ht="9" customHeight="1">
      <c r="A291" s="52" t="s">
        <v>24</v>
      </c>
      <c r="B291" s="53">
        <f t="shared" si="39"/>
        <v>19004.213320000003</v>
      </c>
      <c r="C291" s="54"/>
      <c r="D291" s="53">
        <f t="shared" si="40"/>
        <v>17560.673350000001</v>
      </c>
      <c r="E291" s="53">
        <v>8583.791389</v>
      </c>
      <c r="F291" s="53">
        <v>8351.5381109999998</v>
      </c>
      <c r="G291" s="53">
        <v>174.902028</v>
      </c>
      <c r="H291" s="53">
        <v>91.712171999999995</v>
      </c>
      <c r="I291" s="53">
        <v>146.25873000000001</v>
      </c>
      <c r="J291" s="53" t="s">
        <v>56</v>
      </c>
      <c r="K291" s="53" t="s">
        <v>56</v>
      </c>
      <c r="L291" s="53" t="s">
        <v>56</v>
      </c>
      <c r="M291" s="53">
        <v>212.47091999999998</v>
      </c>
      <c r="N291" s="53">
        <v>0</v>
      </c>
      <c r="O291" s="53">
        <v>0</v>
      </c>
      <c r="P291" s="53">
        <v>-113.96070400000001</v>
      </c>
      <c r="Q291" s="53">
        <v>326.431624</v>
      </c>
      <c r="R291" s="52" t="s">
        <v>24</v>
      </c>
      <c r="S291" s="53">
        <f t="shared" si="41"/>
        <v>1443.5399699999998</v>
      </c>
      <c r="T291" s="53">
        <v>1215.3873129999999</v>
      </c>
      <c r="U291" s="53">
        <v>42.266736999999999</v>
      </c>
      <c r="V291" s="53">
        <v>185.88592</v>
      </c>
      <c r="W291" s="53">
        <v>0</v>
      </c>
      <c r="Y291" s="50"/>
      <c r="Z291" s="51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</row>
    <row r="292" spans="1:45" s="46" customFormat="1" ht="9" customHeight="1">
      <c r="A292" s="55" t="s">
        <v>25</v>
      </c>
      <c r="B292" s="56">
        <f t="shared" si="39"/>
        <v>10769.930223999998</v>
      </c>
      <c r="C292" s="57"/>
      <c r="D292" s="56">
        <f t="shared" si="40"/>
        <v>10399.979093999998</v>
      </c>
      <c r="E292" s="56">
        <v>10659.492876</v>
      </c>
      <c r="F292" s="56">
        <v>-1201.562623</v>
      </c>
      <c r="G292" s="56">
        <v>637.06413099999997</v>
      </c>
      <c r="H292" s="56">
        <v>2.2713779999999999</v>
      </c>
      <c r="I292" s="56">
        <v>119.520965</v>
      </c>
      <c r="J292" s="56" t="s">
        <v>56</v>
      </c>
      <c r="K292" s="56" t="s">
        <v>56</v>
      </c>
      <c r="L292" s="56" t="s">
        <v>56</v>
      </c>
      <c r="M292" s="56">
        <v>183.19236700000002</v>
      </c>
      <c r="N292" s="56">
        <v>8.3999999999999995E-3</v>
      </c>
      <c r="O292" s="56">
        <v>0</v>
      </c>
      <c r="P292" s="56">
        <v>-134.521422</v>
      </c>
      <c r="Q292" s="56">
        <v>317.70538900000003</v>
      </c>
      <c r="R292" s="55" t="s">
        <v>25</v>
      </c>
      <c r="S292" s="56">
        <f t="shared" si="41"/>
        <v>369.95112999999998</v>
      </c>
      <c r="T292" s="56">
        <v>262.28728899999999</v>
      </c>
      <c r="U292" s="56">
        <v>22.430005999999999</v>
      </c>
      <c r="V292" s="56">
        <v>85.233834999999999</v>
      </c>
      <c r="W292" s="56">
        <v>0</v>
      </c>
      <c r="Y292" s="50"/>
      <c r="Z292" s="51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</row>
    <row r="293" spans="1:45" s="46" customFormat="1" ht="9" customHeight="1">
      <c r="A293" s="52" t="s">
        <v>26</v>
      </c>
      <c r="B293" s="53">
        <f t="shared" si="39"/>
        <v>29814.265828000003</v>
      </c>
      <c r="C293" s="54"/>
      <c r="D293" s="53">
        <f t="shared" si="40"/>
        <v>29523.009594000003</v>
      </c>
      <c r="E293" s="53">
        <v>14766.654415000001</v>
      </c>
      <c r="F293" s="53">
        <v>7338.9510870000004</v>
      </c>
      <c r="G293" s="53">
        <v>7953.5743060000004</v>
      </c>
      <c r="H293" s="53">
        <v>66.022356000000002</v>
      </c>
      <c r="I293" s="53">
        <v>238.76621</v>
      </c>
      <c r="J293" s="53" t="s">
        <v>56</v>
      </c>
      <c r="K293" s="53" t="s">
        <v>56</v>
      </c>
      <c r="L293" s="53" t="s">
        <v>56</v>
      </c>
      <c r="M293" s="53">
        <v>-840.95878000000005</v>
      </c>
      <c r="N293" s="53">
        <v>0</v>
      </c>
      <c r="O293" s="53">
        <v>0</v>
      </c>
      <c r="P293" s="53">
        <v>-1120.711076</v>
      </c>
      <c r="Q293" s="53">
        <v>279.752296</v>
      </c>
      <c r="R293" s="52" t="s">
        <v>26</v>
      </c>
      <c r="S293" s="53">
        <f t="shared" si="41"/>
        <v>291.25623400000001</v>
      </c>
      <c r="T293" s="53">
        <v>107.591077</v>
      </c>
      <c r="U293" s="53">
        <v>75.879514</v>
      </c>
      <c r="V293" s="53">
        <v>107.78564299999999</v>
      </c>
      <c r="W293" s="53">
        <v>0</v>
      </c>
      <c r="Y293" s="50"/>
      <c r="Z293" s="51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</row>
    <row r="294" spans="1:45" s="46" customFormat="1" ht="9" customHeight="1">
      <c r="A294" s="52" t="s">
        <v>27</v>
      </c>
      <c r="B294" s="53">
        <f t="shared" si="39"/>
        <v>30982.557596999999</v>
      </c>
      <c r="C294" s="54"/>
      <c r="D294" s="53">
        <f t="shared" si="40"/>
        <v>29106.172069</v>
      </c>
      <c r="E294" s="53">
        <v>13030.872792</v>
      </c>
      <c r="F294" s="53">
        <v>8940.8437919999997</v>
      </c>
      <c r="G294" s="53">
        <v>6272.2946149999998</v>
      </c>
      <c r="H294" s="53">
        <v>280.268325</v>
      </c>
      <c r="I294" s="53">
        <v>197.610738</v>
      </c>
      <c r="J294" s="53" t="s">
        <v>56</v>
      </c>
      <c r="K294" s="53" t="s">
        <v>56</v>
      </c>
      <c r="L294" s="53" t="s">
        <v>56</v>
      </c>
      <c r="M294" s="53">
        <v>384.28180700000001</v>
      </c>
      <c r="N294" s="53">
        <v>0</v>
      </c>
      <c r="O294" s="53">
        <v>0</v>
      </c>
      <c r="P294" s="53">
        <v>-111.415081</v>
      </c>
      <c r="Q294" s="53">
        <v>495.696888</v>
      </c>
      <c r="R294" s="52" t="s">
        <v>27</v>
      </c>
      <c r="S294" s="53">
        <f t="shared" si="41"/>
        <v>1876.3855279999998</v>
      </c>
      <c r="T294" s="53">
        <v>1377.8351709999999</v>
      </c>
      <c r="U294" s="53">
        <v>245.830018</v>
      </c>
      <c r="V294" s="53">
        <v>252.720339</v>
      </c>
      <c r="W294" s="53">
        <v>0</v>
      </c>
      <c r="Y294" s="50"/>
      <c r="Z294" s="51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</row>
    <row r="295" spans="1:45" s="46" customFormat="1" ht="9" customHeight="1">
      <c r="A295" s="52" t="s">
        <v>28</v>
      </c>
      <c r="B295" s="53">
        <f t="shared" si="39"/>
        <v>12348.492849999999</v>
      </c>
      <c r="C295" s="54"/>
      <c r="D295" s="53">
        <f t="shared" si="40"/>
        <v>12208.687806999998</v>
      </c>
      <c r="E295" s="53">
        <v>7533.6181630000001</v>
      </c>
      <c r="F295" s="53">
        <v>4028.7677140000001</v>
      </c>
      <c r="G295" s="53">
        <v>193.06777500000001</v>
      </c>
      <c r="H295" s="53">
        <v>13.546405</v>
      </c>
      <c r="I295" s="53">
        <v>112.46840899999999</v>
      </c>
      <c r="J295" s="53" t="s">
        <v>56</v>
      </c>
      <c r="K295" s="53" t="s">
        <v>56</v>
      </c>
      <c r="L295" s="53" t="s">
        <v>56</v>
      </c>
      <c r="M295" s="53">
        <v>327.21934099999999</v>
      </c>
      <c r="N295" s="53">
        <v>0</v>
      </c>
      <c r="O295" s="53">
        <v>0</v>
      </c>
      <c r="P295" s="53">
        <v>24.011762000000001</v>
      </c>
      <c r="Q295" s="53">
        <v>303.20757900000001</v>
      </c>
      <c r="R295" s="52" t="s">
        <v>28</v>
      </c>
      <c r="S295" s="53">
        <f t="shared" si="41"/>
        <v>139.80504300000001</v>
      </c>
      <c r="T295" s="53">
        <v>79.669044999999997</v>
      </c>
      <c r="U295" s="53">
        <v>6.1476300000000004</v>
      </c>
      <c r="V295" s="53">
        <v>53.988368000000001</v>
      </c>
      <c r="W295" s="53">
        <v>0</v>
      </c>
      <c r="Y295" s="50"/>
      <c r="Z295" s="51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</row>
    <row r="296" spans="1:45" s="46" customFormat="1" ht="9" customHeight="1">
      <c r="A296" s="55" t="s">
        <v>29</v>
      </c>
      <c r="B296" s="56">
        <f t="shared" si="39"/>
        <v>184915.472244</v>
      </c>
      <c r="C296" s="57"/>
      <c r="D296" s="56">
        <f t="shared" si="40"/>
        <v>183422.11605800001</v>
      </c>
      <c r="E296" s="56">
        <v>16805.068847999999</v>
      </c>
      <c r="F296" s="56">
        <v>145703.652975</v>
      </c>
      <c r="G296" s="56">
        <v>13871.843027999999</v>
      </c>
      <c r="H296" s="56">
        <v>6429.7453189999997</v>
      </c>
      <c r="I296" s="56">
        <v>156.03594000000001</v>
      </c>
      <c r="J296" s="56" t="s">
        <v>56</v>
      </c>
      <c r="K296" s="56" t="s">
        <v>56</v>
      </c>
      <c r="L296" s="56" t="s">
        <v>56</v>
      </c>
      <c r="M296" s="56">
        <v>455.769948</v>
      </c>
      <c r="N296" s="56">
        <v>0</v>
      </c>
      <c r="O296" s="56">
        <v>0</v>
      </c>
      <c r="P296" s="56">
        <v>-158.77518000000001</v>
      </c>
      <c r="Q296" s="56">
        <v>614.54512799999998</v>
      </c>
      <c r="R296" s="55" t="s">
        <v>29</v>
      </c>
      <c r="S296" s="56">
        <f t="shared" si="41"/>
        <v>1493.356186</v>
      </c>
      <c r="T296" s="56">
        <v>322.06114400000001</v>
      </c>
      <c r="U296" s="56">
        <v>32.137248</v>
      </c>
      <c r="V296" s="56">
        <v>1139.157794</v>
      </c>
      <c r="W296" s="56">
        <v>0</v>
      </c>
      <c r="Y296" s="50"/>
      <c r="Z296" s="51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</row>
    <row r="297" spans="1:45" s="46" customFormat="1" ht="9" customHeight="1">
      <c r="A297" s="52" t="s">
        <v>30</v>
      </c>
      <c r="B297" s="53">
        <f t="shared" si="39"/>
        <v>2193.6069950000001</v>
      </c>
      <c r="C297" s="54"/>
      <c r="D297" s="53">
        <f t="shared" si="40"/>
        <v>2107.4378609999999</v>
      </c>
      <c r="E297" s="53">
        <v>2115.6798170000002</v>
      </c>
      <c r="F297" s="53">
        <v>-162.41874999999999</v>
      </c>
      <c r="G297" s="53">
        <v>93.890407999999994</v>
      </c>
      <c r="H297" s="53">
        <v>-0.60447399999999996</v>
      </c>
      <c r="I297" s="53">
        <v>18.992211999999999</v>
      </c>
      <c r="J297" s="53" t="s">
        <v>56</v>
      </c>
      <c r="K297" s="53" t="s">
        <v>56</v>
      </c>
      <c r="L297" s="53" t="s">
        <v>56</v>
      </c>
      <c r="M297" s="53">
        <v>41.898648000000001</v>
      </c>
      <c r="N297" s="53">
        <v>0</v>
      </c>
      <c r="O297" s="53">
        <v>0</v>
      </c>
      <c r="P297" s="53">
        <v>-13.266494</v>
      </c>
      <c r="Q297" s="53">
        <v>55.165142000000003</v>
      </c>
      <c r="R297" s="52" t="s">
        <v>30</v>
      </c>
      <c r="S297" s="53">
        <f t="shared" si="41"/>
        <v>86.169134</v>
      </c>
      <c r="T297" s="53">
        <v>29.521598999999998</v>
      </c>
      <c r="U297" s="53">
        <v>42.962684000000003</v>
      </c>
      <c r="V297" s="53">
        <v>13.684851</v>
      </c>
      <c r="W297" s="53">
        <v>0</v>
      </c>
      <c r="Y297" s="50"/>
      <c r="Z297" s="51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</row>
    <row r="298" spans="1:45" s="46" customFormat="1" ht="9" customHeight="1">
      <c r="A298" s="52" t="s">
        <v>31</v>
      </c>
      <c r="B298" s="53">
        <f t="shared" si="39"/>
        <v>176048.32450799999</v>
      </c>
      <c r="C298" s="54"/>
      <c r="D298" s="53">
        <f t="shared" si="40"/>
        <v>175031.37166199999</v>
      </c>
      <c r="E298" s="53">
        <v>16483.949092999999</v>
      </c>
      <c r="F298" s="53">
        <v>84947.600500999994</v>
      </c>
      <c r="G298" s="53">
        <v>69282.777430999995</v>
      </c>
      <c r="H298" s="53">
        <v>3441.2319389999998</v>
      </c>
      <c r="I298" s="53">
        <v>241.81436600000001</v>
      </c>
      <c r="J298" s="53" t="s">
        <v>56</v>
      </c>
      <c r="K298" s="53" t="s">
        <v>56</v>
      </c>
      <c r="L298" s="53" t="s">
        <v>56</v>
      </c>
      <c r="M298" s="53">
        <v>633.99833199999989</v>
      </c>
      <c r="N298" s="53">
        <v>0</v>
      </c>
      <c r="O298" s="53">
        <v>0</v>
      </c>
      <c r="P298" s="53">
        <v>-182.497277</v>
      </c>
      <c r="Q298" s="53">
        <v>816.49560899999994</v>
      </c>
      <c r="R298" s="52" t="s">
        <v>31</v>
      </c>
      <c r="S298" s="53">
        <f t="shared" si="41"/>
        <v>1016.952846</v>
      </c>
      <c r="T298" s="53">
        <v>565.18617200000006</v>
      </c>
      <c r="U298" s="53">
        <v>54.201391000000001</v>
      </c>
      <c r="V298" s="53">
        <v>397.56528300000002</v>
      </c>
      <c r="W298" s="53">
        <v>0</v>
      </c>
      <c r="Y298" s="50"/>
      <c r="Z298" s="51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</row>
    <row r="299" spans="1:45" s="46" customFormat="1" ht="9" customHeight="1">
      <c r="A299" s="52" t="s">
        <v>32</v>
      </c>
      <c r="B299" s="53">
        <f t="shared" si="39"/>
        <v>11722.105006</v>
      </c>
      <c r="C299" s="54"/>
      <c r="D299" s="53">
        <f t="shared" si="40"/>
        <v>11520.562793999999</v>
      </c>
      <c r="E299" s="53">
        <v>6292.5530140000001</v>
      </c>
      <c r="F299" s="53">
        <v>2638.2688539999999</v>
      </c>
      <c r="G299" s="53">
        <v>2209.6425060000001</v>
      </c>
      <c r="H299" s="53">
        <v>119.173188</v>
      </c>
      <c r="I299" s="53">
        <v>113.704915</v>
      </c>
      <c r="J299" s="53" t="s">
        <v>56</v>
      </c>
      <c r="K299" s="53" t="s">
        <v>56</v>
      </c>
      <c r="L299" s="53" t="s">
        <v>56</v>
      </c>
      <c r="M299" s="53">
        <v>147.22031700000002</v>
      </c>
      <c r="N299" s="53">
        <v>0</v>
      </c>
      <c r="O299" s="53">
        <v>0</v>
      </c>
      <c r="P299" s="53">
        <v>-70.646089000000003</v>
      </c>
      <c r="Q299" s="53">
        <v>217.86640600000001</v>
      </c>
      <c r="R299" s="52" t="s">
        <v>32</v>
      </c>
      <c r="S299" s="53">
        <f t="shared" si="41"/>
        <v>201.54221200000001</v>
      </c>
      <c r="T299" s="53">
        <v>138.17107799999999</v>
      </c>
      <c r="U299" s="53">
        <v>11.116795</v>
      </c>
      <c r="V299" s="53">
        <v>52.254339000000002</v>
      </c>
      <c r="W299" s="53">
        <v>0</v>
      </c>
      <c r="Y299" s="50"/>
      <c r="Z299" s="51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</row>
    <row r="300" spans="1:45" s="46" customFormat="1" ht="9" customHeight="1">
      <c r="A300" s="55" t="s">
        <v>33</v>
      </c>
      <c r="B300" s="56">
        <f t="shared" si="39"/>
        <v>4082.2026299999998</v>
      </c>
      <c r="C300" s="57"/>
      <c r="D300" s="56">
        <f t="shared" si="40"/>
        <v>3144.2703579999998</v>
      </c>
      <c r="E300" s="56">
        <v>2697.3860380000001</v>
      </c>
      <c r="F300" s="56">
        <v>-2039.5064339999999</v>
      </c>
      <c r="G300" s="56">
        <v>2338.040872</v>
      </c>
      <c r="H300" s="56">
        <v>-0.21893599999999999</v>
      </c>
      <c r="I300" s="56">
        <v>22.395012000000001</v>
      </c>
      <c r="J300" s="56" t="s">
        <v>56</v>
      </c>
      <c r="K300" s="56" t="s">
        <v>56</v>
      </c>
      <c r="L300" s="56" t="s">
        <v>56</v>
      </c>
      <c r="M300" s="56">
        <v>126.173806</v>
      </c>
      <c r="N300" s="56">
        <v>0</v>
      </c>
      <c r="O300" s="56">
        <v>0</v>
      </c>
      <c r="P300" s="56">
        <v>-17.401686999999999</v>
      </c>
      <c r="Q300" s="56">
        <v>143.57549299999999</v>
      </c>
      <c r="R300" s="55" t="s">
        <v>33</v>
      </c>
      <c r="S300" s="56">
        <f t="shared" si="41"/>
        <v>937.93227200000001</v>
      </c>
      <c r="T300" s="56">
        <v>828.16846099999998</v>
      </c>
      <c r="U300" s="56">
        <v>73.529976000000005</v>
      </c>
      <c r="V300" s="56">
        <v>36.233834999999999</v>
      </c>
      <c r="W300" s="56">
        <v>0</v>
      </c>
      <c r="Y300" s="50"/>
      <c r="Z300" s="51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</row>
    <row r="301" spans="1:45" s="46" customFormat="1" ht="9.9499999999999993" customHeight="1">
      <c r="A301" s="58"/>
      <c r="B301" s="45"/>
      <c r="C301" s="45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8"/>
      <c r="S301" s="59"/>
      <c r="T301" s="59"/>
      <c r="U301" s="59"/>
      <c r="V301" s="59"/>
      <c r="W301" s="59"/>
      <c r="Z301" s="51"/>
    </row>
    <row r="302" spans="1:45" s="46" customFormat="1" ht="9.9499999999999993" customHeight="1">
      <c r="A302" s="44" t="s">
        <v>64</v>
      </c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4" t="s">
        <v>64</v>
      </c>
      <c r="S302" s="45"/>
      <c r="T302" s="45"/>
      <c r="U302" s="45"/>
      <c r="V302" s="45"/>
      <c r="W302" s="45"/>
      <c r="Z302" s="51"/>
    </row>
    <row r="303" spans="1:45" s="46" customFormat="1" ht="9" customHeight="1">
      <c r="A303" s="47" t="s">
        <v>1</v>
      </c>
      <c r="B303" s="48">
        <f>SUM(B305:B336)</f>
        <v>3583112.7159039988</v>
      </c>
      <c r="C303" s="49"/>
      <c r="D303" s="48">
        <f>SUM(D305:D336)</f>
        <v>2716219.1036409996</v>
      </c>
      <c r="E303" s="48">
        <f t="shared" ref="E303" si="42">SUM(E305:E336)</f>
        <v>1426933.4197009995</v>
      </c>
      <c r="F303" s="48">
        <f>SUM(F305:F336)</f>
        <v>791700.24335699994</v>
      </c>
      <c r="G303" s="48">
        <f t="shared" ref="G303" si="43">SUM(G305:G336)</f>
        <v>411389.61908899999</v>
      </c>
      <c r="H303" s="48">
        <f>SUM(H305:H336)</f>
        <v>50553.750266000003</v>
      </c>
      <c r="I303" s="48">
        <f>SUM(I305:I336)</f>
        <v>9058.2514939999983</v>
      </c>
      <c r="J303" s="48" t="s">
        <v>56</v>
      </c>
      <c r="K303" s="48" t="s">
        <v>56</v>
      </c>
      <c r="L303" s="48" t="s">
        <v>56</v>
      </c>
      <c r="M303" s="48">
        <f>SUM(M305:M336)</f>
        <v>26583.819734000008</v>
      </c>
      <c r="N303" s="48">
        <f t="shared" ref="N303:Q303" si="44">SUM(N305:N336)</f>
        <v>2.0728E-2</v>
      </c>
      <c r="O303" s="48">
        <f t="shared" si="44"/>
        <v>3745.6620899999998</v>
      </c>
      <c r="P303" s="48">
        <f t="shared" si="44"/>
        <v>-11433.530931999994</v>
      </c>
      <c r="Q303" s="48">
        <f t="shared" si="44"/>
        <v>23250.706165</v>
      </c>
      <c r="R303" s="47" t="s">
        <v>1</v>
      </c>
      <c r="S303" s="48">
        <f t="shared" ref="S303:T303" si="45">SUM(S305:S336)</f>
        <v>866893.6122630001</v>
      </c>
      <c r="T303" s="48">
        <f t="shared" si="45"/>
        <v>55605.885900999987</v>
      </c>
      <c r="U303" s="48">
        <f>SUM(U305:U336)</f>
        <v>19543.603427000002</v>
      </c>
      <c r="V303" s="48">
        <f>SUM(V305:V336)</f>
        <v>483775.98113799992</v>
      </c>
      <c r="W303" s="48">
        <f>SUM(W305:W336)</f>
        <v>307968.14179700002</v>
      </c>
      <c r="Y303" s="50"/>
      <c r="Z303" s="51"/>
      <c r="AA303" s="50"/>
      <c r="AB303" s="51"/>
      <c r="AC303" s="50"/>
      <c r="AD303" s="51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</row>
    <row r="304" spans="1:45" s="46" customFormat="1" ht="3.95" customHeight="1">
      <c r="A304" s="47"/>
      <c r="B304" s="48"/>
      <c r="C304" s="49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7"/>
      <c r="S304" s="48"/>
      <c r="T304" s="48"/>
      <c r="U304" s="48"/>
      <c r="V304" s="48"/>
      <c r="W304" s="48"/>
      <c r="Y304" s="50"/>
      <c r="Z304" s="51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</row>
    <row r="305" spans="1:45" s="46" customFormat="1" ht="9" customHeight="1">
      <c r="A305" s="52" t="s">
        <v>2</v>
      </c>
      <c r="B305" s="53">
        <f t="shared" ref="B305:B336" si="46">SUM(D305,S305)</f>
        <v>19351.257638999999</v>
      </c>
      <c r="C305" s="54"/>
      <c r="D305" s="53">
        <f t="shared" ref="D305:D336" si="47">SUM(E305:M305)</f>
        <v>19081.616372</v>
      </c>
      <c r="E305" s="53">
        <v>10615.257576</v>
      </c>
      <c r="F305" s="53">
        <v>8541.2131129999998</v>
      </c>
      <c r="G305" s="53">
        <v>-417.22016600000001</v>
      </c>
      <c r="H305" s="53">
        <v>99.522913000000003</v>
      </c>
      <c r="I305" s="53">
        <v>100.855836</v>
      </c>
      <c r="J305" s="53" t="s">
        <v>56</v>
      </c>
      <c r="K305" s="53" t="s">
        <v>56</v>
      </c>
      <c r="L305" s="53" t="s">
        <v>56</v>
      </c>
      <c r="M305" s="53">
        <v>141.9871</v>
      </c>
      <c r="N305" s="53">
        <v>0</v>
      </c>
      <c r="O305" s="53">
        <v>0</v>
      </c>
      <c r="P305" s="53">
        <v>-6.7623220000000002</v>
      </c>
      <c r="Q305" s="53">
        <v>122.342505</v>
      </c>
      <c r="R305" s="52" t="s">
        <v>2</v>
      </c>
      <c r="S305" s="53">
        <f t="shared" ref="S305:S336" si="48">SUM(T305:W305)</f>
        <v>269.64126700000003</v>
      </c>
      <c r="T305" s="53">
        <v>49.355057000000002</v>
      </c>
      <c r="U305" s="53">
        <v>161.13000700000001</v>
      </c>
      <c r="V305" s="53">
        <v>59.156202999999998</v>
      </c>
      <c r="W305" s="53">
        <v>0</v>
      </c>
      <c r="Y305" s="50"/>
      <c r="Z305" s="51"/>
      <c r="AA305" s="50"/>
      <c r="AB305" s="51"/>
      <c r="AC305" s="50"/>
      <c r="AD305" s="51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</row>
    <row r="306" spans="1:45" s="46" customFormat="1" ht="9" customHeight="1">
      <c r="A306" s="52" t="s">
        <v>3</v>
      </c>
      <c r="B306" s="53">
        <f t="shared" si="46"/>
        <v>64679.284607999994</v>
      </c>
      <c r="C306" s="54"/>
      <c r="D306" s="53">
        <f t="shared" si="47"/>
        <v>63330.625881999993</v>
      </c>
      <c r="E306" s="53">
        <v>26871.712853000001</v>
      </c>
      <c r="F306" s="53">
        <v>23406.447611</v>
      </c>
      <c r="G306" s="53">
        <v>10703.527781999999</v>
      </c>
      <c r="H306" s="53">
        <v>1505.366675</v>
      </c>
      <c r="I306" s="53">
        <v>250.202371</v>
      </c>
      <c r="J306" s="53" t="s">
        <v>56</v>
      </c>
      <c r="K306" s="53" t="s">
        <v>56</v>
      </c>
      <c r="L306" s="53" t="s">
        <v>56</v>
      </c>
      <c r="M306" s="53">
        <v>593.36859000000004</v>
      </c>
      <c r="N306" s="53">
        <v>0</v>
      </c>
      <c r="O306" s="53">
        <v>0</v>
      </c>
      <c r="P306" s="53">
        <v>-214.35824600000001</v>
      </c>
      <c r="Q306" s="53">
        <v>704.23814200000004</v>
      </c>
      <c r="R306" s="52" t="s">
        <v>3</v>
      </c>
      <c r="S306" s="53">
        <f t="shared" si="48"/>
        <v>1348.6587260000001</v>
      </c>
      <c r="T306" s="53">
        <v>591.62948500000005</v>
      </c>
      <c r="U306" s="53">
        <v>46.663792999999998</v>
      </c>
      <c r="V306" s="53">
        <v>710.36544800000001</v>
      </c>
      <c r="W306" s="53">
        <v>0</v>
      </c>
      <c r="Y306" s="50"/>
      <c r="Z306" s="51"/>
      <c r="AA306" s="50"/>
      <c r="AB306" s="51"/>
      <c r="AC306" s="50"/>
      <c r="AD306" s="51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</row>
    <row r="307" spans="1:45" s="46" customFormat="1" ht="9" customHeight="1">
      <c r="A307" s="52" t="s">
        <v>4</v>
      </c>
      <c r="B307" s="53">
        <f t="shared" si="46"/>
        <v>8218.3004579999997</v>
      </c>
      <c r="C307" s="54"/>
      <c r="D307" s="53">
        <f t="shared" si="47"/>
        <v>7736.9333980000001</v>
      </c>
      <c r="E307" s="53">
        <v>4624.6272280000003</v>
      </c>
      <c r="F307" s="53">
        <v>2709.4164700000001</v>
      </c>
      <c r="G307" s="53">
        <v>154.01752500000001</v>
      </c>
      <c r="H307" s="53">
        <v>9.6676400000000005</v>
      </c>
      <c r="I307" s="53">
        <v>62.701427000000002</v>
      </c>
      <c r="J307" s="53" t="s">
        <v>56</v>
      </c>
      <c r="K307" s="53" t="s">
        <v>56</v>
      </c>
      <c r="L307" s="53" t="s">
        <v>56</v>
      </c>
      <c r="M307" s="53">
        <v>176.50310800000003</v>
      </c>
      <c r="N307" s="53">
        <v>0</v>
      </c>
      <c r="O307" s="53">
        <v>0</v>
      </c>
      <c r="P307" s="53">
        <v>-15.669025</v>
      </c>
      <c r="Q307" s="53">
        <v>172.36165500000001</v>
      </c>
      <c r="R307" s="52" t="s">
        <v>4</v>
      </c>
      <c r="S307" s="53">
        <f t="shared" si="48"/>
        <v>481.36705999999998</v>
      </c>
      <c r="T307" s="53">
        <v>403.38569999999999</v>
      </c>
      <c r="U307" s="53">
        <v>15.485578</v>
      </c>
      <c r="V307" s="53">
        <v>62.495781999999998</v>
      </c>
      <c r="W307" s="53">
        <v>0</v>
      </c>
      <c r="Y307" s="50"/>
      <c r="Z307" s="51"/>
      <c r="AA307" s="50"/>
      <c r="AB307" s="51"/>
      <c r="AC307" s="50"/>
      <c r="AD307" s="51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</row>
    <row r="308" spans="1:45" s="46" customFormat="1" ht="9" customHeight="1">
      <c r="A308" s="55" t="s">
        <v>5</v>
      </c>
      <c r="B308" s="56">
        <f t="shared" si="46"/>
        <v>7910.3030890000009</v>
      </c>
      <c r="C308" s="57"/>
      <c r="D308" s="56">
        <f t="shared" si="47"/>
        <v>7773.1500430000006</v>
      </c>
      <c r="E308" s="56">
        <v>3949.3648629999998</v>
      </c>
      <c r="F308" s="56">
        <v>3129.5244590000002</v>
      </c>
      <c r="G308" s="56">
        <v>40.169804999999997</v>
      </c>
      <c r="H308" s="56">
        <v>4.6154210000000004</v>
      </c>
      <c r="I308" s="56">
        <v>37.455682000000003</v>
      </c>
      <c r="J308" s="56" t="s">
        <v>56</v>
      </c>
      <c r="K308" s="56" t="s">
        <v>56</v>
      </c>
      <c r="L308" s="56" t="s">
        <v>56</v>
      </c>
      <c r="M308" s="56">
        <v>612.019813</v>
      </c>
      <c r="N308" s="56">
        <v>0</v>
      </c>
      <c r="O308" s="56">
        <v>0</v>
      </c>
      <c r="P308" s="56">
        <v>-3.4302220000000001</v>
      </c>
      <c r="Q308" s="56">
        <v>174.817476</v>
      </c>
      <c r="R308" s="55" t="s">
        <v>5</v>
      </c>
      <c r="S308" s="56">
        <f t="shared" si="48"/>
        <v>137.15304600000002</v>
      </c>
      <c r="T308" s="56">
        <v>73.906412000000003</v>
      </c>
      <c r="U308" s="56">
        <v>22.535617999999999</v>
      </c>
      <c r="V308" s="56">
        <v>40.711016000000001</v>
      </c>
      <c r="W308" s="56">
        <v>0</v>
      </c>
      <c r="Y308" s="50"/>
      <c r="Z308" s="51"/>
      <c r="AA308" s="50"/>
      <c r="AB308" s="51"/>
      <c r="AC308" s="50"/>
      <c r="AD308" s="51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</row>
    <row r="309" spans="1:45" s="46" customFormat="1" ht="9" customHeight="1">
      <c r="A309" s="52" t="s">
        <v>6</v>
      </c>
      <c r="B309" s="53">
        <f t="shared" si="46"/>
        <v>36892.35345599999</v>
      </c>
      <c r="C309" s="54"/>
      <c r="D309" s="53">
        <f t="shared" si="47"/>
        <v>35360.23062699999</v>
      </c>
      <c r="E309" s="53">
        <v>34705.550542999998</v>
      </c>
      <c r="F309" s="53">
        <v>-34.997171000000002</v>
      </c>
      <c r="G309" s="53">
        <v>-492.20742000000001</v>
      </c>
      <c r="H309" s="53">
        <v>142.77357499999999</v>
      </c>
      <c r="I309" s="53">
        <v>222.452302</v>
      </c>
      <c r="J309" s="53" t="s">
        <v>56</v>
      </c>
      <c r="K309" s="53" t="s">
        <v>56</v>
      </c>
      <c r="L309" s="53" t="s">
        <v>56</v>
      </c>
      <c r="M309" s="53">
        <v>816.65879800000005</v>
      </c>
      <c r="N309" s="53">
        <v>0</v>
      </c>
      <c r="O309" s="53">
        <v>0</v>
      </c>
      <c r="P309" s="53">
        <v>-271.43287700000002</v>
      </c>
      <c r="Q309" s="53">
        <v>912.49041699999998</v>
      </c>
      <c r="R309" s="52" t="s">
        <v>6</v>
      </c>
      <c r="S309" s="53">
        <f t="shared" si="48"/>
        <v>1532.1228289999999</v>
      </c>
      <c r="T309" s="53">
        <v>1296.714894</v>
      </c>
      <c r="U309" s="53">
        <v>46.344741999999997</v>
      </c>
      <c r="V309" s="53">
        <v>189.06319300000001</v>
      </c>
      <c r="W309" s="53">
        <v>0</v>
      </c>
      <c r="Y309" s="50"/>
      <c r="Z309" s="51"/>
      <c r="AA309" s="50"/>
      <c r="AB309" s="51"/>
      <c r="AC309" s="50"/>
      <c r="AD309" s="51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</row>
    <row r="310" spans="1:45" s="46" customFormat="1" ht="9" customHeight="1">
      <c r="A310" s="52" t="s">
        <v>7</v>
      </c>
      <c r="B310" s="53">
        <f t="shared" si="46"/>
        <v>78221.949861999979</v>
      </c>
      <c r="C310" s="54"/>
      <c r="D310" s="53">
        <f t="shared" si="47"/>
        <v>77562.961970999982</v>
      </c>
      <c r="E310" s="53">
        <v>3105.2984620000002</v>
      </c>
      <c r="F310" s="53">
        <v>56678.620950999997</v>
      </c>
      <c r="G310" s="53">
        <v>5601.7379790000005</v>
      </c>
      <c r="H310" s="53">
        <v>11847.261861999999</v>
      </c>
      <c r="I310" s="53">
        <v>55.703321000000003</v>
      </c>
      <c r="J310" s="53" t="s">
        <v>56</v>
      </c>
      <c r="K310" s="53" t="s">
        <v>56</v>
      </c>
      <c r="L310" s="53" t="s">
        <v>56</v>
      </c>
      <c r="M310" s="53">
        <v>274.33939600000002</v>
      </c>
      <c r="N310" s="53">
        <v>0</v>
      </c>
      <c r="O310" s="53">
        <v>0</v>
      </c>
      <c r="P310" s="53">
        <v>-34.904164000000002</v>
      </c>
      <c r="Q310" s="53">
        <v>144.768428</v>
      </c>
      <c r="R310" s="52" t="s">
        <v>7</v>
      </c>
      <c r="S310" s="53">
        <f t="shared" si="48"/>
        <v>658.98789099999999</v>
      </c>
      <c r="T310" s="53">
        <v>270.47256499999997</v>
      </c>
      <c r="U310" s="53">
        <v>8.6564779999999999</v>
      </c>
      <c r="V310" s="53">
        <v>379.85884800000002</v>
      </c>
      <c r="W310" s="53">
        <v>0</v>
      </c>
      <c r="Y310" s="50"/>
      <c r="Z310" s="51"/>
      <c r="AA310" s="50"/>
      <c r="AB310" s="51"/>
      <c r="AC310" s="50"/>
      <c r="AD310" s="51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</row>
    <row r="311" spans="1:45" s="46" customFormat="1" ht="9" customHeight="1">
      <c r="A311" s="52" t="s">
        <v>8</v>
      </c>
      <c r="B311" s="53">
        <f t="shared" si="46"/>
        <v>9258.8804140000011</v>
      </c>
      <c r="C311" s="54"/>
      <c r="D311" s="53">
        <f t="shared" si="47"/>
        <v>7480.4376790000006</v>
      </c>
      <c r="E311" s="53">
        <v>5142.3148780000001</v>
      </c>
      <c r="F311" s="53">
        <v>1831.5946919999999</v>
      </c>
      <c r="G311" s="53">
        <v>115.32223399999999</v>
      </c>
      <c r="H311" s="53">
        <v>53.979774999999997</v>
      </c>
      <c r="I311" s="53">
        <v>128.796648</v>
      </c>
      <c r="J311" s="53" t="s">
        <v>56</v>
      </c>
      <c r="K311" s="53" t="s">
        <v>56</v>
      </c>
      <c r="L311" s="53" t="s">
        <v>56</v>
      </c>
      <c r="M311" s="53">
        <v>208.42945200000003</v>
      </c>
      <c r="N311" s="53">
        <v>0</v>
      </c>
      <c r="O311" s="53">
        <v>0</v>
      </c>
      <c r="P311" s="53">
        <v>-42.276105999999999</v>
      </c>
      <c r="Q311" s="53">
        <v>192.19002</v>
      </c>
      <c r="R311" s="52" t="s">
        <v>8</v>
      </c>
      <c r="S311" s="53">
        <f t="shared" si="48"/>
        <v>1778.4427349999999</v>
      </c>
      <c r="T311" s="53">
        <v>130.95834199999999</v>
      </c>
      <c r="U311" s="53">
        <v>89.364414999999994</v>
      </c>
      <c r="V311" s="53">
        <v>1558.1199779999999</v>
      </c>
      <c r="W311" s="53">
        <v>0</v>
      </c>
      <c r="Y311" s="50"/>
      <c r="Z311" s="51"/>
      <c r="AA311" s="50"/>
      <c r="AB311" s="51"/>
      <c r="AC311" s="50"/>
      <c r="AD311" s="51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</row>
    <row r="312" spans="1:45" s="46" customFormat="1" ht="9" customHeight="1">
      <c r="A312" s="55" t="s">
        <v>9</v>
      </c>
      <c r="B312" s="56">
        <f t="shared" si="46"/>
        <v>57719.419706000001</v>
      </c>
      <c r="C312" s="57"/>
      <c r="D312" s="56">
        <f t="shared" si="47"/>
        <v>56824.409163999997</v>
      </c>
      <c r="E312" s="56">
        <v>27868.520643</v>
      </c>
      <c r="F312" s="56">
        <v>16411.967725999999</v>
      </c>
      <c r="G312" s="56">
        <v>10881.039586999999</v>
      </c>
      <c r="H312" s="56">
        <v>791.44909600000005</v>
      </c>
      <c r="I312" s="56">
        <v>299.40022099999999</v>
      </c>
      <c r="J312" s="56" t="s">
        <v>56</v>
      </c>
      <c r="K312" s="56" t="s">
        <v>56</v>
      </c>
      <c r="L312" s="56" t="s">
        <v>56</v>
      </c>
      <c r="M312" s="56">
        <v>572.03189099999997</v>
      </c>
      <c r="N312" s="56">
        <v>9.4330000000000004E-3</v>
      </c>
      <c r="O312" s="56">
        <v>0</v>
      </c>
      <c r="P312" s="56">
        <v>-171.15367499999999</v>
      </c>
      <c r="Q312" s="56">
        <v>694.77981999999997</v>
      </c>
      <c r="R312" s="55" t="s">
        <v>9</v>
      </c>
      <c r="S312" s="56">
        <f t="shared" si="48"/>
        <v>895.01054199999999</v>
      </c>
      <c r="T312" s="56">
        <v>542.59137899999996</v>
      </c>
      <c r="U312" s="56">
        <v>48.744872999999998</v>
      </c>
      <c r="V312" s="56">
        <v>303.67428999999998</v>
      </c>
      <c r="W312" s="56">
        <v>0</v>
      </c>
      <c r="Y312" s="50"/>
      <c r="Z312" s="51"/>
      <c r="AA312" s="50"/>
      <c r="AB312" s="51"/>
      <c r="AC312" s="50"/>
      <c r="AD312" s="51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</row>
    <row r="313" spans="1:45" s="46" customFormat="1" ht="9" customHeight="1">
      <c r="A313" s="60" t="s">
        <v>10</v>
      </c>
      <c r="B313" s="53">
        <f t="shared" si="46"/>
        <v>2088225.179734</v>
      </c>
      <c r="C313" s="54"/>
      <c r="D313" s="53">
        <f t="shared" si="47"/>
        <v>1254413.838675</v>
      </c>
      <c r="E313" s="53">
        <v>777043.03246599995</v>
      </c>
      <c r="F313" s="53">
        <v>239442.79060400001</v>
      </c>
      <c r="G313" s="53">
        <v>214411.036483</v>
      </c>
      <c r="H313" s="53">
        <v>9094.4582429999991</v>
      </c>
      <c r="I313" s="53">
        <v>1712.2253880000001</v>
      </c>
      <c r="J313" s="53" t="s">
        <v>56</v>
      </c>
      <c r="K313" s="53" t="s">
        <v>56</v>
      </c>
      <c r="L313" s="53" t="s">
        <v>56</v>
      </c>
      <c r="M313" s="53">
        <v>12710.295491000001</v>
      </c>
      <c r="N313" s="53">
        <v>0</v>
      </c>
      <c r="O313" s="53">
        <v>3745.6620899999998</v>
      </c>
      <c r="P313" s="53">
        <v>-5987.9759549999999</v>
      </c>
      <c r="Q313" s="53">
        <v>8314.5765699999993</v>
      </c>
      <c r="R313" s="60" t="s">
        <v>10</v>
      </c>
      <c r="S313" s="53">
        <f t="shared" si="48"/>
        <v>833811.341059</v>
      </c>
      <c r="T313" s="53">
        <v>38898.659291999997</v>
      </c>
      <c r="U313" s="53">
        <v>18045.339194</v>
      </c>
      <c r="V313" s="53">
        <v>468899.20077599998</v>
      </c>
      <c r="W313" s="53">
        <v>307968.14179700002</v>
      </c>
      <c r="Y313" s="50"/>
      <c r="Z313" s="51"/>
      <c r="AA313" s="50"/>
      <c r="AB313" s="51"/>
      <c r="AC313" s="50"/>
      <c r="AD313" s="51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</row>
    <row r="314" spans="1:45" s="46" customFormat="1" ht="9" customHeight="1">
      <c r="A314" s="52" t="s">
        <v>11</v>
      </c>
      <c r="B314" s="53">
        <f t="shared" si="46"/>
        <v>4450.5496590000002</v>
      </c>
      <c r="C314" s="54"/>
      <c r="D314" s="53">
        <f t="shared" si="47"/>
        <v>4049.5757899999999</v>
      </c>
      <c r="E314" s="53">
        <v>4414.0420530000001</v>
      </c>
      <c r="F314" s="53">
        <v>-430.53881100000001</v>
      </c>
      <c r="G314" s="53">
        <v>-177.306759</v>
      </c>
      <c r="H314" s="53">
        <v>0.118142</v>
      </c>
      <c r="I314" s="53">
        <v>161.201641</v>
      </c>
      <c r="J314" s="53" t="s">
        <v>56</v>
      </c>
      <c r="K314" s="53" t="s">
        <v>56</v>
      </c>
      <c r="L314" s="53" t="s">
        <v>56</v>
      </c>
      <c r="M314" s="53">
        <v>82.059523999999996</v>
      </c>
      <c r="N314" s="53">
        <v>0</v>
      </c>
      <c r="O314" s="53">
        <v>0</v>
      </c>
      <c r="P314" s="53">
        <v>-19.006219000000002</v>
      </c>
      <c r="Q314" s="53">
        <v>99.610449000000003</v>
      </c>
      <c r="R314" s="52" t="s">
        <v>11</v>
      </c>
      <c r="S314" s="53">
        <f t="shared" si="48"/>
        <v>400.97386900000004</v>
      </c>
      <c r="T314" s="53">
        <v>348.10914300000002</v>
      </c>
      <c r="U314" s="53">
        <v>29.463206</v>
      </c>
      <c r="V314" s="53">
        <v>23.401520000000001</v>
      </c>
      <c r="W314" s="53">
        <v>0</v>
      </c>
      <c r="Y314" s="50"/>
      <c r="Z314" s="51"/>
      <c r="AA314" s="50"/>
      <c r="AB314" s="51"/>
      <c r="AC314" s="50"/>
      <c r="AD314" s="51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</row>
    <row r="315" spans="1:45" s="46" customFormat="1" ht="9" customHeight="1">
      <c r="A315" s="52" t="s">
        <v>12</v>
      </c>
      <c r="B315" s="53">
        <f t="shared" si="46"/>
        <v>35820.028513000005</v>
      </c>
      <c r="C315" s="54"/>
      <c r="D315" s="53">
        <f t="shared" si="47"/>
        <v>35263.363936000002</v>
      </c>
      <c r="E315" s="53">
        <v>34600.233490999999</v>
      </c>
      <c r="F315" s="53">
        <v>504.73283199999997</v>
      </c>
      <c r="G315" s="53">
        <v>-692.60026100000005</v>
      </c>
      <c r="H315" s="53">
        <v>50.369183</v>
      </c>
      <c r="I315" s="53">
        <v>365.82361300000002</v>
      </c>
      <c r="J315" s="53" t="s">
        <v>56</v>
      </c>
      <c r="K315" s="53" t="s">
        <v>56</v>
      </c>
      <c r="L315" s="53" t="s">
        <v>56</v>
      </c>
      <c r="M315" s="53">
        <v>434.80507800000004</v>
      </c>
      <c r="N315" s="53">
        <v>0</v>
      </c>
      <c r="O315" s="53">
        <v>0</v>
      </c>
      <c r="P315" s="53">
        <v>-179.879336</v>
      </c>
      <c r="Q315" s="53">
        <v>580.09522200000004</v>
      </c>
      <c r="R315" s="52" t="s">
        <v>12</v>
      </c>
      <c r="S315" s="53">
        <f t="shared" si="48"/>
        <v>556.66457700000001</v>
      </c>
      <c r="T315" s="53">
        <v>295.21733</v>
      </c>
      <c r="U315" s="53">
        <v>95.122794999999996</v>
      </c>
      <c r="V315" s="53">
        <v>166.32445200000001</v>
      </c>
      <c r="W315" s="53">
        <v>0</v>
      </c>
      <c r="Y315" s="50"/>
      <c r="Z315" s="51"/>
      <c r="AA315" s="50"/>
      <c r="AB315" s="51"/>
      <c r="AC315" s="50"/>
      <c r="AD315" s="51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</row>
    <row r="316" spans="1:45" s="46" customFormat="1" ht="9" customHeight="1">
      <c r="A316" s="55" t="s">
        <v>13</v>
      </c>
      <c r="B316" s="56">
        <f t="shared" si="46"/>
        <v>4495.5261910000008</v>
      </c>
      <c r="C316" s="57"/>
      <c r="D316" s="56">
        <f t="shared" si="47"/>
        <v>4079.7584760000004</v>
      </c>
      <c r="E316" s="56">
        <v>2775.3790180000001</v>
      </c>
      <c r="F316" s="56">
        <v>810.11481200000003</v>
      </c>
      <c r="G316" s="56">
        <v>91.829560999999998</v>
      </c>
      <c r="H316" s="56">
        <v>-1.4139000000000001E-2</v>
      </c>
      <c r="I316" s="56">
        <v>59.200054000000002</v>
      </c>
      <c r="J316" s="56" t="s">
        <v>56</v>
      </c>
      <c r="K316" s="56" t="s">
        <v>56</v>
      </c>
      <c r="L316" s="56" t="s">
        <v>56</v>
      </c>
      <c r="M316" s="56">
        <v>343.24917000000005</v>
      </c>
      <c r="N316" s="56">
        <v>0</v>
      </c>
      <c r="O316" s="56">
        <v>0</v>
      </c>
      <c r="P316" s="56">
        <v>422.03939100000002</v>
      </c>
      <c r="Q316" s="56">
        <v>491.52772399999998</v>
      </c>
      <c r="R316" s="55" t="s">
        <v>13</v>
      </c>
      <c r="S316" s="56">
        <f t="shared" si="48"/>
        <v>415.76771499999995</v>
      </c>
      <c r="T316" s="56">
        <v>302.534942</v>
      </c>
      <c r="U316" s="56">
        <v>34.160806999999998</v>
      </c>
      <c r="V316" s="56">
        <v>79.071966000000003</v>
      </c>
      <c r="W316" s="56">
        <v>0</v>
      </c>
      <c r="Y316" s="50"/>
      <c r="Z316" s="51"/>
      <c r="AA316" s="50"/>
      <c r="AB316" s="51"/>
      <c r="AC316" s="50"/>
      <c r="AD316" s="51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</row>
    <row r="317" spans="1:45" s="46" customFormat="1" ht="9" customHeight="1">
      <c r="A317" s="52" t="s">
        <v>14</v>
      </c>
      <c r="B317" s="53">
        <f t="shared" si="46"/>
        <v>8201.3325129999994</v>
      </c>
      <c r="C317" s="54"/>
      <c r="D317" s="53">
        <f t="shared" si="47"/>
        <v>7989.8585749999993</v>
      </c>
      <c r="E317" s="53">
        <v>6252.4490290000003</v>
      </c>
      <c r="F317" s="53">
        <v>1136.9851570000001</v>
      </c>
      <c r="G317" s="53">
        <v>245.971057</v>
      </c>
      <c r="H317" s="53">
        <v>-1.54891</v>
      </c>
      <c r="I317" s="53">
        <v>104.911531</v>
      </c>
      <c r="J317" s="53" t="s">
        <v>56</v>
      </c>
      <c r="K317" s="53" t="s">
        <v>56</v>
      </c>
      <c r="L317" s="53" t="s">
        <v>56</v>
      </c>
      <c r="M317" s="53">
        <v>251.09071100000003</v>
      </c>
      <c r="N317" s="53">
        <v>0</v>
      </c>
      <c r="O317" s="53">
        <v>0</v>
      </c>
      <c r="P317" s="53">
        <v>-46.509743</v>
      </c>
      <c r="Q317" s="53">
        <v>207.15302</v>
      </c>
      <c r="R317" s="52" t="s">
        <v>14</v>
      </c>
      <c r="S317" s="53">
        <f t="shared" si="48"/>
        <v>211.473938</v>
      </c>
      <c r="T317" s="53">
        <v>111.923759</v>
      </c>
      <c r="U317" s="53">
        <v>54.429063999999997</v>
      </c>
      <c r="V317" s="53">
        <v>45.121115000000003</v>
      </c>
      <c r="W317" s="53">
        <v>0</v>
      </c>
      <c r="Y317" s="50"/>
      <c r="Z317" s="51"/>
      <c r="AA317" s="50"/>
      <c r="AB317" s="51"/>
      <c r="AC317" s="50"/>
      <c r="AD317" s="51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</row>
    <row r="318" spans="1:45" s="46" customFormat="1" ht="9" customHeight="1">
      <c r="A318" s="52" t="s">
        <v>15</v>
      </c>
      <c r="B318" s="53">
        <f t="shared" si="46"/>
        <v>85067.394448999999</v>
      </c>
      <c r="C318" s="54"/>
      <c r="D318" s="53">
        <f t="shared" si="47"/>
        <v>83397.006276999993</v>
      </c>
      <c r="E318" s="53">
        <v>61138.406305999997</v>
      </c>
      <c r="F318" s="53">
        <v>12457.180678000001</v>
      </c>
      <c r="G318" s="53">
        <v>7216.5671769999999</v>
      </c>
      <c r="H318" s="53">
        <v>793.141976</v>
      </c>
      <c r="I318" s="53">
        <v>822.63742200000002</v>
      </c>
      <c r="J318" s="53" t="s">
        <v>56</v>
      </c>
      <c r="K318" s="53" t="s">
        <v>56</v>
      </c>
      <c r="L318" s="53" t="s">
        <v>56</v>
      </c>
      <c r="M318" s="53">
        <v>969.07271800000001</v>
      </c>
      <c r="N318" s="53">
        <v>0</v>
      </c>
      <c r="O318" s="53">
        <v>0</v>
      </c>
      <c r="P318" s="53">
        <v>-734.29975100000001</v>
      </c>
      <c r="Q318" s="53">
        <v>1049.0128420000001</v>
      </c>
      <c r="R318" s="52" t="s">
        <v>15</v>
      </c>
      <c r="S318" s="53">
        <f t="shared" si="48"/>
        <v>1670.3881719999999</v>
      </c>
      <c r="T318" s="53">
        <v>1170.1513150000001</v>
      </c>
      <c r="U318" s="53">
        <v>44.480759999999997</v>
      </c>
      <c r="V318" s="53">
        <v>455.75609700000001</v>
      </c>
      <c r="W318" s="53">
        <v>0</v>
      </c>
      <c r="Y318" s="50"/>
      <c r="Z318" s="51"/>
      <c r="AA318" s="50"/>
      <c r="AB318" s="51"/>
      <c r="AC318" s="50"/>
      <c r="AD318" s="51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</row>
    <row r="319" spans="1:45" s="46" customFormat="1" ht="9" customHeight="1">
      <c r="A319" s="52" t="s">
        <v>16</v>
      </c>
      <c r="B319" s="53">
        <f t="shared" si="46"/>
        <v>125070.200509</v>
      </c>
      <c r="C319" s="54"/>
      <c r="D319" s="53">
        <f t="shared" si="47"/>
        <v>121298.58252900001</v>
      </c>
      <c r="E319" s="53">
        <v>83767.429285999999</v>
      </c>
      <c r="F319" s="53">
        <v>31686.547355999999</v>
      </c>
      <c r="G319" s="53">
        <v>2727.8183519999998</v>
      </c>
      <c r="H319" s="53">
        <v>422.35941200000002</v>
      </c>
      <c r="I319" s="53">
        <v>1112.52331</v>
      </c>
      <c r="J319" s="53" t="s">
        <v>56</v>
      </c>
      <c r="K319" s="53" t="s">
        <v>56</v>
      </c>
      <c r="L319" s="53" t="s">
        <v>56</v>
      </c>
      <c r="M319" s="53">
        <v>1581.9048129999999</v>
      </c>
      <c r="N319" s="53">
        <v>0</v>
      </c>
      <c r="O319" s="53">
        <v>0</v>
      </c>
      <c r="P319" s="53">
        <v>-650.74461299999996</v>
      </c>
      <c r="Q319" s="53">
        <v>1929.1294519999999</v>
      </c>
      <c r="R319" s="52" t="s">
        <v>16</v>
      </c>
      <c r="S319" s="53">
        <f t="shared" si="48"/>
        <v>3771.61798</v>
      </c>
      <c r="T319" s="53">
        <v>1370.295447</v>
      </c>
      <c r="U319" s="53">
        <v>150.76929200000001</v>
      </c>
      <c r="V319" s="53">
        <v>2250.5532410000001</v>
      </c>
      <c r="W319" s="53">
        <v>0</v>
      </c>
      <c r="Y319" s="50"/>
      <c r="Z319" s="51"/>
      <c r="AA319" s="50"/>
      <c r="AB319" s="51"/>
      <c r="AC319" s="50"/>
      <c r="AD319" s="51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</row>
    <row r="320" spans="1:45" s="46" customFormat="1" ht="9" customHeight="1">
      <c r="A320" s="55" t="s">
        <v>17</v>
      </c>
      <c r="B320" s="56">
        <f t="shared" si="46"/>
        <v>64743.765460000002</v>
      </c>
      <c r="C320" s="57"/>
      <c r="D320" s="56">
        <f t="shared" si="47"/>
        <v>63644.925109000003</v>
      </c>
      <c r="E320" s="56">
        <v>12341.870944</v>
      </c>
      <c r="F320" s="56">
        <v>36601.182539000001</v>
      </c>
      <c r="G320" s="56">
        <v>1311.454088</v>
      </c>
      <c r="H320" s="56">
        <v>12569.122622999999</v>
      </c>
      <c r="I320" s="56">
        <v>218.090386</v>
      </c>
      <c r="J320" s="56" t="s">
        <v>56</v>
      </c>
      <c r="K320" s="56" t="s">
        <v>56</v>
      </c>
      <c r="L320" s="56" t="s">
        <v>56</v>
      </c>
      <c r="M320" s="56">
        <v>603.20452899999998</v>
      </c>
      <c r="N320" s="56">
        <v>0</v>
      </c>
      <c r="O320" s="56">
        <v>0</v>
      </c>
      <c r="P320" s="56">
        <v>-150.62928400000001</v>
      </c>
      <c r="Q320" s="56">
        <v>309.02406500000001</v>
      </c>
      <c r="R320" s="55" t="s">
        <v>17</v>
      </c>
      <c r="S320" s="56">
        <f t="shared" si="48"/>
        <v>1098.8403509999998</v>
      </c>
      <c r="T320" s="56">
        <v>645.54417899999999</v>
      </c>
      <c r="U320" s="56">
        <v>50.843052</v>
      </c>
      <c r="V320" s="56">
        <v>402.45312000000001</v>
      </c>
      <c r="W320" s="56">
        <v>0</v>
      </c>
      <c r="Y320" s="50"/>
      <c r="Z320" s="51"/>
      <c r="AA320" s="50"/>
      <c r="AB320" s="51"/>
      <c r="AC320" s="50"/>
      <c r="AD320" s="51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</row>
    <row r="321" spans="1:45" s="46" customFormat="1" ht="9" customHeight="1">
      <c r="A321" s="52" t="s">
        <v>18</v>
      </c>
      <c r="B321" s="53">
        <f t="shared" si="46"/>
        <v>8925.7929479999984</v>
      </c>
      <c r="C321" s="54"/>
      <c r="D321" s="53">
        <f t="shared" si="47"/>
        <v>8621.7402719999991</v>
      </c>
      <c r="E321" s="53">
        <v>6683.2935070000003</v>
      </c>
      <c r="F321" s="53">
        <v>1433.1084840000001</v>
      </c>
      <c r="G321" s="53">
        <v>310.97501899999997</v>
      </c>
      <c r="H321" s="53">
        <v>-55.734924999999997</v>
      </c>
      <c r="I321" s="53">
        <v>81.561419999999998</v>
      </c>
      <c r="J321" s="53" t="s">
        <v>56</v>
      </c>
      <c r="K321" s="53" t="s">
        <v>56</v>
      </c>
      <c r="L321" s="53" t="s">
        <v>56</v>
      </c>
      <c r="M321" s="53">
        <v>168.536767</v>
      </c>
      <c r="N321" s="53">
        <v>0</v>
      </c>
      <c r="O321" s="53">
        <v>0</v>
      </c>
      <c r="P321" s="53">
        <v>-68.510616999999996</v>
      </c>
      <c r="Q321" s="53">
        <v>120.183937</v>
      </c>
      <c r="R321" s="52" t="s">
        <v>18</v>
      </c>
      <c r="S321" s="53">
        <f t="shared" si="48"/>
        <v>304.05267600000002</v>
      </c>
      <c r="T321" s="53">
        <v>227.21873600000001</v>
      </c>
      <c r="U321" s="53">
        <v>28.051390999999999</v>
      </c>
      <c r="V321" s="53">
        <v>48.782549000000003</v>
      </c>
      <c r="W321" s="53">
        <v>0</v>
      </c>
      <c r="Y321" s="50"/>
      <c r="Z321" s="51"/>
      <c r="AA321" s="50"/>
      <c r="AB321" s="51"/>
      <c r="AC321" s="50"/>
      <c r="AD321" s="51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</row>
    <row r="322" spans="1:45" s="46" customFormat="1" ht="9" customHeight="1">
      <c r="A322" s="52" t="s">
        <v>19</v>
      </c>
      <c r="B322" s="53">
        <f t="shared" si="46"/>
        <v>3922.9808119999998</v>
      </c>
      <c r="C322" s="54"/>
      <c r="D322" s="53">
        <f t="shared" si="47"/>
        <v>3727.8821399999997</v>
      </c>
      <c r="E322" s="53">
        <v>2561.7831000000001</v>
      </c>
      <c r="F322" s="53">
        <v>840.96144800000002</v>
      </c>
      <c r="G322" s="53">
        <v>190.636099</v>
      </c>
      <c r="H322" s="53">
        <v>5.1912E-2</v>
      </c>
      <c r="I322" s="53">
        <v>22.870293</v>
      </c>
      <c r="J322" s="53" t="s">
        <v>56</v>
      </c>
      <c r="K322" s="53" t="s">
        <v>56</v>
      </c>
      <c r="L322" s="53" t="s">
        <v>56</v>
      </c>
      <c r="M322" s="53">
        <v>111.57928799999999</v>
      </c>
      <c r="N322" s="53">
        <v>0</v>
      </c>
      <c r="O322" s="53">
        <v>0</v>
      </c>
      <c r="P322" s="53">
        <v>-40.762340999999999</v>
      </c>
      <c r="Q322" s="53">
        <v>123.19618800000001</v>
      </c>
      <c r="R322" s="52" t="s">
        <v>19</v>
      </c>
      <c r="S322" s="53">
        <f t="shared" si="48"/>
        <v>195.09867200000002</v>
      </c>
      <c r="T322" s="53">
        <v>143.35919100000001</v>
      </c>
      <c r="U322" s="53">
        <v>7.9975139999999998</v>
      </c>
      <c r="V322" s="53">
        <v>43.741967000000002</v>
      </c>
      <c r="W322" s="53">
        <v>0</v>
      </c>
      <c r="Y322" s="50"/>
      <c r="Z322" s="51"/>
      <c r="AA322" s="50"/>
      <c r="AB322" s="51"/>
      <c r="AC322" s="50"/>
      <c r="AD322" s="51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</row>
    <row r="323" spans="1:45" s="46" customFormat="1" ht="9" customHeight="1">
      <c r="A323" s="52" t="s">
        <v>20</v>
      </c>
      <c r="B323" s="53">
        <f t="shared" si="46"/>
        <v>237372.61276199995</v>
      </c>
      <c r="C323" s="54"/>
      <c r="D323" s="53">
        <f t="shared" si="47"/>
        <v>231187.00598799996</v>
      </c>
      <c r="E323" s="53">
        <v>143618.05441099999</v>
      </c>
      <c r="F323" s="53">
        <v>56640.974449000001</v>
      </c>
      <c r="G323" s="53">
        <v>27089.150814000001</v>
      </c>
      <c r="H323" s="53">
        <v>1537.857493</v>
      </c>
      <c r="I323" s="53">
        <v>720.80916200000001</v>
      </c>
      <c r="J323" s="53" t="s">
        <v>56</v>
      </c>
      <c r="K323" s="53" t="s">
        <v>56</v>
      </c>
      <c r="L323" s="53" t="s">
        <v>56</v>
      </c>
      <c r="M323" s="53">
        <v>1580.1596589999999</v>
      </c>
      <c r="N323" s="53">
        <v>0</v>
      </c>
      <c r="O323" s="53">
        <v>0</v>
      </c>
      <c r="P323" s="53">
        <v>-790.83189100000004</v>
      </c>
      <c r="Q323" s="53">
        <v>2228.1249360000002</v>
      </c>
      <c r="R323" s="52" t="s">
        <v>20</v>
      </c>
      <c r="S323" s="53">
        <f t="shared" si="48"/>
        <v>6185.6067739999999</v>
      </c>
      <c r="T323" s="53">
        <v>1974.45568</v>
      </c>
      <c r="U323" s="53">
        <v>55.317390000000003</v>
      </c>
      <c r="V323" s="53">
        <v>4155.8337039999997</v>
      </c>
      <c r="W323" s="53">
        <v>0</v>
      </c>
      <c r="Y323" s="50"/>
      <c r="Z323" s="51"/>
      <c r="AA323" s="50"/>
      <c r="AB323" s="51"/>
      <c r="AC323" s="50"/>
      <c r="AD323" s="51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</row>
    <row r="324" spans="1:45" s="46" customFormat="1" ht="9" customHeight="1">
      <c r="A324" s="55" t="s">
        <v>21</v>
      </c>
      <c r="B324" s="56">
        <f t="shared" si="46"/>
        <v>6292.78701</v>
      </c>
      <c r="C324" s="57"/>
      <c r="D324" s="56">
        <f t="shared" si="47"/>
        <v>5846.3786799999998</v>
      </c>
      <c r="E324" s="56">
        <v>3430.3270480000001</v>
      </c>
      <c r="F324" s="56">
        <v>346.11771599999997</v>
      </c>
      <c r="G324" s="56">
        <v>1813.664816</v>
      </c>
      <c r="H324" s="56">
        <v>-3.9791E-2</v>
      </c>
      <c r="I324" s="56">
        <v>81.167902999999995</v>
      </c>
      <c r="J324" s="56" t="s">
        <v>56</v>
      </c>
      <c r="K324" s="56" t="s">
        <v>56</v>
      </c>
      <c r="L324" s="56" t="s">
        <v>56</v>
      </c>
      <c r="M324" s="56">
        <v>175.14098800000002</v>
      </c>
      <c r="N324" s="56">
        <v>0</v>
      </c>
      <c r="O324" s="56">
        <v>0</v>
      </c>
      <c r="P324" s="56">
        <v>-52.271304000000001</v>
      </c>
      <c r="Q324" s="56">
        <v>345.25249200000002</v>
      </c>
      <c r="R324" s="55" t="s">
        <v>21</v>
      </c>
      <c r="S324" s="56">
        <f t="shared" si="48"/>
        <v>446.40832999999998</v>
      </c>
      <c r="T324" s="56">
        <v>203.93638100000001</v>
      </c>
      <c r="U324" s="56">
        <v>69.797116000000003</v>
      </c>
      <c r="V324" s="56">
        <v>172.67483300000001</v>
      </c>
      <c r="W324" s="56">
        <v>0</v>
      </c>
      <c r="Y324" s="50"/>
      <c r="Z324" s="51"/>
      <c r="AA324" s="50"/>
      <c r="AB324" s="51"/>
      <c r="AC324" s="50"/>
      <c r="AD324" s="51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</row>
    <row r="325" spans="1:45" s="46" customFormat="1" ht="9" customHeight="1">
      <c r="A325" s="52" t="s">
        <v>22</v>
      </c>
      <c r="B325" s="53">
        <f t="shared" si="46"/>
        <v>32659.423487999997</v>
      </c>
      <c r="C325" s="54"/>
      <c r="D325" s="53">
        <f t="shared" si="47"/>
        <v>32184.354057999997</v>
      </c>
      <c r="E325" s="53">
        <v>21386.014059000001</v>
      </c>
      <c r="F325" s="53">
        <v>8353.4347450000005</v>
      </c>
      <c r="G325" s="53">
        <v>1402.3997649999999</v>
      </c>
      <c r="H325" s="53">
        <v>103.080489</v>
      </c>
      <c r="I325" s="53">
        <v>437.142695</v>
      </c>
      <c r="J325" s="53" t="s">
        <v>56</v>
      </c>
      <c r="K325" s="53" t="s">
        <v>56</v>
      </c>
      <c r="L325" s="53" t="s">
        <v>56</v>
      </c>
      <c r="M325" s="53">
        <v>502.28230500000001</v>
      </c>
      <c r="N325" s="53">
        <v>0</v>
      </c>
      <c r="O325" s="53">
        <v>0</v>
      </c>
      <c r="P325" s="53">
        <v>-296.605977</v>
      </c>
      <c r="Q325" s="53">
        <v>395.96855199999999</v>
      </c>
      <c r="R325" s="52" t="s">
        <v>22</v>
      </c>
      <c r="S325" s="53">
        <f t="shared" si="48"/>
        <v>475.06943000000001</v>
      </c>
      <c r="T325" s="53">
        <v>170.076221</v>
      </c>
      <c r="U325" s="53">
        <v>109.60820699999999</v>
      </c>
      <c r="V325" s="53">
        <v>195.38500199999999</v>
      </c>
      <c r="W325" s="53">
        <v>0</v>
      </c>
      <c r="Y325" s="50"/>
      <c r="Z325" s="51"/>
      <c r="AA325" s="50"/>
      <c r="AB325" s="51"/>
      <c r="AC325" s="50"/>
      <c r="AD325" s="51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</row>
    <row r="326" spans="1:45" s="46" customFormat="1" ht="9" customHeight="1">
      <c r="A326" s="52" t="s">
        <v>23</v>
      </c>
      <c r="B326" s="53">
        <f t="shared" si="46"/>
        <v>31215.084456999997</v>
      </c>
      <c r="C326" s="54"/>
      <c r="D326" s="53">
        <f t="shared" si="47"/>
        <v>30743.591959999998</v>
      </c>
      <c r="E326" s="53">
        <v>26282.506614999998</v>
      </c>
      <c r="F326" s="53">
        <v>3236.7207349999999</v>
      </c>
      <c r="G326" s="53">
        <v>584.24242000000004</v>
      </c>
      <c r="H326" s="53">
        <v>149.30827099999999</v>
      </c>
      <c r="I326" s="53">
        <v>230.834135</v>
      </c>
      <c r="J326" s="53" t="s">
        <v>56</v>
      </c>
      <c r="K326" s="53" t="s">
        <v>56</v>
      </c>
      <c r="L326" s="53" t="s">
        <v>56</v>
      </c>
      <c r="M326" s="53">
        <v>259.979784</v>
      </c>
      <c r="N326" s="53">
        <v>2.895E-3</v>
      </c>
      <c r="O326" s="53">
        <v>0</v>
      </c>
      <c r="P326" s="53">
        <v>-178.37340699999999</v>
      </c>
      <c r="Q326" s="53">
        <v>369.42069900000001</v>
      </c>
      <c r="R326" s="52" t="s">
        <v>23</v>
      </c>
      <c r="S326" s="53">
        <f t="shared" si="48"/>
        <v>471.49249699999996</v>
      </c>
      <c r="T326" s="53">
        <v>224.08723699999999</v>
      </c>
      <c r="U326" s="53">
        <v>38.570169999999997</v>
      </c>
      <c r="V326" s="53">
        <v>208.83509000000001</v>
      </c>
      <c r="W326" s="53">
        <v>0</v>
      </c>
      <c r="Y326" s="50"/>
      <c r="Z326" s="51"/>
      <c r="AA326" s="50"/>
      <c r="AB326" s="51"/>
      <c r="AC326" s="50"/>
      <c r="AD326" s="51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</row>
    <row r="327" spans="1:45" s="46" customFormat="1" ht="9" customHeight="1">
      <c r="A327" s="52" t="s">
        <v>24</v>
      </c>
      <c r="B327" s="53">
        <f t="shared" si="46"/>
        <v>25214.668162999995</v>
      </c>
      <c r="C327" s="54"/>
      <c r="D327" s="53">
        <f t="shared" si="47"/>
        <v>23548.259583999996</v>
      </c>
      <c r="E327" s="53">
        <v>13145.868302999999</v>
      </c>
      <c r="F327" s="53">
        <v>9759.5753719999993</v>
      </c>
      <c r="G327" s="53">
        <v>139.91694799999999</v>
      </c>
      <c r="H327" s="53">
        <v>99.784955999999994</v>
      </c>
      <c r="I327" s="53">
        <v>203.763837</v>
      </c>
      <c r="J327" s="53" t="s">
        <v>56</v>
      </c>
      <c r="K327" s="53" t="s">
        <v>56</v>
      </c>
      <c r="L327" s="53" t="s">
        <v>56</v>
      </c>
      <c r="M327" s="53">
        <v>199.35016800000002</v>
      </c>
      <c r="N327" s="53">
        <v>0</v>
      </c>
      <c r="O327" s="53">
        <v>0</v>
      </c>
      <c r="P327" s="53">
        <v>-113.96070400000001</v>
      </c>
      <c r="Q327" s="53">
        <v>326.431624</v>
      </c>
      <c r="R327" s="52" t="s">
        <v>24</v>
      </c>
      <c r="S327" s="53">
        <f t="shared" si="48"/>
        <v>1666.4085789999999</v>
      </c>
      <c r="T327" s="53">
        <v>1418.9464359999999</v>
      </c>
      <c r="U327" s="53">
        <v>11.803578</v>
      </c>
      <c r="V327" s="53">
        <v>235.65856500000001</v>
      </c>
      <c r="W327" s="53">
        <v>0</v>
      </c>
      <c r="Y327" s="50"/>
      <c r="Z327" s="51"/>
      <c r="AA327" s="50"/>
      <c r="AB327" s="51"/>
      <c r="AC327" s="50"/>
      <c r="AD327" s="51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</row>
    <row r="328" spans="1:45" s="46" customFormat="1" ht="9" customHeight="1">
      <c r="A328" s="55" t="s">
        <v>25</v>
      </c>
      <c r="B328" s="56">
        <f t="shared" si="46"/>
        <v>14849.258805000001</v>
      </c>
      <c r="C328" s="57"/>
      <c r="D328" s="56">
        <f t="shared" si="47"/>
        <v>14360.355070000001</v>
      </c>
      <c r="E328" s="56">
        <v>14459.543911999999</v>
      </c>
      <c r="F328" s="56">
        <v>-1012.395528</v>
      </c>
      <c r="G328" s="56">
        <v>540.42976999999996</v>
      </c>
      <c r="H328" s="56">
        <v>-1.259879</v>
      </c>
      <c r="I328" s="56">
        <v>162.970418</v>
      </c>
      <c r="J328" s="56" t="s">
        <v>56</v>
      </c>
      <c r="K328" s="56" t="s">
        <v>56</v>
      </c>
      <c r="L328" s="56" t="s">
        <v>56</v>
      </c>
      <c r="M328" s="56">
        <v>211.06637699999999</v>
      </c>
      <c r="N328" s="56">
        <v>8.3999999999999995E-3</v>
      </c>
      <c r="O328" s="56">
        <v>0</v>
      </c>
      <c r="P328" s="56">
        <v>-134.521422</v>
      </c>
      <c r="Q328" s="56">
        <v>317.70538900000003</v>
      </c>
      <c r="R328" s="55" t="s">
        <v>25</v>
      </c>
      <c r="S328" s="56">
        <f t="shared" si="48"/>
        <v>488.90373499999998</v>
      </c>
      <c r="T328" s="56">
        <v>389.390986</v>
      </c>
      <c r="U328" s="56">
        <v>16.287496999999998</v>
      </c>
      <c r="V328" s="56">
        <v>83.225251999999998</v>
      </c>
      <c r="W328" s="56">
        <v>0</v>
      </c>
      <c r="Y328" s="50"/>
      <c r="Z328" s="51"/>
      <c r="AA328" s="50"/>
      <c r="AB328" s="51"/>
      <c r="AC328" s="50"/>
      <c r="AD328" s="51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</row>
    <row r="329" spans="1:45" s="46" customFormat="1" ht="9" customHeight="1">
      <c r="A329" s="52" t="s">
        <v>26</v>
      </c>
      <c r="B329" s="53">
        <f t="shared" si="46"/>
        <v>44575.177587999991</v>
      </c>
      <c r="C329" s="54"/>
      <c r="D329" s="53">
        <f t="shared" si="47"/>
        <v>44021.412995999992</v>
      </c>
      <c r="E329" s="53">
        <v>21279.505521999999</v>
      </c>
      <c r="F329" s="53">
        <v>10551.903227999999</v>
      </c>
      <c r="G329" s="53">
        <v>12016.037032</v>
      </c>
      <c r="H329" s="53">
        <v>79.679090000000002</v>
      </c>
      <c r="I329" s="53">
        <v>328.53205000000003</v>
      </c>
      <c r="J329" s="53" t="s">
        <v>56</v>
      </c>
      <c r="K329" s="53" t="s">
        <v>56</v>
      </c>
      <c r="L329" s="53" t="s">
        <v>56</v>
      </c>
      <c r="M329" s="53">
        <v>-234.24392599999993</v>
      </c>
      <c r="N329" s="53">
        <v>0</v>
      </c>
      <c r="O329" s="53">
        <v>0</v>
      </c>
      <c r="P329" s="53">
        <v>-1120.711076</v>
      </c>
      <c r="Q329" s="53">
        <v>279.752296</v>
      </c>
      <c r="R329" s="52" t="s">
        <v>26</v>
      </c>
      <c r="S329" s="53">
        <f t="shared" si="48"/>
        <v>553.76459199999999</v>
      </c>
      <c r="T329" s="53">
        <v>77.162153000000004</v>
      </c>
      <c r="U329" s="53">
        <v>41.779162999999997</v>
      </c>
      <c r="V329" s="53">
        <v>434.82327600000002</v>
      </c>
      <c r="W329" s="53">
        <v>0</v>
      </c>
      <c r="Y329" s="50"/>
      <c r="Z329" s="51"/>
      <c r="AA329" s="50"/>
      <c r="AB329" s="51"/>
      <c r="AC329" s="50"/>
      <c r="AD329" s="51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</row>
    <row r="330" spans="1:45" s="46" customFormat="1" ht="9" customHeight="1">
      <c r="A330" s="52" t="s">
        <v>27</v>
      </c>
      <c r="B330" s="53">
        <f t="shared" si="46"/>
        <v>32647.817223999999</v>
      </c>
      <c r="C330" s="54"/>
      <c r="D330" s="53">
        <f t="shared" si="47"/>
        <v>30330.842746999999</v>
      </c>
      <c r="E330" s="53">
        <v>15187.425230999999</v>
      </c>
      <c r="F330" s="53">
        <v>10059.539489999999</v>
      </c>
      <c r="G330" s="53">
        <v>3928.8826130000002</v>
      </c>
      <c r="H330" s="53">
        <v>388.70327200000003</v>
      </c>
      <c r="I330" s="53">
        <v>268.42886499999997</v>
      </c>
      <c r="J330" s="53" t="s">
        <v>56</v>
      </c>
      <c r="K330" s="53" t="s">
        <v>56</v>
      </c>
      <c r="L330" s="53" t="s">
        <v>56</v>
      </c>
      <c r="M330" s="53">
        <v>497.86327600000004</v>
      </c>
      <c r="N330" s="53">
        <v>0</v>
      </c>
      <c r="O330" s="53">
        <v>0</v>
      </c>
      <c r="P330" s="53">
        <v>-111.415081</v>
      </c>
      <c r="Q330" s="53">
        <v>495.696888</v>
      </c>
      <c r="R330" s="52" t="s">
        <v>27</v>
      </c>
      <c r="S330" s="53">
        <f t="shared" si="48"/>
        <v>2316.9744770000002</v>
      </c>
      <c r="T330" s="53">
        <v>1978.1903850000001</v>
      </c>
      <c r="U330" s="53">
        <v>32.194822000000002</v>
      </c>
      <c r="V330" s="53">
        <v>306.58927</v>
      </c>
      <c r="W330" s="53">
        <v>0</v>
      </c>
      <c r="Y330" s="50"/>
      <c r="Z330" s="51"/>
      <c r="AA330" s="50"/>
      <c r="AB330" s="51"/>
      <c r="AC330" s="50"/>
      <c r="AD330" s="51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</row>
    <row r="331" spans="1:45" s="46" customFormat="1" ht="9" customHeight="1">
      <c r="A331" s="52" t="s">
        <v>28</v>
      </c>
      <c r="B331" s="53">
        <f t="shared" si="46"/>
        <v>10146.159914000002</v>
      </c>
      <c r="C331" s="54"/>
      <c r="D331" s="53">
        <f t="shared" si="47"/>
        <v>9942.8804330000021</v>
      </c>
      <c r="E331" s="53">
        <v>6611.765977</v>
      </c>
      <c r="F331" s="53">
        <v>2498.2034739999999</v>
      </c>
      <c r="G331" s="53">
        <v>111.999674</v>
      </c>
      <c r="H331" s="53">
        <v>7.1402970000000003</v>
      </c>
      <c r="I331" s="53">
        <v>110.176216</v>
      </c>
      <c r="J331" s="53" t="s">
        <v>56</v>
      </c>
      <c r="K331" s="53" t="s">
        <v>56</v>
      </c>
      <c r="L331" s="53" t="s">
        <v>56</v>
      </c>
      <c r="M331" s="53">
        <v>603.59479499999998</v>
      </c>
      <c r="N331" s="53">
        <v>0</v>
      </c>
      <c r="O331" s="53">
        <v>0</v>
      </c>
      <c r="P331" s="53">
        <v>24.011762000000001</v>
      </c>
      <c r="Q331" s="53">
        <v>303.20757900000001</v>
      </c>
      <c r="R331" s="52" t="s">
        <v>28</v>
      </c>
      <c r="S331" s="53">
        <f t="shared" si="48"/>
        <v>203.27948099999998</v>
      </c>
      <c r="T331" s="53">
        <v>118.130214</v>
      </c>
      <c r="U331" s="53">
        <v>8.6901349999999997</v>
      </c>
      <c r="V331" s="53">
        <v>76.459131999999997</v>
      </c>
      <c r="W331" s="53">
        <v>0</v>
      </c>
      <c r="Y331" s="50"/>
      <c r="Z331" s="51"/>
      <c r="AA331" s="50"/>
      <c r="AB331" s="51"/>
      <c r="AC331" s="50"/>
      <c r="AD331" s="51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</row>
    <row r="332" spans="1:45" s="46" customFormat="1" ht="9" customHeight="1">
      <c r="A332" s="55" t="s">
        <v>29</v>
      </c>
      <c r="B332" s="56">
        <f t="shared" si="46"/>
        <v>210663.65009100002</v>
      </c>
      <c r="C332" s="57"/>
      <c r="D332" s="56">
        <f t="shared" si="47"/>
        <v>208786.74602700002</v>
      </c>
      <c r="E332" s="56">
        <v>22063.025471000001</v>
      </c>
      <c r="F332" s="56">
        <v>158621.92236699999</v>
      </c>
      <c r="G332" s="56">
        <v>20860.082522000001</v>
      </c>
      <c r="H332" s="56">
        <v>6417.7707090000004</v>
      </c>
      <c r="I332" s="56">
        <v>196.04935699999999</v>
      </c>
      <c r="J332" s="56" t="s">
        <v>56</v>
      </c>
      <c r="K332" s="56" t="s">
        <v>56</v>
      </c>
      <c r="L332" s="56" t="s">
        <v>56</v>
      </c>
      <c r="M332" s="56">
        <v>627.89560099999994</v>
      </c>
      <c r="N332" s="56">
        <v>0</v>
      </c>
      <c r="O332" s="56">
        <v>0</v>
      </c>
      <c r="P332" s="56">
        <v>-158.77518000000001</v>
      </c>
      <c r="Q332" s="56">
        <v>614.54512799999998</v>
      </c>
      <c r="R332" s="55" t="s">
        <v>29</v>
      </c>
      <c r="S332" s="56">
        <f t="shared" si="48"/>
        <v>1876.9040639999998</v>
      </c>
      <c r="T332" s="56">
        <v>157.82049499999999</v>
      </c>
      <c r="U332" s="56">
        <v>40.480522999999998</v>
      </c>
      <c r="V332" s="56">
        <v>1678.6030459999999</v>
      </c>
      <c r="W332" s="56">
        <v>0</v>
      </c>
      <c r="Y332" s="50"/>
      <c r="Z332" s="51"/>
      <c r="AA332" s="50"/>
      <c r="AB332" s="51"/>
      <c r="AC332" s="50"/>
      <c r="AD332" s="51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</row>
    <row r="333" spans="1:45" s="46" customFormat="1" ht="9" customHeight="1">
      <c r="A333" s="52" t="s">
        <v>30</v>
      </c>
      <c r="B333" s="53">
        <f t="shared" si="46"/>
        <v>3132.7208919999998</v>
      </c>
      <c r="C333" s="54"/>
      <c r="D333" s="53">
        <f t="shared" si="47"/>
        <v>3070.7591149999998</v>
      </c>
      <c r="E333" s="53">
        <v>3055.3402249999999</v>
      </c>
      <c r="F333" s="53">
        <v>-175.29839200000001</v>
      </c>
      <c r="G333" s="53">
        <v>102.317897</v>
      </c>
      <c r="H333" s="53">
        <v>-0.45375599999999999</v>
      </c>
      <c r="I333" s="53">
        <v>30.455462000000001</v>
      </c>
      <c r="J333" s="53" t="s">
        <v>56</v>
      </c>
      <c r="K333" s="53" t="s">
        <v>56</v>
      </c>
      <c r="L333" s="53" t="s">
        <v>56</v>
      </c>
      <c r="M333" s="53">
        <v>58.397679000000004</v>
      </c>
      <c r="N333" s="53">
        <v>0</v>
      </c>
      <c r="O333" s="53">
        <v>0</v>
      </c>
      <c r="P333" s="53">
        <v>-13.266494</v>
      </c>
      <c r="Q333" s="53">
        <v>55.165142000000003</v>
      </c>
      <c r="R333" s="52" t="s">
        <v>30</v>
      </c>
      <c r="S333" s="53">
        <f t="shared" si="48"/>
        <v>61.961776999999998</v>
      </c>
      <c r="T333" s="53">
        <v>30.337409999999998</v>
      </c>
      <c r="U333" s="53">
        <v>15.373322</v>
      </c>
      <c r="V333" s="53">
        <v>16.251045000000001</v>
      </c>
      <c r="W333" s="53">
        <v>0</v>
      </c>
      <c r="Y333" s="50"/>
      <c r="Z333" s="51"/>
      <c r="AA333" s="50"/>
      <c r="AB333" s="51"/>
      <c r="AC333" s="50"/>
      <c r="AD333" s="51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</row>
    <row r="334" spans="1:45" s="46" customFormat="1" ht="9" customHeight="1">
      <c r="A334" s="52" t="s">
        <v>31</v>
      </c>
      <c r="B334" s="53">
        <f t="shared" si="46"/>
        <v>205801.031594</v>
      </c>
      <c r="C334" s="54"/>
      <c r="D334" s="53">
        <f t="shared" si="47"/>
        <v>204860.99461299999</v>
      </c>
      <c r="E334" s="53">
        <v>16354.029114000001</v>
      </c>
      <c r="F334" s="53">
        <v>95813.837197999994</v>
      </c>
      <c r="G334" s="53">
        <v>86924.341027999995</v>
      </c>
      <c r="H334" s="53">
        <v>4296.8403399999997</v>
      </c>
      <c r="I334" s="53">
        <v>288.04270100000002</v>
      </c>
      <c r="J334" s="53" t="s">
        <v>56</v>
      </c>
      <c r="K334" s="53" t="s">
        <v>56</v>
      </c>
      <c r="L334" s="53" t="s">
        <v>56</v>
      </c>
      <c r="M334" s="53">
        <v>1183.9042319999999</v>
      </c>
      <c r="N334" s="53">
        <v>0</v>
      </c>
      <c r="O334" s="53">
        <v>0</v>
      </c>
      <c r="P334" s="53">
        <v>-182.497277</v>
      </c>
      <c r="Q334" s="53">
        <v>816.49560899999994</v>
      </c>
      <c r="R334" s="52" t="s">
        <v>31</v>
      </c>
      <c r="S334" s="53">
        <f t="shared" si="48"/>
        <v>940.03698099999997</v>
      </c>
      <c r="T334" s="53">
        <v>555.59583299999997</v>
      </c>
      <c r="U334" s="53">
        <v>63.376561000000002</v>
      </c>
      <c r="V334" s="53">
        <v>321.06458700000002</v>
      </c>
      <c r="W334" s="53">
        <v>0</v>
      </c>
      <c r="Y334" s="50"/>
      <c r="Z334" s="51"/>
      <c r="AA334" s="50"/>
      <c r="AB334" s="51"/>
      <c r="AC334" s="50"/>
      <c r="AD334" s="51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</row>
    <row r="335" spans="1:45" s="46" customFormat="1" ht="9" customHeight="1">
      <c r="A335" s="52" t="s">
        <v>32</v>
      </c>
      <c r="B335" s="53">
        <f t="shared" si="46"/>
        <v>11749.104027000001</v>
      </c>
      <c r="C335" s="54"/>
      <c r="D335" s="53">
        <f t="shared" si="47"/>
        <v>11545.495292000001</v>
      </c>
      <c r="E335" s="53">
        <v>7298.2864870000003</v>
      </c>
      <c r="F335" s="53">
        <v>2315.0916309999998</v>
      </c>
      <c r="G335" s="53">
        <v>1482.7242980000001</v>
      </c>
      <c r="H335" s="53">
        <v>148.401275</v>
      </c>
      <c r="I335" s="53">
        <v>149.494955</v>
      </c>
      <c r="J335" s="53" t="s">
        <v>56</v>
      </c>
      <c r="K335" s="53" t="s">
        <v>56</v>
      </c>
      <c r="L335" s="53" t="s">
        <v>56</v>
      </c>
      <c r="M335" s="53">
        <v>151.496646</v>
      </c>
      <c r="N335" s="53">
        <v>0</v>
      </c>
      <c r="O335" s="53">
        <v>0</v>
      </c>
      <c r="P335" s="53">
        <v>-70.646089000000003</v>
      </c>
      <c r="Q335" s="53">
        <v>217.86640600000001</v>
      </c>
      <c r="R335" s="52" t="s">
        <v>32</v>
      </c>
      <c r="S335" s="53">
        <f t="shared" si="48"/>
        <v>203.60873500000002</v>
      </c>
      <c r="T335" s="53">
        <v>112.943183</v>
      </c>
      <c r="U335" s="53">
        <v>14.225137999999999</v>
      </c>
      <c r="V335" s="53">
        <v>76.440414000000004</v>
      </c>
      <c r="W335" s="53">
        <v>0</v>
      </c>
      <c r="Y335" s="50"/>
      <c r="Z335" s="51"/>
      <c r="AA335" s="50"/>
      <c r="AB335" s="51"/>
      <c r="AC335" s="50"/>
      <c r="AD335" s="51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</row>
    <row r="336" spans="1:45" s="46" customFormat="1" ht="9" customHeight="1">
      <c r="A336" s="55" t="s">
        <v>33</v>
      </c>
      <c r="B336" s="56">
        <f t="shared" si="46"/>
        <v>5618.7198689999996</v>
      </c>
      <c r="C336" s="57"/>
      <c r="D336" s="56">
        <f t="shared" si="47"/>
        <v>4153.1301629999998</v>
      </c>
      <c r="E336" s="56">
        <v>4301.1610799999999</v>
      </c>
      <c r="F336" s="56">
        <v>-2466.2360779999999</v>
      </c>
      <c r="G336" s="56">
        <v>2170.6613499999999</v>
      </c>
      <c r="H336" s="56">
        <v>-2.2974000000000001E-2</v>
      </c>
      <c r="I336" s="56">
        <v>31.770872000000001</v>
      </c>
      <c r="J336" s="56" t="s">
        <v>56</v>
      </c>
      <c r="K336" s="56" t="s">
        <v>56</v>
      </c>
      <c r="L336" s="56" t="s">
        <v>56</v>
      </c>
      <c r="M336" s="56">
        <v>115.79591300000001</v>
      </c>
      <c r="N336" s="56">
        <v>0</v>
      </c>
      <c r="O336" s="56">
        <v>0</v>
      </c>
      <c r="P336" s="56">
        <v>-17.401686999999999</v>
      </c>
      <c r="Q336" s="56">
        <v>143.57549299999999</v>
      </c>
      <c r="R336" s="55" t="s">
        <v>33</v>
      </c>
      <c r="S336" s="56">
        <f t="shared" si="48"/>
        <v>1465.589706</v>
      </c>
      <c r="T336" s="56">
        <v>1322.7861190000001</v>
      </c>
      <c r="U336" s="56">
        <v>46.517226000000001</v>
      </c>
      <c r="V336" s="56">
        <v>96.286360999999999</v>
      </c>
      <c r="W336" s="56">
        <v>0</v>
      </c>
      <c r="Y336" s="50"/>
      <c r="Z336" s="51"/>
      <c r="AA336" s="50"/>
      <c r="AB336" s="51"/>
      <c r="AC336" s="50"/>
      <c r="AD336" s="51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</row>
    <row r="337" spans="1:26" s="46" customFormat="1" ht="9.9499999999999993" customHeight="1">
      <c r="A337" s="58"/>
      <c r="B337" s="45"/>
      <c r="C337" s="45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8"/>
      <c r="S337" s="59"/>
      <c r="T337" s="59"/>
      <c r="U337" s="59"/>
      <c r="V337" s="59"/>
      <c r="W337" s="59"/>
      <c r="Z337" s="51"/>
    </row>
    <row r="338" spans="1:26" s="46" customFormat="1" ht="9" customHeight="1">
      <c r="A338" s="44" t="s">
        <v>65</v>
      </c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4" t="s">
        <v>65</v>
      </c>
      <c r="S338" s="45"/>
      <c r="T338" s="45"/>
      <c r="U338" s="45"/>
      <c r="V338" s="45"/>
      <c r="W338" s="45"/>
      <c r="Z338" s="51"/>
    </row>
    <row r="339" spans="1:26" s="46" customFormat="1" ht="9" customHeight="1">
      <c r="A339" s="47" t="s">
        <v>1</v>
      </c>
      <c r="B339" s="48">
        <f>SUM(B341:B372)</f>
        <v>3870583.6483820002</v>
      </c>
      <c r="C339" s="49"/>
      <c r="D339" s="48">
        <f>SUM(D341:D372)</f>
        <v>2849528.6719309995</v>
      </c>
      <c r="E339" s="48">
        <f t="shared" ref="E339" si="49">SUM(E341:E372)</f>
        <v>1569306.9790430001</v>
      </c>
      <c r="F339" s="48">
        <f>SUM(F341:F372)</f>
        <v>816048.11453700007</v>
      </c>
      <c r="G339" s="48">
        <f t="shared" ref="G339" si="50">SUM(G341:G372)</f>
        <v>367834.27683599998</v>
      </c>
      <c r="H339" s="48">
        <f>SUM(H341:H372)</f>
        <v>52330.554825999985</v>
      </c>
      <c r="I339" s="48">
        <f>SUM(I341:I372)</f>
        <v>10702.840807999999</v>
      </c>
      <c r="J339" s="48" t="s">
        <v>56</v>
      </c>
      <c r="K339" s="48" t="s">
        <v>56</v>
      </c>
      <c r="L339" s="48" t="s">
        <v>56</v>
      </c>
      <c r="M339" s="48">
        <f>SUM(M341:M372)</f>
        <v>33305.905880999999</v>
      </c>
      <c r="N339" s="48">
        <f t="shared" ref="N339:Q339" si="51">SUM(N341:N372)</f>
        <v>2.0728E-2</v>
      </c>
      <c r="O339" s="48">
        <f t="shared" si="51"/>
        <v>3745.6620899999998</v>
      </c>
      <c r="P339" s="48">
        <f t="shared" si="51"/>
        <v>-11433.530931999994</v>
      </c>
      <c r="Q339" s="48">
        <f t="shared" si="51"/>
        <v>23250.706165</v>
      </c>
      <c r="R339" s="47" t="s">
        <v>1</v>
      </c>
      <c r="S339" s="48">
        <f t="shared" ref="S339:T339" si="52">SUM(S341:S372)</f>
        <v>1021054.976451</v>
      </c>
      <c r="T339" s="48">
        <f t="shared" si="52"/>
        <v>61304.974528999992</v>
      </c>
      <c r="U339" s="48">
        <f>SUM(U341:U372)</f>
        <v>40343.920292999996</v>
      </c>
      <c r="V339" s="48">
        <f>SUM(V341:V372)</f>
        <v>476480.78900799988</v>
      </c>
      <c r="W339" s="48">
        <f>SUM(W341:W372)</f>
        <v>442925.29262099997</v>
      </c>
      <c r="Z339" s="51"/>
    </row>
    <row r="340" spans="1:26" s="46" customFormat="1" ht="3.95" customHeight="1">
      <c r="A340" s="47"/>
      <c r="B340" s="48"/>
      <c r="C340" s="49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7"/>
      <c r="S340" s="48"/>
      <c r="T340" s="48"/>
      <c r="U340" s="48"/>
      <c r="V340" s="48"/>
      <c r="W340" s="48"/>
      <c r="Z340" s="51"/>
    </row>
    <row r="341" spans="1:26" s="46" customFormat="1" ht="9" customHeight="1">
      <c r="A341" s="52" t="s">
        <v>2</v>
      </c>
      <c r="B341" s="53">
        <f t="shared" ref="B341:B372" si="53">SUM(D341,S341)</f>
        <v>20422.013842999997</v>
      </c>
      <c r="C341" s="54"/>
      <c r="D341" s="53">
        <f t="shared" ref="D341:D372" si="54">SUM(E341:M341)</f>
        <v>19963.240065999998</v>
      </c>
      <c r="E341" s="53">
        <v>11413.591630000001</v>
      </c>
      <c r="F341" s="53">
        <v>8589.5795300000009</v>
      </c>
      <c r="G341" s="53">
        <v>-502.21279099999998</v>
      </c>
      <c r="H341" s="53">
        <v>105.246804</v>
      </c>
      <c r="I341" s="53">
        <v>136.91723200000001</v>
      </c>
      <c r="J341" s="53" t="s">
        <v>56</v>
      </c>
      <c r="K341" s="53" t="s">
        <v>56</v>
      </c>
      <c r="L341" s="53" t="s">
        <v>56</v>
      </c>
      <c r="M341" s="53">
        <v>220.117661</v>
      </c>
      <c r="N341" s="53">
        <v>0</v>
      </c>
      <c r="O341" s="53">
        <v>0</v>
      </c>
      <c r="P341" s="53">
        <v>-6.7623220000000002</v>
      </c>
      <c r="Q341" s="53">
        <v>122.342505</v>
      </c>
      <c r="R341" s="52" t="s">
        <v>2</v>
      </c>
      <c r="S341" s="53">
        <f t="shared" ref="S341:S372" si="55">SUM(T341:W341)</f>
        <v>458.773777</v>
      </c>
      <c r="T341" s="53">
        <v>219.07740799999999</v>
      </c>
      <c r="U341" s="53">
        <v>169.202155</v>
      </c>
      <c r="V341" s="53">
        <v>70.494213999999999</v>
      </c>
      <c r="W341" s="53">
        <v>0</v>
      </c>
      <c r="Z341" s="51"/>
    </row>
    <row r="342" spans="1:26" s="46" customFormat="1" ht="9" customHeight="1">
      <c r="A342" s="52" t="s">
        <v>3</v>
      </c>
      <c r="B342" s="53">
        <f t="shared" si="53"/>
        <v>69854.828466000006</v>
      </c>
      <c r="C342" s="54"/>
      <c r="D342" s="53">
        <f t="shared" si="54"/>
        <v>68360.810599000004</v>
      </c>
      <c r="E342" s="53">
        <v>30984.580269999999</v>
      </c>
      <c r="F342" s="53">
        <v>23725.340230000002</v>
      </c>
      <c r="G342" s="53">
        <v>10723.393899000001</v>
      </c>
      <c r="H342" s="53">
        <v>1521.091093</v>
      </c>
      <c r="I342" s="53">
        <v>327.18856099999999</v>
      </c>
      <c r="J342" s="53" t="s">
        <v>56</v>
      </c>
      <c r="K342" s="53" t="s">
        <v>56</v>
      </c>
      <c r="L342" s="53" t="s">
        <v>56</v>
      </c>
      <c r="M342" s="53">
        <v>1079.2165460000001</v>
      </c>
      <c r="N342" s="53">
        <v>0</v>
      </c>
      <c r="O342" s="53">
        <v>0</v>
      </c>
      <c r="P342" s="53">
        <v>-214.35824600000001</v>
      </c>
      <c r="Q342" s="53">
        <v>704.23814200000004</v>
      </c>
      <c r="R342" s="52" t="s">
        <v>3</v>
      </c>
      <c r="S342" s="53">
        <f t="shared" si="55"/>
        <v>1494.017867</v>
      </c>
      <c r="T342" s="53">
        <v>664.12187700000004</v>
      </c>
      <c r="U342" s="53">
        <v>60.263554999999997</v>
      </c>
      <c r="V342" s="53">
        <v>769.63243499999999</v>
      </c>
      <c r="W342" s="53">
        <v>0</v>
      </c>
      <c r="Z342" s="51"/>
    </row>
    <row r="343" spans="1:26" s="46" customFormat="1" ht="9" customHeight="1">
      <c r="A343" s="52" t="s">
        <v>4</v>
      </c>
      <c r="B343" s="53">
        <f t="shared" si="53"/>
        <v>11642.029557000002</v>
      </c>
      <c r="C343" s="54"/>
      <c r="D343" s="53">
        <f t="shared" si="54"/>
        <v>10956.922771000001</v>
      </c>
      <c r="E343" s="53">
        <v>5935.7338890000001</v>
      </c>
      <c r="F343" s="53">
        <v>3732.9030120000002</v>
      </c>
      <c r="G343" s="53">
        <v>1010.6083620000001</v>
      </c>
      <c r="H343" s="53">
        <v>2.819388</v>
      </c>
      <c r="I343" s="53">
        <v>80.247844999999998</v>
      </c>
      <c r="J343" s="53" t="s">
        <v>56</v>
      </c>
      <c r="K343" s="53" t="s">
        <v>56</v>
      </c>
      <c r="L343" s="53" t="s">
        <v>56</v>
      </c>
      <c r="M343" s="53">
        <v>194.610275</v>
      </c>
      <c r="N343" s="53">
        <v>0</v>
      </c>
      <c r="O343" s="53">
        <v>0</v>
      </c>
      <c r="P343" s="53">
        <v>-15.669025</v>
      </c>
      <c r="Q343" s="53">
        <v>172.36165500000001</v>
      </c>
      <c r="R343" s="52" t="s">
        <v>4</v>
      </c>
      <c r="S343" s="53">
        <f t="shared" si="55"/>
        <v>685.10678599999994</v>
      </c>
      <c r="T343" s="53">
        <v>423.68788699999999</v>
      </c>
      <c r="U343" s="53">
        <v>21.383310000000002</v>
      </c>
      <c r="V343" s="53">
        <v>240.03558899999999</v>
      </c>
      <c r="W343" s="53">
        <v>0</v>
      </c>
      <c r="Z343" s="51"/>
    </row>
    <row r="344" spans="1:26" s="46" customFormat="1" ht="9" customHeight="1">
      <c r="A344" s="55" t="s">
        <v>5</v>
      </c>
      <c r="B344" s="56">
        <f t="shared" si="53"/>
        <v>6617.2459580000004</v>
      </c>
      <c r="C344" s="57"/>
      <c r="D344" s="56">
        <f t="shared" si="54"/>
        <v>6458.0642820000003</v>
      </c>
      <c r="E344" s="56">
        <v>3496.922532</v>
      </c>
      <c r="F344" s="56">
        <v>2516.7407950000002</v>
      </c>
      <c r="G344" s="56">
        <v>30.477442</v>
      </c>
      <c r="H344" s="56">
        <v>0.92676899999999995</v>
      </c>
      <c r="I344" s="56">
        <v>41.991435000000003</v>
      </c>
      <c r="J344" s="56" t="s">
        <v>56</v>
      </c>
      <c r="K344" s="56" t="s">
        <v>56</v>
      </c>
      <c r="L344" s="56" t="s">
        <v>56</v>
      </c>
      <c r="M344" s="56">
        <v>371.00530900000001</v>
      </c>
      <c r="N344" s="56">
        <v>0</v>
      </c>
      <c r="O344" s="56">
        <v>0</v>
      </c>
      <c r="P344" s="56">
        <v>-3.4302220000000001</v>
      </c>
      <c r="Q344" s="56">
        <v>174.817476</v>
      </c>
      <c r="R344" s="55" t="s">
        <v>5</v>
      </c>
      <c r="S344" s="56">
        <f t="shared" si="55"/>
        <v>159.18167600000001</v>
      </c>
      <c r="T344" s="56">
        <v>74.714668000000003</v>
      </c>
      <c r="U344" s="56">
        <v>22.548971999999999</v>
      </c>
      <c r="V344" s="56">
        <v>61.918036000000001</v>
      </c>
      <c r="W344" s="56">
        <v>0</v>
      </c>
      <c r="Z344" s="51"/>
    </row>
    <row r="345" spans="1:26" s="46" customFormat="1" ht="9" customHeight="1">
      <c r="A345" s="52" t="s">
        <v>6</v>
      </c>
      <c r="B345" s="53">
        <f t="shared" si="53"/>
        <v>40187.388938000011</v>
      </c>
      <c r="C345" s="54"/>
      <c r="D345" s="53">
        <f t="shared" si="54"/>
        <v>39343.156641000009</v>
      </c>
      <c r="E345" s="53">
        <v>40556.233848000003</v>
      </c>
      <c r="F345" s="53">
        <v>-835.22699799999998</v>
      </c>
      <c r="G345" s="53">
        <v>-1567.770025</v>
      </c>
      <c r="H345" s="53">
        <v>133.45564400000001</v>
      </c>
      <c r="I345" s="53">
        <v>287.47660100000002</v>
      </c>
      <c r="J345" s="53" t="s">
        <v>56</v>
      </c>
      <c r="K345" s="53" t="s">
        <v>56</v>
      </c>
      <c r="L345" s="53" t="s">
        <v>56</v>
      </c>
      <c r="M345" s="53">
        <v>768.987571</v>
      </c>
      <c r="N345" s="53">
        <v>0</v>
      </c>
      <c r="O345" s="53">
        <v>0</v>
      </c>
      <c r="P345" s="53">
        <v>-271.43287700000002</v>
      </c>
      <c r="Q345" s="53">
        <v>912.49041699999998</v>
      </c>
      <c r="R345" s="52" t="s">
        <v>6</v>
      </c>
      <c r="S345" s="53">
        <f t="shared" si="55"/>
        <v>844.23229700000002</v>
      </c>
      <c r="T345" s="53">
        <v>430.983744</v>
      </c>
      <c r="U345" s="53">
        <v>73.583085999999994</v>
      </c>
      <c r="V345" s="53">
        <v>339.66546699999998</v>
      </c>
      <c r="W345" s="53">
        <v>0</v>
      </c>
      <c r="Z345" s="51"/>
    </row>
    <row r="346" spans="1:26" s="46" customFormat="1" ht="9" customHeight="1">
      <c r="A346" s="52" t="s">
        <v>7</v>
      </c>
      <c r="B346" s="53">
        <f t="shared" si="53"/>
        <v>90236.851983</v>
      </c>
      <c r="C346" s="54"/>
      <c r="D346" s="53">
        <f t="shared" si="54"/>
        <v>88371.803671000001</v>
      </c>
      <c r="E346" s="53">
        <v>3030.3538920000001</v>
      </c>
      <c r="F346" s="53">
        <v>65338.798702</v>
      </c>
      <c r="G346" s="53">
        <v>7356.9289859999999</v>
      </c>
      <c r="H346" s="53">
        <v>12375.116271999999</v>
      </c>
      <c r="I346" s="53">
        <v>76.084727999999998</v>
      </c>
      <c r="J346" s="53" t="s">
        <v>56</v>
      </c>
      <c r="K346" s="53" t="s">
        <v>56</v>
      </c>
      <c r="L346" s="53" t="s">
        <v>56</v>
      </c>
      <c r="M346" s="53">
        <v>194.52109100000001</v>
      </c>
      <c r="N346" s="53">
        <v>0</v>
      </c>
      <c r="O346" s="53">
        <v>0</v>
      </c>
      <c r="P346" s="53">
        <v>-34.904164000000002</v>
      </c>
      <c r="Q346" s="53">
        <v>144.768428</v>
      </c>
      <c r="R346" s="52" t="s">
        <v>7</v>
      </c>
      <c r="S346" s="53">
        <f t="shared" si="55"/>
        <v>1865.0483119999999</v>
      </c>
      <c r="T346" s="53">
        <v>353.97201799999999</v>
      </c>
      <c r="U346" s="53">
        <v>100.850725</v>
      </c>
      <c r="V346" s="53">
        <v>1410.225569</v>
      </c>
      <c r="W346" s="53">
        <v>0</v>
      </c>
      <c r="Z346" s="51"/>
    </row>
    <row r="347" spans="1:26" s="46" customFormat="1" ht="9" customHeight="1">
      <c r="A347" s="52" t="s">
        <v>8</v>
      </c>
      <c r="B347" s="53">
        <f t="shared" si="53"/>
        <v>12952.181818000001</v>
      </c>
      <c r="C347" s="54"/>
      <c r="D347" s="53">
        <f t="shared" si="54"/>
        <v>9905.6660879999999</v>
      </c>
      <c r="E347" s="53">
        <v>6905.2375430000002</v>
      </c>
      <c r="F347" s="53">
        <v>1899.8612599999999</v>
      </c>
      <c r="G347" s="53">
        <v>90.258647999999994</v>
      </c>
      <c r="H347" s="53">
        <v>83.364154999999997</v>
      </c>
      <c r="I347" s="53">
        <v>133.95308399999999</v>
      </c>
      <c r="J347" s="53" t="s">
        <v>56</v>
      </c>
      <c r="K347" s="53" t="s">
        <v>56</v>
      </c>
      <c r="L347" s="53" t="s">
        <v>56</v>
      </c>
      <c r="M347" s="53">
        <v>792.991398</v>
      </c>
      <c r="N347" s="53">
        <v>0</v>
      </c>
      <c r="O347" s="53">
        <v>0</v>
      </c>
      <c r="P347" s="53">
        <v>-42.276105999999999</v>
      </c>
      <c r="Q347" s="53">
        <v>192.19002</v>
      </c>
      <c r="R347" s="52" t="s">
        <v>8</v>
      </c>
      <c r="S347" s="53">
        <f t="shared" si="55"/>
        <v>3046.5157300000001</v>
      </c>
      <c r="T347" s="53">
        <v>146.94315800000001</v>
      </c>
      <c r="U347" s="53">
        <v>66.725610000000003</v>
      </c>
      <c r="V347" s="53">
        <v>2832.8469620000001</v>
      </c>
      <c r="W347" s="53">
        <v>0</v>
      </c>
      <c r="Z347" s="51"/>
    </row>
    <row r="348" spans="1:26" s="46" customFormat="1" ht="9" customHeight="1">
      <c r="A348" s="55" t="s">
        <v>9</v>
      </c>
      <c r="B348" s="56">
        <f t="shared" si="53"/>
        <v>59032.230670999998</v>
      </c>
      <c r="C348" s="57"/>
      <c r="D348" s="56">
        <f t="shared" si="54"/>
        <v>58026.199826999997</v>
      </c>
      <c r="E348" s="56">
        <v>31837.337781999999</v>
      </c>
      <c r="F348" s="56">
        <v>17546.223526999998</v>
      </c>
      <c r="G348" s="56">
        <v>6782.1811109999999</v>
      </c>
      <c r="H348" s="56">
        <v>856.86414400000001</v>
      </c>
      <c r="I348" s="56">
        <v>333.72782599999999</v>
      </c>
      <c r="J348" s="56" t="s">
        <v>56</v>
      </c>
      <c r="K348" s="56" t="s">
        <v>56</v>
      </c>
      <c r="L348" s="56" t="s">
        <v>56</v>
      </c>
      <c r="M348" s="56">
        <v>669.86543700000004</v>
      </c>
      <c r="N348" s="56">
        <v>9.4330000000000004E-3</v>
      </c>
      <c r="O348" s="56">
        <v>0</v>
      </c>
      <c r="P348" s="56">
        <v>-171.15367499999999</v>
      </c>
      <c r="Q348" s="56">
        <v>694.77981999999997</v>
      </c>
      <c r="R348" s="55" t="s">
        <v>9</v>
      </c>
      <c r="S348" s="56">
        <f t="shared" si="55"/>
        <v>1006.030844</v>
      </c>
      <c r="T348" s="56">
        <v>761.63482999999997</v>
      </c>
      <c r="U348" s="56">
        <v>63.775036</v>
      </c>
      <c r="V348" s="56">
        <v>180.62097800000001</v>
      </c>
      <c r="W348" s="56">
        <v>0</v>
      </c>
      <c r="Z348" s="51"/>
    </row>
    <row r="349" spans="1:26" s="46" customFormat="1" ht="9" customHeight="1">
      <c r="A349" s="60" t="s">
        <v>10</v>
      </c>
      <c r="B349" s="53">
        <f t="shared" si="53"/>
        <v>2223169.3517409996</v>
      </c>
      <c r="C349" s="54"/>
      <c r="D349" s="53">
        <f t="shared" si="54"/>
        <v>1244876.2178859997</v>
      </c>
      <c r="E349" s="53">
        <v>798790.54311299999</v>
      </c>
      <c r="F349" s="53">
        <v>242382.60897</v>
      </c>
      <c r="G349" s="53">
        <v>179936.66994399999</v>
      </c>
      <c r="H349" s="53">
        <v>8822.8383279999998</v>
      </c>
      <c r="I349" s="53">
        <v>1974.7215269999999</v>
      </c>
      <c r="J349" s="53" t="s">
        <v>56</v>
      </c>
      <c r="K349" s="53" t="s">
        <v>56</v>
      </c>
      <c r="L349" s="53" t="s">
        <v>56</v>
      </c>
      <c r="M349" s="53">
        <v>12968.836004000001</v>
      </c>
      <c r="N349" s="53">
        <v>0</v>
      </c>
      <c r="O349" s="53">
        <v>3745.6620899999998</v>
      </c>
      <c r="P349" s="53">
        <v>-5987.9759549999999</v>
      </c>
      <c r="Q349" s="53">
        <v>8314.5765699999993</v>
      </c>
      <c r="R349" s="60" t="s">
        <v>10</v>
      </c>
      <c r="S349" s="53">
        <f t="shared" si="55"/>
        <v>978293.13385499991</v>
      </c>
      <c r="T349" s="53">
        <v>43762.235954999996</v>
      </c>
      <c r="U349" s="53">
        <v>37765.027478000004</v>
      </c>
      <c r="V349" s="53">
        <v>453840.57780099998</v>
      </c>
      <c r="W349" s="53">
        <v>442925.29262099997</v>
      </c>
      <c r="Z349" s="51"/>
    </row>
    <row r="350" spans="1:26" s="46" customFormat="1" ht="9" customHeight="1">
      <c r="A350" s="52" t="s">
        <v>11</v>
      </c>
      <c r="B350" s="53">
        <f t="shared" si="53"/>
        <v>4718.1121000000003</v>
      </c>
      <c r="C350" s="54"/>
      <c r="D350" s="53">
        <f t="shared" si="54"/>
        <v>3968.1201929999997</v>
      </c>
      <c r="E350" s="53">
        <v>5221.0609089999998</v>
      </c>
      <c r="F350" s="53">
        <v>-1159.4126309999999</v>
      </c>
      <c r="G350" s="53">
        <v>-362.71402799999998</v>
      </c>
      <c r="H350" s="53">
        <v>-8.2076999999999997E-2</v>
      </c>
      <c r="I350" s="53">
        <v>164.94038599999999</v>
      </c>
      <c r="J350" s="53" t="s">
        <v>56</v>
      </c>
      <c r="K350" s="53" t="s">
        <v>56</v>
      </c>
      <c r="L350" s="53" t="s">
        <v>56</v>
      </c>
      <c r="M350" s="53">
        <v>104.327634</v>
      </c>
      <c r="N350" s="53">
        <v>0</v>
      </c>
      <c r="O350" s="53">
        <v>0</v>
      </c>
      <c r="P350" s="53">
        <v>-19.006219000000002</v>
      </c>
      <c r="Q350" s="53">
        <v>99.610449000000003</v>
      </c>
      <c r="R350" s="52" t="s">
        <v>11</v>
      </c>
      <c r="S350" s="53">
        <f t="shared" si="55"/>
        <v>749.99190700000008</v>
      </c>
      <c r="T350" s="53">
        <v>676.47887600000001</v>
      </c>
      <c r="U350" s="53">
        <v>32.345942999999998</v>
      </c>
      <c r="V350" s="53">
        <v>41.167088</v>
      </c>
      <c r="W350" s="53">
        <v>0</v>
      </c>
      <c r="Z350" s="51"/>
    </row>
    <row r="351" spans="1:26" s="46" customFormat="1" ht="9" customHeight="1">
      <c r="A351" s="52" t="s">
        <v>12</v>
      </c>
      <c r="B351" s="53">
        <f t="shared" si="53"/>
        <v>39633.827364000012</v>
      </c>
      <c r="C351" s="54"/>
      <c r="D351" s="53">
        <f t="shared" si="54"/>
        <v>38949.653074000009</v>
      </c>
      <c r="E351" s="53">
        <v>40557.146974000003</v>
      </c>
      <c r="F351" s="53">
        <v>-3038.8060999999998</v>
      </c>
      <c r="G351" s="53">
        <v>-681.69089699999995</v>
      </c>
      <c r="H351" s="53">
        <v>21.879327</v>
      </c>
      <c r="I351" s="53">
        <v>451.523415</v>
      </c>
      <c r="J351" s="53" t="s">
        <v>56</v>
      </c>
      <c r="K351" s="53" t="s">
        <v>56</v>
      </c>
      <c r="L351" s="53" t="s">
        <v>56</v>
      </c>
      <c r="M351" s="53">
        <v>1639.600355</v>
      </c>
      <c r="N351" s="53">
        <v>0</v>
      </c>
      <c r="O351" s="53">
        <v>0</v>
      </c>
      <c r="P351" s="53">
        <v>-179.879336</v>
      </c>
      <c r="Q351" s="53">
        <v>580.09522200000004</v>
      </c>
      <c r="R351" s="52" t="s">
        <v>12</v>
      </c>
      <c r="S351" s="53">
        <f t="shared" si="55"/>
        <v>684.17429000000004</v>
      </c>
      <c r="T351" s="53">
        <v>343.586298</v>
      </c>
      <c r="U351" s="53">
        <v>85.093142</v>
      </c>
      <c r="V351" s="53">
        <v>255.49485000000001</v>
      </c>
      <c r="W351" s="53">
        <v>0</v>
      </c>
      <c r="Z351" s="51"/>
    </row>
    <row r="352" spans="1:26" s="46" customFormat="1" ht="9" customHeight="1">
      <c r="A352" s="55" t="s">
        <v>13</v>
      </c>
      <c r="B352" s="56">
        <f t="shared" si="53"/>
        <v>5383.9195989999998</v>
      </c>
      <c r="C352" s="57"/>
      <c r="D352" s="56">
        <f t="shared" si="54"/>
        <v>4750.1464559999995</v>
      </c>
      <c r="E352" s="56">
        <v>3239.1348830000002</v>
      </c>
      <c r="F352" s="56">
        <v>1070.817783</v>
      </c>
      <c r="G352" s="56">
        <v>130.387393</v>
      </c>
      <c r="H352" s="56">
        <v>1.3821E-2</v>
      </c>
      <c r="I352" s="56">
        <v>72.518427000000003</v>
      </c>
      <c r="J352" s="56" t="s">
        <v>56</v>
      </c>
      <c r="K352" s="56" t="s">
        <v>56</v>
      </c>
      <c r="L352" s="56" t="s">
        <v>56</v>
      </c>
      <c r="M352" s="56">
        <v>237.27414899999999</v>
      </c>
      <c r="N352" s="56">
        <v>0</v>
      </c>
      <c r="O352" s="56">
        <v>0</v>
      </c>
      <c r="P352" s="56">
        <v>422.03939100000002</v>
      </c>
      <c r="Q352" s="56">
        <v>491.52772399999998</v>
      </c>
      <c r="R352" s="55" t="s">
        <v>13</v>
      </c>
      <c r="S352" s="56">
        <f t="shared" si="55"/>
        <v>633.773143</v>
      </c>
      <c r="T352" s="56">
        <v>445.98015500000002</v>
      </c>
      <c r="U352" s="56">
        <v>67.001751999999996</v>
      </c>
      <c r="V352" s="56">
        <v>120.791236</v>
      </c>
      <c r="W352" s="56">
        <v>0</v>
      </c>
      <c r="Z352" s="51"/>
    </row>
    <row r="353" spans="1:26" s="46" customFormat="1" ht="9" customHeight="1">
      <c r="A353" s="52" t="s">
        <v>14</v>
      </c>
      <c r="B353" s="53">
        <f t="shared" si="53"/>
        <v>9494.7286259999983</v>
      </c>
      <c r="C353" s="54"/>
      <c r="D353" s="53">
        <f t="shared" si="54"/>
        <v>9217.6872409999978</v>
      </c>
      <c r="E353" s="53">
        <v>7302.2257140000002</v>
      </c>
      <c r="F353" s="53">
        <v>1083.557534</v>
      </c>
      <c r="G353" s="53">
        <v>176.22692699999999</v>
      </c>
      <c r="H353" s="53">
        <v>-24.700246</v>
      </c>
      <c r="I353" s="53">
        <v>137.40408300000001</v>
      </c>
      <c r="J353" s="53" t="s">
        <v>56</v>
      </c>
      <c r="K353" s="53" t="s">
        <v>56</v>
      </c>
      <c r="L353" s="53" t="s">
        <v>56</v>
      </c>
      <c r="M353" s="53">
        <v>542.97322899999995</v>
      </c>
      <c r="N353" s="53">
        <v>0</v>
      </c>
      <c r="O353" s="53">
        <v>0</v>
      </c>
      <c r="P353" s="53">
        <v>-46.509743</v>
      </c>
      <c r="Q353" s="53">
        <v>207.15302</v>
      </c>
      <c r="R353" s="52" t="s">
        <v>14</v>
      </c>
      <c r="S353" s="53">
        <f t="shared" si="55"/>
        <v>277.04138499999999</v>
      </c>
      <c r="T353" s="53">
        <v>144.60126299999999</v>
      </c>
      <c r="U353" s="53">
        <v>26.419775000000001</v>
      </c>
      <c r="V353" s="53">
        <v>106.020347</v>
      </c>
      <c r="W353" s="53">
        <v>0</v>
      </c>
      <c r="Z353" s="51"/>
    </row>
    <row r="354" spans="1:26" s="46" customFormat="1" ht="9" customHeight="1">
      <c r="A354" s="52" t="s">
        <v>15</v>
      </c>
      <c r="B354" s="53">
        <f t="shared" si="53"/>
        <v>88811.83710200002</v>
      </c>
      <c r="C354" s="54"/>
      <c r="D354" s="53">
        <f t="shared" si="54"/>
        <v>86737.569244000013</v>
      </c>
      <c r="E354" s="53">
        <v>70501.919299999994</v>
      </c>
      <c r="F354" s="53">
        <v>6065.8798550000001</v>
      </c>
      <c r="G354" s="53">
        <v>6876.757826</v>
      </c>
      <c r="H354" s="53">
        <v>686.04423999999995</v>
      </c>
      <c r="I354" s="53">
        <v>1017.798871</v>
      </c>
      <c r="J354" s="53" t="s">
        <v>56</v>
      </c>
      <c r="K354" s="53" t="s">
        <v>56</v>
      </c>
      <c r="L354" s="53" t="s">
        <v>56</v>
      </c>
      <c r="M354" s="53">
        <v>1589.1691519999999</v>
      </c>
      <c r="N354" s="53">
        <v>0</v>
      </c>
      <c r="O354" s="53">
        <v>0</v>
      </c>
      <c r="P354" s="53">
        <v>-734.29975100000001</v>
      </c>
      <c r="Q354" s="53">
        <v>1049.0128420000001</v>
      </c>
      <c r="R354" s="52" t="s">
        <v>15</v>
      </c>
      <c r="S354" s="53">
        <f t="shared" si="55"/>
        <v>2074.2678580000002</v>
      </c>
      <c r="T354" s="53">
        <v>1260.8538860000001</v>
      </c>
      <c r="U354" s="53">
        <v>88.235151999999999</v>
      </c>
      <c r="V354" s="53">
        <v>725.17881999999997</v>
      </c>
      <c r="W354" s="53">
        <v>0</v>
      </c>
      <c r="Z354" s="51"/>
    </row>
    <row r="355" spans="1:26" s="46" customFormat="1" ht="9" customHeight="1">
      <c r="A355" s="52" t="s">
        <v>16</v>
      </c>
      <c r="B355" s="53">
        <f t="shared" si="53"/>
        <v>132627.37312800001</v>
      </c>
      <c r="C355" s="54"/>
      <c r="D355" s="53">
        <f t="shared" si="54"/>
        <v>128213.094899</v>
      </c>
      <c r="E355" s="53">
        <v>88978.833522000001</v>
      </c>
      <c r="F355" s="53">
        <v>32440.673783999999</v>
      </c>
      <c r="G355" s="53">
        <v>2563.1452789999998</v>
      </c>
      <c r="H355" s="53">
        <v>393.87188600000002</v>
      </c>
      <c r="I355" s="53">
        <v>1273.827172</v>
      </c>
      <c r="J355" s="53" t="s">
        <v>56</v>
      </c>
      <c r="K355" s="53" t="s">
        <v>56</v>
      </c>
      <c r="L355" s="53" t="s">
        <v>56</v>
      </c>
      <c r="M355" s="53">
        <v>2562.7432560000002</v>
      </c>
      <c r="N355" s="53">
        <v>0</v>
      </c>
      <c r="O355" s="53">
        <v>0</v>
      </c>
      <c r="P355" s="53">
        <v>-650.74461299999996</v>
      </c>
      <c r="Q355" s="53">
        <v>1929.1294519999999</v>
      </c>
      <c r="R355" s="52" t="s">
        <v>16</v>
      </c>
      <c r="S355" s="53">
        <f t="shared" si="55"/>
        <v>4414.2782289999996</v>
      </c>
      <c r="T355" s="53">
        <v>1406.1461839999999</v>
      </c>
      <c r="U355" s="53">
        <v>451.57716499999998</v>
      </c>
      <c r="V355" s="53">
        <v>2556.5548800000001</v>
      </c>
      <c r="W355" s="53">
        <v>0</v>
      </c>
      <c r="Z355" s="51"/>
    </row>
    <row r="356" spans="1:26" s="46" customFormat="1" ht="9" customHeight="1">
      <c r="A356" s="55" t="s">
        <v>17</v>
      </c>
      <c r="B356" s="56">
        <f t="shared" si="53"/>
        <v>76663.929376</v>
      </c>
      <c r="C356" s="57"/>
      <c r="D356" s="56">
        <f t="shared" si="54"/>
        <v>74757.738083000004</v>
      </c>
      <c r="E356" s="56">
        <v>13713.434305000001</v>
      </c>
      <c r="F356" s="56">
        <v>43996.257961000003</v>
      </c>
      <c r="G356" s="56">
        <v>2885.5303920000001</v>
      </c>
      <c r="H356" s="56">
        <v>13517.930385</v>
      </c>
      <c r="I356" s="56">
        <v>289.810203</v>
      </c>
      <c r="J356" s="56" t="s">
        <v>56</v>
      </c>
      <c r="K356" s="56" t="s">
        <v>56</v>
      </c>
      <c r="L356" s="56" t="s">
        <v>56</v>
      </c>
      <c r="M356" s="56">
        <v>354.77483699999999</v>
      </c>
      <c r="N356" s="56">
        <v>0</v>
      </c>
      <c r="O356" s="56">
        <v>0</v>
      </c>
      <c r="P356" s="56">
        <v>-150.62928400000001</v>
      </c>
      <c r="Q356" s="56">
        <v>309.02406500000001</v>
      </c>
      <c r="R356" s="55" t="s">
        <v>17</v>
      </c>
      <c r="S356" s="56">
        <f t="shared" si="55"/>
        <v>1906.1912929999999</v>
      </c>
      <c r="T356" s="56">
        <v>722.89080799999999</v>
      </c>
      <c r="U356" s="56">
        <v>67.482021000000003</v>
      </c>
      <c r="V356" s="56">
        <v>1115.8184639999999</v>
      </c>
      <c r="W356" s="56">
        <v>0</v>
      </c>
      <c r="Z356" s="51"/>
    </row>
    <row r="357" spans="1:26" s="46" customFormat="1" ht="9" customHeight="1">
      <c r="A357" s="52" t="s">
        <v>18</v>
      </c>
      <c r="B357" s="53">
        <f t="shared" si="53"/>
        <v>8529.2041170000011</v>
      </c>
      <c r="C357" s="54"/>
      <c r="D357" s="53">
        <f t="shared" si="54"/>
        <v>8233.5573110000005</v>
      </c>
      <c r="E357" s="53">
        <v>6797.5260749999998</v>
      </c>
      <c r="F357" s="53">
        <v>1204.88996</v>
      </c>
      <c r="G357" s="53">
        <v>-30.433496999999999</v>
      </c>
      <c r="H357" s="53">
        <v>-0.10915</v>
      </c>
      <c r="I357" s="53">
        <v>114.999409</v>
      </c>
      <c r="J357" s="53" t="s">
        <v>56</v>
      </c>
      <c r="K357" s="53" t="s">
        <v>56</v>
      </c>
      <c r="L357" s="53" t="s">
        <v>56</v>
      </c>
      <c r="M357" s="53">
        <v>146.68451400000001</v>
      </c>
      <c r="N357" s="53">
        <v>0</v>
      </c>
      <c r="O357" s="53">
        <v>0</v>
      </c>
      <c r="P357" s="53">
        <v>-68.510616999999996</v>
      </c>
      <c r="Q357" s="53">
        <v>120.183937</v>
      </c>
      <c r="R357" s="52" t="s">
        <v>18</v>
      </c>
      <c r="S357" s="53">
        <f t="shared" si="55"/>
        <v>295.64680600000003</v>
      </c>
      <c r="T357" s="53">
        <v>147.121758</v>
      </c>
      <c r="U357" s="53">
        <v>50.133439000000003</v>
      </c>
      <c r="V357" s="53">
        <v>98.391609000000003</v>
      </c>
      <c r="W357" s="53">
        <v>0</v>
      </c>
      <c r="Z357" s="51"/>
    </row>
    <row r="358" spans="1:26" s="46" customFormat="1" ht="9" customHeight="1">
      <c r="A358" s="52" t="s">
        <v>19</v>
      </c>
      <c r="B358" s="53">
        <f t="shared" si="53"/>
        <v>4885.2051880000008</v>
      </c>
      <c r="C358" s="54"/>
      <c r="D358" s="53">
        <f t="shared" si="54"/>
        <v>4685.4372970000004</v>
      </c>
      <c r="E358" s="53">
        <v>3625.3720830000002</v>
      </c>
      <c r="F358" s="53">
        <v>618.93128400000001</v>
      </c>
      <c r="G358" s="53">
        <v>194.60511099999999</v>
      </c>
      <c r="H358" s="53">
        <v>9.5791000000000001E-2</v>
      </c>
      <c r="I358" s="53">
        <v>34.945804000000003</v>
      </c>
      <c r="J358" s="53" t="s">
        <v>56</v>
      </c>
      <c r="K358" s="53" t="s">
        <v>56</v>
      </c>
      <c r="L358" s="53" t="s">
        <v>56</v>
      </c>
      <c r="M358" s="53">
        <v>211.487224</v>
      </c>
      <c r="N358" s="53">
        <v>0</v>
      </c>
      <c r="O358" s="53">
        <v>0</v>
      </c>
      <c r="P358" s="53">
        <v>-40.762340999999999</v>
      </c>
      <c r="Q358" s="53">
        <v>123.19618800000001</v>
      </c>
      <c r="R358" s="52" t="s">
        <v>19</v>
      </c>
      <c r="S358" s="53">
        <f t="shared" si="55"/>
        <v>199.76789099999999</v>
      </c>
      <c r="T358" s="53">
        <v>157.72771299999999</v>
      </c>
      <c r="U358" s="53">
        <v>11.592344000000001</v>
      </c>
      <c r="V358" s="53">
        <v>30.447834</v>
      </c>
      <c r="W358" s="53">
        <v>0</v>
      </c>
      <c r="Z358" s="51"/>
    </row>
    <row r="359" spans="1:26" s="46" customFormat="1" ht="9" customHeight="1">
      <c r="A359" s="52" t="s">
        <v>20</v>
      </c>
      <c r="B359" s="53">
        <f t="shared" si="53"/>
        <v>266420.42305900005</v>
      </c>
      <c r="C359" s="54"/>
      <c r="D359" s="53">
        <f t="shared" si="54"/>
        <v>258622.82667700003</v>
      </c>
      <c r="E359" s="53">
        <v>179141.268599</v>
      </c>
      <c r="F359" s="53">
        <v>47627.614323000002</v>
      </c>
      <c r="G359" s="53">
        <v>27071.481701000001</v>
      </c>
      <c r="H359" s="53">
        <v>1593.5333029999999</v>
      </c>
      <c r="I359" s="53">
        <v>848.34010899999998</v>
      </c>
      <c r="J359" s="53" t="s">
        <v>56</v>
      </c>
      <c r="K359" s="53" t="s">
        <v>56</v>
      </c>
      <c r="L359" s="53" t="s">
        <v>56</v>
      </c>
      <c r="M359" s="53">
        <v>2340.5886420000002</v>
      </c>
      <c r="N359" s="53">
        <v>0</v>
      </c>
      <c r="O359" s="53">
        <v>0</v>
      </c>
      <c r="P359" s="53">
        <v>-790.83189100000004</v>
      </c>
      <c r="Q359" s="53">
        <v>2228.1249360000002</v>
      </c>
      <c r="R359" s="52" t="s">
        <v>20</v>
      </c>
      <c r="S359" s="53">
        <f t="shared" si="55"/>
        <v>7797.5963819999997</v>
      </c>
      <c r="T359" s="53">
        <v>1841.211865</v>
      </c>
      <c r="U359" s="53">
        <v>96.159666999999999</v>
      </c>
      <c r="V359" s="53">
        <v>5860.2248499999996</v>
      </c>
      <c r="W359" s="53">
        <v>0</v>
      </c>
      <c r="Z359" s="51"/>
    </row>
    <row r="360" spans="1:26" s="46" customFormat="1" ht="9" customHeight="1">
      <c r="A360" s="55" t="s">
        <v>21</v>
      </c>
      <c r="B360" s="56">
        <f t="shared" si="53"/>
        <v>9047.2788299999993</v>
      </c>
      <c r="C360" s="57"/>
      <c r="D360" s="56">
        <f t="shared" si="54"/>
        <v>8418.0490239999999</v>
      </c>
      <c r="E360" s="56">
        <v>3927.9267420000001</v>
      </c>
      <c r="F360" s="56">
        <v>1558.940879</v>
      </c>
      <c r="G360" s="56">
        <v>2629.997292</v>
      </c>
      <c r="H360" s="56">
        <v>-0.635907</v>
      </c>
      <c r="I360" s="56">
        <v>108.65233600000001</v>
      </c>
      <c r="J360" s="56" t="s">
        <v>56</v>
      </c>
      <c r="K360" s="56" t="s">
        <v>56</v>
      </c>
      <c r="L360" s="56" t="s">
        <v>56</v>
      </c>
      <c r="M360" s="56">
        <v>193.16768200000001</v>
      </c>
      <c r="N360" s="56">
        <v>0</v>
      </c>
      <c r="O360" s="56">
        <v>0</v>
      </c>
      <c r="P360" s="56">
        <v>-52.271304000000001</v>
      </c>
      <c r="Q360" s="56">
        <v>345.25249200000002</v>
      </c>
      <c r="R360" s="55" t="s">
        <v>21</v>
      </c>
      <c r="S360" s="56">
        <f t="shared" si="55"/>
        <v>629.22980600000005</v>
      </c>
      <c r="T360" s="56">
        <v>297.16789499999999</v>
      </c>
      <c r="U360" s="56">
        <v>96.091273999999999</v>
      </c>
      <c r="V360" s="56">
        <v>235.97063700000001</v>
      </c>
      <c r="W360" s="56">
        <v>0</v>
      </c>
      <c r="Z360" s="51"/>
    </row>
    <row r="361" spans="1:26" s="46" customFormat="1" ht="9" customHeight="1">
      <c r="A361" s="52" t="s">
        <v>22</v>
      </c>
      <c r="B361" s="53">
        <f t="shared" si="53"/>
        <v>33644.08973</v>
      </c>
      <c r="C361" s="54"/>
      <c r="D361" s="53">
        <f t="shared" si="54"/>
        <v>32874.654118999999</v>
      </c>
      <c r="E361" s="53">
        <v>30337.237010000001</v>
      </c>
      <c r="F361" s="53">
        <v>233.31620899999999</v>
      </c>
      <c r="G361" s="53">
        <v>720.61777700000005</v>
      </c>
      <c r="H361" s="53">
        <v>123.818487</v>
      </c>
      <c r="I361" s="53">
        <v>526.70783200000005</v>
      </c>
      <c r="J361" s="53" t="s">
        <v>56</v>
      </c>
      <c r="K361" s="53" t="s">
        <v>56</v>
      </c>
      <c r="L361" s="53" t="s">
        <v>56</v>
      </c>
      <c r="M361" s="53">
        <v>932.95680400000003</v>
      </c>
      <c r="N361" s="53">
        <v>0</v>
      </c>
      <c r="O361" s="53">
        <v>0</v>
      </c>
      <c r="P361" s="53">
        <v>-296.605977</v>
      </c>
      <c r="Q361" s="53">
        <v>395.96855199999999</v>
      </c>
      <c r="R361" s="52" t="s">
        <v>22</v>
      </c>
      <c r="S361" s="53">
        <f t="shared" si="55"/>
        <v>769.43561099999999</v>
      </c>
      <c r="T361" s="53">
        <v>165.03428099999999</v>
      </c>
      <c r="U361" s="53">
        <v>230.414074</v>
      </c>
      <c r="V361" s="53">
        <v>373.987256</v>
      </c>
      <c r="W361" s="53">
        <v>0</v>
      </c>
      <c r="Z361" s="51"/>
    </row>
    <row r="362" spans="1:26" s="46" customFormat="1" ht="9" customHeight="1">
      <c r="A362" s="52" t="s">
        <v>23</v>
      </c>
      <c r="B362" s="53">
        <f t="shared" si="53"/>
        <v>35268.355145000001</v>
      </c>
      <c r="C362" s="54"/>
      <c r="D362" s="53">
        <f t="shared" si="54"/>
        <v>34516.868930000004</v>
      </c>
      <c r="E362" s="53">
        <v>31661.348876</v>
      </c>
      <c r="F362" s="53">
        <v>1611.489237</v>
      </c>
      <c r="G362" s="53">
        <v>492.10559899999998</v>
      </c>
      <c r="H362" s="53">
        <v>124.87604899999999</v>
      </c>
      <c r="I362" s="53">
        <v>278.15069199999999</v>
      </c>
      <c r="J362" s="53" t="s">
        <v>56</v>
      </c>
      <c r="K362" s="53" t="s">
        <v>56</v>
      </c>
      <c r="L362" s="53" t="s">
        <v>56</v>
      </c>
      <c r="M362" s="53">
        <v>348.89847700000001</v>
      </c>
      <c r="N362" s="53">
        <v>2.895E-3</v>
      </c>
      <c r="O362" s="53">
        <v>0</v>
      </c>
      <c r="P362" s="53">
        <v>-178.37340699999999</v>
      </c>
      <c r="Q362" s="53">
        <v>369.42069900000001</v>
      </c>
      <c r="R362" s="52" t="s">
        <v>23</v>
      </c>
      <c r="S362" s="53">
        <f t="shared" si="55"/>
        <v>751.48621500000002</v>
      </c>
      <c r="T362" s="53">
        <v>156.43504300000001</v>
      </c>
      <c r="U362" s="53">
        <v>107.744118</v>
      </c>
      <c r="V362" s="53">
        <v>487.30705399999999</v>
      </c>
      <c r="W362" s="53">
        <v>0</v>
      </c>
      <c r="Z362" s="51"/>
    </row>
    <row r="363" spans="1:26" s="46" customFormat="1" ht="9" customHeight="1">
      <c r="A363" s="52" t="s">
        <v>24</v>
      </c>
      <c r="B363" s="53">
        <f t="shared" si="53"/>
        <v>30661.985449</v>
      </c>
      <c r="C363" s="54"/>
      <c r="D363" s="53">
        <f t="shared" si="54"/>
        <v>28297.414528000001</v>
      </c>
      <c r="E363" s="53">
        <v>15957.602654</v>
      </c>
      <c r="F363" s="53">
        <v>11759.770739</v>
      </c>
      <c r="G363" s="53">
        <v>113.004161</v>
      </c>
      <c r="H363" s="53">
        <v>93.641200999999995</v>
      </c>
      <c r="I363" s="53">
        <v>230.75144700000001</v>
      </c>
      <c r="J363" s="53" t="s">
        <v>56</v>
      </c>
      <c r="K363" s="53" t="s">
        <v>56</v>
      </c>
      <c r="L363" s="53" t="s">
        <v>56</v>
      </c>
      <c r="M363" s="53">
        <v>142.64432600000001</v>
      </c>
      <c r="N363" s="53">
        <v>0</v>
      </c>
      <c r="O363" s="53">
        <v>0</v>
      </c>
      <c r="P363" s="53">
        <v>-113.96070400000001</v>
      </c>
      <c r="Q363" s="53">
        <v>326.431624</v>
      </c>
      <c r="R363" s="52" t="s">
        <v>24</v>
      </c>
      <c r="S363" s="53">
        <f t="shared" si="55"/>
        <v>2364.5709209999995</v>
      </c>
      <c r="T363" s="53">
        <v>1996.1414259999999</v>
      </c>
      <c r="U363" s="53">
        <v>76.033327</v>
      </c>
      <c r="V363" s="53">
        <v>292.39616799999999</v>
      </c>
      <c r="W363" s="53">
        <v>0</v>
      </c>
      <c r="Z363" s="51"/>
    </row>
    <row r="364" spans="1:26" s="46" customFormat="1" ht="9" customHeight="1">
      <c r="A364" s="55" t="s">
        <v>25</v>
      </c>
      <c r="B364" s="56">
        <f t="shared" si="53"/>
        <v>21964.455214000005</v>
      </c>
      <c r="C364" s="57"/>
      <c r="D364" s="56">
        <f t="shared" si="54"/>
        <v>21371.304549000004</v>
      </c>
      <c r="E364" s="56">
        <v>19693.929763</v>
      </c>
      <c r="F364" s="56">
        <v>-6.1100289999999999</v>
      </c>
      <c r="G364" s="56">
        <v>172.356156</v>
      </c>
      <c r="H364" s="56">
        <v>0.24135300000000001</v>
      </c>
      <c r="I364" s="56">
        <v>207.81894600000001</v>
      </c>
      <c r="J364" s="56" t="s">
        <v>56</v>
      </c>
      <c r="K364" s="56" t="s">
        <v>56</v>
      </c>
      <c r="L364" s="56" t="s">
        <v>56</v>
      </c>
      <c r="M364" s="56">
        <v>1303.06836</v>
      </c>
      <c r="N364" s="56">
        <v>8.3999999999999995E-3</v>
      </c>
      <c r="O364" s="56">
        <v>0</v>
      </c>
      <c r="P364" s="56">
        <v>-134.521422</v>
      </c>
      <c r="Q364" s="56">
        <v>317.70538900000003</v>
      </c>
      <c r="R364" s="55" t="s">
        <v>25</v>
      </c>
      <c r="S364" s="56">
        <f t="shared" si="55"/>
        <v>593.150665</v>
      </c>
      <c r="T364" s="56">
        <v>367.365771</v>
      </c>
      <c r="U364" s="56">
        <v>34.938913999999997</v>
      </c>
      <c r="V364" s="56">
        <v>190.84598</v>
      </c>
      <c r="W364" s="56">
        <v>0</v>
      </c>
      <c r="Z364" s="51"/>
    </row>
    <row r="365" spans="1:26" s="46" customFormat="1" ht="9" customHeight="1">
      <c r="A365" s="52" t="s">
        <v>26</v>
      </c>
      <c r="B365" s="53">
        <f t="shared" si="53"/>
        <v>50240.315866999998</v>
      </c>
      <c r="C365" s="54"/>
      <c r="D365" s="53">
        <f t="shared" si="54"/>
        <v>49524.601799999997</v>
      </c>
      <c r="E365" s="53">
        <v>27193.563628</v>
      </c>
      <c r="F365" s="53">
        <v>11279.887285000001</v>
      </c>
      <c r="G365" s="53">
        <v>10274.544393</v>
      </c>
      <c r="H365" s="53">
        <v>78.574833999999996</v>
      </c>
      <c r="I365" s="53">
        <v>350.04202099999998</v>
      </c>
      <c r="J365" s="53" t="s">
        <v>56</v>
      </c>
      <c r="K365" s="53" t="s">
        <v>56</v>
      </c>
      <c r="L365" s="53" t="s">
        <v>56</v>
      </c>
      <c r="M365" s="53">
        <v>347.98963900000001</v>
      </c>
      <c r="N365" s="53">
        <v>0</v>
      </c>
      <c r="O365" s="53">
        <v>0</v>
      </c>
      <c r="P365" s="53">
        <v>-1120.711076</v>
      </c>
      <c r="Q365" s="53">
        <v>279.752296</v>
      </c>
      <c r="R365" s="52" t="s">
        <v>26</v>
      </c>
      <c r="S365" s="53">
        <f t="shared" si="55"/>
        <v>715.714067</v>
      </c>
      <c r="T365" s="53">
        <v>24.522770999999999</v>
      </c>
      <c r="U365" s="53">
        <v>22.361502999999999</v>
      </c>
      <c r="V365" s="53">
        <v>668.829793</v>
      </c>
      <c r="W365" s="53">
        <v>0</v>
      </c>
      <c r="Z365" s="51"/>
    </row>
    <row r="366" spans="1:26" s="46" customFormat="1" ht="9" customHeight="1">
      <c r="A366" s="52" t="s">
        <v>27</v>
      </c>
      <c r="B366" s="53">
        <f t="shared" si="53"/>
        <v>37328.971484000002</v>
      </c>
      <c r="C366" s="54"/>
      <c r="D366" s="53">
        <f t="shared" si="54"/>
        <v>34238.272766000002</v>
      </c>
      <c r="E366" s="53">
        <v>21070.382570000002</v>
      </c>
      <c r="F366" s="53">
        <v>8507.3198410000005</v>
      </c>
      <c r="G366" s="53">
        <v>3513.326395</v>
      </c>
      <c r="H366" s="53">
        <v>397.04718200000002</v>
      </c>
      <c r="I366" s="53">
        <v>296.34158300000001</v>
      </c>
      <c r="J366" s="53" t="s">
        <v>56</v>
      </c>
      <c r="K366" s="53" t="s">
        <v>56</v>
      </c>
      <c r="L366" s="53" t="s">
        <v>56</v>
      </c>
      <c r="M366" s="53">
        <v>453.85519499999998</v>
      </c>
      <c r="N366" s="53">
        <v>0</v>
      </c>
      <c r="O366" s="53">
        <v>0</v>
      </c>
      <c r="P366" s="53">
        <v>-111.415081</v>
      </c>
      <c r="Q366" s="53">
        <v>495.696888</v>
      </c>
      <c r="R366" s="52" t="s">
        <v>27</v>
      </c>
      <c r="S366" s="53">
        <f t="shared" si="55"/>
        <v>3090.6987179999996</v>
      </c>
      <c r="T366" s="53">
        <v>2273.2225210000001</v>
      </c>
      <c r="U366" s="53">
        <v>69.269360000000006</v>
      </c>
      <c r="V366" s="53">
        <v>748.20683699999995</v>
      </c>
      <c r="W366" s="53">
        <v>0</v>
      </c>
      <c r="Z366" s="51"/>
    </row>
    <row r="367" spans="1:26" s="46" customFormat="1" ht="9" customHeight="1">
      <c r="A367" s="52" t="s">
        <v>28</v>
      </c>
      <c r="B367" s="53">
        <f t="shared" si="53"/>
        <v>9001.9611220000006</v>
      </c>
      <c r="C367" s="54"/>
      <c r="D367" s="53">
        <f t="shared" si="54"/>
        <v>8520.7084930000001</v>
      </c>
      <c r="E367" s="53">
        <v>5677.5054040000005</v>
      </c>
      <c r="F367" s="53">
        <v>2344.3804209999998</v>
      </c>
      <c r="G367" s="53">
        <v>71.117580000000004</v>
      </c>
      <c r="H367" s="53">
        <v>4.4057839999999997</v>
      </c>
      <c r="I367" s="53">
        <v>122.10769999999999</v>
      </c>
      <c r="J367" s="53" t="s">
        <v>56</v>
      </c>
      <c r="K367" s="53" t="s">
        <v>56</v>
      </c>
      <c r="L367" s="53" t="s">
        <v>56</v>
      </c>
      <c r="M367" s="53">
        <v>301.19160399999998</v>
      </c>
      <c r="N367" s="53">
        <v>0</v>
      </c>
      <c r="O367" s="53">
        <v>0</v>
      </c>
      <c r="P367" s="53">
        <v>24.011762000000001</v>
      </c>
      <c r="Q367" s="53">
        <v>303.20757900000001</v>
      </c>
      <c r="R367" s="52" t="s">
        <v>28</v>
      </c>
      <c r="S367" s="53">
        <f t="shared" si="55"/>
        <v>481.25262900000001</v>
      </c>
      <c r="T367" s="53">
        <v>87.313817999999998</v>
      </c>
      <c r="U367" s="53">
        <v>18.799727000000001</v>
      </c>
      <c r="V367" s="53">
        <v>375.13908400000003</v>
      </c>
      <c r="W367" s="53">
        <v>0</v>
      </c>
      <c r="Z367" s="51"/>
    </row>
    <row r="368" spans="1:26" s="46" customFormat="1" ht="9" customHeight="1">
      <c r="A368" s="55" t="s">
        <v>29</v>
      </c>
      <c r="B368" s="56">
        <f t="shared" si="53"/>
        <v>229928.06741399999</v>
      </c>
      <c r="C368" s="57"/>
      <c r="D368" s="56">
        <f t="shared" si="54"/>
        <v>228214.55056499998</v>
      </c>
      <c r="E368" s="56">
        <v>24346.249154000001</v>
      </c>
      <c r="F368" s="56">
        <v>174315.00986399999</v>
      </c>
      <c r="G368" s="56">
        <v>21760.079087999999</v>
      </c>
      <c r="H368" s="56">
        <v>6730.4217760000001</v>
      </c>
      <c r="I368" s="56">
        <v>229.02032399999999</v>
      </c>
      <c r="J368" s="56" t="s">
        <v>56</v>
      </c>
      <c r="K368" s="56" t="s">
        <v>56</v>
      </c>
      <c r="L368" s="56" t="s">
        <v>56</v>
      </c>
      <c r="M368" s="56">
        <v>833.77035899999998</v>
      </c>
      <c r="N368" s="56">
        <v>0</v>
      </c>
      <c r="O368" s="56">
        <v>0</v>
      </c>
      <c r="P368" s="56">
        <v>-158.77518000000001</v>
      </c>
      <c r="Q368" s="56">
        <v>614.54512799999998</v>
      </c>
      <c r="R368" s="55" t="s">
        <v>29</v>
      </c>
      <c r="S368" s="56">
        <f t="shared" si="55"/>
        <v>1713.5168489999999</v>
      </c>
      <c r="T368" s="56">
        <v>231.884334</v>
      </c>
      <c r="U368" s="56">
        <v>33.184899000000001</v>
      </c>
      <c r="V368" s="56">
        <v>1448.4476159999999</v>
      </c>
      <c r="W368" s="56">
        <v>0</v>
      </c>
      <c r="Z368" s="51"/>
    </row>
    <row r="369" spans="1:45" s="46" customFormat="1" ht="9" customHeight="1">
      <c r="A369" s="52" t="s">
        <v>30</v>
      </c>
      <c r="B369" s="53">
        <f t="shared" si="53"/>
        <v>2589.3210650000005</v>
      </c>
      <c r="C369" s="54"/>
      <c r="D369" s="53">
        <f t="shared" si="54"/>
        <v>2530.8102380000005</v>
      </c>
      <c r="E369" s="53">
        <v>2913.3129100000001</v>
      </c>
      <c r="F369" s="53">
        <v>-633.44382700000006</v>
      </c>
      <c r="G369" s="53">
        <v>99.069820000000007</v>
      </c>
      <c r="H369" s="53">
        <v>1.8408070000000001</v>
      </c>
      <c r="I369" s="53">
        <v>34.207526999999999</v>
      </c>
      <c r="J369" s="53" t="s">
        <v>56</v>
      </c>
      <c r="K369" s="53" t="s">
        <v>56</v>
      </c>
      <c r="L369" s="53" t="s">
        <v>56</v>
      </c>
      <c r="M369" s="53">
        <v>115.823001</v>
      </c>
      <c r="N369" s="53">
        <v>0</v>
      </c>
      <c r="O369" s="53">
        <v>0</v>
      </c>
      <c r="P369" s="53">
        <v>-13.266494</v>
      </c>
      <c r="Q369" s="53">
        <v>55.165142000000003</v>
      </c>
      <c r="R369" s="52" t="s">
        <v>30</v>
      </c>
      <c r="S369" s="53">
        <f t="shared" si="55"/>
        <v>58.510826999999999</v>
      </c>
      <c r="T369" s="53">
        <v>16.333894999999998</v>
      </c>
      <c r="U369" s="53">
        <v>6.7438060000000002</v>
      </c>
      <c r="V369" s="53">
        <v>35.433126000000001</v>
      </c>
      <c r="W369" s="53">
        <v>0</v>
      </c>
      <c r="Z369" s="51"/>
    </row>
    <row r="370" spans="1:45" s="46" customFormat="1" ht="9" customHeight="1">
      <c r="A370" s="52" t="s">
        <v>31</v>
      </c>
      <c r="B370" s="53">
        <f t="shared" si="53"/>
        <v>219707.99718600002</v>
      </c>
      <c r="C370" s="54"/>
      <c r="D370" s="53">
        <f t="shared" si="54"/>
        <v>218192.19549800002</v>
      </c>
      <c r="E370" s="53">
        <v>20126.909442</v>
      </c>
      <c r="F370" s="53">
        <v>112066.642716</v>
      </c>
      <c r="G370" s="53">
        <v>80278.920620999997</v>
      </c>
      <c r="H370" s="53">
        <v>4530.0173770000001</v>
      </c>
      <c r="I370" s="53">
        <v>311.383329</v>
      </c>
      <c r="J370" s="53" t="s">
        <v>56</v>
      </c>
      <c r="K370" s="53" t="s">
        <v>56</v>
      </c>
      <c r="L370" s="53" t="s">
        <v>56</v>
      </c>
      <c r="M370" s="53">
        <v>878.32201299999997</v>
      </c>
      <c r="N370" s="53">
        <v>0</v>
      </c>
      <c r="O370" s="53">
        <v>0</v>
      </c>
      <c r="P370" s="53">
        <v>-182.497277</v>
      </c>
      <c r="Q370" s="53">
        <v>816.49560899999994</v>
      </c>
      <c r="R370" s="52" t="s">
        <v>31</v>
      </c>
      <c r="S370" s="53">
        <f t="shared" si="55"/>
        <v>1515.801688</v>
      </c>
      <c r="T370" s="53">
        <v>699.53561200000001</v>
      </c>
      <c r="U370" s="53">
        <v>111.35959099999999</v>
      </c>
      <c r="V370" s="53">
        <v>704.90648499999998</v>
      </c>
      <c r="W370" s="53">
        <v>0</v>
      </c>
      <c r="Z370" s="51"/>
    </row>
    <row r="371" spans="1:45" s="46" customFormat="1" ht="9" customHeight="1">
      <c r="A371" s="52" t="s">
        <v>32</v>
      </c>
      <c r="B371" s="53">
        <f t="shared" si="53"/>
        <v>13865.798199000001</v>
      </c>
      <c r="C371" s="54"/>
      <c r="D371" s="53">
        <f t="shared" si="54"/>
        <v>13654.760468</v>
      </c>
      <c r="E371" s="53">
        <v>8958.9348989999999</v>
      </c>
      <c r="F371" s="53">
        <v>2483.5242760000001</v>
      </c>
      <c r="G371" s="53">
        <v>1592.843987</v>
      </c>
      <c r="H371" s="53">
        <v>156.03896</v>
      </c>
      <c r="I371" s="53">
        <v>171.73989900000001</v>
      </c>
      <c r="J371" s="53" t="s">
        <v>56</v>
      </c>
      <c r="K371" s="53" t="s">
        <v>56</v>
      </c>
      <c r="L371" s="53" t="s">
        <v>56</v>
      </c>
      <c r="M371" s="53">
        <v>291.67844700000001</v>
      </c>
      <c r="N371" s="53">
        <v>0</v>
      </c>
      <c r="O371" s="53">
        <v>0</v>
      </c>
      <c r="P371" s="53">
        <v>-70.646089000000003</v>
      </c>
      <c r="Q371" s="53">
        <v>217.86640600000001</v>
      </c>
      <c r="R371" s="52" t="s">
        <v>32</v>
      </c>
      <c r="S371" s="53">
        <f t="shared" si="55"/>
        <v>211.03773100000001</v>
      </c>
      <c r="T371" s="53">
        <v>44.645848000000001</v>
      </c>
      <c r="U371" s="53">
        <v>20.094849</v>
      </c>
      <c r="V371" s="53">
        <v>146.297034</v>
      </c>
      <c r="W371" s="53">
        <v>0</v>
      </c>
      <c r="Z371" s="51"/>
    </row>
    <row r="372" spans="1:45" s="46" customFormat="1" ht="9" customHeight="1">
      <c r="A372" s="55" t="s">
        <v>33</v>
      </c>
      <c r="B372" s="56">
        <f t="shared" si="53"/>
        <v>6052.3690430000006</v>
      </c>
      <c r="C372" s="57"/>
      <c r="D372" s="56">
        <f t="shared" si="54"/>
        <v>4776.568647000001</v>
      </c>
      <c r="E372" s="56">
        <v>5413.6191280000003</v>
      </c>
      <c r="F372" s="56">
        <v>-4279.8458549999996</v>
      </c>
      <c r="G372" s="56">
        <v>3432.462184</v>
      </c>
      <c r="H372" s="56">
        <v>6.7045999999999994E-2</v>
      </c>
      <c r="I372" s="56">
        <v>37.500453999999998</v>
      </c>
      <c r="J372" s="56" t="s">
        <v>56</v>
      </c>
      <c r="K372" s="56" t="s">
        <v>56</v>
      </c>
      <c r="L372" s="56" t="s">
        <v>56</v>
      </c>
      <c r="M372" s="56">
        <v>172.76569000000001</v>
      </c>
      <c r="N372" s="56">
        <v>0</v>
      </c>
      <c r="O372" s="56">
        <v>0</v>
      </c>
      <c r="P372" s="56">
        <v>-17.401686999999999</v>
      </c>
      <c r="Q372" s="56">
        <v>143.57549299999999</v>
      </c>
      <c r="R372" s="55" t="s">
        <v>33</v>
      </c>
      <c r="S372" s="56">
        <f t="shared" si="55"/>
        <v>1275.8003960000001</v>
      </c>
      <c r="T372" s="56">
        <v>961.40096300000005</v>
      </c>
      <c r="U372" s="56">
        <v>197.48452399999999</v>
      </c>
      <c r="V372" s="56">
        <v>116.91490899999999</v>
      </c>
      <c r="W372" s="56">
        <v>0</v>
      </c>
      <c r="Z372" s="51"/>
    </row>
    <row r="373" spans="1:45" s="46" customFormat="1" ht="9.9499999999999993" customHeight="1">
      <c r="A373" s="58"/>
      <c r="B373" s="45"/>
      <c r="C373" s="45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8"/>
      <c r="S373" s="59"/>
      <c r="T373" s="59"/>
      <c r="U373" s="59"/>
      <c r="V373" s="59"/>
      <c r="W373" s="59"/>
      <c r="Z373" s="51"/>
    </row>
    <row r="374" spans="1:45" s="46" customFormat="1" ht="9.9499999999999993" customHeight="1">
      <c r="A374" s="44" t="s">
        <v>71</v>
      </c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4" t="s">
        <v>71</v>
      </c>
      <c r="S374" s="45"/>
      <c r="T374" s="45"/>
      <c r="U374" s="45"/>
      <c r="V374" s="45"/>
      <c r="W374" s="45"/>
      <c r="Z374" s="51"/>
    </row>
    <row r="375" spans="1:45" s="46" customFormat="1" ht="9" customHeight="1">
      <c r="A375" s="47" t="s">
        <v>1</v>
      </c>
      <c r="B375" s="48">
        <f>SUM(B377:B408)</f>
        <v>3895571.9093330009</v>
      </c>
      <c r="C375" s="49"/>
      <c r="D375" s="48">
        <f>SUM(D377:D408)</f>
        <v>3062334.0128839999</v>
      </c>
      <c r="E375" s="48">
        <f t="shared" ref="E375" si="56">SUM(E377:E408)</f>
        <v>1664947.864515</v>
      </c>
      <c r="F375" s="48">
        <f>SUM(F377:F408)</f>
        <v>922238.28890799975</v>
      </c>
      <c r="G375" s="48">
        <f t="shared" ref="G375" si="57">SUM(G377:G408)</f>
        <v>347435.48611400003</v>
      </c>
      <c r="H375" s="48">
        <f>SUM(H377:H408)</f>
        <v>65542.820706999992</v>
      </c>
      <c r="I375" s="48">
        <f>SUM(I377:I408)</f>
        <v>11141.501047999996</v>
      </c>
      <c r="J375" s="48" t="s">
        <v>56</v>
      </c>
      <c r="K375" s="48" t="s">
        <v>56</v>
      </c>
      <c r="L375" s="48" t="s">
        <v>56</v>
      </c>
      <c r="M375" s="48">
        <f>SUM(M377:M408)</f>
        <v>51028.051592000011</v>
      </c>
      <c r="N375" s="48">
        <f t="shared" ref="N375:Q375" si="58">SUM(N377:N408)</f>
        <v>2.0728E-2</v>
      </c>
      <c r="O375" s="48">
        <f t="shared" si="58"/>
        <v>3745.6620899999998</v>
      </c>
      <c r="P375" s="48">
        <f t="shared" si="58"/>
        <v>-11433.530931999994</v>
      </c>
      <c r="Q375" s="48">
        <f t="shared" si="58"/>
        <v>23250.706165</v>
      </c>
      <c r="R375" s="47" t="s">
        <v>1</v>
      </c>
      <c r="S375" s="48">
        <f t="shared" ref="S375:T375" si="59">SUM(S377:S408)</f>
        <v>833237.89644900011</v>
      </c>
      <c r="T375" s="49">
        <f t="shared" si="59"/>
        <v>64305.749598000017</v>
      </c>
      <c r="U375" s="48">
        <f>SUM(U377:U408)</f>
        <v>33753.602874000004</v>
      </c>
      <c r="V375" s="48">
        <f>SUM(V377:V408)</f>
        <v>193351.70016300009</v>
      </c>
      <c r="W375" s="48">
        <f>SUM(W377:W408)</f>
        <v>541826.84381400002</v>
      </c>
      <c r="X375" s="48"/>
      <c r="Y375" s="50"/>
      <c r="Z375" s="51"/>
      <c r="AA375" s="50"/>
      <c r="AB375" s="51"/>
      <c r="AC375" s="50"/>
      <c r="AD375" s="51"/>
      <c r="AE375" s="50"/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</row>
    <row r="376" spans="1:45" s="46" customFormat="1" ht="3.95" customHeight="1">
      <c r="A376" s="47"/>
      <c r="B376" s="48"/>
      <c r="C376" s="49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7"/>
      <c r="S376" s="48"/>
      <c r="T376" s="49"/>
      <c r="U376" s="48"/>
      <c r="V376" s="48"/>
      <c r="W376" s="48"/>
      <c r="X376" s="48"/>
      <c r="Y376" s="50"/>
      <c r="Z376" s="51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</row>
    <row r="377" spans="1:45" s="46" customFormat="1" ht="9" customHeight="1">
      <c r="A377" s="52" t="s">
        <v>2</v>
      </c>
      <c r="B377" s="53">
        <f t="shared" ref="B377:B408" si="60">SUM(D377,S377)</f>
        <v>20716.068601999996</v>
      </c>
      <c r="C377" s="54"/>
      <c r="D377" s="53">
        <f>SUM(E377:M377)</f>
        <v>20064.602026999997</v>
      </c>
      <c r="E377" s="53">
        <v>12936.304174000001</v>
      </c>
      <c r="F377" s="53">
        <v>7825.0120669999997</v>
      </c>
      <c r="G377" s="53">
        <v>-1335.0044499999999</v>
      </c>
      <c r="H377" s="53">
        <v>192.12049300000001</v>
      </c>
      <c r="I377" s="53">
        <v>146.10411500000001</v>
      </c>
      <c r="J377" s="53" t="s">
        <v>56</v>
      </c>
      <c r="K377" s="53" t="s">
        <v>56</v>
      </c>
      <c r="L377" s="53" t="s">
        <v>56</v>
      </c>
      <c r="M377" s="53">
        <v>300.065628</v>
      </c>
      <c r="N377" s="53">
        <v>0</v>
      </c>
      <c r="O377" s="53">
        <v>0</v>
      </c>
      <c r="P377" s="53">
        <v>-6.7623220000000002</v>
      </c>
      <c r="Q377" s="53">
        <v>122.342505</v>
      </c>
      <c r="R377" s="52" t="s">
        <v>2</v>
      </c>
      <c r="S377" s="53">
        <f t="shared" ref="S377:S408" si="61">SUM(T377:W377)</f>
        <v>651.46657500000003</v>
      </c>
      <c r="T377" s="54">
        <v>107.74772</v>
      </c>
      <c r="U377" s="53">
        <v>372.65823699999999</v>
      </c>
      <c r="V377" s="53">
        <v>171.06061800000001</v>
      </c>
      <c r="W377" s="53">
        <v>0</v>
      </c>
      <c r="X377" s="53"/>
      <c r="Y377" s="50"/>
      <c r="Z377" s="51"/>
      <c r="AA377" s="50"/>
      <c r="AB377" s="51"/>
      <c r="AC377" s="50"/>
      <c r="AD377" s="51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</row>
    <row r="378" spans="1:45" s="46" customFormat="1" ht="9" customHeight="1">
      <c r="A378" s="52" t="s">
        <v>3</v>
      </c>
      <c r="B378" s="53">
        <f t="shared" si="60"/>
        <v>76401.18082899999</v>
      </c>
      <c r="C378" s="54"/>
      <c r="D378" s="53">
        <f>SUM(E378:M378)</f>
        <v>74578.173948999989</v>
      </c>
      <c r="E378" s="53">
        <v>33720.761523000001</v>
      </c>
      <c r="F378" s="53">
        <v>26707.926963000002</v>
      </c>
      <c r="G378" s="53">
        <v>10064.457232000001</v>
      </c>
      <c r="H378" s="53">
        <v>2511.5044389999998</v>
      </c>
      <c r="I378" s="53">
        <v>305.74649299999999</v>
      </c>
      <c r="J378" s="53" t="s">
        <v>56</v>
      </c>
      <c r="K378" s="53" t="s">
        <v>56</v>
      </c>
      <c r="L378" s="53" t="s">
        <v>56</v>
      </c>
      <c r="M378" s="53">
        <v>1267.7772990000001</v>
      </c>
      <c r="N378" s="53">
        <v>0</v>
      </c>
      <c r="O378" s="53">
        <v>0</v>
      </c>
      <c r="P378" s="53">
        <v>-214.35824600000001</v>
      </c>
      <c r="Q378" s="53">
        <v>704.23814200000004</v>
      </c>
      <c r="R378" s="52" t="s">
        <v>3</v>
      </c>
      <c r="S378" s="53">
        <f t="shared" si="61"/>
        <v>1823.0068799999999</v>
      </c>
      <c r="T378" s="54">
        <v>748.99695199999996</v>
      </c>
      <c r="U378" s="53">
        <v>89.378810000000001</v>
      </c>
      <c r="V378" s="53">
        <v>984.63111800000001</v>
      </c>
      <c r="W378" s="53">
        <v>0</v>
      </c>
      <c r="X378" s="53"/>
      <c r="Y378" s="50"/>
      <c r="Z378" s="51"/>
      <c r="AA378" s="50"/>
      <c r="AB378" s="51"/>
      <c r="AC378" s="50"/>
      <c r="AD378" s="51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</row>
    <row r="379" spans="1:45" s="46" customFormat="1" ht="9" customHeight="1">
      <c r="A379" s="52" t="s">
        <v>4</v>
      </c>
      <c r="B379" s="53">
        <f t="shared" si="60"/>
        <v>12575.954997999999</v>
      </c>
      <c r="C379" s="54"/>
      <c r="D379" s="53">
        <f t="shared" ref="D379:D408" si="62">SUM(E379:M379)</f>
        <v>12026.425307</v>
      </c>
      <c r="E379" s="53">
        <v>6677.5270010000004</v>
      </c>
      <c r="F379" s="53">
        <v>3177.7020000000002</v>
      </c>
      <c r="G379" s="53">
        <v>1829.4140130000001</v>
      </c>
      <c r="H379" s="53">
        <v>4.0081360000000004</v>
      </c>
      <c r="I379" s="53">
        <v>81.348641000000001</v>
      </c>
      <c r="J379" s="53" t="s">
        <v>56</v>
      </c>
      <c r="K379" s="53" t="s">
        <v>56</v>
      </c>
      <c r="L379" s="53" t="s">
        <v>56</v>
      </c>
      <c r="M379" s="53">
        <v>256.42551600000002</v>
      </c>
      <c r="N379" s="53">
        <v>0</v>
      </c>
      <c r="O379" s="53">
        <v>0</v>
      </c>
      <c r="P379" s="53">
        <v>-15.669025</v>
      </c>
      <c r="Q379" s="53">
        <v>172.36165500000001</v>
      </c>
      <c r="R379" s="52" t="s">
        <v>4</v>
      </c>
      <c r="S379" s="53">
        <f t="shared" si="61"/>
        <v>549.52969099999996</v>
      </c>
      <c r="T379" s="54">
        <v>327.96149400000002</v>
      </c>
      <c r="U379" s="53">
        <v>41.390141999999997</v>
      </c>
      <c r="V379" s="53">
        <v>180.178055</v>
      </c>
      <c r="W379" s="53">
        <v>0</v>
      </c>
      <c r="X379" s="53"/>
      <c r="Y379" s="50"/>
      <c r="Z379" s="51"/>
      <c r="AA379" s="50"/>
      <c r="AB379" s="51"/>
      <c r="AC379" s="50"/>
      <c r="AD379" s="51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</row>
    <row r="380" spans="1:45" s="46" customFormat="1" ht="9" customHeight="1">
      <c r="A380" s="55" t="s">
        <v>5</v>
      </c>
      <c r="B380" s="56">
        <f t="shared" si="60"/>
        <v>5719.4515590000001</v>
      </c>
      <c r="C380" s="57"/>
      <c r="D380" s="56">
        <f t="shared" si="62"/>
        <v>5531.6733180000001</v>
      </c>
      <c r="E380" s="56">
        <v>2877.3997319999999</v>
      </c>
      <c r="F380" s="56">
        <v>2234.1470690000001</v>
      </c>
      <c r="G380" s="56">
        <v>32.624665</v>
      </c>
      <c r="H380" s="56">
        <v>9.7424119999999998</v>
      </c>
      <c r="I380" s="56">
        <v>42.199542999999998</v>
      </c>
      <c r="J380" s="56" t="s">
        <v>56</v>
      </c>
      <c r="K380" s="56" t="s">
        <v>56</v>
      </c>
      <c r="L380" s="56" t="s">
        <v>56</v>
      </c>
      <c r="M380" s="56">
        <v>335.55989699999998</v>
      </c>
      <c r="N380" s="56">
        <v>0</v>
      </c>
      <c r="O380" s="56">
        <v>0</v>
      </c>
      <c r="P380" s="56">
        <v>-3.4302220000000001</v>
      </c>
      <c r="Q380" s="56">
        <v>174.817476</v>
      </c>
      <c r="R380" s="55" t="s">
        <v>5</v>
      </c>
      <c r="S380" s="56">
        <f t="shared" si="61"/>
        <v>187.77824100000001</v>
      </c>
      <c r="T380" s="57">
        <v>75.209844000000004</v>
      </c>
      <c r="U380" s="56">
        <v>43.062696000000003</v>
      </c>
      <c r="V380" s="56">
        <v>69.505701000000002</v>
      </c>
      <c r="W380" s="56">
        <v>0</v>
      </c>
      <c r="X380" s="56"/>
      <c r="Y380" s="50"/>
      <c r="Z380" s="51"/>
      <c r="AA380" s="50"/>
      <c r="AB380" s="51"/>
      <c r="AC380" s="50"/>
      <c r="AD380" s="51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50"/>
    </row>
    <row r="381" spans="1:45" s="46" customFormat="1" ht="9" customHeight="1">
      <c r="A381" s="52" t="s">
        <v>6</v>
      </c>
      <c r="B381" s="53">
        <f t="shared" si="60"/>
        <v>45627.434265999989</v>
      </c>
      <c r="C381" s="54"/>
      <c r="D381" s="53">
        <f t="shared" si="62"/>
        <v>43111.494367999992</v>
      </c>
      <c r="E381" s="53">
        <v>43385.945037999998</v>
      </c>
      <c r="F381" s="53">
        <v>-519.14690499999995</v>
      </c>
      <c r="G381" s="53">
        <v>-1260.2924310000001</v>
      </c>
      <c r="H381" s="53">
        <v>184.981144</v>
      </c>
      <c r="I381" s="53">
        <v>340.30619200000001</v>
      </c>
      <c r="J381" s="53" t="s">
        <v>56</v>
      </c>
      <c r="K381" s="53" t="s">
        <v>56</v>
      </c>
      <c r="L381" s="53" t="s">
        <v>56</v>
      </c>
      <c r="M381" s="53">
        <v>979.70132999999998</v>
      </c>
      <c r="N381" s="53">
        <v>0</v>
      </c>
      <c r="O381" s="53">
        <v>0</v>
      </c>
      <c r="P381" s="53">
        <v>-271.43287700000002</v>
      </c>
      <c r="Q381" s="53">
        <v>912.49041699999998</v>
      </c>
      <c r="R381" s="52" t="s">
        <v>6</v>
      </c>
      <c r="S381" s="53">
        <f>SUM(T381:W381)</f>
        <v>2515.9398980000001</v>
      </c>
      <c r="T381" s="54">
        <v>2130.6356780000001</v>
      </c>
      <c r="U381" s="58">
        <v>63.785139000000001</v>
      </c>
      <c r="V381" s="53">
        <v>321.51908100000003</v>
      </c>
      <c r="W381" s="53">
        <v>0</v>
      </c>
      <c r="X381" s="53"/>
      <c r="Y381" s="50"/>
      <c r="Z381" s="51"/>
      <c r="AA381" s="50"/>
      <c r="AB381" s="51"/>
      <c r="AC381" s="50"/>
      <c r="AD381" s="51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</row>
    <row r="382" spans="1:45" s="46" customFormat="1" ht="9" customHeight="1">
      <c r="A382" s="52" t="s">
        <v>7</v>
      </c>
      <c r="B382" s="53">
        <f t="shared" si="60"/>
        <v>109432.68949899999</v>
      </c>
      <c r="C382" s="54"/>
      <c r="D382" s="53">
        <f t="shared" si="62"/>
        <v>108060.90277799999</v>
      </c>
      <c r="E382" s="53">
        <v>3311.7164299999999</v>
      </c>
      <c r="F382" s="53">
        <v>80781.903076999995</v>
      </c>
      <c r="G382" s="53">
        <v>9106.4208269999999</v>
      </c>
      <c r="H382" s="53">
        <v>14511.596062000001</v>
      </c>
      <c r="I382" s="53">
        <v>75.582192000000006</v>
      </c>
      <c r="J382" s="53" t="s">
        <v>56</v>
      </c>
      <c r="K382" s="53" t="s">
        <v>56</v>
      </c>
      <c r="L382" s="53" t="s">
        <v>56</v>
      </c>
      <c r="M382" s="53">
        <v>273.68419</v>
      </c>
      <c r="N382" s="53">
        <v>0</v>
      </c>
      <c r="O382" s="53">
        <v>0</v>
      </c>
      <c r="P382" s="53">
        <v>-34.904164000000002</v>
      </c>
      <c r="Q382" s="53">
        <v>144.768428</v>
      </c>
      <c r="R382" s="52" t="s">
        <v>7</v>
      </c>
      <c r="S382" s="53">
        <f>SUM(T382:W382)</f>
        <v>1371.7867209999999</v>
      </c>
      <c r="T382" s="54">
        <v>481.45955800000002</v>
      </c>
      <c r="U382" s="53">
        <v>17.169841000000002</v>
      </c>
      <c r="V382" s="53">
        <v>873.15732200000002</v>
      </c>
      <c r="W382" s="53">
        <v>0</v>
      </c>
      <c r="X382" s="53"/>
      <c r="Y382" s="50"/>
      <c r="Z382" s="51"/>
      <c r="AA382" s="50"/>
      <c r="AB382" s="51"/>
      <c r="AC382" s="50"/>
      <c r="AD382" s="51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</row>
    <row r="383" spans="1:45" s="46" customFormat="1" ht="9" customHeight="1">
      <c r="A383" s="52" t="s">
        <v>8</v>
      </c>
      <c r="B383" s="53">
        <f t="shared" si="60"/>
        <v>11234.578538000002</v>
      </c>
      <c r="C383" s="54"/>
      <c r="D383" s="53">
        <f t="shared" si="62"/>
        <v>9547.3027100000018</v>
      </c>
      <c r="E383" s="53">
        <v>6559.9946019999998</v>
      </c>
      <c r="F383" s="53">
        <v>2247.9070120000001</v>
      </c>
      <c r="G383" s="53">
        <v>119.14612099999999</v>
      </c>
      <c r="H383" s="53">
        <v>50.542735</v>
      </c>
      <c r="I383" s="53">
        <v>149.128095</v>
      </c>
      <c r="J383" s="53" t="s">
        <v>56</v>
      </c>
      <c r="K383" s="53" t="s">
        <v>56</v>
      </c>
      <c r="L383" s="53" t="s">
        <v>56</v>
      </c>
      <c r="M383" s="53">
        <v>420.58414499999998</v>
      </c>
      <c r="N383" s="53">
        <v>0</v>
      </c>
      <c r="O383" s="53">
        <v>0</v>
      </c>
      <c r="P383" s="53">
        <v>-42.276105999999999</v>
      </c>
      <c r="Q383" s="53">
        <v>192.19002</v>
      </c>
      <c r="R383" s="52" t="s">
        <v>8</v>
      </c>
      <c r="S383" s="53">
        <f t="shared" si="61"/>
        <v>1687.275828</v>
      </c>
      <c r="T383" s="54">
        <v>195.88767100000001</v>
      </c>
      <c r="U383" s="53">
        <v>96.396096999999997</v>
      </c>
      <c r="V383" s="53">
        <v>1394.99206</v>
      </c>
      <c r="W383" s="53">
        <v>0</v>
      </c>
      <c r="X383" s="53"/>
      <c r="Y383" s="50"/>
      <c r="Z383" s="51"/>
      <c r="AA383" s="50"/>
      <c r="AB383" s="51"/>
      <c r="AC383" s="50"/>
      <c r="AD383" s="51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</row>
    <row r="384" spans="1:45" s="46" customFormat="1" ht="9" customHeight="1">
      <c r="A384" s="55" t="s">
        <v>9</v>
      </c>
      <c r="B384" s="56">
        <f t="shared" si="60"/>
        <v>63910.786421999997</v>
      </c>
      <c r="C384" s="57"/>
      <c r="D384" s="56">
        <f t="shared" si="62"/>
        <v>62878.962120999997</v>
      </c>
      <c r="E384" s="56">
        <v>31745.106094999999</v>
      </c>
      <c r="F384" s="56">
        <v>22322.410059000002</v>
      </c>
      <c r="G384" s="56">
        <v>6638.8858899999996</v>
      </c>
      <c r="H384" s="56">
        <v>1206.439967</v>
      </c>
      <c r="I384" s="56">
        <v>317.39544100000001</v>
      </c>
      <c r="J384" s="56" t="s">
        <v>56</v>
      </c>
      <c r="K384" s="56" t="s">
        <v>56</v>
      </c>
      <c r="L384" s="56" t="s">
        <v>56</v>
      </c>
      <c r="M384" s="56">
        <v>648.72466899999995</v>
      </c>
      <c r="N384" s="56">
        <v>9.4330000000000004E-3</v>
      </c>
      <c r="O384" s="56">
        <v>0</v>
      </c>
      <c r="P384" s="56">
        <v>-171.15367499999999</v>
      </c>
      <c r="Q384" s="56">
        <v>694.77981999999997</v>
      </c>
      <c r="R384" s="55" t="s">
        <v>9</v>
      </c>
      <c r="S384" s="56">
        <f t="shared" si="61"/>
        <v>1031.8243010000001</v>
      </c>
      <c r="T384" s="57">
        <v>921.59626700000001</v>
      </c>
      <c r="U384" s="56">
        <v>13.564234000000001</v>
      </c>
      <c r="V384" s="56">
        <v>96.663799999999995</v>
      </c>
      <c r="W384" s="56">
        <v>0</v>
      </c>
      <c r="X384" s="56"/>
      <c r="Y384" s="50"/>
      <c r="Z384" s="51"/>
      <c r="AA384" s="50"/>
      <c r="AB384" s="51"/>
      <c r="AC384" s="50"/>
      <c r="AD384" s="51"/>
      <c r="AE384" s="50"/>
      <c r="AF384" s="50"/>
      <c r="AG384" s="50"/>
      <c r="AH384" s="50"/>
      <c r="AI384" s="50"/>
      <c r="AJ384" s="50"/>
      <c r="AK384" s="50"/>
      <c r="AL384" s="50"/>
      <c r="AM384" s="50"/>
      <c r="AN384" s="50"/>
      <c r="AO384" s="50"/>
      <c r="AP384" s="50"/>
      <c r="AQ384" s="50"/>
      <c r="AR384" s="50"/>
      <c r="AS384" s="50"/>
    </row>
    <row r="385" spans="1:45" s="46" customFormat="1" ht="9" customHeight="1">
      <c r="A385" s="60" t="s">
        <v>10</v>
      </c>
      <c r="B385" s="53">
        <f t="shared" si="60"/>
        <v>2092180.020609</v>
      </c>
      <c r="C385" s="54"/>
      <c r="D385" s="53">
        <f t="shared" si="62"/>
        <v>1303312.782936</v>
      </c>
      <c r="E385" s="53">
        <v>862610.10129300004</v>
      </c>
      <c r="F385" s="53">
        <v>250645.433307</v>
      </c>
      <c r="G385" s="53">
        <v>154272.684714</v>
      </c>
      <c r="H385" s="53">
        <v>9668.7629579999993</v>
      </c>
      <c r="I385" s="53">
        <v>2136.1147070000002</v>
      </c>
      <c r="J385" s="53" t="s">
        <v>56</v>
      </c>
      <c r="K385" s="53" t="s">
        <v>56</v>
      </c>
      <c r="L385" s="53" t="s">
        <v>56</v>
      </c>
      <c r="M385" s="53">
        <v>23979.685957000002</v>
      </c>
      <c r="N385" s="53">
        <v>0</v>
      </c>
      <c r="O385" s="53">
        <v>3745.6620899999998</v>
      </c>
      <c r="P385" s="53">
        <v>-5987.9759549999999</v>
      </c>
      <c r="Q385" s="53">
        <v>8314.5765699999993</v>
      </c>
      <c r="R385" s="60" t="s">
        <v>10</v>
      </c>
      <c r="S385" s="53">
        <f t="shared" si="61"/>
        <v>788867.23767299997</v>
      </c>
      <c r="T385" s="54">
        <v>45365.436486999999</v>
      </c>
      <c r="U385" s="53">
        <v>30413.848741999998</v>
      </c>
      <c r="V385" s="53">
        <v>171287.35630799999</v>
      </c>
      <c r="W385" s="53">
        <v>541800.59613600001</v>
      </c>
      <c r="X385" s="53"/>
      <c r="Y385" s="50"/>
      <c r="Z385" s="51"/>
      <c r="AA385" s="50"/>
      <c r="AB385" s="51"/>
      <c r="AC385" s="50"/>
      <c r="AD385" s="51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</row>
    <row r="386" spans="1:45" s="46" customFormat="1" ht="9" customHeight="1">
      <c r="A386" s="52" t="s">
        <v>11</v>
      </c>
      <c r="B386" s="53">
        <f t="shared" si="60"/>
        <v>5465.7452440000006</v>
      </c>
      <c r="C386" s="54"/>
      <c r="D386" s="53">
        <f t="shared" si="62"/>
        <v>4742.9907860000003</v>
      </c>
      <c r="E386" s="53">
        <v>5557.5407880000002</v>
      </c>
      <c r="F386" s="53">
        <v>-770.61113799999998</v>
      </c>
      <c r="G386" s="53">
        <v>-342.50872900000002</v>
      </c>
      <c r="H386" s="53">
        <v>0.15151200000000001</v>
      </c>
      <c r="I386" s="53">
        <v>173.21972099999999</v>
      </c>
      <c r="J386" s="53" t="s">
        <v>56</v>
      </c>
      <c r="K386" s="53" t="s">
        <v>56</v>
      </c>
      <c r="L386" s="53" t="s">
        <v>56</v>
      </c>
      <c r="M386" s="53">
        <v>125.198632</v>
      </c>
      <c r="N386" s="53">
        <v>0</v>
      </c>
      <c r="O386" s="53">
        <v>0</v>
      </c>
      <c r="P386" s="53">
        <v>-19.006219000000002</v>
      </c>
      <c r="Q386" s="53">
        <v>99.610449000000003</v>
      </c>
      <c r="R386" s="52" t="s">
        <v>11</v>
      </c>
      <c r="S386" s="53">
        <f t="shared" ref="S386:S391" si="63">SUM(T386:W386)</f>
        <v>722.754458</v>
      </c>
      <c r="T386" s="54">
        <v>622.98646199999996</v>
      </c>
      <c r="U386" s="53">
        <v>34.348602999999997</v>
      </c>
      <c r="V386" s="53">
        <v>65.419392999999999</v>
      </c>
      <c r="W386" s="53">
        <v>0</v>
      </c>
      <c r="X386" s="53"/>
      <c r="Y386" s="50"/>
      <c r="Z386" s="51"/>
      <c r="AA386" s="50"/>
      <c r="AB386" s="51"/>
      <c r="AC386" s="50"/>
      <c r="AD386" s="51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</row>
    <row r="387" spans="1:45" s="46" customFormat="1" ht="9" customHeight="1">
      <c r="A387" s="52" t="s">
        <v>12</v>
      </c>
      <c r="B387" s="53">
        <f t="shared" si="60"/>
        <v>42365.901768000003</v>
      </c>
      <c r="C387" s="54"/>
      <c r="D387" s="53">
        <f t="shared" si="62"/>
        <v>41119.917609000004</v>
      </c>
      <c r="E387" s="53">
        <v>42764.317275000001</v>
      </c>
      <c r="F387" s="53">
        <v>-2364.0567639999999</v>
      </c>
      <c r="G387" s="53">
        <v>-611.12345700000003</v>
      </c>
      <c r="H387" s="53">
        <v>27.873884</v>
      </c>
      <c r="I387" s="53">
        <v>459.10089499999998</v>
      </c>
      <c r="J387" s="53" t="s">
        <v>56</v>
      </c>
      <c r="K387" s="53" t="s">
        <v>56</v>
      </c>
      <c r="L387" s="53" t="s">
        <v>56</v>
      </c>
      <c r="M387" s="53">
        <v>843.80577600000004</v>
      </c>
      <c r="N387" s="53">
        <v>0</v>
      </c>
      <c r="O387" s="53">
        <v>0</v>
      </c>
      <c r="P387" s="53">
        <v>-179.879336</v>
      </c>
      <c r="Q387" s="53">
        <v>580.09522200000004</v>
      </c>
      <c r="R387" s="52" t="s">
        <v>12</v>
      </c>
      <c r="S387" s="53">
        <f t="shared" si="63"/>
        <v>1245.9841590000001</v>
      </c>
      <c r="T387" s="54">
        <v>263.74587200000002</v>
      </c>
      <c r="U387" s="53">
        <v>149.937119</v>
      </c>
      <c r="V387" s="53">
        <v>832.30116799999996</v>
      </c>
      <c r="W387" s="53">
        <v>0</v>
      </c>
      <c r="X387" s="53"/>
      <c r="Y387" s="50"/>
      <c r="Z387" s="51"/>
      <c r="AA387" s="50"/>
      <c r="AB387" s="51"/>
      <c r="AC387" s="50"/>
      <c r="AD387" s="51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</row>
    <row r="388" spans="1:45" s="46" customFormat="1" ht="9" customHeight="1">
      <c r="A388" s="55" t="s">
        <v>13</v>
      </c>
      <c r="B388" s="56">
        <f t="shared" si="60"/>
        <v>8197.3186149999983</v>
      </c>
      <c r="C388" s="57"/>
      <c r="D388" s="56">
        <f t="shared" si="62"/>
        <v>7824.0519739999991</v>
      </c>
      <c r="E388" s="56">
        <v>5117.7476360000001</v>
      </c>
      <c r="F388" s="56">
        <v>1349.502426</v>
      </c>
      <c r="G388" s="56">
        <v>143.41241299999999</v>
      </c>
      <c r="H388" s="56">
        <v>4.2569999999999997E-2</v>
      </c>
      <c r="I388" s="56">
        <v>79.258681999999993</v>
      </c>
      <c r="J388" s="56" t="s">
        <v>56</v>
      </c>
      <c r="K388" s="56" t="s">
        <v>56</v>
      </c>
      <c r="L388" s="56" t="s">
        <v>56</v>
      </c>
      <c r="M388" s="56">
        <v>1134.0882469999999</v>
      </c>
      <c r="N388" s="56">
        <v>0</v>
      </c>
      <c r="O388" s="56">
        <v>0</v>
      </c>
      <c r="P388" s="56">
        <v>422.03939100000002</v>
      </c>
      <c r="Q388" s="56">
        <v>491.52772399999998</v>
      </c>
      <c r="R388" s="55" t="s">
        <v>13</v>
      </c>
      <c r="S388" s="56">
        <f t="shared" si="63"/>
        <v>373.26664099999999</v>
      </c>
      <c r="T388" s="57">
        <v>171.35527999999999</v>
      </c>
      <c r="U388" s="56">
        <v>89.348026000000004</v>
      </c>
      <c r="V388" s="56">
        <v>112.563335</v>
      </c>
      <c r="W388" s="56">
        <v>0</v>
      </c>
      <c r="X388" s="56"/>
      <c r="Y388" s="50"/>
      <c r="Z388" s="51"/>
      <c r="AA388" s="50"/>
      <c r="AB388" s="51"/>
      <c r="AC388" s="50"/>
      <c r="AD388" s="51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</row>
    <row r="389" spans="1:45" s="46" customFormat="1" ht="9" customHeight="1">
      <c r="A389" s="52" t="s">
        <v>14</v>
      </c>
      <c r="B389" s="53">
        <f t="shared" si="60"/>
        <v>8864.9865599999994</v>
      </c>
      <c r="C389" s="54"/>
      <c r="D389" s="53">
        <f t="shared" si="62"/>
        <v>8520.7630599999993</v>
      </c>
      <c r="E389" s="53">
        <v>6776.7378449999997</v>
      </c>
      <c r="F389" s="53">
        <v>1034.9436519999999</v>
      </c>
      <c r="G389" s="53">
        <v>244.24984900000001</v>
      </c>
      <c r="H389" s="53">
        <v>-0.21364900000000001</v>
      </c>
      <c r="I389" s="53">
        <v>141.03638100000001</v>
      </c>
      <c r="J389" s="53" t="s">
        <v>56</v>
      </c>
      <c r="K389" s="53" t="s">
        <v>56</v>
      </c>
      <c r="L389" s="53" t="s">
        <v>56</v>
      </c>
      <c r="M389" s="53">
        <v>324.008982</v>
      </c>
      <c r="N389" s="53">
        <v>0</v>
      </c>
      <c r="O389" s="53">
        <v>0</v>
      </c>
      <c r="P389" s="53">
        <v>-46.509743</v>
      </c>
      <c r="Q389" s="53">
        <v>207.15302</v>
      </c>
      <c r="R389" s="52" t="s">
        <v>14</v>
      </c>
      <c r="S389" s="53">
        <f t="shared" si="63"/>
        <v>344.2235</v>
      </c>
      <c r="T389" s="54">
        <v>106.293578</v>
      </c>
      <c r="U389" s="53">
        <v>116.708342</v>
      </c>
      <c r="V389" s="53">
        <v>121.22158</v>
      </c>
      <c r="W389" s="53">
        <v>0</v>
      </c>
      <c r="X389" s="53"/>
      <c r="Y389" s="50"/>
      <c r="Z389" s="51"/>
      <c r="AA389" s="50"/>
      <c r="AB389" s="51"/>
      <c r="AC389" s="50"/>
      <c r="AD389" s="51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</row>
    <row r="390" spans="1:45" s="46" customFormat="1" ht="9" customHeight="1">
      <c r="A390" s="52" t="s">
        <v>15</v>
      </c>
      <c r="B390" s="53">
        <f t="shared" si="60"/>
        <v>101487.189916</v>
      </c>
      <c r="C390" s="54"/>
      <c r="D390" s="53">
        <f t="shared" si="62"/>
        <v>99741.311761999998</v>
      </c>
      <c r="E390" s="53">
        <v>80104.187951999993</v>
      </c>
      <c r="F390" s="53">
        <v>8124.6855809999997</v>
      </c>
      <c r="G390" s="53">
        <v>7512.7162090000002</v>
      </c>
      <c r="H390" s="53">
        <v>727.78578500000003</v>
      </c>
      <c r="I390" s="53">
        <v>1005.459827</v>
      </c>
      <c r="J390" s="53" t="s">
        <v>56</v>
      </c>
      <c r="K390" s="53" t="s">
        <v>56</v>
      </c>
      <c r="L390" s="53" t="s">
        <v>56</v>
      </c>
      <c r="M390" s="53">
        <v>2266.476408</v>
      </c>
      <c r="N390" s="53">
        <v>0</v>
      </c>
      <c r="O390" s="53">
        <v>0</v>
      </c>
      <c r="P390" s="53">
        <v>-734.29975100000001</v>
      </c>
      <c r="Q390" s="53">
        <v>1049.0128420000001</v>
      </c>
      <c r="R390" s="52" t="s">
        <v>15</v>
      </c>
      <c r="S390" s="53">
        <f t="shared" si="63"/>
        <v>1745.878154</v>
      </c>
      <c r="T390" s="54">
        <v>904.79941899999994</v>
      </c>
      <c r="U390" s="53">
        <v>136.621985</v>
      </c>
      <c r="V390" s="53">
        <v>704.45675000000006</v>
      </c>
      <c r="W390" s="53">
        <v>0</v>
      </c>
      <c r="X390" s="53"/>
      <c r="Y390" s="50"/>
      <c r="Z390" s="51"/>
      <c r="AA390" s="50"/>
      <c r="AB390" s="51"/>
      <c r="AC390" s="50"/>
      <c r="AD390" s="51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</row>
    <row r="391" spans="1:45" s="46" customFormat="1" ht="9" customHeight="1">
      <c r="A391" s="52" t="s">
        <v>16</v>
      </c>
      <c r="B391" s="53">
        <f t="shared" si="60"/>
        <v>141533.65354</v>
      </c>
      <c r="C391" s="54"/>
      <c r="D391" s="53">
        <f t="shared" si="62"/>
        <v>137421.094752</v>
      </c>
      <c r="E391" s="53">
        <v>96057.008201999997</v>
      </c>
      <c r="F391" s="53">
        <v>33494.638529000003</v>
      </c>
      <c r="G391" s="53">
        <v>2590.3083889999998</v>
      </c>
      <c r="H391" s="53">
        <v>470.04659299999997</v>
      </c>
      <c r="I391" s="53">
        <v>1318.0281010000001</v>
      </c>
      <c r="J391" s="53" t="s">
        <v>56</v>
      </c>
      <c r="K391" s="53" t="s">
        <v>56</v>
      </c>
      <c r="L391" s="53" t="s">
        <v>56</v>
      </c>
      <c r="M391" s="53">
        <v>3491.064938</v>
      </c>
      <c r="N391" s="53">
        <v>0</v>
      </c>
      <c r="O391" s="53">
        <v>0</v>
      </c>
      <c r="P391" s="53">
        <v>-650.74461299999996</v>
      </c>
      <c r="Q391" s="53">
        <v>1929.1294519999999</v>
      </c>
      <c r="R391" s="52" t="s">
        <v>16</v>
      </c>
      <c r="S391" s="53">
        <f t="shared" si="63"/>
        <v>4112.5587880000003</v>
      </c>
      <c r="T391" s="54">
        <v>961.88668500000006</v>
      </c>
      <c r="U391" s="53">
        <v>378.78918800000002</v>
      </c>
      <c r="V391" s="53">
        <v>2771.8829150000001</v>
      </c>
      <c r="W391" s="53">
        <v>0</v>
      </c>
      <c r="X391" s="53"/>
      <c r="Y391" s="50"/>
      <c r="Z391" s="51"/>
      <c r="AA391" s="50"/>
      <c r="AB391" s="51"/>
      <c r="AC391" s="50"/>
      <c r="AD391" s="51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</row>
    <row r="392" spans="1:45" s="46" customFormat="1" ht="9" customHeight="1">
      <c r="A392" s="55" t="s">
        <v>17</v>
      </c>
      <c r="B392" s="56">
        <f t="shared" si="60"/>
        <v>78020.783404000002</v>
      </c>
      <c r="C392" s="57"/>
      <c r="D392" s="56">
        <f t="shared" si="62"/>
        <v>75649.246928000008</v>
      </c>
      <c r="E392" s="56">
        <v>13792.224555000001</v>
      </c>
      <c r="F392" s="56">
        <v>43731.350903999999</v>
      </c>
      <c r="G392" s="56">
        <v>2029.480133</v>
      </c>
      <c r="H392" s="56">
        <v>15342.192193000001</v>
      </c>
      <c r="I392" s="56">
        <v>274.11026399999997</v>
      </c>
      <c r="J392" s="56" t="s">
        <v>56</v>
      </c>
      <c r="K392" s="56" t="s">
        <v>56</v>
      </c>
      <c r="L392" s="56" t="s">
        <v>56</v>
      </c>
      <c r="M392" s="56">
        <v>479.88887899999997</v>
      </c>
      <c r="N392" s="56">
        <v>0</v>
      </c>
      <c r="O392" s="56">
        <v>0</v>
      </c>
      <c r="P392" s="56">
        <v>-150.62928400000001</v>
      </c>
      <c r="Q392" s="56">
        <v>309.02406500000001</v>
      </c>
      <c r="R392" s="55" t="s">
        <v>17</v>
      </c>
      <c r="S392" s="56">
        <f t="shared" si="61"/>
        <v>2371.5364760000002</v>
      </c>
      <c r="T392" s="57">
        <v>721.288636</v>
      </c>
      <c r="U392" s="56">
        <v>95.601313000000005</v>
      </c>
      <c r="V392" s="56">
        <v>1554.6465270000001</v>
      </c>
      <c r="W392" s="56">
        <v>0</v>
      </c>
      <c r="X392" s="56"/>
      <c r="Y392" s="50"/>
      <c r="Z392" s="51"/>
      <c r="AA392" s="50"/>
      <c r="AB392" s="51"/>
      <c r="AC392" s="50"/>
      <c r="AD392" s="51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</row>
    <row r="393" spans="1:45" s="46" customFormat="1" ht="9" customHeight="1">
      <c r="A393" s="52" t="s">
        <v>18</v>
      </c>
      <c r="B393" s="53">
        <f t="shared" si="60"/>
        <v>8978.6070640000016</v>
      </c>
      <c r="C393" s="54"/>
      <c r="D393" s="53">
        <f t="shared" si="62"/>
        <v>8641.4884050000019</v>
      </c>
      <c r="E393" s="53">
        <v>7374.6296389999998</v>
      </c>
      <c r="F393" s="53">
        <v>1020.001124</v>
      </c>
      <c r="G393" s="53">
        <v>-88.974727999999999</v>
      </c>
      <c r="H393" s="53">
        <v>-0.49777300000000002</v>
      </c>
      <c r="I393" s="53">
        <v>122.547112</v>
      </c>
      <c r="J393" s="53" t="s">
        <v>56</v>
      </c>
      <c r="K393" s="53" t="s">
        <v>56</v>
      </c>
      <c r="L393" s="53" t="s">
        <v>56</v>
      </c>
      <c r="M393" s="53">
        <v>213.78303099999999</v>
      </c>
      <c r="N393" s="53">
        <v>0</v>
      </c>
      <c r="O393" s="53">
        <v>0</v>
      </c>
      <c r="P393" s="53">
        <v>-68.510616999999996</v>
      </c>
      <c r="Q393" s="53">
        <v>120.183937</v>
      </c>
      <c r="R393" s="52" t="s">
        <v>18</v>
      </c>
      <c r="S393" s="53">
        <f t="shared" si="61"/>
        <v>337.11865899999998</v>
      </c>
      <c r="T393" s="54">
        <v>145.71329900000001</v>
      </c>
      <c r="U393" s="53">
        <v>78.867549999999994</v>
      </c>
      <c r="V393" s="53">
        <v>112.53780999999999</v>
      </c>
      <c r="W393" s="53">
        <v>0</v>
      </c>
      <c r="X393" s="53"/>
      <c r="Y393" s="50"/>
      <c r="Z393" s="51"/>
      <c r="AA393" s="50"/>
      <c r="AB393" s="51"/>
      <c r="AC393" s="50"/>
      <c r="AD393" s="51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</row>
    <row r="394" spans="1:45" s="46" customFormat="1" ht="9" customHeight="1">
      <c r="A394" s="52" t="s">
        <v>19</v>
      </c>
      <c r="B394" s="53">
        <f t="shared" si="60"/>
        <v>5151.1389730000001</v>
      </c>
      <c r="C394" s="54"/>
      <c r="D394" s="53">
        <f t="shared" si="62"/>
        <v>4880.2219919999998</v>
      </c>
      <c r="E394" s="53">
        <v>3424.905252</v>
      </c>
      <c r="F394" s="53">
        <v>900.15320699999995</v>
      </c>
      <c r="G394" s="53">
        <v>195.272794</v>
      </c>
      <c r="H394" s="53">
        <v>-0.52540200000000004</v>
      </c>
      <c r="I394" s="53">
        <v>34.047324000000003</v>
      </c>
      <c r="J394" s="53" t="s">
        <v>56</v>
      </c>
      <c r="K394" s="53" t="s">
        <v>56</v>
      </c>
      <c r="L394" s="53" t="s">
        <v>56</v>
      </c>
      <c r="M394" s="53">
        <v>326.36881699999998</v>
      </c>
      <c r="N394" s="53">
        <v>0</v>
      </c>
      <c r="O394" s="53">
        <v>0</v>
      </c>
      <c r="P394" s="53">
        <v>-40.762340999999999</v>
      </c>
      <c r="Q394" s="53">
        <v>123.19618800000001</v>
      </c>
      <c r="R394" s="52" t="s">
        <v>19</v>
      </c>
      <c r="S394" s="53">
        <f t="shared" si="61"/>
        <v>270.91698100000002</v>
      </c>
      <c r="T394" s="54">
        <v>187.676051</v>
      </c>
      <c r="U394" s="53">
        <v>10.170691</v>
      </c>
      <c r="V394" s="53">
        <v>73.070239000000001</v>
      </c>
      <c r="W394" s="53">
        <v>0</v>
      </c>
      <c r="X394" s="53"/>
      <c r="Y394" s="50"/>
      <c r="Z394" s="51"/>
      <c r="AA394" s="50"/>
      <c r="AB394" s="51"/>
      <c r="AC394" s="50"/>
      <c r="AD394" s="51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</row>
    <row r="395" spans="1:45" s="46" customFormat="1" ht="9" customHeight="1">
      <c r="A395" s="52" t="s">
        <v>20</v>
      </c>
      <c r="B395" s="53">
        <f t="shared" si="60"/>
        <v>273118.28740299999</v>
      </c>
      <c r="C395" s="54"/>
      <c r="D395" s="53">
        <f t="shared" si="62"/>
        <v>265023.85078199999</v>
      </c>
      <c r="E395" s="53">
        <v>173679.03578100001</v>
      </c>
      <c r="F395" s="53">
        <v>56708.949763999997</v>
      </c>
      <c r="G395" s="53">
        <v>27396.399731000001</v>
      </c>
      <c r="H395" s="53">
        <v>2961.2326579999999</v>
      </c>
      <c r="I395" s="53">
        <v>939.59609999999998</v>
      </c>
      <c r="J395" s="53" t="s">
        <v>56</v>
      </c>
      <c r="K395" s="53" t="s">
        <v>56</v>
      </c>
      <c r="L395" s="53" t="s">
        <v>56</v>
      </c>
      <c r="M395" s="53">
        <v>3338.6367479999999</v>
      </c>
      <c r="N395" s="53">
        <v>0</v>
      </c>
      <c r="O395" s="53">
        <v>0</v>
      </c>
      <c r="P395" s="53">
        <v>-790.83189100000004</v>
      </c>
      <c r="Q395" s="53">
        <v>2228.1249360000002</v>
      </c>
      <c r="R395" s="52" t="s">
        <v>20</v>
      </c>
      <c r="S395" s="53">
        <f t="shared" si="61"/>
        <v>8094.4366209999998</v>
      </c>
      <c r="T395" s="54">
        <v>1682.400549</v>
      </c>
      <c r="U395" s="53">
        <v>126.817752</v>
      </c>
      <c r="V395" s="53">
        <v>6285.2183199999999</v>
      </c>
      <c r="W395" s="53">
        <v>0</v>
      </c>
      <c r="X395" s="53"/>
      <c r="Y395" s="50"/>
      <c r="Z395" s="51"/>
      <c r="AA395" s="50"/>
      <c r="AB395" s="51"/>
      <c r="AC395" s="50"/>
      <c r="AD395" s="51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</row>
    <row r="396" spans="1:45" s="46" customFormat="1" ht="9" customHeight="1">
      <c r="A396" s="55" t="s">
        <v>21</v>
      </c>
      <c r="B396" s="56">
        <f t="shared" si="60"/>
        <v>11044.511406000001</v>
      </c>
      <c r="C396" s="57"/>
      <c r="D396" s="56">
        <f t="shared" si="62"/>
        <v>10221.553986000001</v>
      </c>
      <c r="E396" s="56">
        <v>4725.3598510000002</v>
      </c>
      <c r="F396" s="56">
        <v>2190.4945200000002</v>
      </c>
      <c r="G396" s="56">
        <v>2275.8828210000001</v>
      </c>
      <c r="H396" s="56">
        <v>28.219474999999999</v>
      </c>
      <c r="I396" s="56">
        <v>98.515867</v>
      </c>
      <c r="J396" s="56" t="s">
        <v>56</v>
      </c>
      <c r="K396" s="56" t="s">
        <v>56</v>
      </c>
      <c r="L396" s="56" t="s">
        <v>56</v>
      </c>
      <c r="M396" s="56">
        <v>903.08145200000001</v>
      </c>
      <c r="N396" s="56">
        <v>0</v>
      </c>
      <c r="O396" s="56">
        <v>0</v>
      </c>
      <c r="P396" s="56">
        <v>-52.271304000000001</v>
      </c>
      <c r="Q396" s="56">
        <v>345.25249200000002</v>
      </c>
      <c r="R396" s="55" t="s">
        <v>21</v>
      </c>
      <c r="S396" s="56">
        <f t="shared" si="61"/>
        <v>822.95741999999996</v>
      </c>
      <c r="T396" s="57">
        <v>378.04594800000001</v>
      </c>
      <c r="U396" s="56">
        <v>238.84288000000001</v>
      </c>
      <c r="V396" s="56">
        <v>206.068592</v>
      </c>
      <c r="W396" s="56">
        <v>0</v>
      </c>
      <c r="X396" s="56"/>
      <c r="Y396" s="50"/>
      <c r="Z396" s="51"/>
      <c r="AA396" s="50"/>
      <c r="AB396" s="51"/>
      <c r="AC396" s="50"/>
      <c r="AD396" s="51"/>
      <c r="AE396" s="50"/>
      <c r="AF396" s="50"/>
      <c r="AG396" s="50"/>
      <c r="AH396" s="50"/>
      <c r="AI396" s="50"/>
      <c r="AJ396" s="50"/>
      <c r="AK396" s="50"/>
      <c r="AL396" s="50"/>
      <c r="AM396" s="50"/>
      <c r="AN396" s="50"/>
      <c r="AO396" s="50"/>
      <c r="AP396" s="50"/>
      <c r="AQ396" s="50"/>
      <c r="AR396" s="50"/>
      <c r="AS396" s="50"/>
    </row>
    <row r="397" spans="1:45" s="46" customFormat="1" ht="9" customHeight="1">
      <c r="A397" s="52" t="s">
        <v>22</v>
      </c>
      <c r="B397" s="53">
        <f t="shared" si="60"/>
        <v>33739.756752000001</v>
      </c>
      <c r="C397" s="54"/>
      <c r="D397" s="53">
        <f t="shared" si="62"/>
        <v>33158.523303000002</v>
      </c>
      <c r="E397" s="53">
        <v>32693.376004000002</v>
      </c>
      <c r="F397" s="53">
        <v>-1592.2093500000001</v>
      </c>
      <c r="G397" s="53">
        <v>522.36950200000001</v>
      </c>
      <c r="H397" s="53">
        <v>200.327496</v>
      </c>
      <c r="I397" s="53">
        <v>567.15333499999997</v>
      </c>
      <c r="J397" s="53" t="s">
        <v>56</v>
      </c>
      <c r="K397" s="53" t="s">
        <v>56</v>
      </c>
      <c r="L397" s="53" t="s">
        <v>56</v>
      </c>
      <c r="M397" s="53">
        <v>767.50631599999997</v>
      </c>
      <c r="N397" s="53">
        <v>0</v>
      </c>
      <c r="O397" s="53">
        <v>0</v>
      </c>
      <c r="P397" s="53">
        <v>-296.605977</v>
      </c>
      <c r="Q397" s="53">
        <v>395.96855199999999</v>
      </c>
      <c r="R397" s="52" t="s">
        <v>22</v>
      </c>
      <c r="S397" s="53">
        <f t="shared" si="61"/>
        <v>581.23344900000006</v>
      </c>
      <c r="T397" s="54">
        <v>35.937897</v>
      </c>
      <c r="U397" s="53">
        <v>201.558052</v>
      </c>
      <c r="V397" s="53">
        <v>343.73750000000001</v>
      </c>
      <c r="W397" s="53">
        <v>0</v>
      </c>
      <c r="X397" s="53"/>
      <c r="Y397" s="50"/>
      <c r="Z397" s="51"/>
      <c r="AA397" s="50"/>
      <c r="AB397" s="51"/>
      <c r="AC397" s="50"/>
      <c r="AD397" s="51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</row>
    <row r="398" spans="1:45" s="46" customFormat="1" ht="9" customHeight="1">
      <c r="A398" s="52" t="s">
        <v>23</v>
      </c>
      <c r="B398" s="53">
        <f t="shared" si="60"/>
        <v>36666.797720999995</v>
      </c>
      <c r="C398" s="54"/>
      <c r="D398" s="53">
        <f t="shared" si="62"/>
        <v>36091.470615999999</v>
      </c>
      <c r="E398" s="53">
        <v>32210.930794</v>
      </c>
      <c r="F398" s="53">
        <v>2119.5925539999998</v>
      </c>
      <c r="G398" s="53">
        <v>640.99469599999998</v>
      </c>
      <c r="H398" s="53">
        <v>166.93338600000001</v>
      </c>
      <c r="I398" s="53">
        <v>288.68003299999998</v>
      </c>
      <c r="J398" s="53" t="s">
        <v>56</v>
      </c>
      <c r="K398" s="53" t="s">
        <v>56</v>
      </c>
      <c r="L398" s="53" t="s">
        <v>56</v>
      </c>
      <c r="M398" s="53">
        <v>664.33915300000001</v>
      </c>
      <c r="N398" s="53">
        <v>2.895E-3</v>
      </c>
      <c r="O398" s="53">
        <v>0</v>
      </c>
      <c r="P398" s="53">
        <v>-178.37340699999999</v>
      </c>
      <c r="Q398" s="53">
        <v>369.42069900000001</v>
      </c>
      <c r="R398" s="52" t="s">
        <v>23</v>
      </c>
      <c r="S398" s="53">
        <f t="shared" si="61"/>
        <v>575.32710500000007</v>
      </c>
      <c r="T398" s="54">
        <v>284.235972</v>
      </c>
      <c r="U398" s="53">
        <v>119.703866</v>
      </c>
      <c r="V398" s="53">
        <v>171.38726700000001</v>
      </c>
      <c r="W398" s="53">
        <v>0</v>
      </c>
      <c r="X398" s="53"/>
      <c r="Y398" s="50"/>
      <c r="Z398" s="51"/>
      <c r="AA398" s="50"/>
      <c r="AB398" s="51"/>
      <c r="AC398" s="50"/>
      <c r="AD398" s="51"/>
      <c r="AE398" s="50"/>
      <c r="AF398" s="50"/>
      <c r="AG398" s="50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50"/>
    </row>
    <row r="399" spans="1:45" s="46" customFormat="1" ht="9" customHeight="1">
      <c r="A399" s="52" t="s">
        <v>24</v>
      </c>
      <c r="B399" s="53">
        <f t="shared" si="60"/>
        <v>30849.983890000003</v>
      </c>
      <c r="C399" s="54"/>
      <c r="D399" s="53">
        <f t="shared" si="62"/>
        <v>28482.975049000004</v>
      </c>
      <c r="E399" s="53">
        <v>16252.644286000001</v>
      </c>
      <c r="F399" s="53">
        <v>11450.869613000001</v>
      </c>
      <c r="G399" s="53">
        <v>62.282809999999998</v>
      </c>
      <c r="H399" s="53">
        <v>116.75042999999999</v>
      </c>
      <c r="I399" s="53">
        <v>231.423867</v>
      </c>
      <c r="J399" s="53" t="s">
        <v>56</v>
      </c>
      <c r="K399" s="53" t="s">
        <v>56</v>
      </c>
      <c r="L399" s="53" t="s">
        <v>56</v>
      </c>
      <c r="M399" s="53">
        <v>369.00404300000002</v>
      </c>
      <c r="N399" s="53">
        <v>0</v>
      </c>
      <c r="O399" s="53">
        <v>0</v>
      </c>
      <c r="P399" s="53">
        <v>-113.96070400000001</v>
      </c>
      <c r="Q399" s="53">
        <v>326.431624</v>
      </c>
      <c r="R399" s="52" t="s">
        <v>24</v>
      </c>
      <c r="S399" s="53">
        <f t="shared" si="61"/>
        <v>2367.0088409999998</v>
      </c>
      <c r="T399" s="54">
        <v>2143.7732559999999</v>
      </c>
      <c r="U399" s="53">
        <v>41.850417</v>
      </c>
      <c r="V399" s="53">
        <v>181.38516799999999</v>
      </c>
      <c r="W399" s="53">
        <v>0</v>
      </c>
      <c r="X399" s="53"/>
      <c r="Y399" s="50"/>
      <c r="Z399" s="51"/>
      <c r="AA399" s="50"/>
      <c r="AB399" s="51"/>
      <c r="AC399" s="50"/>
      <c r="AD399" s="51"/>
      <c r="AE399" s="50"/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50"/>
      <c r="AR399" s="50"/>
      <c r="AS399" s="50"/>
    </row>
    <row r="400" spans="1:45" s="46" customFormat="1" ht="9" customHeight="1">
      <c r="A400" s="55" t="s">
        <v>25</v>
      </c>
      <c r="B400" s="56">
        <f t="shared" si="60"/>
        <v>19846.684159</v>
      </c>
      <c r="C400" s="57"/>
      <c r="D400" s="56">
        <f t="shared" si="62"/>
        <v>19326.917495000002</v>
      </c>
      <c r="E400" s="56">
        <v>20140.941692</v>
      </c>
      <c r="F400" s="56">
        <v>-1693.8595949999999</v>
      </c>
      <c r="G400" s="56">
        <v>166.51996500000001</v>
      </c>
      <c r="H400" s="56">
        <v>-7.25753</v>
      </c>
      <c r="I400" s="56">
        <v>220.07052100000001</v>
      </c>
      <c r="J400" s="56" t="s">
        <v>56</v>
      </c>
      <c r="K400" s="56" t="s">
        <v>56</v>
      </c>
      <c r="L400" s="56" t="s">
        <v>56</v>
      </c>
      <c r="M400" s="56">
        <v>500.50244199999997</v>
      </c>
      <c r="N400" s="56">
        <v>8.3999999999999995E-3</v>
      </c>
      <c r="O400" s="56">
        <v>0</v>
      </c>
      <c r="P400" s="56">
        <v>-134.521422</v>
      </c>
      <c r="Q400" s="56">
        <v>317.70538900000003</v>
      </c>
      <c r="R400" s="55" t="s">
        <v>25</v>
      </c>
      <c r="S400" s="56">
        <f t="shared" si="61"/>
        <v>519.76666399999999</v>
      </c>
      <c r="T400" s="57">
        <v>329.77874300000002</v>
      </c>
      <c r="U400" s="56">
        <v>33.854177</v>
      </c>
      <c r="V400" s="56">
        <v>129.886066</v>
      </c>
      <c r="W400" s="56">
        <v>26.247678000000001</v>
      </c>
      <c r="X400" s="56"/>
      <c r="Y400" s="50"/>
      <c r="Z400" s="51"/>
      <c r="AA400" s="50"/>
      <c r="AB400" s="51"/>
      <c r="AC400" s="50"/>
      <c r="AD400" s="51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  <c r="AP400" s="50"/>
      <c r="AQ400" s="50"/>
      <c r="AR400" s="50"/>
      <c r="AS400" s="50"/>
    </row>
    <row r="401" spans="1:45" s="46" customFormat="1" ht="9" customHeight="1">
      <c r="A401" s="52" t="s">
        <v>26</v>
      </c>
      <c r="B401" s="53">
        <f t="shared" si="60"/>
        <v>52222.816570999988</v>
      </c>
      <c r="C401" s="54"/>
      <c r="D401" s="53">
        <f t="shared" si="62"/>
        <v>51550.293967999991</v>
      </c>
      <c r="E401" s="53">
        <v>24207.666412999999</v>
      </c>
      <c r="F401" s="53">
        <v>14205.613109</v>
      </c>
      <c r="G401" s="53">
        <v>10536.761979999999</v>
      </c>
      <c r="H401" s="53">
        <v>87.435344999999998</v>
      </c>
      <c r="I401" s="53">
        <v>369.71864199999999</v>
      </c>
      <c r="J401" s="53" t="s">
        <v>56</v>
      </c>
      <c r="K401" s="53" t="s">
        <v>56</v>
      </c>
      <c r="L401" s="53" t="s">
        <v>56</v>
      </c>
      <c r="M401" s="53">
        <v>2143.0984790000002</v>
      </c>
      <c r="N401" s="53">
        <v>0</v>
      </c>
      <c r="O401" s="53">
        <v>0</v>
      </c>
      <c r="P401" s="53">
        <v>-1120.711076</v>
      </c>
      <c r="Q401" s="53">
        <v>279.752296</v>
      </c>
      <c r="R401" s="52" t="s">
        <v>26</v>
      </c>
      <c r="S401" s="53">
        <f t="shared" si="61"/>
        <v>672.522603</v>
      </c>
      <c r="T401" s="54">
        <v>75.824229000000003</v>
      </c>
      <c r="U401" s="53">
        <v>109.19976699999999</v>
      </c>
      <c r="V401" s="53">
        <v>487.49860699999999</v>
      </c>
      <c r="W401" s="53">
        <v>0</v>
      </c>
      <c r="X401" s="53"/>
      <c r="Y401" s="50"/>
      <c r="Z401" s="51"/>
      <c r="AA401" s="50"/>
      <c r="AB401" s="51"/>
      <c r="AC401" s="50"/>
      <c r="AD401" s="51"/>
      <c r="AE401" s="50"/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50"/>
      <c r="AS401" s="50"/>
    </row>
    <row r="402" spans="1:45" s="46" customFormat="1" ht="9" customHeight="1">
      <c r="A402" s="52" t="s">
        <v>27</v>
      </c>
      <c r="B402" s="53">
        <f t="shared" si="60"/>
        <v>43966.897725000003</v>
      </c>
      <c r="C402" s="54"/>
      <c r="D402" s="53">
        <f t="shared" si="62"/>
        <v>40975.435891000001</v>
      </c>
      <c r="E402" s="53">
        <v>22764.907074999999</v>
      </c>
      <c r="F402" s="53">
        <v>11951.296617</v>
      </c>
      <c r="G402" s="53">
        <v>4641.0028560000001</v>
      </c>
      <c r="H402" s="53">
        <v>802.45912999999996</v>
      </c>
      <c r="I402" s="53">
        <v>278.33274699999998</v>
      </c>
      <c r="J402" s="53" t="s">
        <v>56</v>
      </c>
      <c r="K402" s="53" t="s">
        <v>56</v>
      </c>
      <c r="L402" s="53" t="s">
        <v>56</v>
      </c>
      <c r="M402" s="53">
        <v>537.43746599999997</v>
      </c>
      <c r="N402" s="53">
        <v>0</v>
      </c>
      <c r="O402" s="53">
        <v>0</v>
      </c>
      <c r="P402" s="53">
        <v>-111.415081</v>
      </c>
      <c r="Q402" s="53">
        <v>495.696888</v>
      </c>
      <c r="R402" s="52" t="s">
        <v>27</v>
      </c>
      <c r="S402" s="53">
        <f t="shared" si="61"/>
        <v>2991.4618340000002</v>
      </c>
      <c r="T402" s="54">
        <v>2413.367886</v>
      </c>
      <c r="U402" s="53">
        <v>66.434539999999998</v>
      </c>
      <c r="V402" s="53">
        <v>511.65940799999998</v>
      </c>
      <c r="W402" s="53">
        <v>0</v>
      </c>
      <c r="X402" s="53"/>
      <c r="Y402" s="50"/>
      <c r="Z402" s="51"/>
      <c r="AA402" s="50"/>
      <c r="AB402" s="51"/>
      <c r="AC402" s="50"/>
      <c r="AD402" s="51"/>
      <c r="AE402" s="50"/>
      <c r="AF402" s="50"/>
      <c r="AG402" s="50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50"/>
    </row>
    <row r="403" spans="1:45" s="46" customFormat="1" ht="9" customHeight="1">
      <c r="A403" s="52" t="s">
        <v>28</v>
      </c>
      <c r="B403" s="53">
        <f t="shared" si="60"/>
        <v>9603.9977229999986</v>
      </c>
      <c r="C403" s="54"/>
      <c r="D403" s="53">
        <f t="shared" si="62"/>
        <v>9308.3466709999993</v>
      </c>
      <c r="E403" s="53">
        <v>6188.7017450000003</v>
      </c>
      <c r="F403" s="53">
        <v>1777.738394</v>
      </c>
      <c r="G403" s="53">
        <v>225.36422200000001</v>
      </c>
      <c r="H403" s="53">
        <v>16.858993000000002</v>
      </c>
      <c r="I403" s="53">
        <v>114.279679</v>
      </c>
      <c r="J403" s="53" t="s">
        <v>56</v>
      </c>
      <c r="K403" s="53" t="s">
        <v>56</v>
      </c>
      <c r="L403" s="53" t="s">
        <v>56</v>
      </c>
      <c r="M403" s="53">
        <v>985.403638</v>
      </c>
      <c r="N403" s="53">
        <v>0</v>
      </c>
      <c r="O403" s="53">
        <v>0</v>
      </c>
      <c r="P403" s="53">
        <v>24.011762000000001</v>
      </c>
      <c r="Q403" s="53">
        <v>303.20757900000001</v>
      </c>
      <c r="R403" s="52" t="s">
        <v>28</v>
      </c>
      <c r="S403" s="53">
        <f t="shared" si="61"/>
        <v>295.65105199999999</v>
      </c>
      <c r="T403" s="54">
        <v>81.627932000000001</v>
      </c>
      <c r="U403" s="53">
        <v>41.997618000000003</v>
      </c>
      <c r="V403" s="53">
        <v>172.02550199999999</v>
      </c>
      <c r="W403" s="53">
        <v>0</v>
      </c>
      <c r="X403" s="53"/>
      <c r="Y403" s="50"/>
      <c r="Z403" s="51"/>
      <c r="AA403" s="50"/>
      <c r="AB403" s="51"/>
      <c r="AC403" s="50"/>
      <c r="AD403" s="51"/>
      <c r="AE403" s="50"/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</row>
    <row r="404" spans="1:45" s="46" customFormat="1" ht="9" customHeight="1">
      <c r="A404" s="55" t="s">
        <v>29</v>
      </c>
      <c r="B404" s="56">
        <f t="shared" si="60"/>
        <v>277347.20670500002</v>
      </c>
      <c r="C404" s="57"/>
      <c r="D404" s="56">
        <f t="shared" si="62"/>
        <v>275085.18648900004</v>
      </c>
      <c r="E404" s="56">
        <v>23694.719263999999</v>
      </c>
      <c r="F404" s="56">
        <v>210337.29659400001</v>
      </c>
      <c r="G404" s="56">
        <v>28697.562073000001</v>
      </c>
      <c r="H404" s="56">
        <v>10872.13292</v>
      </c>
      <c r="I404" s="56">
        <v>246.152796</v>
      </c>
      <c r="J404" s="56" t="s">
        <v>56</v>
      </c>
      <c r="K404" s="56" t="s">
        <v>56</v>
      </c>
      <c r="L404" s="56" t="s">
        <v>56</v>
      </c>
      <c r="M404" s="56">
        <v>1237.322842</v>
      </c>
      <c r="N404" s="56">
        <v>0</v>
      </c>
      <c r="O404" s="56">
        <v>0</v>
      </c>
      <c r="P404" s="56">
        <v>-158.77518000000001</v>
      </c>
      <c r="Q404" s="56">
        <v>614.54512799999998</v>
      </c>
      <c r="R404" s="55" t="s">
        <v>29</v>
      </c>
      <c r="S404" s="56">
        <f t="shared" si="61"/>
        <v>2262.0202159999999</v>
      </c>
      <c r="T404" s="57">
        <v>423.43020999999999</v>
      </c>
      <c r="U404" s="56">
        <v>59.376123999999997</v>
      </c>
      <c r="V404" s="56">
        <v>1779.213882</v>
      </c>
      <c r="W404" s="56">
        <v>0</v>
      </c>
      <c r="X404" s="56"/>
      <c r="Y404" s="50"/>
      <c r="Z404" s="51"/>
      <c r="AA404" s="50"/>
      <c r="AB404" s="51"/>
      <c r="AC404" s="50"/>
      <c r="AD404" s="51"/>
      <c r="AE404" s="50"/>
      <c r="AF404" s="50"/>
      <c r="AG404" s="50"/>
      <c r="AH404" s="50"/>
      <c r="AI404" s="50"/>
      <c r="AJ404" s="50"/>
      <c r="AK404" s="50"/>
      <c r="AL404" s="50"/>
      <c r="AM404" s="50"/>
      <c r="AN404" s="50"/>
      <c r="AO404" s="50"/>
      <c r="AP404" s="50"/>
      <c r="AQ404" s="50"/>
      <c r="AR404" s="50"/>
      <c r="AS404" s="50"/>
    </row>
    <row r="405" spans="1:45" s="46" customFormat="1" ht="9" customHeight="1">
      <c r="A405" s="52" t="s">
        <v>30</v>
      </c>
      <c r="B405" s="53">
        <f t="shared" si="60"/>
        <v>3061.7073660000001</v>
      </c>
      <c r="C405" s="54"/>
      <c r="D405" s="53">
        <f t="shared" si="62"/>
        <v>2978.5139979999999</v>
      </c>
      <c r="E405" s="53">
        <v>3140.9786979999999</v>
      </c>
      <c r="F405" s="53">
        <v>-287.20056899999997</v>
      </c>
      <c r="G405" s="53">
        <v>-14.872982</v>
      </c>
      <c r="H405" s="53">
        <v>4.5585000000000001E-2</v>
      </c>
      <c r="I405" s="53">
        <v>38.434479000000003</v>
      </c>
      <c r="J405" s="53" t="s">
        <v>56</v>
      </c>
      <c r="K405" s="53" t="s">
        <v>56</v>
      </c>
      <c r="L405" s="53" t="s">
        <v>56</v>
      </c>
      <c r="M405" s="53">
        <v>101.128787</v>
      </c>
      <c r="N405" s="53">
        <v>0</v>
      </c>
      <c r="O405" s="53">
        <v>0</v>
      </c>
      <c r="P405" s="53">
        <v>-13.266494</v>
      </c>
      <c r="Q405" s="53">
        <v>55.165142000000003</v>
      </c>
      <c r="R405" s="52" t="s">
        <v>30</v>
      </c>
      <c r="S405" s="53">
        <f t="shared" si="61"/>
        <v>83.193367999999992</v>
      </c>
      <c r="T405" s="54">
        <v>34.257961000000002</v>
      </c>
      <c r="U405" s="53">
        <v>25.425941999999999</v>
      </c>
      <c r="V405" s="53">
        <v>23.509464999999999</v>
      </c>
      <c r="W405" s="53">
        <v>0</v>
      </c>
      <c r="X405" s="53"/>
      <c r="Y405" s="50"/>
      <c r="Z405" s="51"/>
      <c r="AA405" s="50"/>
      <c r="AB405" s="51"/>
      <c r="AC405" s="50"/>
      <c r="AD405" s="51"/>
      <c r="AE405" s="50"/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</row>
    <row r="406" spans="1:45" s="46" customFormat="1" ht="9" customHeight="1">
      <c r="A406" s="52" t="s">
        <v>31</v>
      </c>
      <c r="B406" s="53">
        <f t="shared" si="60"/>
        <v>235602.68087100002</v>
      </c>
      <c r="C406" s="54"/>
      <c r="D406" s="53">
        <f t="shared" si="62"/>
        <v>233751.29132400002</v>
      </c>
      <c r="E406" s="53">
        <v>23189.781888000001</v>
      </c>
      <c r="F406" s="53">
        <v>129961.904578</v>
      </c>
      <c r="G406" s="53">
        <v>73749.660638000001</v>
      </c>
      <c r="H406" s="53">
        <v>5198.3247199999996</v>
      </c>
      <c r="I406" s="53">
        <v>325.92038100000002</v>
      </c>
      <c r="J406" s="53" t="s">
        <v>56</v>
      </c>
      <c r="K406" s="53" t="s">
        <v>56</v>
      </c>
      <c r="L406" s="53" t="s">
        <v>56</v>
      </c>
      <c r="M406" s="53">
        <v>1325.6991190000001</v>
      </c>
      <c r="N406" s="53">
        <v>0</v>
      </c>
      <c r="O406" s="53">
        <v>0</v>
      </c>
      <c r="P406" s="53">
        <v>-182.497277</v>
      </c>
      <c r="Q406" s="53">
        <v>816.49560899999994</v>
      </c>
      <c r="R406" s="52" t="s">
        <v>31</v>
      </c>
      <c r="S406" s="53">
        <f t="shared" si="61"/>
        <v>1851.3895469999998</v>
      </c>
      <c r="T406" s="54">
        <v>676.741714</v>
      </c>
      <c r="U406" s="53">
        <v>147.87766199999999</v>
      </c>
      <c r="V406" s="53">
        <v>1026.7701709999999</v>
      </c>
      <c r="W406" s="53">
        <v>0</v>
      </c>
      <c r="X406" s="53"/>
      <c r="Y406" s="50"/>
      <c r="Z406" s="51"/>
      <c r="AA406" s="50"/>
      <c r="AB406" s="51"/>
      <c r="AC406" s="50"/>
      <c r="AD406" s="51"/>
      <c r="AE406" s="50"/>
      <c r="AF406" s="50"/>
      <c r="AG406" s="50"/>
      <c r="AH406" s="50"/>
      <c r="AI406" s="50"/>
      <c r="AJ406" s="50"/>
      <c r="AK406" s="50"/>
      <c r="AL406" s="50"/>
      <c r="AM406" s="50"/>
      <c r="AN406" s="50"/>
      <c r="AO406" s="50"/>
      <c r="AP406" s="50"/>
      <c r="AQ406" s="50"/>
      <c r="AR406" s="50"/>
      <c r="AS406" s="50"/>
    </row>
    <row r="407" spans="1:45" s="46" customFormat="1" ht="9" customHeight="1">
      <c r="A407" s="52" t="s">
        <v>32</v>
      </c>
      <c r="B407" s="53">
        <f t="shared" si="60"/>
        <v>17416.767475000004</v>
      </c>
      <c r="C407" s="54"/>
      <c r="D407" s="53">
        <f t="shared" si="62"/>
        <v>17119.362880000004</v>
      </c>
      <c r="E407" s="53">
        <v>9566.6205430000009</v>
      </c>
      <c r="F407" s="53">
        <v>3585.839054</v>
      </c>
      <c r="G407" s="53">
        <v>3250.6992610000002</v>
      </c>
      <c r="H407" s="53">
        <v>194.43480700000001</v>
      </c>
      <c r="I407" s="53">
        <v>181.765558</v>
      </c>
      <c r="J407" s="53" t="s">
        <v>56</v>
      </c>
      <c r="K407" s="53" t="s">
        <v>56</v>
      </c>
      <c r="L407" s="53" t="s">
        <v>56</v>
      </c>
      <c r="M407" s="53">
        <v>340.00365699999998</v>
      </c>
      <c r="N407" s="53">
        <v>0</v>
      </c>
      <c r="O407" s="53">
        <v>0</v>
      </c>
      <c r="P407" s="53">
        <v>-70.646089000000003</v>
      </c>
      <c r="Q407" s="53">
        <v>217.86640600000001</v>
      </c>
      <c r="R407" s="52" t="s">
        <v>32</v>
      </c>
      <c r="S407" s="53">
        <f t="shared" si="61"/>
        <v>297.40459500000003</v>
      </c>
      <c r="T407" s="54">
        <v>66.365543000000002</v>
      </c>
      <c r="U407" s="53">
        <v>34.758955</v>
      </c>
      <c r="V407" s="53">
        <v>196.28009700000001</v>
      </c>
      <c r="W407" s="53">
        <v>0</v>
      </c>
      <c r="X407" s="53"/>
      <c r="Y407" s="50"/>
      <c r="Z407" s="51"/>
      <c r="AA407" s="50"/>
      <c r="AB407" s="51"/>
      <c r="AC407" s="50"/>
      <c r="AD407" s="51"/>
      <c r="AE407" s="50"/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</row>
    <row r="408" spans="1:45" s="46" customFormat="1" ht="9" customHeight="1">
      <c r="A408" s="55" t="s">
        <v>33</v>
      </c>
      <c r="B408" s="56">
        <f t="shared" si="60"/>
        <v>13220.323159999998</v>
      </c>
      <c r="C408" s="57"/>
      <c r="D408" s="56">
        <f t="shared" si="62"/>
        <v>11606.883649999998</v>
      </c>
      <c r="E408" s="56">
        <v>7698.0454490000002</v>
      </c>
      <c r="F408" s="56">
        <v>-421.93854499999998</v>
      </c>
      <c r="G408" s="56">
        <v>4143.6890869999997</v>
      </c>
      <c r="H408" s="56">
        <v>-1.6307670000000001</v>
      </c>
      <c r="I408" s="56">
        <v>40.723317000000002</v>
      </c>
      <c r="J408" s="56" t="s">
        <v>56</v>
      </c>
      <c r="K408" s="56" t="s">
        <v>56</v>
      </c>
      <c r="L408" s="56" t="s">
        <v>56</v>
      </c>
      <c r="M408" s="56">
        <v>147.99510900000001</v>
      </c>
      <c r="N408" s="56">
        <v>0</v>
      </c>
      <c r="O408" s="56">
        <v>0</v>
      </c>
      <c r="P408" s="56">
        <v>-17.401686999999999</v>
      </c>
      <c r="Q408" s="56">
        <v>143.57549299999999</v>
      </c>
      <c r="R408" s="55" t="s">
        <v>33</v>
      </c>
      <c r="S408" s="56">
        <f t="shared" si="61"/>
        <v>1613.4395100000002</v>
      </c>
      <c r="T408" s="57">
        <v>1239.284805</v>
      </c>
      <c r="U408" s="56">
        <v>264.25836700000002</v>
      </c>
      <c r="V408" s="56">
        <v>109.896338</v>
      </c>
      <c r="W408" s="56">
        <v>0</v>
      </c>
      <c r="X408" s="56"/>
      <c r="Y408" s="50"/>
      <c r="Z408" s="51"/>
      <c r="AA408" s="50"/>
      <c r="AB408" s="51"/>
      <c r="AC408" s="50"/>
      <c r="AD408" s="51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50"/>
    </row>
    <row r="409" spans="1:45" ht="3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19"/>
      <c r="K409" s="19"/>
      <c r="L409" s="19"/>
      <c r="M409" s="19"/>
      <c r="N409" s="19"/>
      <c r="O409" s="38"/>
      <c r="P409" s="19"/>
      <c r="Q409" s="19"/>
      <c r="R409" s="38"/>
      <c r="S409" s="19"/>
      <c r="T409" s="19"/>
      <c r="U409" s="19"/>
      <c r="V409" s="19"/>
      <c r="W409" s="19"/>
    </row>
    <row r="410" spans="1:45" ht="3" customHeight="1">
      <c r="A410" s="61"/>
      <c r="B410" s="61"/>
      <c r="C410" s="61"/>
      <c r="D410" s="61"/>
      <c r="E410" s="61"/>
      <c r="F410" s="61"/>
      <c r="G410" s="61"/>
      <c r="H410" s="61"/>
      <c r="I410" s="61"/>
      <c r="J410" s="62"/>
      <c r="K410" s="62"/>
      <c r="L410" s="62"/>
      <c r="M410" s="62"/>
      <c r="N410" s="62"/>
      <c r="O410" s="61"/>
      <c r="P410" s="62"/>
      <c r="Q410" s="62"/>
      <c r="R410" s="61"/>
      <c r="S410" s="62"/>
      <c r="T410" s="62"/>
      <c r="U410" s="62"/>
      <c r="V410" s="62"/>
      <c r="W410" s="62"/>
    </row>
    <row r="411" spans="1:45" ht="9.6" customHeight="1">
      <c r="A411" s="63"/>
      <c r="B411" s="61"/>
      <c r="C411" s="61"/>
      <c r="D411" s="61"/>
      <c r="E411" s="61"/>
      <c r="F411" s="61"/>
      <c r="G411" s="61"/>
      <c r="H411" s="61"/>
      <c r="I411" s="61"/>
      <c r="J411" s="62"/>
      <c r="K411" s="62"/>
      <c r="L411" s="62"/>
      <c r="M411" s="62"/>
      <c r="N411" s="62"/>
      <c r="O411" s="61"/>
      <c r="P411" s="62"/>
      <c r="Q411" s="62"/>
      <c r="R411" s="52" t="s">
        <v>73</v>
      </c>
      <c r="S411" s="62"/>
      <c r="T411" s="62"/>
      <c r="U411" s="62"/>
      <c r="V411" s="62"/>
      <c r="W411" s="62"/>
    </row>
    <row r="412" spans="1:45" ht="9.6" customHeight="1">
      <c r="A412" s="63"/>
      <c r="B412" s="61"/>
      <c r="C412" s="61"/>
      <c r="D412" s="61"/>
      <c r="E412" s="61"/>
      <c r="F412" s="61"/>
      <c r="G412" s="61"/>
      <c r="H412" s="61"/>
      <c r="I412" s="61"/>
      <c r="J412" s="62"/>
      <c r="K412" s="62"/>
      <c r="L412" s="62"/>
      <c r="M412" s="62"/>
      <c r="N412" s="62"/>
      <c r="O412" s="61"/>
      <c r="P412" s="62"/>
      <c r="Q412" s="62"/>
      <c r="R412" s="52" t="s">
        <v>75</v>
      </c>
      <c r="S412" s="62"/>
      <c r="T412" s="62"/>
      <c r="U412" s="62"/>
      <c r="V412" s="62"/>
      <c r="W412" s="62"/>
    </row>
    <row r="413" spans="1:45" ht="9.6" customHeight="1">
      <c r="A413" s="63"/>
      <c r="B413" s="61"/>
      <c r="C413" s="61"/>
      <c r="D413" s="61"/>
      <c r="E413" s="61"/>
      <c r="F413" s="61"/>
      <c r="G413" s="61"/>
      <c r="H413" s="61"/>
      <c r="I413" s="61"/>
      <c r="J413" s="62"/>
      <c r="K413" s="62"/>
      <c r="L413" s="62"/>
      <c r="M413" s="62"/>
      <c r="N413" s="62"/>
      <c r="O413" s="61"/>
      <c r="P413" s="62"/>
      <c r="Q413" s="62"/>
      <c r="R413" s="52" t="s">
        <v>76</v>
      </c>
      <c r="S413" s="62"/>
      <c r="T413" s="62"/>
      <c r="U413" s="62"/>
      <c r="V413" s="62"/>
      <c r="W413" s="62"/>
    </row>
    <row r="414" spans="1:45" ht="9.6" customHeight="1">
      <c r="A414" s="63"/>
      <c r="B414" s="61"/>
      <c r="C414" s="61"/>
      <c r="D414" s="61"/>
      <c r="E414" s="61"/>
      <c r="F414" s="61"/>
      <c r="G414" s="61"/>
      <c r="H414" s="61"/>
      <c r="I414" s="61"/>
      <c r="J414" s="62"/>
      <c r="K414" s="62"/>
      <c r="L414" s="62"/>
      <c r="M414" s="62"/>
      <c r="N414" s="62"/>
      <c r="O414" s="61"/>
      <c r="P414" s="62"/>
      <c r="Q414" s="62"/>
      <c r="R414" s="52" t="s">
        <v>74</v>
      </c>
      <c r="S414" s="62"/>
      <c r="T414" s="62"/>
      <c r="U414" s="62"/>
      <c r="V414" s="62"/>
      <c r="W414" s="62"/>
    </row>
    <row r="415" spans="1:45" ht="9.6" customHeight="1">
      <c r="A415" s="63"/>
      <c r="B415" s="61"/>
      <c r="C415" s="61"/>
      <c r="D415" s="61"/>
      <c r="E415" s="61"/>
      <c r="F415" s="61"/>
      <c r="G415" s="61"/>
      <c r="H415" s="61"/>
      <c r="I415" s="61"/>
      <c r="J415" s="62"/>
      <c r="K415" s="62"/>
      <c r="L415" s="62"/>
      <c r="M415" s="62"/>
      <c r="N415" s="62"/>
      <c r="O415" s="61"/>
      <c r="P415" s="62"/>
      <c r="Q415" s="62"/>
      <c r="R415" s="52" t="s">
        <v>66</v>
      </c>
      <c r="S415" s="62"/>
      <c r="T415" s="62"/>
      <c r="U415" s="62"/>
      <c r="V415" s="62"/>
      <c r="W415" s="62"/>
    </row>
    <row r="416" spans="1:45" ht="9.6" customHeight="1">
      <c r="A416" s="63"/>
      <c r="B416" s="61"/>
      <c r="C416" s="61"/>
      <c r="D416" s="61"/>
      <c r="E416" s="61"/>
      <c r="F416" s="61"/>
      <c r="G416" s="61"/>
      <c r="H416" s="61"/>
      <c r="I416" s="61"/>
      <c r="J416" s="62"/>
      <c r="K416" s="62"/>
      <c r="L416" s="62"/>
      <c r="M416" s="62"/>
      <c r="N416" s="62"/>
      <c r="O416" s="61"/>
      <c r="P416" s="62"/>
      <c r="Q416" s="62"/>
      <c r="R416" s="52" t="s">
        <v>77</v>
      </c>
      <c r="S416" s="62"/>
      <c r="T416" s="62"/>
      <c r="U416" s="62"/>
      <c r="V416" s="62"/>
      <c r="W416" s="62"/>
    </row>
    <row r="417" spans="1:23" ht="9.6" customHeight="1">
      <c r="A417" s="63"/>
      <c r="B417" s="61"/>
      <c r="C417" s="61"/>
      <c r="D417" s="61"/>
      <c r="E417" s="61"/>
      <c r="F417" s="61"/>
      <c r="G417" s="61"/>
      <c r="H417" s="61"/>
      <c r="I417" s="61"/>
      <c r="J417" s="62"/>
      <c r="K417" s="62"/>
      <c r="L417" s="62"/>
      <c r="M417" s="62"/>
      <c r="N417" s="62"/>
      <c r="O417" s="61"/>
      <c r="P417" s="62"/>
      <c r="Q417" s="62"/>
      <c r="R417" s="52" t="s">
        <v>78</v>
      </c>
      <c r="S417" s="62"/>
      <c r="T417" s="62"/>
      <c r="U417" s="62"/>
      <c r="V417" s="62"/>
      <c r="W417" s="62"/>
    </row>
    <row r="418" spans="1:23" ht="9.6" customHeight="1">
      <c r="A418" s="63"/>
      <c r="B418" s="61"/>
      <c r="C418" s="61"/>
      <c r="D418" s="61"/>
      <c r="E418" s="61"/>
      <c r="F418" s="61"/>
      <c r="G418" s="61"/>
      <c r="H418" s="61"/>
      <c r="I418" s="61"/>
      <c r="J418" s="62"/>
      <c r="K418" s="62"/>
      <c r="L418" s="62"/>
      <c r="M418" s="62"/>
      <c r="N418" s="62"/>
      <c r="O418" s="61"/>
      <c r="P418" s="62"/>
      <c r="Q418" s="62"/>
      <c r="R418" s="52" t="s">
        <v>67</v>
      </c>
      <c r="S418" s="62"/>
      <c r="T418" s="62"/>
      <c r="U418" s="62"/>
      <c r="V418" s="62"/>
      <c r="W418" s="62"/>
    </row>
    <row r="419" spans="1:23" ht="9.6" customHeight="1">
      <c r="A419" s="63"/>
      <c r="B419" s="61"/>
      <c r="C419" s="61"/>
      <c r="D419" s="61"/>
      <c r="E419" s="61"/>
      <c r="F419" s="61"/>
      <c r="G419" s="61"/>
      <c r="H419" s="61"/>
      <c r="I419" s="61"/>
      <c r="J419" s="62"/>
      <c r="K419" s="62"/>
      <c r="L419" s="62"/>
      <c r="M419" s="62"/>
      <c r="N419" s="62"/>
      <c r="O419" s="61"/>
      <c r="P419" s="62"/>
      <c r="Q419" s="62"/>
      <c r="R419" s="52" t="s">
        <v>86</v>
      </c>
      <c r="S419" s="62"/>
      <c r="T419" s="62"/>
      <c r="U419" s="62"/>
      <c r="V419" s="62"/>
      <c r="W419" s="62"/>
    </row>
    <row r="420" spans="1:23" ht="9.6" customHeight="1">
      <c r="A420" s="63"/>
      <c r="B420" s="61"/>
      <c r="C420" s="61"/>
      <c r="D420" s="61"/>
      <c r="E420" s="61"/>
      <c r="F420" s="61"/>
      <c r="G420" s="61"/>
      <c r="H420" s="61"/>
      <c r="I420" s="61"/>
      <c r="J420" s="62"/>
      <c r="K420" s="62"/>
      <c r="L420" s="62"/>
      <c r="M420" s="62"/>
      <c r="N420" s="62"/>
      <c r="O420" s="61"/>
      <c r="P420" s="62"/>
      <c r="Q420" s="62"/>
      <c r="R420" s="52" t="s">
        <v>79</v>
      </c>
      <c r="S420" s="62"/>
      <c r="T420" s="62"/>
      <c r="U420" s="62"/>
      <c r="V420" s="62"/>
      <c r="W420" s="62"/>
    </row>
    <row r="421" spans="1:23" ht="9.6" customHeight="1">
      <c r="A421" s="63"/>
      <c r="B421" s="61"/>
      <c r="C421" s="61"/>
      <c r="D421" s="61"/>
      <c r="E421" s="61"/>
      <c r="F421" s="61"/>
      <c r="G421" s="61"/>
      <c r="H421" s="61"/>
      <c r="I421" s="61"/>
      <c r="J421" s="62"/>
      <c r="K421" s="62"/>
      <c r="L421" s="62"/>
      <c r="M421" s="62"/>
      <c r="N421" s="62"/>
      <c r="O421" s="61"/>
      <c r="P421" s="62"/>
      <c r="Q421" s="62"/>
      <c r="R421" s="52" t="s">
        <v>87</v>
      </c>
      <c r="S421" s="62"/>
      <c r="T421" s="62"/>
      <c r="U421" s="62"/>
      <c r="V421" s="62"/>
      <c r="W421" s="62"/>
    </row>
    <row r="422" spans="1:23" ht="9.6" customHeight="1">
      <c r="A422" s="63"/>
      <c r="B422" s="61"/>
      <c r="C422" s="61"/>
      <c r="D422" s="61"/>
      <c r="E422" s="61"/>
      <c r="F422" s="61"/>
      <c r="G422" s="61"/>
      <c r="H422" s="61"/>
      <c r="I422" s="61"/>
      <c r="J422" s="62"/>
      <c r="K422" s="62"/>
      <c r="L422" s="62"/>
      <c r="M422" s="62"/>
      <c r="N422" s="62"/>
      <c r="O422" s="61"/>
      <c r="P422" s="62"/>
      <c r="Q422" s="62"/>
      <c r="R422" s="52" t="s">
        <v>80</v>
      </c>
      <c r="S422" s="62"/>
      <c r="T422" s="62"/>
      <c r="U422" s="62"/>
      <c r="V422" s="62"/>
      <c r="W422" s="62"/>
    </row>
    <row r="423" spans="1:23" ht="9.6" customHeight="1">
      <c r="A423" s="63"/>
      <c r="B423" s="61"/>
      <c r="C423" s="61"/>
      <c r="D423" s="61"/>
      <c r="E423" s="61"/>
      <c r="F423" s="61"/>
      <c r="G423" s="61"/>
      <c r="H423" s="61"/>
      <c r="I423" s="61"/>
      <c r="J423" s="62"/>
      <c r="K423" s="62"/>
      <c r="L423" s="62"/>
      <c r="M423" s="62"/>
      <c r="N423" s="62"/>
      <c r="O423" s="61"/>
      <c r="P423" s="62"/>
      <c r="Q423" s="62"/>
      <c r="R423" s="52" t="s">
        <v>68</v>
      </c>
      <c r="S423" s="62"/>
      <c r="T423" s="62"/>
      <c r="U423" s="62"/>
      <c r="V423" s="62"/>
      <c r="W423" s="62"/>
    </row>
    <row r="424" spans="1:23" ht="9.6" customHeight="1">
      <c r="A424" s="63"/>
      <c r="B424" s="61"/>
      <c r="C424" s="61"/>
      <c r="D424" s="61"/>
      <c r="E424" s="61"/>
      <c r="F424" s="61"/>
      <c r="G424" s="61"/>
      <c r="H424" s="61"/>
      <c r="I424" s="61"/>
      <c r="J424" s="62"/>
      <c r="K424" s="62"/>
      <c r="L424" s="62"/>
      <c r="M424" s="62"/>
      <c r="N424" s="62"/>
      <c r="O424" s="61"/>
      <c r="P424" s="62"/>
      <c r="Q424" s="62"/>
      <c r="R424" s="52" t="s">
        <v>81</v>
      </c>
      <c r="S424" s="62"/>
      <c r="T424" s="62"/>
      <c r="U424" s="62"/>
      <c r="V424" s="62"/>
      <c r="W424" s="62"/>
    </row>
    <row r="425" spans="1:23" ht="9.6" customHeight="1">
      <c r="A425" s="63"/>
      <c r="B425" s="61"/>
      <c r="C425" s="61"/>
      <c r="D425" s="61"/>
      <c r="E425" s="61"/>
      <c r="F425" s="61"/>
      <c r="G425" s="61"/>
      <c r="H425" s="61"/>
      <c r="I425" s="61"/>
      <c r="J425" s="62"/>
      <c r="K425" s="62"/>
      <c r="L425" s="62"/>
      <c r="M425" s="62"/>
      <c r="N425" s="62"/>
      <c r="O425" s="61"/>
      <c r="P425" s="62"/>
      <c r="Q425" s="62"/>
      <c r="R425" s="52" t="s">
        <v>69</v>
      </c>
      <c r="S425" s="62"/>
      <c r="T425" s="62"/>
      <c r="U425" s="62"/>
      <c r="V425" s="62"/>
      <c r="W425" s="62"/>
    </row>
    <row r="426" spans="1:23" ht="9.6" customHeight="1">
      <c r="A426" s="63"/>
      <c r="B426" s="61"/>
      <c r="C426" s="61"/>
      <c r="D426" s="61"/>
      <c r="E426" s="61"/>
      <c r="F426" s="61"/>
      <c r="G426" s="61"/>
      <c r="H426" s="61"/>
      <c r="I426" s="61"/>
      <c r="J426" s="62"/>
      <c r="K426" s="62"/>
      <c r="L426" s="62"/>
      <c r="M426" s="62"/>
      <c r="N426" s="62"/>
      <c r="O426" s="61"/>
      <c r="P426" s="62"/>
      <c r="Q426" s="62"/>
      <c r="R426" s="52" t="s">
        <v>82</v>
      </c>
      <c r="S426" s="62"/>
      <c r="T426" s="62"/>
      <c r="U426" s="62"/>
      <c r="V426" s="62"/>
      <c r="W426" s="62"/>
    </row>
    <row r="427" spans="1:23" ht="9.6" customHeight="1">
      <c r="A427" s="63"/>
      <c r="B427" s="64"/>
      <c r="C427" s="64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52" t="s">
        <v>70</v>
      </c>
      <c r="S427" s="23"/>
      <c r="T427" s="23"/>
      <c r="U427" s="23"/>
      <c r="V427" s="23"/>
      <c r="W427" s="23"/>
    </row>
    <row r="428" spans="1:23" ht="9" hidden="1" customHeight="1">
      <c r="A428" s="64"/>
      <c r="B428" s="64"/>
      <c r="C428" s="64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64"/>
      <c r="S428" s="23"/>
      <c r="T428" s="23"/>
      <c r="U428" s="23"/>
      <c r="V428" s="23"/>
      <c r="W428" s="23"/>
    </row>
    <row r="429" spans="1:23" ht="8.25" hidden="1" customHeight="1">
      <c r="A429" s="64"/>
      <c r="B429" s="64"/>
      <c r="C429" s="64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64"/>
      <c r="S429" s="23"/>
      <c r="T429" s="23"/>
      <c r="U429" s="23"/>
      <c r="V429" s="23"/>
      <c r="W429" s="23"/>
    </row>
    <row r="430" spans="1:23" ht="8.25" hidden="1" customHeight="1">
      <c r="A430" s="64"/>
      <c r="B430" s="64"/>
      <c r="C430" s="64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64"/>
      <c r="S430" s="23"/>
      <c r="T430" s="23"/>
      <c r="U430" s="23"/>
      <c r="V430" s="23"/>
      <c r="W430" s="23"/>
    </row>
    <row r="431" spans="1:23" ht="8.25" hidden="1" customHeight="1">
      <c r="A431" s="64"/>
      <c r="B431" s="64"/>
      <c r="C431" s="64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64"/>
      <c r="S431" s="23"/>
      <c r="T431" s="23"/>
      <c r="U431" s="23"/>
      <c r="V431" s="23"/>
      <c r="W431" s="23"/>
    </row>
    <row r="432" spans="1:23" ht="8.25" hidden="1" customHeight="1">
      <c r="A432" s="64"/>
      <c r="B432" s="64"/>
      <c r="C432" s="64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64"/>
      <c r="S432" s="23"/>
      <c r="T432" s="23"/>
      <c r="U432" s="23"/>
      <c r="V432" s="23"/>
      <c r="W432" s="23"/>
    </row>
    <row r="433" spans="1:23" ht="8.25" hidden="1" customHeight="1">
      <c r="A433" s="64"/>
      <c r="B433" s="64"/>
      <c r="C433" s="64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64"/>
      <c r="S433" s="23"/>
      <c r="T433" s="23"/>
      <c r="U433" s="23"/>
      <c r="V433" s="23"/>
      <c r="W433" s="23"/>
    </row>
    <row r="434" spans="1:23" ht="8.25" hidden="1" customHeight="1">
      <c r="A434" s="64"/>
      <c r="B434" s="64"/>
      <c r="C434" s="64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64"/>
      <c r="S434" s="23"/>
      <c r="T434" s="23"/>
      <c r="U434" s="23"/>
      <c r="V434" s="23"/>
      <c r="W434" s="23"/>
    </row>
    <row r="435" spans="1:23" ht="8.25" hidden="1" customHeight="1">
      <c r="A435" s="64"/>
      <c r="B435" s="64"/>
      <c r="C435" s="64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64"/>
      <c r="S435" s="23"/>
      <c r="T435" s="23"/>
      <c r="U435" s="23"/>
      <c r="V435" s="23"/>
      <c r="W435" s="23"/>
    </row>
    <row r="436" spans="1:23" ht="8.25" hidden="1" customHeight="1">
      <c r="A436" s="64"/>
      <c r="B436" s="64"/>
      <c r="C436" s="64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64"/>
      <c r="S436" s="23"/>
      <c r="T436" s="23"/>
      <c r="U436" s="23"/>
      <c r="V436" s="23"/>
      <c r="W436" s="23"/>
    </row>
    <row r="437" spans="1:23" ht="8.25" hidden="1" customHeight="1">
      <c r="A437" s="64"/>
      <c r="B437" s="64"/>
      <c r="C437" s="64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64"/>
      <c r="S437" s="23"/>
      <c r="T437" s="23"/>
      <c r="U437" s="23"/>
      <c r="V437" s="23"/>
      <c r="W437" s="23"/>
    </row>
    <row r="438" spans="1:23" ht="8.25" hidden="1" customHeight="1">
      <c r="A438" s="64"/>
      <c r="B438" s="64"/>
      <c r="C438" s="64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64"/>
      <c r="S438" s="23"/>
      <c r="T438" s="23"/>
      <c r="U438" s="23"/>
      <c r="V438" s="23"/>
      <c r="W438" s="23"/>
    </row>
    <row r="439" spans="1:23" ht="8.25" hidden="1" customHeight="1">
      <c r="A439" s="64"/>
      <c r="B439" s="64"/>
      <c r="C439" s="64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64"/>
      <c r="S439" s="23"/>
      <c r="T439" s="23"/>
      <c r="U439" s="23"/>
      <c r="V439" s="23"/>
      <c r="W439" s="23"/>
    </row>
    <row r="440" spans="1:23" ht="8.25" hidden="1" customHeight="1">
      <c r="A440" s="64"/>
      <c r="B440" s="64"/>
      <c r="C440" s="64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64"/>
      <c r="S440" s="23"/>
      <c r="T440" s="23"/>
      <c r="U440" s="23"/>
      <c r="V440" s="23"/>
      <c r="W440" s="23"/>
    </row>
    <row r="441" spans="1:23" ht="8.25" hidden="1" customHeight="1">
      <c r="A441" s="64"/>
      <c r="B441" s="64"/>
      <c r="C441" s="64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64"/>
      <c r="S441" s="23"/>
      <c r="T441" s="23"/>
      <c r="U441" s="23"/>
      <c r="V441" s="23"/>
      <c r="W441" s="23"/>
    </row>
    <row r="442" spans="1:23" ht="8.25" hidden="1" customHeight="1">
      <c r="A442" s="64"/>
      <c r="B442" s="64"/>
      <c r="C442" s="64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64"/>
      <c r="S442" s="23"/>
      <c r="T442" s="23"/>
      <c r="U442" s="23"/>
      <c r="V442" s="23"/>
      <c r="W442" s="23"/>
    </row>
    <row r="443" spans="1:23" ht="8.25" hidden="1" customHeight="1">
      <c r="A443" s="64"/>
      <c r="B443" s="64"/>
      <c r="C443" s="64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64"/>
      <c r="S443" s="23"/>
      <c r="T443" s="23"/>
      <c r="U443" s="23"/>
      <c r="V443" s="23"/>
      <c r="W443" s="23"/>
    </row>
    <row r="444" spans="1:23" ht="8.25" hidden="1" customHeight="1">
      <c r="A444" s="64"/>
      <c r="B444" s="64"/>
      <c r="C444" s="64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64"/>
      <c r="S444" s="23"/>
      <c r="T444" s="23"/>
      <c r="U444" s="23"/>
      <c r="V444" s="23"/>
      <c r="W444" s="23"/>
    </row>
    <row r="445" spans="1:23" ht="8.25" hidden="1" customHeight="1">
      <c r="A445" s="64"/>
      <c r="B445" s="64"/>
      <c r="C445" s="64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64"/>
      <c r="S445" s="23"/>
      <c r="T445" s="23"/>
      <c r="U445" s="23"/>
      <c r="V445" s="23"/>
      <c r="W445" s="23"/>
    </row>
    <row r="446" spans="1:23" ht="8.25" hidden="1" customHeight="1">
      <c r="A446" s="64"/>
      <c r="B446" s="64"/>
      <c r="C446" s="64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64"/>
      <c r="S446" s="23"/>
      <c r="T446" s="23"/>
      <c r="U446" s="23"/>
      <c r="V446" s="23"/>
      <c r="W446" s="23"/>
    </row>
    <row r="447" spans="1:23" ht="8.25" hidden="1" customHeight="1">
      <c r="A447" s="64"/>
      <c r="B447" s="64"/>
      <c r="C447" s="64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64"/>
      <c r="S447" s="23"/>
      <c r="T447" s="23"/>
      <c r="U447" s="23"/>
      <c r="V447" s="23"/>
      <c r="W447" s="23"/>
    </row>
    <row r="448" spans="1:23" ht="8.25" hidden="1" customHeight="1">
      <c r="A448" s="64"/>
      <c r="B448" s="64"/>
      <c r="C448" s="64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64"/>
      <c r="S448" s="23"/>
      <c r="T448" s="23"/>
      <c r="U448" s="23"/>
      <c r="V448" s="23"/>
      <c r="W448" s="23"/>
    </row>
  </sheetData>
  <sheetProtection sheet="1" objects="1" scenarios="1"/>
  <mergeCells count="19">
    <mergeCell ref="I7:I11"/>
    <mergeCell ref="J7:J11"/>
    <mergeCell ref="K7:K11"/>
    <mergeCell ref="A6:A11"/>
    <mergeCell ref="D7:D11"/>
    <mergeCell ref="E7:E11"/>
    <mergeCell ref="F7:F11"/>
    <mergeCell ref="G7:G11"/>
    <mergeCell ref="H7:H11"/>
    <mergeCell ref="V7:V11"/>
    <mergeCell ref="Z7:Z9"/>
    <mergeCell ref="AA7:AA10"/>
    <mergeCell ref="L7:L11"/>
    <mergeCell ref="N7:N11"/>
    <mergeCell ref="O7:O11"/>
    <mergeCell ref="P7:P11"/>
    <mergeCell ref="T7:T11"/>
    <mergeCell ref="U7:U11"/>
    <mergeCell ref="R6:R11"/>
  </mergeCells>
  <hyperlinks>
    <hyperlink ref="M1" location="Índice!A1" display="Índice!A1"/>
    <hyperlink ref="W1" location="Índice!A1" display="Índice!A1"/>
  </hyperlinks>
  <printOptions horizontalCentered="1" verticalCentered="1"/>
  <pageMargins left="0.19685039370078741" right="0.19685039370078741" top="0.19685039370078741" bottom="0.19685039370078741" header="0" footer="0.39370078740157483"/>
  <pageSetup orientation="portrait" r:id="rId1"/>
  <headerFooter scaleWithDoc="0" alignWithMargins="0">
    <oddHeader>&amp;L&amp;"Arial,Normal"&amp;10&amp;K000080INEGI. Anuario estadístico y geográfico por entidad federativa 2019.</oddHeader>
  </headerFooter>
  <rowBreaks count="5" manualBreakCount="5">
    <brk id="85" max="22" man="1"/>
    <brk id="157" max="22" man="1"/>
    <brk id="229" max="22" man="1"/>
    <brk id="301" max="22" man="1"/>
    <brk id="373" max="22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894"/>
  <sheetViews>
    <sheetView showGridLines="0" showRowColHeaders="0" zoomScale="130" zoomScaleNormal="130" workbookViewId="0"/>
  </sheetViews>
  <sheetFormatPr baseColWidth="10" defaultColWidth="0" defaultRowHeight="0" customHeight="1" zeroHeight="1"/>
  <cols>
    <col min="1" max="1" width="17.7109375" style="290" customWidth="1"/>
    <col min="2" max="2" width="7.85546875" style="290" customWidth="1"/>
    <col min="3" max="4" width="7.28515625" style="290" customWidth="1"/>
    <col min="5" max="5" width="7.28515625" style="290" bestFit="1" customWidth="1"/>
    <col min="6" max="6" width="5.85546875" style="290" customWidth="1"/>
    <col min="7" max="7" width="5.7109375" style="290" customWidth="1"/>
    <col min="8" max="8" width="6.28515625" style="290" customWidth="1"/>
    <col min="9" max="9" width="8.140625" style="290" customWidth="1"/>
    <col min="10" max="11" width="6.7109375" style="290" customWidth="1"/>
    <col min="12" max="12" width="6.7109375" style="293" customWidth="1"/>
    <col min="13" max="13" width="6.7109375" style="290" customWidth="1"/>
    <col min="14" max="14" width="0.85546875" style="290" customWidth="1"/>
    <col min="15" max="26" width="5.28515625" style="291" hidden="1" customWidth="1"/>
    <col min="27" max="27" width="3.85546875" style="291" hidden="1" customWidth="1"/>
    <col min="28" max="39" width="6.5703125" style="291" hidden="1" customWidth="1"/>
    <col min="40" max="40" width="11.7109375" style="291" hidden="1" customWidth="1"/>
    <col min="41" max="16384" width="11.7109375" style="290" hidden="1"/>
  </cols>
  <sheetData>
    <row r="1" spans="1:40" s="282" customFormat="1" ht="12" customHeight="1">
      <c r="A1" s="280" t="s">
        <v>160</v>
      </c>
      <c r="B1" s="281"/>
      <c r="C1" s="281"/>
      <c r="D1" s="281"/>
      <c r="E1" s="281"/>
      <c r="F1" s="281"/>
      <c r="G1" s="281"/>
      <c r="H1" s="281"/>
      <c r="I1" s="281"/>
      <c r="M1" s="82" t="s">
        <v>161</v>
      </c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283"/>
      <c r="AK1" s="283"/>
      <c r="AL1" s="283"/>
      <c r="AM1" s="283"/>
      <c r="AN1" s="283"/>
    </row>
    <row r="2" spans="1:40" s="282" customFormat="1" ht="12" customHeight="1">
      <c r="A2" s="284" t="s">
        <v>118</v>
      </c>
      <c r="L2" s="285"/>
      <c r="O2" s="283"/>
      <c r="P2" s="283"/>
      <c r="Q2" s="283"/>
      <c r="R2" s="283"/>
      <c r="S2" s="283"/>
      <c r="T2" s="283"/>
      <c r="U2" s="283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</row>
    <row r="3" spans="1:40" s="282" customFormat="1" ht="13.5">
      <c r="A3" s="286" t="s">
        <v>35</v>
      </c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  <c r="AA3" s="283"/>
      <c r="AB3" s="283"/>
      <c r="AC3" s="283"/>
      <c r="AD3" s="283"/>
      <c r="AE3" s="283"/>
      <c r="AF3" s="283"/>
      <c r="AG3" s="283"/>
      <c r="AH3" s="283"/>
      <c r="AI3" s="283"/>
      <c r="AJ3" s="283"/>
      <c r="AK3" s="283"/>
      <c r="AL3" s="283"/>
      <c r="AM3" s="283"/>
      <c r="AN3" s="283"/>
    </row>
    <row r="4" spans="1:40" ht="3" customHeight="1">
      <c r="A4" s="288"/>
      <c r="B4" s="288"/>
      <c r="C4" s="288"/>
      <c r="D4" s="288"/>
      <c r="E4" s="288"/>
      <c r="F4" s="288"/>
      <c r="G4" s="288"/>
      <c r="H4" s="288"/>
      <c r="I4" s="288"/>
      <c r="J4" s="288"/>
      <c r="K4" s="288"/>
      <c r="L4" s="289"/>
      <c r="M4" s="288"/>
    </row>
    <row r="5" spans="1:40" ht="3" customHeight="1">
      <c r="A5" s="292"/>
      <c r="B5" s="292"/>
      <c r="C5" s="292"/>
      <c r="D5" s="292"/>
      <c r="E5" s="292"/>
      <c r="F5" s="292"/>
      <c r="G5" s="292"/>
      <c r="H5" s="292"/>
      <c r="I5" s="292"/>
      <c r="J5" s="292"/>
      <c r="K5" s="292"/>
      <c r="M5" s="292"/>
    </row>
    <row r="6" spans="1:40" s="295" customFormat="1" ht="9" customHeight="1">
      <c r="A6" s="556" t="s">
        <v>37</v>
      </c>
      <c r="B6" s="294" t="s">
        <v>0</v>
      </c>
      <c r="C6" s="555" t="s">
        <v>162</v>
      </c>
      <c r="D6" s="538" t="s">
        <v>163</v>
      </c>
      <c r="E6" s="555" t="s">
        <v>164</v>
      </c>
      <c r="F6" s="555" t="s">
        <v>165</v>
      </c>
      <c r="G6" s="555" t="s">
        <v>166</v>
      </c>
      <c r="H6" s="555" t="s">
        <v>167</v>
      </c>
      <c r="I6" s="555" t="s">
        <v>168</v>
      </c>
      <c r="J6" s="555" t="s">
        <v>169</v>
      </c>
      <c r="K6" s="555" t="s">
        <v>170</v>
      </c>
      <c r="L6" s="557" t="s">
        <v>171</v>
      </c>
      <c r="M6" s="555" t="s">
        <v>172</v>
      </c>
      <c r="O6" s="296"/>
      <c r="P6" s="296"/>
      <c r="Q6" s="296"/>
      <c r="R6" s="296"/>
      <c r="S6" s="296"/>
      <c r="T6" s="296"/>
      <c r="U6" s="296"/>
      <c r="V6" s="296"/>
      <c r="W6" s="296"/>
      <c r="X6" s="296"/>
      <c r="Y6" s="296"/>
      <c r="Z6" s="296"/>
      <c r="AA6" s="296"/>
      <c r="AB6" s="296"/>
      <c r="AC6" s="296"/>
      <c r="AD6" s="296"/>
      <c r="AE6" s="296"/>
      <c r="AF6" s="296"/>
      <c r="AG6" s="296"/>
      <c r="AH6" s="296"/>
      <c r="AI6" s="296"/>
      <c r="AJ6" s="296"/>
      <c r="AK6" s="296"/>
      <c r="AL6" s="296"/>
      <c r="AM6" s="296"/>
      <c r="AN6" s="296"/>
    </row>
    <row r="7" spans="1:40" s="295" customFormat="1" ht="8.65" customHeight="1">
      <c r="A7" s="556"/>
      <c r="C7" s="555"/>
      <c r="D7" s="538" t="s">
        <v>173</v>
      </c>
      <c r="E7" s="555"/>
      <c r="F7" s="555"/>
      <c r="G7" s="555"/>
      <c r="H7" s="555"/>
      <c r="I7" s="555"/>
      <c r="J7" s="555"/>
      <c r="K7" s="555"/>
      <c r="L7" s="557"/>
      <c r="M7" s="557"/>
      <c r="O7" s="296"/>
      <c r="P7" s="296"/>
      <c r="Q7" s="296"/>
      <c r="R7" s="296"/>
      <c r="S7" s="296"/>
      <c r="T7" s="296"/>
      <c r="U7" s="296"/>
      <c r="V7" s="296"/>
      <c r="W7" s="296"/>
      <c r="X7" s="296"/>
      <c r="Y7" s="296"/>
      <c r="Z7" s="296"/>
      <c r="AA7" s="296"/>
      <c r="AB7" s="296"/>
      <c r="AC7" s="296"/>
      <c r="AD7" s="296"/>
      <c r="AE7" s="296"/>
      <c r="AF7" s="296"/>
      <c r="AG7" s="296"/>
      <c r="AH7" s="296"/>
      <c r="AI7" s="296"/>
      <c r="AJ7" s="296"/>
      <c r="AK7" s="296"/>
      <c r="AL7" s="296"/>
      <c r="AM7" s="296"/>
      <c r="AN7" s="296"/>
    </row>
    <row r="8" spans="1:40" s="295" customFormat="1" ht="8.65" customHeight="1">
      <c r="A8" s="556"/>
      <c r="B8" s="294"/>
      <c r="C8" s="555"/>
      <c r="D8" s="538" t="s">
        <v>174</v>
      </c>
      <c r="E8" s="555"/>
      <c r="F8" s="555"/>
      <c r="G8" s="555"/>
      <c r="H8" s="555"/>
      <c r="I8" s="555"/>
      <c r="J8" s="555"/>
      <c r="K8" s="555"/>
      <c r="L8" s="557"/>
      <c r="M8" s="558"/>
      <c r="O8" s="296"/>
      <c r="P8" s="296"/>
      <c r="Q8" s="296"/>
      <c r="R8" s="296"/>
      <c r="S8" s="296"/>
      <c r="T8" s="296"/>
      <c r="U8" s="296"/>
      <c r="V8" s="296"/>
      <c r="W8" s="296"/>
      <c r="X8" s="296"/>
      <c r="Y8" s="296"/>
      <c r="Z8" s="296"/>
      <c r="AA8" s="296"/>
      <c r="AB8" s="296"/>
      <c r="AC8" s="296"/>
      <c r="AD8" s="296"/>
      <c r="AE8" s="296"/>
      <c r="AF8" s="296"/>
      <c r="AG8" s="296"/>
      <c r="AH8" s="296"/>
      <c r="AI8" s="296"/>
      <c r="AJ8" s="296"/>
      <c r="AK8" s="296"/>
      <c r="AL8" s="296"/>
      <c r="AM8" s="296"/>
      <c r="AN8" s="296"/>
    </row>
    <row r="9" spans="1:40" s="295" customFormat="1" ht="8.65" customHeight="1">
      <c r="A9" s="556"/>
      <c r="B9" s="294"/>
      <c r="C9" s="555"/>
      <c r="D9" s="538" t="s">
        <v>175</v>
      </c>
      <c r="E9" s="555"/>
      <c r="F9" s="555"/>
      <c r="G9" s="555"/>
      <c r="H9" s="555"/>
      <c r="I9" s="555"/>
      <c r="J9" s="555"/>
      <c r="K9" s="555"/>
      <c r="L9" s="557"/>
      <c r="M9" s="558"/>
      <c r="O9" s="296"/>
      <c r="P9" s="296"/>
      <c r="Q9" s="296"/>
      <c r="R9" s="296"/>
      <c r="S9" s="296"/>
      <c r="T9" s="296"/>
      <c r="U9" s="296"/>
      <c r="V9" s="296"/>
      <c r="W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  <c r="AI9" s="296"/>
      <c r="AJ9" s="296"/>
      <c r="AK9" s="296"/>
      <c r="AL9" s="296"/>
      <c r="AM9" s="296"/>
      <c r="AN9" s="296"/>
    </row>
    <row r="10" spans="1:40" s="295" customFormat="1" ht="8.65" customHeight="1">
      <c r="A10" s="556"/>
      <c r="B10" s="294"/>
      <c r="C10" s="555"/>
      <c r="D10" s="538" t="s">
        <v>176</v>
      </c>
      <c r="E10" s="555"/>
      <c r="F10" s="555"/>
      <c r="G10" s="555"/>
      <c r="H10" s="555"/>
      <c r="I10" s="555"/>
      <c r="J10" s="555"/>
      <c r="K10" s="555"/>
      <c r="L10" s="557"/>
      <c r="M10" s="297"/>
      <c r="O10" s="296"/>
      <c r="P10" s="296"/>
      <c r="Q10" s="296"/>
      <c r="R10" s="296"/>
      <c r="S10" s="296"/>
      <c r="T10" s="296"/>
      <c r="U10" s="296"/>
      <c r="V10" s="296"/>
      <c r="W10" s="296"/>
      <c r="X10" s="296"/>
      <c r="Y10" s="296"/>
      <c r="Z10" s="296"/>
      <c r="AA10" s="296"/>
      <c r="AB10" s="296"/>
      <c r="AC10" s="296"/>
      <c r="AD10" s="296"/>
      <c r="AE10" s="296"/>
      <c r="AF10" s="296"/>
      <c r="AG10" s="296"/>
      <c r="AH10" s="296"/>
      <c r="AI10" s="296"/>
      <c r="AJ10" s="296"/>
      <c r="AK10" s="296"/>
      <c r="AL10" s="296"/>
      <c r="AM10" s="296"/>
      <c r="AN10" s="296"/>
    </row>
    <row r="11" spans="1:40" s="295" customFormat="1" ht="8.65" customHeight="1">
      <c r="A11" s="556"/>
      <c r="B11" s="294"/>
      <c r="C11" s="555"/>
      <c r="D11" s="538" t="s">
        <v>177</v>
      </c>
      <c r="E11" s="555"/>
      <c r="F11" s="555"/>
      <c r="G11" s="555"/>
      <c r="H11" s="555"/>
      <c r="I11" s="538"/>
      <c r="J11" s="538"/>
      <c r="K11" s="538"/>
      <c r="L11" s="557"/>
      <c r="M11" s="297"/>
      <c r="O11" s="296"/>
      <c r="P11" s="296"/>
      <c r="Q11" s="296"/>
      <c r="R11" s="296"/>
      <c r="S11" s="296"/>
      <c r="T11" s="296"/>
      <c r="U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296"/>
      <c r="AL11" s="296"/>
      <c r="AM11" s="296"/>
      <c r="AN11" s="296"/>
    </row>
    <row r="12" spans="1:40" ht="3" customHeight="1">
      <c r="A12" s="298"/>
      <c r="B12" s="298"/>
      <c r="C12" s="298"/>
      <c r="D12" s="298"/>
      <c r="E12" s="298"/>
      <c r="F12" s="298"/>
      <c r="G12" s="298"/>
      <c r="H12" s="298"/>
      <c r="I12" s="298"/>
      <c r="J12" s="298"/>
      <c r="K12" s="298"/>
      <c r="L12" s="298"/>
      <c r="M12" s="299"/>
    </row>
    <row r="13" spans="1:40" ht="3" customHeight="1">
      <c r="A13" s="300"/>
      <c r="B13" s="300"/>
      <c r="C13" s="300"/>
      <c r="D13" s="300"/>
      <c r="E13" s="300"/>
      <c r="F13" s="300"/>
      <c r="G13" s="300"/>
      <c r="H13" s="300"/>
      <c r="I13" s="300"/>
      <c r="J13" s="300"/>
      <c r="K13" s="300"/>
      <c r="L13" s="300"/>
      <c r="M13" s="301"/>
    </row>
    <row r="14" spans="1:40" s="304" customFormat="1" ht="9" customHeight="1">
      <c r="A14" s="302">
        <v>1998</v>
      </c>
      <c r="B14" s="303"/>
      <c r="C14" s="303"/>
      <c r="D14" s="303"/>
      <c r="E14" s="303"/>
      <c r="F14" s="303"/>
      <c r="G14" s="303"/>
      <c r="H14" s="303"/>
      <c r="I14" s="303"/>
      <c r="J14" s="303"/>
      <c r="K14" s="303"/>
      <c r="L14" s="303"/>
      <c r="M14" s="303"/>
      <c r="O14" s="305"/>
      <c r="P14" s="305"/>
      <c r="Q14" s="305"/>
      <c r="R14" s="305"/>
      <c r="S14" s="305"/>
      <c r="T14" s="305"/>
      <c r="U14" s="305"/>
      <c r="V14" s="305"/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305"/>
      <c r="AH14" s="305"/>
      <c r="AI14" s="305"/>
      <c r="AJ14" s="305"/>
      <c r="AK14" s="305"/>
      <c r="AL14" s="305"/>
      <c r="AM14" s="305"/>
      <c r="AN14" s="305"/>
    </row>
    <row r="15" spans="1:40" s="304" customFormat="1" ht="9" customHeight="1">
      <c r="A15" s="306" t="s">
        <v>1</v>
      </c>
      <c r="B15" s="307">
        <f>SUM(B17:B48)</f>
        <v>296540.83954399999</v>
      </c>
      <c r="C15" s="307">
        <f t="shared" ref="C15:L15" si="0">SUM(C17:C48)</f>
        <v>13618.710100999997</v>
      </c>
      <c r="D15" s="307">
        <f t="shared" si="0"/>
        <v>12470.964745000001</v>
      </c>
      <c r="E15" s="307">
        <f t="shared" si="0"/>
        <v>224.586049</v>
      </c>
      <c r="F15" s="307">
        <f t="shared" si="0"/>
        <v>11606.854024999997</v>
      </c>
      <c r="G15" s="307">
        <f t="shared" si="0"/>
        <v>6808.0411069999991</v>
      </c>
      <c r="H15" s="307">
        <f t="shared" si="0"/>
        <v>3100.3907110000005</v>
      </c>
      <c r="I15" s="307">
        <f t="shared" si="0"/>
        <v>114652.27488500001</v>
      </c>
      <c r="J15" s="307">
        <f t="shared" si="0"/>
        <v>120028.19740700001</v>
      </c>
      <c r="K15" s="307">
        <f t="shared" si="0"/>
        <v>8008.0603669999991</v>
      </c>
      <c r="L15" s="307">
        <f t="shared" si="0"/>
        <v>2343.0739279999998</v>
      </c>
      <c r="M15" s="308">
        <f>SUM(M17:M48)+0.36875</f>
        <v>3679.6862189999997</v>
      </c>
      <c r="N15" s="309"/>
      <c r="O15" s="310"/>
      <c r="P15" s="305"/>
      <c r="Q15" s="305"/>
      <c r="R15" s="305"/>
      <c r="S15" s="305"/>
      <c r="T15" s="305"/>
      <c r="U15" s="305"/>
      <c r="V15" s="305"/>
      <c r="W15" s="305"/>
      <c r="X15" s="305"/>
      <c r="Y15" s="305"/>
      <c r="Z15" s="305"/>
      <c r="AA15" s="305"/>
      <c r="AB15" s="305"/>
      <c r="AC15" s="305"/>
      <c r="AD15" s="305"/>
      <c r="AE15" s="305"/>
      <c r="AF15" s="305"/>
      <c r="AG15" s="305"/>
      <c r="AH15" s="305"/>
      <c r="AI15" s="305"/>
      <c r="AJ15" s="305"/>
      <c r="AK15" s="305"/>
      <c r="AL15" s="305"/>
      <c r="AM15" s="305"/>
      <c r="AN15" s="305"/>
    </row>
    <row r="16" spans="1:40" s="304" customFormat="1" ht="3" customHeight="1">
      <c r="A16" s="306"/>
      <c r="B16" s="309"/>
      <c r="C16" s="309"/>
      <c r="D16" s="309"/>
      <c r="E16" s="309"/>
      <c r="F16" s="309"/>
      <c r="G16" s="309"/>
      <c r="H16" s="309"/>
      <c r="I16" s="309"/>
      <c r="J16" s="309"/>
      <c r="K16" s="309"/>
      <c r="L16" s="309"/>
      <c r="M16" s="309"/>
      <c r="N16" s="309"/>
      <c r="O16" s="310"/>
      <c r="P16" s="305"/>
      <c r="Q16" s="305"/>
      <c r="R16" s="305"/>
      <c r="S16" s="305"/>
      <c r="T16" s="305"/>
      <c r="U16" s="305"/>
      <c r="V16" s="305"/>
      <c r="W16" s="305"/>
      <c r="X16" s="305"/>
      <c r="Y16" s="305"/>
      <c r="Z16" s="305"/>
      <c r="AA16" s="305"/>
      <c r="AB16" s="305"/>
      <c r="AC16" s="305"/>
      <c r="AD16" s="305"/>
      <c r="AE16" s="305"/>
      <c r="AF16" s="305"/>
      <c r="AG16" s="305"/>
      <c r="AH16" s="305"/>
      <c r="AI16" s="305"/>
      <c r="AJ16" s="305"/>
      <c r="AK16" s="305"/>
      <c r="AL16" s="305"/>
      <c r="AM16" s="305"/>
      <c r="AN16" s="305"/>
    </row>
    <row r="17" spans="1:40" s="304" customFormat="1" ht="9" customHeight="1">
      <c r="A17" s="311" t="s">
        <v>2</v>
      </c>
      <c r="B17" s="312">
        <f>SUM(C17:M17)+0.36875</f>
        <v>2968.6972970000002</v>
      </c>
      <c r="C17" s="303">
        <v>20.274065</v>
      </c>
      <c r="D17" s="303">
        <v>8.0470360000000003</v>
      </c>
      <c r="E17" s="303">
        <v>0</v>
      </c>
      <c r="F17" s="303">
        <v>37.441890000000001</v>
      </c>
      <c r="G17" s="303">
        <v>105.921195</v>
      </c>
      <c r="H17" s="303">
        <v>4.109108</v>
      </c>
      <c r="I17" s="303">
        <v>1293.5985519999999</v>
      </c>
      <c r="J17" s="303">
        <v>1498.9367010000001</v>
      </c>
      <c r="K17" s="303">
        <v>0</v>
      </c>
      <c r="L17" s="303">
        <v>0</v>
      </c>
      <c r="M17" s="313">
        <v>0</v>
      </c>
      <c r="N17" s="314"/>
      <c r="O17" s="315"/>
      <c r="P17" s="305"/>
      <c r="Q17" s="305"/>
      <c r="R17" s="305"/>
      <c r="S17" s="305"/>
      <c r="T17" s="305"/>
      <c r="U17" s="305"/>
      <c r="V17" s="305"/>
      <c r="W17" s="305"/>
      <c r="X17" s="305"/>
      <c r="Y17" s="305"/>
      <c r="Z17" s="305"/>
      <c r="AA17" s="305"/>
      <c r="AB17" s="305"/>
      <c r="AC17" s="305"/>
      <c r="AD17" s="305"/>
      <c r="AE17" s="305"/>
      <c r="AF17" s="305"/>
      <c r="AG17" s="305"/>
      <c r="AH17" s="305"/>
      <c r="AI17" s="305"/>
      <c r="AJ17" s="305"/>
      <c r="AK17" s="305"/>
      <c r="AL17" s="305"/>
      <c r="AM17" s="305"/>
      <c r="AN17" s="305"/>
    </row>
    <row r="18" spans="1:40" s="304" customFormat="1" ht="9" customHeight="1">
      <c r="A18" s="311" t="s">
        <v>3</v>
      </c>
      <c r="B18" s="316">
        <f t="shared" ref="B18:B48" si="1">SUM(C18:M18)</f>
        <v>14150.885</v>
      </c>
      <c r="C18" s="316">
        <v>313.50700000000001</v>
      </c>
      <c r="D18" s="316">
        <v>6286.5259999999998</v>
      </c>
      <c r="E18" s="316">
        <v>0</v>
      </c>
      <c r="F18" s="316">
        <v>267.27300000000002</v>
      </c>
      <c r="G18" s="316">
        <v>148.43799999999999</v>
      </c>
      <c r="H18" s="316">
        <v>67.858000000000004</v>
      </c>
      <c r="I18" s="316">
        <v>3108.8220000000001</v>
      </c>
      <c r="J18" s="316">
        <v>3612.0940000000001</v>
      </c>
      <c r="K18" s="316">
        <v>22.5</v>
      </c>
      <c r="L18" s="316">
        <v>323.86700000000002</v>
      </c>
      <c r="M18" s="316">
        <v>0</v>
      </c>
      <c r="N18" s="314"/>
      <c r="O18" s="315"/>
      <c r="P18" s="305"/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5"/>
      <c r="AB18" s="305"/>
      <c r="AC18" s="305"/>
      <c r="AD18" s="305"/>
      <c r="AE18" s="305"/>
      <c r="AF18" s="305"/>
      <c r="AG18" s="305"/>
      <c r="AH18" s="305"/>
      <c r="AI18" s="305"/>
      <c r="AJ18" s="305"/>
      <c r="AK18" s="305"/>
      <c r="AL18" s="305"/>
      <c r="AM18" s="305"/>
      <c r="AN18" s="305"/>
    </row>
    <row r="19" spans="1:40" s="304" customFormat="1" ht="9" customHeight="1">
      <c r="A19" s="311" t="s">
        <v>4</v>
      </c>
      <c r="B19" s="316">
        <f t="shared" si="1"/>
        <v>2107.9797619999999</v>
      </c>
      <c r="C19" s="316">
        <v>40.183695</v>
      </c>
      <c r="D19" s="316">
        <v>0</v>
      </c>
      <c r="E19" s="316">
        <v>0</v>
      </c>
      <c r="F19" s="316">
        <v>2.985884</v>
      </c>
      <c r="G19" s="316">
        <v>32.976557</v>
      </c>
      <c r="H19" s="316">
        <v>6.6854979999999999</v>
      </c>
      <c r="I19" s="316">
        <v>709.21558500000003</v>
      </c>
      <c r="J19" s="316">
        <v>1311.642895</v>
      </c>
      <c r="K19" s="316">
        <v>0</v>
      </c>
      <c r="L19" s="316">
        <v>0</v>
      </c>
      <c r="M19" s="316">
        <v>4.2896479999999997</v>
      </c>
      <c r="N19" s="314"/>
      <c r="O19" s="315"/>
      <c r="P19" s="305"/>
      <c r="Q19" s="305"/>
      <c r="R19" s="305"/>
      <c r="S19" s="305"/>
      <c r="T19" s="305"/>
      <c r="U19" s="305"/>
      <c r="V19" s="305"/>
      <c r="W19" s="305"/>
      <c r="X19" s="305"/>
      <c r="Y19" s="305"/>
      <c r="Z19" s="305"/>
      <c r="AA19" s="305"/>
      <c r="AB19" s="305"/>
      <c r="AC19" s="305"/>
      <c r="AD19" s="305"/>
      <c r="AE19" s="305"/>
      <c r="AF19" s="305"/>
      <c r="AG19" s="305"/>
      <c r="AH19" s="305"/>
      <c r="AI19" s="305"/>
      <c r="AJ19" s="305"/>
      <c r="AK19" s="305"/>
      <c r="AL19" s="305"/>
      <c r="AM19" s="305"/>
      <c r="AN19" s="305"/>
    </row>
    <row r="20" spans="1:40" s="304" customFormat="1" ht="9" customHeight="1">
      <c r="A20" s="317" t="s">
        <v>5</v>
      </c>
      <c r="B20" s="318">
        <f t="shared" si="1"/>
        <v>4016.2293549999995</v>
      </c>
      <c r="C20" s="318">
        <v>79.721204999999998</v>
      </c>
      <c r="D20" s="318">
        <v>433.15225900000002</v>
      </c>
      <c r="E20" s="318">
        <v>0</v>
      </c>
      <c r="F20" s="318">
        <v>39.472586999999997</v>
      </c>
      <c r="G20" s="318">
        <v>76.848907999999994</v>
      </c>
      <c r="H20" s="318">
        <v>3.2269999999999999</v>
      </c>
      <c r="I20" s="318">
        <v>1310.6617369999999</v>
      </c>
      <c r="J20" s="318">
        <v>1926.996942</v>
      </c>
      <c r="K20" s="318">
        <v>0</v>
      </c>
      <c r="L20" s="318">
        <v>144.599717</v>
      </c>
      <c r="M20" s="318">
        <v>1.5489999999999999</v>
      </c>
      <c r="N20" s="314"/>
      <c r="O20" s="315"/>
      <c r="P20" s="305"/>
      <c r="Q20" s="305"/>
      <c r="R20" s="305"/>
      <c r="S20" s="305"/>
      <c r="T20" s="305"/>
      <c r="U20" s="305"/>
      <c r="V20" s="305"/>
      <c r="W20" s="305"/>
      <c r="X20" s="305"/>
      <c r="Y20" s="305"/>
      <c r="Z20" s="305"/>
      <c r="AA20" s="305"/>
      <c r="AB20" s="305"/>
      <c r="AC20" s="305"/>
      <c r="AD20" s="305"/>
      <c r="AE20" s="305"/>
      <c r="AF20" s="305"/>
      <c r="AG20" s="305"/>
      <c r="AH20" s="305"/>
      <c r="AI20" s="305"/>
      <c r="AJ20" s="305"/>
      <c r="AK20" s="305"/>
      <c r="AL20" s="305"/>
      <c r="AM20" s="305"/>
      <c r="AN20" s="305"/>
    </row>
    <row r="21" spans="1:40" s="304" customFormat="1" ht="9" customHeight="1">
      <c r="A21" s="319" t="s">
        <v>6</v>
      </c>
      <c r="B21" s="316">
        <f t="shared" si="1"/>
        <v>7307.2745960000011</v>
      </c>
      <c r="C21" s="316">
        <v>175.035</v>
      </c>
      <c r="D21" s="316">
        <v>0</v>
      </c>
      <c r="E21" s="316">
        <v>0</v>
      </c>
      <c r="F21" s="316">
        <v>186.75700000000001</v>
      </c>
      <c r="G21" s="316">
        <v>58.911999999999999</v>
      </c>
      <c r="H21" s="316">
        <v>0</v>
      </c>
      <c r="I21" s="316">
        <v>2840.4580000000001</v>
      </c>
      <c r="J21" s="316">
        <v>3641.5990000000002</v>
      </c>
      <c r="K21" s="316">
        <v>121.71475599999999</v>
      </c>
      <c r="L21" s="316">
        <v>0</v>
      </c>
      <c r="M21" s="316">
        <v>282.79883999999998</v>
      </c>
      <c r="N21" s="314"/>
      <c r="O21" s="315"/>
      <c r="P21" s="305"/>
      <c r="Q21" s="305"/>
      <c r="R21" s="305"/>
      <c r="S21" s="305"/>
      <c r="T21" s="305"/>
      <c r="U21" s="305"/>
      <c r="V21" s="305"/>
      <c r="W21" s="305"/>
      <c r="X21" s="305"/>
      <c r="Y21" s="305"/>
      <c r="Z21" s="305"/>
      <c r="AA21" s="305"/>
      <c r="AB21" s="305"/>
      <c r="AC21" s="305"/>
      <c r="AD21" s="305"/>
      <c r="AE21" s="305"/>
      <c r="AF21" s="305"/>
      <c r="AG21" s="305"/>
      <c r="AH21" s="305"/>
      <c r="AI21" s="305"/>
      <c r="AJ21" s="305"/>
      <c r="AK21" s="305"/>
      <c r="AL21" s="305"/>
      <c r="AM21" s="305"/>
      <c r="AN21" s="305"/>
    </row>
    <row r="22" spans="1:40" s="304" customFormat="1" ht="9" customHeight="1">
      <c r="A22" s="319" t="s">
        <v>7</v>
      </c>
      <c r="B22" s="316">
        <f t="shared" si="1"/>
        <v>2111.3102469999999</v>
      </c>
      <c r="C22" s="316">
        <v>10.337505</v>
      </c>
      <c r="D22" s="316">
        <v>0</v>
      </c>
      <c r="E22" s="316">
        <v>0</v>
      </c>
      <c r="F22" s="316">
        <v>40.859264000000003</v>
      </c>
      <c r="G22" s="316">
        <v>39.207569999999997</v>
      </c>
      <c r="H22" s="316">
        <v>6.26844</v>
      </c>
      <c r="I22" s="316">
        <v>845.65117599999996</v>
      </c>
      <c r="J22" s="316">
        <v>1168.986292</v>
      </c>
      <c r="K22" s="316">
        <v>0</v>
      </c>
      <c r="L22" s="316">
        <v>0</v>
      </c>
      <c r="M22" s="316">
        <v>0</v>
      </c>
      <c r="N22" s="314"/>
      <c r="O22" s="315"/>
      <c r="P22" s="305"/>
      <c r="Q22" s="305"/>
      <c r="R22" s="305"/>
      <c r="S22" s="305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305"/>
      <c r="AH22" s="305"/>
      <c r="AI22" s="305"/>
      <c r="AJ22" s="305"/>
      <c r="AK22" s="305"/>
      <c r="AL22" s="305"/>
      <c r="AM22" s="305"/>
      <c r="AN22" s="305"/>
    </row>
    <row r="23" spans="1:40" s="304" customFormat="1" ht="9" customHeight="1">
      <c r="A23" s="319" t="s">
        <v>8</v>
      </c>
      <c r="B23" s="316">
        <f t="shared" si="1"/>
        <v>11593.133962</v>
      </c>
      <c r="C23" s="316">
        <v>57.720900999999998</v>
      </c>
      <c r="D23" s="316">
        <v>0</v>
      </c>
      <c r="E23" s="316">
        <v>0</v>
      </c>
      <c r="F23" s="316">
        <v>132.008171</v>
      </c>
      <c r="G23" s="316">
        <v>706.01347299999998</v>
      </c>
      <c r="H23" s="316">
        <v>225.79835499999999</v>
      </c>
      <c r="I23" s="316">
        <v>4233.7513639999997</v>
      </c>
      <c r="J23" s="316">
        <v>6232.5326480000003</v>
      </c>
      <c r="K23" s="316">
        <v>0</v>
      </c>
      <c r="L23" s="316">
        <v>0</v>
      </c>
      <c r="M23" s="316">
        <v>5.30905</v>
      </c>
      <c r="N23" s="314"/>
      <c r="O23" s="315"/>
      <c r="P23" s="305"/>
      <c r="Q23" s="305"/>
      <c r="R23" s="305"/>
      <c r="S23" s="305"/>
      <c r="T23" s="305"/>
      <c r="U23" s="305"/>
      <c r="V23" s="305"/>
      <c r="W23" s="305"/>
      <c r="X23" s="305"/>
      <c r="Y23" s="305"/>
      <c r="Z23" s="305"/>
      <c r="AA23" s="305"/>
      <c r="AB23" s="305"/>
      <c r="AC23" s="305"/>
      <c r="AD23" s="305"/>
      <c r="AE23" s="305"/>
      <c r="AF23" s="305"/>
      <c r="AG23" s="305"/>
      <c r="AH23" s="305"/>
      <c r="AI23" s="305"/>
      <c r="AJ23" s="305"/>
      <c r="AK23" s="305"/>
      <c r="AL23" s="305"/>
      <c r="AM23" s="305"/>
      <c r="AN23" s="305"/>
    </row>
    <row r="24" spans="1:40" s="304" customFormat="1" ht="9" customHeight="1">
      <c r="A24" s="317" t="s">
        <v>9</v>
      </c>
      <c r="B24" s="318">
        <f t="shared" si="1"/>
        <v>9148.7264260000011</v>
      </c>
      <c r="C24" s="318">
        <v>518.54019700000003</v>
      </c>
      <c r="D24" s="318">
        <v>25.597276999999998</v>
      </c>
      <c r="E24" s="318">
        <v>0</v>
      </c>
      <c r="F24" s="318">
        <v>569.75641700000006</v>
      </c>
      <c r="G24" s="318">
        <v>156.997287</v>
      </c>
      <c r="H24" s="318">
        <v>204.61076399999999</v>
      </c>
      <c r="I24" s="318">
        <v>3319.4755749999999</v>
      </c>
      <c r="J24" s="318">
        <v>4107.855587</v>
      </c>
      <c r="K24" s="318">
        <v>187.32011199999999</v>
      </c>
      <c r="L24" s="318">
        <v>58.573210000000003</v>
      </c>
      <c r="M24" s="318">
        <v>0</v>
      </c>
      <c r="N24" s="314"/>
      <c r="O24" s="31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L24" s="305"/>
      <c r="AM24" s="305"/>
      <c r="AN24" s="305"/>
    </row>
    <row r="25" spans="1:40" s="304" customFormat="1" ht="9" customHeight="1">
      <c r="A25" s="319" t="s">
        <v>178</v>
      </c>
      <c r="B25" s="316">
        <f t="shared" si="1"/>
        <v>41798.6247</v>
      </c>
      <c r="C25" s="316">
        <v>8077.1994000000004</v>
      </c>
      <c r="D25" s="316">
        <v>0</v>
      </c>
      <c r="E25" s="316">
        <v>173.84209999999999</v>
      </c>
      <c r="F25" s="316">
        <v>6701.9825000000001</v>
      </c>
      <c r="G25" s="316">
        <v>1585.6572000000001</v>
      </c>
      <c r="H25" s="316">
        <v>1138.5207</v>
      </c>
      <c r="I25" s="316">
        <v>15798.162399999999</v>
      </c>
      <c r="J25" s="316">
        <v>2132.9101000000001</v>
      </c>
      <c r="K25" s="316">
        <v>6190.3503000000001</v>
      </c>
      <c r="L25" s="316">
        <v>0</v>
      </c>
      <c r="M25" s="316">
        <v>0</v>
      </c>
      <c r="N25" s="314"/>
      <c r="O25" s="315"/>
      <c r="P25" s="305"/>
      <c r="Q25" s="305"/>
      <c r="R25" s="305"/>
      <c r="S25" s="305"/>
      <c r="T25" s="305"/>
      <c r="U25" s="305"/>
      <c r="V25" s="305"/>
      <c r="W25" s="305"/>
      <c r="X25" s="305"/>
      <c r="Y25" s="305"/>
      <c r="Z25" s="305"/>
      <c r="AA25" s="305"/>
      <c r="AB25" s="305"/>
      <c r="AC25" s="305"/>
      <c r="AD25" s="305"/>
      <c r="AE25" s="305"/>
      <c r="AF25" s="305"/>
      <c r="AG25" s="305"/>
      <c r="AH25" s="305"/>
      <c r="AI25" s="305"/>
      <c r="AJ25" s="305"/>
      <c r="AK25" s="305"/>
      <c r="AL25" s="305"/>
      <c r="AM25" s="305"/>
      <c r="AN25" s="305"/>
    </row>
    <row r="26" spans="1:40" s="304" customFormat="1" ht="9" customHeight="1">
      <c r="A26" s="319" t="s">
        <v>11</v>
      </c>
      <c r="B26" s="316">
        <f t="shared" si="1"/>
        <v>4511.8656280000005</v>
      </c>
      <c r="C26" s="316">
        <v>59.216343000000002</v>
      </c>
      <c r="D26" s="316">
        <v>0</v>
      </c>
      <c r="E26" s="316">
        <v>0</v>
      </c>
      <c r="F26" s="316">
        <v>82.954899999999995</v>
      </c>
      <c r="G26" s="316">
        <v>32.772407000000001</v>
      </c>
      <c r="H26" s="316">
        <v>37.227603999999999</v>
      </c>
      <c r="I26" s="316">
        <v>1582.97117</v>
      </c>
      <c r="J26" s="316">
        <v>2564.5978110000001</v>
      </c>
      <c r="K26" s="316">
        <v>0</v>
      </c>
      <c r="L26" s="316">
        <v>24.727985</v>
      </c>
      <c r="M26" s="316">
        <v>127.397408</v>
      </c>
      <c r="N26" s="314"/>
      <c r="O26" s="315"/>
      <c r="P26" s="305"/>
      <c r="Q26" s="305"/>
      <c r="R26" s="305"/>
      <c r="S26" s="305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305"/>
      <c r="AI26" s="305"/>
      <c r="AJ26" s="305"/>
      <c r="AK26" s="305"/>
      <c r="AL26" s="305"/>
      <c r="AM26" s="305"/>
      <c r="AN26" s="305"/>
    </row>
    <row r="27" spans="1:40" s="304" customFormat="1" ht="9" customHeight="1">
      <c r="A27" s="319" t="s">
        <v>12</v>
      </c>
      <c r="B27" s="316">
        <f t="shared" si="1"/>
        <v>9722.1878729999989</v>
      </c>
      <c r="C27" s="316">
        <v>66.941096999999999</v>
      </c>
      <c r="D27" s="316">
        <v>0</v>
      </c>
      <c r="E27" s="316">
        <v>4.1650939999999999</v>
      </c>
      <c r="F27" s="316">
        <v>306.94963200000001</v>
      </c>
      <c r="G27" s="316">
        <v>387.45029699999998</v>
      </c>
      <c r="H27" s="316">
        <v>44.533473999999998</v>
      </c>
      <c r="I27" s="316">
        <v>4197.5627709999999</v>
      </c>
      <c r="J27" s="316">
        <v>4714.5855080000001</v>
      </c>
      <c r="K27" s="316">
        <v>0</v>
      </c>
      <c r="L27" s="316">
        <v>0</v>
      </c>
      <c r="M27" s="316">
        <v>0</v>
      </c>
      <c r="N27" s="314"/>
      <c r="O27" s="315"/>
      <c r="P27" s="305"/>
      <c r="Q27" s="305"/>
      <c r="R27" s="305"/>
      <c r="S27" s="305"/>
      <c r="T27" s="305"/>
      <c r="U27" s="305"/>
      <c r="V27" s="305"/>
      <c r="W27" s="305"/>
      <c r="X27" s="305"/>
      <c r="Y27" s="305"/>
      <c r="Z27" s="305"/>
      <c r="AA27" s="305"/>
      <c r="AB27" s="305"/>
      <c r="AC27" s="305"/>
      <c r="AD27" s="305"/>
      <c r="AE27" s="305"/>
      <c r="AF27" s="305"/>
      <c r="AG27" s="305"/>
      <c r="AH27" s="305"/>
      <c r="AI27" s="305"/>
      <c r="AJ27" s="305"/>
      <c r="AK27" s="305"/>
      <c r="AL27" s="305"/>
      <c r="AM27" s="305"/>
      <c r="AN27" s="305"/>
    </row>
    <row r="28" spans="1:40" s="304" customFormat="1" ht="9" customHeight="1">
      <c r="A28" s="317" t="s">
        <v>13</v>
      </c>
      <c r="B28" s="318">
        <f t="shared" si="1"/>
        <v>9495.8558859999994</v>
      </c>
      <c r="C28" s="318">
        <v>198.51043300000001</v>
      </c>
      <c r="D28" s="318">
        <v>0</v>
      </c>
      <c r="E28" s="318">
        <v>4.5866550000000004</v>
      </c>
      <c r="F28" s="318">
        <v>56.666629</v>
      </c>
      <c r="G28" s="318">
        <v>57.759512999999998</v>
      </c>
      <c r="H28" s="318">
        <v>31.356582</v>
      </c>
      <c r="I28" s="318">
        <v>2790.8704739999998</v>
      </c>
      <c r="J28" s="318">
        <v>6229.9242000000004</v>
      </c>
      <c r="K28" s="318">
        <v>126.1814</v>
      </c>
      <c r="L28" s="318">
        <v>0</v>
      </c>
      <c r="M28" s="318">
        <v>0</v>
      </c>
      <c r="N28" s="314"/>
      <c r="O28" s="315"/>
      <c r="P28" s="305"/>
      <c r="Q28" s="305"/>
      <c r="R28" s="305"/>
      <c r="S28" s="305"/>
      <c r="T28" s="305"/>
      <c r="U28" s="305"/>
      <c r="V28" s="305"/>
      <c r="W28" s="305"/>
      <c r="X28" s="305"/>
      <c r="Y28" s="305"/>
      <c r="Z28" s="305"/>
      <c r="AA28" s="305"/>
      <c r="AB28" s="305"/>
      <c r="AC28" s="305"/>
      <c r="AD28" s="305"/>
      <c r="AE28" s="305"/>
      <c r="AF28" s="305"/>
      <c r="AG28" s="305"/>
      <c r="AH28" s="305"/>
      <c r="AI28" s="305"/>
      <c r="AJ28" s="305"/>
      <c r="AK28" s="305"/>
      <c r="AL28" s="305"/>
      <c r="AM28" s="305"/>
      <c r="AN28" s="305"/>
    </row>
    <row r="29" spans="1:40" s="304" customFormat="1" ht="9" customHeight="1">
      <c r="A29" s="319" t="s">
        <v>14</v>
      </c>
      <c r="B29" s="316">
        <f t="shared" si="1"/>
        <v>6585.2536140000002</v>
      </c>
      <c r="C29" s="316">
        <v>80.418469000000002</v>
      </c>
      <c r="D29" s="316">
        <v>0</v>
      </c>
      <c r="E29" s="316">
        <v>0</v>
      </c>
      <c r="F29" s="316">
        <v>52.426138999999999</v>
      </c>
      <c r="G29" s="316">
        <v>109.34482199999999</v>
      </c>
      <c r="H29" s="316">
        <v>13.851865</v>
      </c>
      <c r="I29" s="316">
        <v>2010.62348</v>
      </c>
      <c r="J29" s="316">
        <v>3779.1886770000001</v>
      </c>
      <c r="K29" s="316">
        <v>0</v>
      </c>
      <c r="L29" s="316">
        <v>340.47302400000001</v>
      </c>
      <c r="M29" s="316">
        <v>198.92713800000001</v>
      </c>
      <c r="N29" s="314"/>
      <c r="O29" s="315"/>
      <c r="P29" s="305"/>
      <c r="Q29" s="305"/>
      <c r="R29" s="305"/>
      <c r="S29" s="305"/>
      <c r="T29" s="305"/>
      <c r="U29" s="305"/>
      <c r="V29" s="305"/>
      <c r="W29" s="305"/>
      <c r="X29" s="305"/>
      <c r="Y29" s="305"/>
      <c r="Z29" s="305"/>
      <c r="AA29" s="305"/>
      <c r="AB29" s="305"/>
      <c r="AC29" s="305"/>
      <c r="AD29" s="305"/>
      <c r="AE29" s="305"/>
      <c r="AF29" s="305"/>
      <c r="AG29" s="305"/>
      <c r="AH29" s="305"/>
      <c r="AI29" s="305"/>
      <c r="AJ29" s="305"/>
      <c r="AK29" s="305"/>
      <c r="AL29" s="305"/>
      <c r="AM29" s="305"/>
      <c r="AN29" s="305"/>
    </row>
    <row r="30" spans="1:40" s="304" customFormat="1" ht="9" customHeight="1">
      <c r="A30" s="319" t="s">
        <v>15</v>
      </c>
      <c r="B30" s="316">
        <f t="shared" si="1"/>
        <v>15354.357496999999</v>
      </c>
      <c r="C30" s="316">
        <v>626.10577499999999</v>
      </c>
      <c r="D30" s="316">
        <v>615.26878399999998</v>
      </c>
      <c r="E30" s="316">
        <v>0</v>
      </c>
      <c r="F30" s="316">
        <v>306.16878600000001</v>
      </c>
      <c r="G30" s="316">
        <v>384.53598599999998</v>
      </c>
      <c r="H30" s="316">
        <v>166.423203</v>
      </c>
      <c r="I30" s="316">
        <v>6804.9997139999996</v>
      </c>
      <c r="J30" s="316">
        <v>6264.2924270000003</v>
      </c>
      <c r="K30" s="316">
        <v>0</v>
      </c>
      <c r="L30" s="316">
        <v>186.56282200000001</v>
      </c>
      <c r="M30" s="316">
        <v>0</v>
      </c>
      <c r="N30" s="314"/>
      <c r="O30" s="31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305"/>
      <c r="AM30" s="305"/>
      <c r="AN30" s="305"/>
    </row>
    <row r="31" spans="1:40" s="304" customFormat="1" ht="9" customHeight="1">
      <c r="A31" s="319" t="s">
        <v>16</v>
      </c>
      <c r="B31" s="316">
        <f t="shared" si="1"/>
        <v>25461.446799999998</v>
      </c>
      <c r="C31" s="316">
        <v>1006.9787</v>
      </c>
      <c r="D31" s="316">
        <v>0</v>
      </c>
      <c r="E31" s="316">
        <v>2.5472000000000001</v>
      </c>
      <c r="F31" s="316">
        <v>579.928</v>
      </c>
      <c r="G31" s="316">
        <v>150.44049999999999</v>
      </c>
      <c r="H31" s="316">
        <v>179.94210000000001</v>
      </c>
      <c r="I31" s="316">
        <v>12268.233899999999</v>
      </c>
      <c r="J31" s="316">
        <v>11023.7132</v>
      </c>
      <c r="K31" s="316">
        <v>249.66319999999999</v>
      </c>
      <c r="L31" s="316">
        <v>0</v>
      </c>
      <c r="M31" s="316">
        <v>0</v>
      </c>
      <c r="N31" s="314"/>
      <c r="O31" s="315"/>
      <c r="P31" s="305"/>
      <c r="Q31" s="305"/>
      <c r="R31" s="305"/>
      <c r="S31" s="305"/>
      <c r="T31" s="305"/>
      <c r="U31" s="305"/>
      <c r="V31" s="305"/>
      <c r="W31" s="305"/>
      <c r="X31" s="305"/>
      <c r="Y31" s="305"/>
      <c r="Z31" s="305"/>
      <c r="AA31" s="305"/>
      <c r="AB31" s="305"/>
      <c r="AC31" s="305"/>
      <c r="AD31" s="305"/>
      <c r="AE31" s="305"/>
      <c r="AF31" s="305"/>
      <c r="AG31" s="305"/>
      <c r="AH31" s="305"/>
      <c r="AI31" s="305"/>
      <c r="AJ31" s="305"/>
      <c r="AK31" s="305"/>
      <c r="AL31" s="305"/>
      <c r="AM31" s="305"/>
      <c r="AN31" s="305"/>
    </row>
    <row r="32" spans="1:40" s="304" customFormat="1" ht="9" customHeight="1">
      <c r="A32" s="317" t="s">
        <v>17</v>
      </c>
      <c r="B32" s="318">
        <f t="shared" si="1"/>
        <v>9575.2182529999991</v>
      </c>
      <c r="C32" s="318">
        <v>46.686936000000003</v>
      </c>
      <c r="D32" s="318">
        <v>0</v>
      </c>
      <c r="E32" s="318">
        <v>0</v>
      </c>
      <c r="F32" s="318">
        <v>111.42224400000001</v>
      </c>
      <c r="G32" s="318">
        <v>154.81262599999999</v>
      </c>
      <c r="H32" s="318">
        <v>47.84337</v>
      </c>
      <c r="I32" s="318">
        <v>3334.4247639999999</v>
      </c>
      <c r="J32" s="318">
        <v>5880.0283129999998</v>
      </c>
      <c r="K32" s="318">
        <v>0</v>
      </c>
      <c r="L32" s="318">
        <v>0</v>
      </c>
      <c r="M32" s="318">
        <v>0</v>
      </c>
      <c r="N32" s="314"/>
      <c r="O32" s="315"/>
      <c r="P32" s="305"/>
      <c r="Q32" s="305"/>
      <c r="R32" s="305"/>
      <c r="S32" s="305"/>
      <c r="T32" s="305"/>
      <c r="U32" s="305"/>
      <c r="V32" s="305"/>
      <c r="W32" s="305"/>
      <c r="X32" s="305"/>
      <c r="Y32" s="305"/>
      <c r="Z32" s="305"/>
      <c r="AA32" s="305"/>
      <c r="AB32" s="305"/>
      <c r="AC32" s="305"/>
      <c r="AD32" s="305"/>
      <c r="AE32" s="305"/>
      <c r="AF32" s="305"/>
      <c r="AG32" s="305"/>
      <c r="AH32" s="305"/>
      <c r="AI32" s="305"/>
      <c r="AJ32" s="305"/>
      <c r="AK32" s="305"/>
      <c r="AL32" s="305"/>
      <c r="AM32" s="305"/>
      <c r="AN32" s="305"/>
    </row>
    <row r="33" spans="1:40" s="304" customFormat="1" ht="9" customHeight="1">
      <c r="A33" s="319" t="s">
        <v>18</v>
      </c>
      <c r="B33" s="316">
        <f t="shared" si="1"/>
        <v>4561.4879999999994</v>
      </c>
      <c r="C33" s="316">
        <v>78.055000000000007</v>
      </c>
      <c r="D33" s="316">
        <v>0</v>
      </c>
      <c r="E33" s="316">
        <v>0</v>
      </c>
      <c r="F33" s="316">
        <v>84.691999999999993</v>
      </c>
      <c r="G33" s="316">
        <v>68.272999999999996</v>
      </c>
      <c r="H33" s="316">
        <v>54.040999999999997</v>
      </c>
      <c r="I33" s="316">
        <v>1708.3879999999999</v>
      </c>
      <c r="J33" s="316">
        <v>2433.1559999999999</v>
      </c>
      <c r="K33" s="316">
        <v>134.88300000000001</v>
      </c>
      <c r="L33" s="316">
        <v>0</v>
      </c>
      <c r="M33" s="316">
        <v>0</v>
      </c>
      <c r="N33" s="314"/>
      <c r="O33" s="315"/>
      <c r="P33" s="305"/>
      <c r="Q33" s="305"/>
      <c r="R33" s="305"/>
      <c r="S33" s="305"/>
      <c r="T33" s="305"/>
      <c r="U33" s="305"/>
      <c r="V33" s="305"/>
      <c r="W33" s="305"/>
      <c r="X33" s="305"/>
      <c r="Y33" s="305"/>
      <c r="Z33" s="305"/>
      <c r="AA33" s="305"/>
      <c r="AB33" s="305"/>
      <c r="AC33" s="305"/>
      <c r="AD33" s="305"/>
      <c r="AE33" s="305"/>
      <c r="AF33" s="305"/>
      <c r="AG33" s="305"/>
      <c r="AH33" s="305"/>
      <c r="AI33" s="305"/>
      <c r="AJ33" s="305"/>
      <c r="AK33" s="305"/>
      <c r="AL33" s="305"/>
      <c r="AM33" s="305"/>
      <c r="AN33" s="305"/>
    </row>
    <row r="34" spans="1:40" s="304" customFormat="1" ht="9" customHeight="1">
      <c r="A34" s="319" t="s">
        <v>19</v>
      </c>
      <c r="B34" s="316">
        <f t="shared" si="1"/>
        <v>3660.9699979999996</v>
      </c>
      <c r="C34" s="316">
        <v>72.817109000000002</v>
      </c>
      <c r="D34" s="316">
        <v>18.169817999999999</v>
      </c>
      <c r="E34" s="316">
        <v>0</v>
      </c>
      <c r="F34" s="316">
        <v>41.017021</v>
      </c>
      <c r="G34" s="316">
        <v>69.314430999999999</v>
      </c>
      <c r="H34" s="316">
        <v>10.00469</v>
      </c>
      <c r="I34" s="316">
        <v>1235.3224789999999</v>
      </c>
      <c r="J34" s="316">
        <v>1970.0312799999999</v>
      </c>
      <c r="K34" s="316">
        <v>100</v>
      </c>
      <c r="L34" s="316">
        <v>144.29317</v>
      </c>
      <c r="M34" s="316">
        <v>0</v>
      </c>
      <c r="N34" s="314"/>
      <c r="O34" s="315"/>
      <c r="P34" s="305"/>
      <c r="Q34" s="305"/>
      <c r="R34" s="305"/>
      <c r="S34" s="305"/>
      <c r="T34" s="305"/>
      <c r="U34" s="305"/>
      <c r="V34" s="305"/>
      <c r="W34" s="305"/>
      <c r="X34" s="305"/>
      <c r="Y34" s="305"/>
      <c r="Z34" s="305"/>
      <c r="AA34" s="305"/>
      <c r="AB34" s="305"/>
      <c r="AC34" s="305"/>
      <c r="AD34" s="305"/>
      <c r="AE34" s="305"/>
      <c r="AF34" s="305"/>
      <c r="AG34" s="305"/>
      <c r="AH34" s="305"/>
      <c r="AI34" s="305"/>
      <c r="AJ34" s="305"/>
      <c r="AK34" s="305"/>
      <c r="AL34" s="305"/>
      <c r="AM34" s="305"/>
      <c r="AN34" s="305"/>
    </row>
    <row r="35" spans="1:40" s="304" customFormat="1" ht="9" customHeight="1">
      <c r="A35" s="319" t="s">
        <v>20</v>
      </c>
      <c r="B35" s="316">
        <f t="shared" si="1"/>
        <v>19082.224266999998</v>
      </c>
      <c r="C35" s="316">
        <v>766.58573799999999</v>
      </c>
      <c r="D35" s="316">
        <v>5020.8919310000001</v>
      </c>
      <c r="E35" s="316">
        <v>0</v>
      </c>
      <c r="F35" s="316">
        <v>444.55558600000001</v>
      </c>
      <c r="G35" s="316">
        <v>324.77235100000001</v>
      </c>
      <c r="H35" s="316">
        <v>97.818687999999995</v>
      </c>
      <c r="I35" s="316">
        <v>5219.3702659999999</v>
      </c>
      <c r="J35" s="316">
        <v>5048.107215</v>
      </c>
      <c r="K35" s="316">
        <v>0</v>
      </c>
      <c r="L35" s="316">
        <v>394.47812800000003</v>
      </c>
      <c r="M35" s="316">
        <v>1765.644364</v>
      </c>
      <c r="N35" s="314"/>
      <c r="O35" s="315"/>
      <c r="P35" s="305"/>
      <c r="Q35" s="305"/>
      <c r="R35" s="305"/>
      <c r="S35" s="305"/>
      <c r="T35" s="305"/>
      <c r="U35" s="305"/>
      <c r="V35" s="305"/>
      <c r="W35" s="305"/>
      <c r="X35" s="305"/>
      <c r="Y35" s="305"/>
      <c r="Z35" s="305"/>
      <c r="AA35" s="305"/>
      <c r="AB35" s="305"/>
      <c r="AC35" s="305"/>
      <c r="AD35" s="305"/>
      <c r="AE35" s="305"/>
      <c r="AF35" s="305"/>
      <c r="AG35" s="305"/>
      <c r="AH35" s="305"/>
      <c r="AI35" s="305"/>
      <c r="AJ35" s="305"/>
      <c r="AK35" s="305"/>
      <c r="AL35" s="305"/>
      <c r="AM35" s="305"/>
      <c r="AN35" s="305"/>
    </row>
    <row r="36" spans="1:40" s="304" customFormat="1" ht="9" customHeight="1">
      <c r="A36" s="317" t="s">
        <v>21</v>
      </c>
      <c r="B36" s="318">
        <f t="shared" si="1"/>
        <v>8032.5487190000003</v>
      </c>
      <c r="C36" s="318">
        <v>22.184000000000001</v>
      </c>
      <c r="D36" s="318">
        <v>0</v>
      </c>
      <c r="E36" s="318">
        <v>0</v>
      </c>
      <c r="F36" s="318">
        <v>59.441000000000003</v>
      </c>
      <c r="G36" s="318">
        <v>130.42099999999999</v>
      </c>
      <c r="H36" s="318">
        <v>63.500999999999998</v>
      </c>
      <c r="I36" s="318">
        <v>2827.8487190000001</v>
      </c>
      <c r="J36" s="318">
        <v>4499.1530000000002</v>
      </c>
      <c r="K36" s="318">
        <v>0</v>
      </c>
      <c r="L36" s="318">
        <v>0</v>
      </c>
      <c r="M36" s="318">
        <v>430</v>
      </c>
      <c r="N36" s="314"/>
      <c r="O36" s="315"/>
      <c r="P36" s="305"/>
      <c r="Q36" s="305"/>
      <c r="R36" s="305"/>
      <c r="S36" s="305"/>
      <c r="T36" s="305"/>
      <c r="U36" s="305"/>
      <c r="V36" s="305"/>
      <c r="W36" s="305"/>
      <c r="X36" s="305"/>
      <c r="Y36" s="305"/>
      <c r="Z36" s="305"/>
      <c r="AA36" s="305"/>
      <c r="AB36" s="305"/>
      <c r="AC36" s="305"/>
      <c r="AD36" s="305"/>
      <c r="AE36" s="305"/>
      <c r="AF36" s="305"/>
      <c r="AG36" s="305"/>
      <c r="AH36" s="305"/>
      <c r="AI36" s="305"/>
      <c r="AJ36" s="305"/>
      <c r="AK36" s="305"/>
      <c r="AL36" s="305"/>
      <c r="AM36" s="305"/>
      <c r="AN36" s="305"/>
    </row>
    <row r="37" spans="1:40" s="304" customFormat="1" ht="9" customHeight="1">
      <c r="A37" s="319" t="s">
        <v>22</v>
      </c>
      <c r="B37" s="316">
        <f t="shared" si="1"/>
        <v>11279.4879</v>
      </c>
      <c r="C37" s="316">
        <v>142.32749999999999</v>
      </c>
      <c r="D37" s="316">
        <v>0</v>
      </c>
      <c r="E37" s="316">
        <v>0</v>
      </c>
      <c r="F37" s="316">
        <v>159.32130000000001</v>
      </c>
      <c r="G37" s="316">
        <v>457.50389999999999</v>
      </c>
      <c r="H37" s="316">
        <v>132.34190000000001</v>
      </c>
      <c r="I37" s="316">
        <v>4410.7501000000002</v>
      </c>
      <c r="J37" s="316">
        <v>5914.2438000000002</v>
      </c>
      <c r="K37" s="316">
        <v>0</v>
      </c>
      <c r="L37" s="316">
        <v>0</v>
      </c>
      <c r="M37" s="316">
        <v>62.999400000000001</v>
      </c>
      <c r="N37" s="314"/>
      <c r="O37" s="315"/>
      <c r="P37" s="305"/>
      <c r="Q37" s="305"/>
      <c r="R37" s="305"/>
      <c r="S37" s="305"/>
      <c r="T37" s="305"/>
      <c r="U37" s="305"/>
      <c r="V37" s="305"/>
      <c r="W37" s="305"/>
      <c r="X37" s="305"/>
      <c r="Y37" s="305"/>
      <c r="Z37" s="305"/>
      <c r="AA37" s="305"/>
      <c r="AB37" s="305"/>
      <c r="AC37" s="305"/>
      <c r="AD37" s="305"/>
      <c r="AE37" s="305"/>
      <c r="AF37" s="305"/>
      <c r="AG37" s="305"/>
      <c r="AH37" s="305"/>
      <c r="AI37" s="305"/>
      <c r="AJ37" s="305"/>
      <c r="AK37" s="305"/>
      <c r="AL37" s="305"/>
      <c r="AM37" s="305"/>
      <c r="AN37" s="305"/>
    </row>
    <row r="38" spans="1:40" s="304" customFormat="1" ht="9" customHeight="1">
      <c r="A38" s="319" t="s">
        <v>23</v>
      </c>
      <c r="B38" s="316">
        <f t="shared" si="1"/>
        <v>4370.4411309999996</v>
      </c>
      <c r="C38" s="316">
        <v>36.602147000000002</v>
      </c>
      <c r="D38" s="316">
        <v>0</v>
      </c>
      <c r="E38" s="316">
        <v>0</v>
      </c>
      <c r="F38" s="316">
        <v>66.932359000000005</v>
      </c>
      <c r="G38" s="316">
        <v>89.227441999999996</v>
      </c>
      <c r="H38" s="316">
        <v>27.600550999999999</v>
      </c>
      <c r="I38" s="316">
        <v>1765.26196</v>
      </c>
      <c r="J38" s="316">
        <v>2384.8166719999999</v>
      </c>
      <c r="K38" s="316">
        <v>0</v>
      </c>
      <c r="L38" s="316">
        <v>0</v>
      </c>
      <c r="M38" s="316">
        <v>0</v>
      </c>
      <c r="N38" s="314"/>
      <c r="O38" s="315"/>
      <c r="P38" s="305"/>
      <c r="Q38" s="305"/>
      <c r="R38" s="305"/>
      <c r="S38" s="305"/>
      <c r="T38" s="305"/>
      <c r="U38" s="305"/>
      <c r="V38" s="305"/>
      <c r="W38" s="305"/>
      <c r="X38" s="305"/>
      <c r="Y38" s="305"/>
      <c r="Z38" s="305"/>
      <c r="AA38" s="305"/>
      <c r="AB38" s="305"/>
      <c r="AC38" s="305"/>
      <c r="AD38" s="305"/>
      <c r="AE38" s="305"/>
      <c r="AF38" s="305"/>
      <c r="AG38" s="305"/>
      <c r="AH38" s="305"/>
      <c r="AI38" s="305"/>
      <c r="AJ38" s="305"/>
      <c r="AK38" s="305"/>
      <c r="AL38" s="305"/>
      <c r="AM38" s="305"/>
      <c r="AN38" s="305"/>
    </row>
    <row r="39" spans="1:40" s="304" customFormat="1" ht="9" customHeight="1">
      <c r="A39" s="319" t="s">
        <v>24</v>
      </c>
      <c r="B39" s="316">
        <f t="shared" si="1"/>
        <v>3593.4269830000003</v>
      </c>
      <c r="C39" s="316">
        <v>182.28649200000001</v>
      </c>
      <c r="D39" s="316">
        <v>57.132112999999997</v>
      </c>
      <c r="E39" s="316">
        <v>0</v>
      </c>
      <c r="F39" s="316">
        <v>109.801339</v>
      </c>
      <c r="G39" s="316">
        <v>143.20860200000001</v>
      </c>
      <c r="H39" s="316">
        <v>62.878146000000001</v>
      </c>
      <c r="I39" s="316">
        <v>1075.815151</v>
      </c>
      <c r="J39" s="316">
        <v>1667.800927</v>
      </c>
      <c r="K39" s="316">
        <v>0</v>
      </c>
      <c r="L39" s="316">
        <v>294.50421299999999</v>
      </c>
      <c r="M39" s="316">
        <v>0</v>
      </c>
      <c r="N39" s="314"/>
      <c r="O39" s="315"/>
      <c r="P39" s="305"/>
      <c r="Q39" s="305"/>
      <c r="R39" s="305"/>
      <c r="S39" s="305"/>
      <c r="T39" s="305"/>
      <c r="U39" s="305"/>
      <c r="V39" s="305"/>
      <c r="W39" s="305"/>
      <c r="X39" s="305"/>
      <c r="Y39" s="305"/>
      <c r="Z39" s="305"/>
      <c r="AA39" s="305"/>
      <c r="AB39" s="305"/>
      <c r="AC39" s="305"/>
      <c r="AD39" s="305"/>
      <c r="AE39" s="305"/>
      <c r="AF39" s="305"/>
      <c r="AG39" s="305"/>
      <c r="AH39" s="305"/>
      <c r="AI39" s="305"/>
      <c r="AJ39" s="305"/>
      <c r="AK39" s="305"/>
      <c r="AL39" s="305"/>
      <c r="AM39" s="305"/>
      <c r="AN39" s="305"/>
    </row>
    <row r="40" spans="1:40" s="304" customFormat="1" ht="9" customHeight="1">
      <c r="A40" s="317" t="s">
        <v>25</v>
      </c>
      <c r="B40" s="318">
        <f t="shared" si="1"/>
        <v>5801.643</v>
      </c>
      <c r="C40" s="318">
        <v>12.071</v>
      </c>
      <c r="D40" s="318">
        <v>0</v>
      </c>
      <c r="E40" s="318">
        <v>0</v>
      </c>
      <c r="F40" s="318">
        <v>73.27</v>
      </c>
      <c r="G40" s="318">
        <v>139.97399999999999</v>
      </c>
      <c r="H40" s="318">
        <v>13.773999999999999</v>
      </c>
      <c r="I40" s="318">
        <v>2182.6880000000001</v>
      </c>
      <c r="J40" s="318">
        <v>3342.395</v>
      </c>
      <c r="K40" s="318">
        <v>37.470999999999997</v>
      </c>
      <c r="L40" s="318">
        <v>0</v>
      </c>
      <c r="M40" s="318">
        <v>0</v>
      </c>
      <c r="N40" s="314"/>
      <c r="O40" s="315"/>
      <c r="P40" s="305"/>
      <c r="Q40" s="305"/>
      <c r="R40" s="305"/>
      <c r="S40" s="305"/>
      <c r="T40" s="305"/>
      <c r="U40" s="305"/>
      <c r="V40" s="305"/>
      <c r="W40" s="305"/>
      <c r="X40" s="305"/>
      <c r="Y40" s="305"/>
      <c r="Z40" s="305"/>
      <c r="AA40" s="305"/>
      <c r="AB40" s="305"/>
      <c r="AC40" s="305"/>
      <c r="AD40" s="305"/>
      <c r="AE40" s="305"/>
      <c r="AF40" s="305"/>
      <c r="AG40" s="305"/>
      <c r="AH40" s="305"/>
      <c r="AI40" s="305"/>
      <c r="AJ40" s="305"/>
      <c r="AK40" s="305"/>
      <c r="AL40" s="305"/>
      <c r="AM40" s="305"/>
      <c r="AN40" s="305"/>
    </row>
    <row r="41" spans="1:40" s="304" customFormat="1" ht="9" customHeight="1">
      <c r="A41" s="319" t="s">
        <v>26</v>
      </c>
      <c r="B41" s="316">
        <f t="shared" si="1"/>
        <v>6794.8923449999993</v>
      </c>
      <c r="C41" s="316">
        <v>125.214007</v>
      </c>
      <c r="D41" s="316">
        <v>0</v>
      </c>
      <c r="E41" s="316">
        <v>0</v>
      </c>
      <c r="F41" s="316">
        <v>272.418004</v>
      </c>
      <c r="G41" s="316">
        <v>190.782017</v>
      </c>
      <c r="H41" s="316">
        <v>51.342914</v>
      </c>
      <c r="I41" s="316">
        <v>2864.8446009999998</v>
      </c>
      <c r="J41" s="316">
        <v>3063.272203</v>
      </c>
      <c r="K41" s="316">
        <v>227.01859899999999</v>
      </c>
      <c r="L41" s="316">
        <v>0</v>
      </c>
      <c r="M41" s="316">
        <v>0</v>
      </c>
      <c r="N41" s="314"/>
      <c r="O41" s="315"/>
      <c r="P41" s="305"/>
      <c r="Q41" s="305"/>
      <c r="R41" s="305"/>
      <c r="S41" s="305"/>
      <c r="T41" s="305"/>
      <c r="U41" s="305"/>
      <c r="V41" s="305"/>
      <c r="W41" s="305"/>
      <c r="X41" s="305"/>
      <c r="Y41" s="305"/>
      <c r="Z41" s="305"/>
      <c r="AA41" s="305"/>
      <c r="AB41" s="305"/>
      <c r="AC41" s="305"/>
      <c r="AD41" s="305"/>
      <c r="AE41" s="305"/>
      <c r="AF41" s="305"/>
      <c r="AG41" s="305"/>
      <c r="AH41" s="305"/>
      <c r="AI41" s="305"/>
      <c r="AJ41" s="305"/>
      <c r="AK41" s="305"/>
      <c r="AL41" s="305"/>
      <c r="AM41" s="305"/>
      <c r="AN41" s="305"/>
    </row>
    <row r="42" spans="1:40" s="304" customFormat="1" ht="9" customHeight="1">
      <c r="A42" s="319" t="s">
        <v>27</v>
      </c>
      <c r="B42" s="316">
        <f t="shared" si="1"/>
        <v>7115.5660000000007</v>
      </c>
      <c r="C42" s="316">
        <v>270.34500000000003</v>
      </c>
      <c r="D42" s="316">
        <v>0</v>
      </c>
      <c r="E42" s="316">
        <v>39.445</v>
      </c>
      <c r="F42" s="316">
        <v>82.076999999999998</v>
      </c>
      <c r="G42" s="316">
        <v>22.108000000000001</v>
      </c>
      <c r="H42" s="316">
        <v>69.763999999999996</v>
      </c>
      <c r="I42" s="316">
        <v>3609.614</v>
      </c>
      <c r="J42" s="316">
        <v>2922.2130000000002</v>
      </c>
      <c r="K42" s="316">
        <v>0</v>
      </c>
      <c r="L42" s="316">
        <v>0</v>
      </c>
      <c r="M42" s="316">
        <v>100</v>
      </c>
      <c r="N42" s="314"/>
      <c r="O42" s="315"/>
      <c r="P42" s="305"/>
      <c r="Q42" s="305"/>
      <c r="R42" s="305"/>
      <c r="S42" s="305"/>
      <c r="T42" s="305"/>
      <c r="U42" s="305"/>
      <c r="V42" s="305"/>
      <c r="W42" s="305"/>
      <c r="X42" s="305"/>
      <c r="Y42" s="305"/>
      <c r="Z42" s="305"/>
      <c r="AA42" s="305"/>
      <c r="AB42" s="305"/>
      <c r="AC42" s="305"/>
      <c r="AD42" s="305"/>
      <c r="AE42" s="305"/>
      <c r="AF42" s="305"/>
      <c r="AG42" s="305"/>
      <c r="AH42" s="305"/>
      <c r="AI42" s="305"/>
      <c r="AJ42" s="305"/>
      <c r="AK42" s="305"/>
      <c r="AL42" s="305"/>
      <c r="AM42" s="305"/>
      <c r="AN42" s="305"/>
    </row>
    <row r="43" spans="1:40" s="304" customFormat="1" ht="9" customHeight="1">
      <c r="A43" s="319" t="s">
        <v>28</v>
      </c>
      <c r="B43" s="316">
        <f t="shared" si="1"/>
        <v>9801.1326840000002</v>
      </c>
      <c r="C43" s="316">
        <v>66.953794000000002</v>
      </c>
      <c r="D43" s="316">
        <v>0</v>
      </c>
      <c r="E43" s="316">
        <v>0</v>
      </c>
      <c r="F43" s="316">
        <v>105.985399</v>
      </c>
      <c r="G43" s="316">
        <v>148.30912499999999</v>
      </c>
      <c r="H43" s="316">
        <v>81.150665000000004</v>
      </c>
      <c r="I43" s="316">
        <v>5969.8289779999996</v>
      </c>
      <c r="J43" s="316">
        <v>3077.254829</v>
      </c>
      <c r="K43" s="316">
        <v>0</v>
      </c>
      <c r="L43" s="316">
        <v>351.64989400000002</v>
      </c>
      <c r="M43" s="316">
        <v>0</v>
      </c>
      <c r="N43" s="314"/>
      <c r="O43" s="315"/>
      <c r="P43" s="305"/>
      <c r="Q43" s="305"/>
      <c r="R43" s="305"/>
      <c r="S43" s="305"/>
      <c r="T43" s="305"/>
      <c r="U43" s="305"/>
      <c r="V43" s="305"/>
      <c r="W43" s="305"/>
      <c r="X43" s="305"/>
      <c r="Y43" s="305"/>
      <c r="Z43" s="305"/>
      <c r="AA43" s="305"/>
      <c r="AB43" s="305"/>
      <c r="AC43" s="305"/>
      <c r="AD43" s="305"/>
      <c r="AE43" s="305"/>
      <c r="AF43" s="305"/>
      <c r="AG43" s="305"/>
      <c r="AH43" s="305"/>
      <c r="AI43" s="305"/>
      <c r="AJ43" s="305"/>
      <c r="AK43" s="305"/>
      <c r="AL43" s="305"/>
      <c r="AM43" s="305"/>
      <c r="AN43" s="305"/>
    </row>
    <row r="44" spans="1:40" s="304" customFormat="1" ht="9" customHeight="1">
      <c r="A44" s="317" t="s">
        <v>29</v>
      </c>
      <c r="B44" s="318">
        <f t="shared" si="1"/>
        <v>8325.0750000000007</v>
      </c>
      <c r="C44" s="318">
        <v>285.83499999999998</v>
      </c>
      <c r="D44" s="318">
        <v>0</v>
      </c>
      <c r="E44" s="318">
        <v>0</v>
      </c>
      <c r="F44" s="318">
        <v>260.92599999999999</v>
      </c>
      <c r="G44" s="318">
        <v>151.29</v>
      </c>
      <c r="H44" s="318">
        <v>37.347999999999999</v>
      </c>
      <c r="I44" s="318">
        <v>2840.982</v>
      </c>
      <c r="J44" s="318">
        <v>4137.7359999999999</v>
      </c>
      <c r="K44" s="318">
        <v>610.95799999999997</v>
      </c>
      <c r="L44" s="318">
        <v>0</v>
      </c>
      <c r="M44" s="318">
        <v>0</v>
      </c>
      <c r="N44" s="314"/>
      <c r="O44" s="315"/>
      <c r="P44" s="305"/>
      <c r="Q44" s="305"/>
      <c r="R44" s="305"/>
      <c r="S44" s="305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05"/>
      <c r="AL44" s="305"/>
      <c r="AM44" s="305"/>
      <c r="AN44" s="305"/>
    </row>
    <row r="45" spans="1:40" s="304" customFormat="1" ht="9" customHeight="1">
      <c r="A45" s="319" t="s">
        <v>30</v>
      </c>
      <c r="B45" s="316">
        <f t="shared" si="1"/>
        <v>3183.0360729999998</v>
      </c>
      <c r="C45" s="316">
        <v>27.831019999999999</v>
      </c>
      <c r="D45" s="316">
        <v>6.1795270000000002</v>
      </c>
      <c r="E45" s="316">
        <v>0</v>
      </c>
      <c r="F45" s="316">
        <v>43.627974000000002</v>
      </c>
      <c r="G45" s="316">
        <v>88.923794999999998</v>
      </c>
      <c r="H45" s="316">
        <v>18.279757</v>
      </c>
      <c r="I45" s="316">
        <v>1219.1533879999999</v>
      </c>
      <c r="J45" s="316">
        <v>1689.516717</v>
      </c>
      <c r="K45" s="316">
        <v>0</v>
      </c>
      <c r="L45" s="316">
        <v>77.834273999999994</v>
      </c>
      <c r="M45" s="316">
        <v>11.689621000000001</v>
      </c>
      <c r="N45" s="314"/>
      <c r="O45" s="315"/>
      <c r="P45" s="305"/>
      <c r="Q45" s="305"/>
      <c r="R45" s="305"/>
      <c r="S45" s="305"/>
      <c r="T45" s="305"/>
      <c r="U45" s="305"/>
      <c r="V45" s="305"/>
      <c r="W45" s="305"/>
      <c r="X45" s="305"/>
      <c r="Y45" s="305"/>
      <c r="Z45" s="305"/>
      <c r="AA45" s="305"/>
      <c r="AB45" s="305"/>
      <c r="AC45" s="305"/>
      <c r="AD45" s="305"/>
      <c r="AE45" s="305"/>
      <c r="AF45" s="305"/>
      <c r="AG45" s="305"/>
      <c r="AH45" s="305"/>
      <c r="AI45" s="305"/>
      <c r="AJ45" s="305"/>
      <c r="AK45" s="305"/>
      <c r="AL45" s="305"/>
      <c r="AM45" s="305"/>
      <c r="AN45" s="305"/>
    </row>
    <row r="46" spans="1:40" s="304" customFormat="1" ht="9" customHeight="1">
      <c r="A46" s="319" t="s">
        <v>31</v>
      </c>
      <c r="B46" s="316">
        <f t="shared" si="1"/>
        <v>18608.795000000002</v>
      </c>
      <c r="C46" s="316">
        <v>33.164000000000001</v>
      </c>
      <c r="D46" s="316">
        <v>0</v>
      </c>
      <c r="E46" s="316">
        <v>0</v>
      </c>
      <c r="F46" s="316">
        <v>205.249</v>
      </c>
      <c r="G46" s="316">
        <v>514.63199999999995</v>
      </c>
      <c r="H46" s="316">
        <v>86.32</v>
      </c>
      <c r="I46" s="316">
        <v>7686.1279999999997</v>
      </c>
      <c r="J46" s="316">
        <v>9394.5889999999999</v>
      </c>
      <c r="K46" s="316">
        <v>0</v>
      </c>
      <c r="L46" s="316">
        <v>0</v>
      </c>
      <c r="M46" s="316">
        <v>688.71299999999997</v>
      </c>
      <c r="N46" s="314"/>
      <c r="O46" s="315"/>
      <c r="P46" s="305"/>
      <c r="Q46" s="305"/>
      <c r="R46" s="305"/>
      <c r="S46" s="305"/>
      <c r="T46" s="305"/>
      <c r="U46" s="305"/>
      <c r="V46" s="305"/>
      <c r="W46" s="305"/>
      <c r="X46" s="305"/>
      <c r="Y46" s="305"/>
      <c r="Z46" s="305"/>
      <c r="AA46" s="305"/>
      <c r="AB46" s="305"/>
      <c r="AC46" s="305"/>
      <c r="AD46" s="305"/>
      <c r="AE46" s="305"/>
      <c r="AF46" s="305"/>
      <c r="AG46" s="305"/>
      <c r="AH46" s="305"/>
      <c r="AI46" s="305"/>
      <c r="AJ46" s="305"/>
      <c r="AK46" s="305"/>
      <c r="AL46" s="305"/>
      <c r="AM46" s="305"/>
      <c r="AN46" s="305"/>
    </row>
    <row r="47" spans="1:40" s="304" customFormat="1" ht="9" customHeight="1">
      <c r="A47" s="320" t="s">
        <v>32</v>
      </c>
      <c r="B47" s="316">
        <f t="shared" si="1"/>
        <v>2440.400713</v>
      </c>
      <c r="C47" s="316">
        <v>105.036919</v>
      </c>
      <c r="D47" s="316">
        <v>0</v>
      </c>
      <c r="E47" s="316">
        <v>0</v>
      </c>
      <c r="F47" s="316">
        <v>71.543222</v>
      </c>
      <c r="G47" s="316">
        <v>40.636626999999997</v>
      </c>
      <c r="H47" s="316">
        <v>99.297621000000007</v>
      </c>
      <c r="I47" s="316">
        <v>2049.5753340000001</v>
      </c>
      <c r="J47" s="316">
        <v>74.310990000000004</v>
      </c>
      <c r="K47" s="316">
        <v>0</v>
      </c>
      <c r="L47" s="316">
        <v>0</v>
      </c>
      <c r="M47" s="316">
        <v>0</v>
      </c>
      <c r="N47" s="314"/>
      <c r="O47" s="315"/>
      <c r="P47" s="305"/>
      <c r="Q47" s="305"/>
      <c r="R47" s="305"/>
      <c r="S47" s="305"/>
      <c r="T47" s="305"/>
      <c r="U47" s="305"/>
      <c r="V47" s="305"/>
      <c r="W47" s="305"/>
      <c r="X47" s="305"/>
      <c r="Y47" s="305"/>
      <c r="Z47" s="305"/>
      <c r="AA47" s="305"/>
      <c r="AB47" s="305"/>
      <c r="AC47" s="305"/>
      <c r="AD47" s="305"/>
      <c r="AE47" s="305"/>
      <c r="AF47" s="305"/>
      <c r="AG47" s="305"/>
      <c r="AH47" s="305"/>
      <c r="AI47" s="305"/>
      <c r="AJ47" s="305"/>
      <c r="AK47" s="305"/>
      <c r="AL47" s="305"/>
      <c r="AM47" s="305"/>
      <c r="AN47" s="305"/>
    </row>
    <row r="48" spans="1:40" s="304" customFormat="1" ht="9" customHeight="1">
      <c r="A48" s="317" t="s">
        <v>33</v>
      </c>
      <c r="B48" s="318">
        <f t="shared" si="1"/>
        <v>3980.6648349999996</v>
      </c>
      <c r="C48" s="318">
        <v>14.024654</v>
      </c>
      <c r="D48" s="318">
        <v>0</v>
      </c>
      <c r="E48" s="318">
        <v>0</v>
      </c>
      <c r="F48" s="318">
        <v>50.943778000000002</v>
      </c>
      <c r="G48" s="318">
        <v>40.576476</v>
      </c>
      <c r="H48" s="318">
        <v>16.671716</v>
      </c>
      <c r="I48" s="318">
        <v>1537.2212469999999</v>
      </c>
      <c r="J48" s="318">
        <v>2319.716473</v>
      </c>
      <c r="K48" s="318">
        <v>0</v>
      </c>
      <c r="L48" s="318">
        <v>1.510491</v>
      </c>
      <c r="M48" s="318">
        <v>0</v>
      </c>
      <c r="N48" s="314"/>
      <c r="O48" s="315"/>
      <c r="P48" s="305"/>
      <c r="Q48" s="305"/>
      <c r="R48" s="305"/>
      <c r="S48" s="305"/>
      <c r="T48" s="305"/>
      <c r="U48" s="305"/>
      <c r="V48" s="305"/>
      <c r="W48" s="305"/>
      <c r="X48" s="305"/>
      <c r="Y48" s="305"/>
      <c r="Z48" s="305"/>
      <c r="AA48" s="305"/>
      <c r="AB48" s="305"/>
      <c r="AC48" s="305"/>
      <c r="AD48" s="305"/>
      <c r="AE48" s="305"/>
      <c r="AF48" s="305"/>
      <c r="AG48" s="305"/>
      <c r="AH48" s="305"/>
      <c r="AI48" s="305"/>
      <c r="AJ48" s="305"/>
      <c r="AK48" s="305"/>
      <c r="AL48" s="305"/>
      <c r="AM48" s="305"/>
      <c r="AN48" s="305"/>
    </row>
    <row r="49" spans="1:40" s="304" customFormat="1" ht="9" customHeight="1">
      <c r="A49" s="319"/>
      <c r="B49" s="315"/>
      <c r="C49" s="315"/>
      <c r="D49" s="315"/>
      <c r="E49" s="315"/>
      <c r="F49" s="315"/>
      <c r="G49" s="315"/>
      <c r="H49" s="315"/>
      <c r="I49" s="315"/>
      <c r="J49" s="315"/>
      <c r="K49" s="315"/>
      <c r="L49" s="315"/>
      <c r="M49" s="315"/>
      <c r="N49" s="321"/>
      <c r="O49" s="315"/>
      <c r="P49" s="305"/>
      <c r="Q49" s="305"/>
      <c r="R49" s="305"/>
      <c r="S49" s="305"/>
      <c r="T49" s="305"/>
      <c r="U49" s="305"/>
      <c r="V49" s="305"/>
      <c r="W49" s="305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05"/>
      <c r="AI49" s="305"/>
      <c r="AJ49" s="305"/>
      <c r="AK49" s="305"/>
      <c r="AL49" s="305"/>
      <c r="AM49" s="305"/>
      <c r="AN49" s="305"/>
    </row>
    <row r="50" spans="1:40" s="304" customFormat="1" ht="9" customHeight="1">
      <c r="A50" s="302">
        <v>1999</v>
      </c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O50" s="315"/>
      <c r="P50" s="305"/>
      <c r="Q50" s="305"/>
      <c r="R50" s="305"/>
      <c r="S50" s="305"/>
      <c r="T50" s="305"/>
      <c r="U50" s="305"/>
      <c r="V50" s="305"/>
      <c r="W50" s="305"/>
      <c r="X50" s="305"/>
      <c r="Y50" s="305"/>
      <c r="Z50" s="305"/>
      <c r="AA50" s="305"/>
      <c r="AB50" s="305"/>
      <c r="AC50" s="305"/>
      <c r="AD50" s="305"/>
      <c r="AE50" s="305"/>
      <c r="AF50" s="305"/>
      <c r="AG50" s="305"/>
      <c r="AH50" s="305"/>
      <c r="AI50" s="305"/>
      <c r="AJ50" s="305"/>
      <c r="AK50" s="305"/>
      <c r="AL50" s="305"/>
      <c r="AM50" s="305"/>
      <c r="AN50" s="305"/>
    </row>
    <row r="51" spans="1:40" s="304" customFormat="1" ht="9" customHeight="1">
      <c r="A51" s="306" t="s">
        <v>1</v>
      </c>
      <c r="B51" s="307">
        <f>SUM(B53:B84)</f>
        <v>370301.42512799997</v>
      </c>
      <c r="C51" s="307">
        <f t="shared" ref="C51:M51" si="2">SUM(C53:C84)</f>
        <v>16454.577191999997</v>
      </c>
      <c r="D51" s="307">
        <f t="shared" si="2"/>
        <v>15746.316227999998</v>
      </c>
      <c r="E51" s="307">
        <f t="shared" si="2"/>
        <v>151.99571399999999</v>
      </c>
      <c r="F51" s="307">
        <f t="shared" si="2"/>
        <v>14694.296119999999</v>
      </c>
      <c r="G51" s="307">
        <f t="shared" si="2"/>
        <v>8029.6460799999995</v>
      </c>
      <c r="H51" s="307">
        <f t="shared" si="2"/>
        <v>3771.4308430000006</v>
      </c>
      <c r="I51" s="307">
        <f t="shared" si="2"/>
        <v>140540.86740800002</v>
      </c>
      <c r="J51" s="307">
        <f t="shared" si="2"/>
        <v>157241.67672800002</v>
      </c>
      <c r="K51" s="307">
        <f t="shared" si="2"/>
        <v>4173.960141999999</v>
      </c>
      <c r="L51" s="307">
        <f t="shared" si="2"/>
        <v>7131.7444599999999</v>
      </c>
      <c r="M51" s="307">
        <f t="shared" si="2"/>
        <v>2364.914213</v>
      </c>
      <c r="N51" s="309"/>
      <c r="O51" s="310"/>
      <c r="P51" s="305"/>
      <c r="Q51" s="305"/>
      <c r="R51" s="305"/>
      <c r="S51" s="305"/>
      <c r="T51" s="305"/>
      <c r="U51" s="305"/>
      <c r="V51" s="305"/>
      <c r="W51" s="305"/>
      <c r="X51" s="305"/>
      <c r="Y51" s="305"/>
      <c r="Z51" s="305"/>
      <c r="AA51" s="305"/>
      <c r="AB51" s="305"/>
      <c r="AC51" s="305"/>
      <c r="AD51" s="305"/>
      <c r="AE51" s="305"/>
      <c r="AF51" s="305"/>
      <c r="AG51" s="305"/>
      <c r="AH51" s="305"/>
      <c r="AI51" s="305"/>
      <c r="AJ51" s="305"/>
      <c r="AK51" s="305"/>
      <c r="AL51" s="305"/>
      <c r="AM51" s="305"/>
      <c r="AN51" s="305"/>
    </row>
    <row r="52" spans="1:40" s="304" customFormat="1" ht="3" customHeight="1">
      <c r="A52" s="306"/>
      <c r="B52" s="309"/>
      <c r="C52" s="309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10"/>
      <c r="P52" s="305"/>
      <c r="Q52" s="305"/>
      <c r="R52" s="305"/>
      <c r="S52" s="305"/>
      <c r="T52" s="305"/>
      <c r="U52" s="305"/>
      <c r="V52" s="305"/>
      <c r="W52" s="305"/>
      <c r="X52" s="305"/>
      <c r="Y52" s="305"/>
      <c r="Z52" s="305"/>
      <c r="AA52" s="305"/>
      <c r="AB52" s="305"/>
      <c r="AC52" s="305"/>
      <c r="AD52" s="305"/>
      <c r="AE52" s="305"/>
      <c r="AF52" s="305"/>
      <c r="AG52" s="305"/>
      <c r="AH52" s="305"/>
      <c r="AI52" s="305"/>
      <c r="AJ52" s="305"/>
      <c r="AK52" s="305"/>
      <c r="AL52" s="305"/>
      <c r="AM52" s="305"/>
      <c r="AN52" s="305"/>
    </row>
    <row r="53" spans="1:40" s="304" customFormat="1" ht="9" customHeight="1">
      <c r="A53" s="311" t="s">
        <v>2</v>
      </c>
      <c r="B53" s="316">
        <f>SUM(C53:M53)</f>
        <v>3679.4540950000001</v>
      </c>
      <c r="C53" s="316">
        <v>24.240707</v>
      </c>
      <c r="D53" s="316">
        <v>8.7208050000000004</v>
      </c>
      <c r="E53" s="316">
        <v>0</v>
      </c>
      <c r="F53" s="316">
        <v>51.592202999999998</v>
      </c>
      <c r="G53" s="316">
        <v>127.645763</v>
      </c>
      <c r="H53" s="316">
        <v>4.7408010000000003</v>
      </c>
      <c r="I53" s="316">
        <v>1590.389913</v>
      </c>
      <c r="J53" s="316">
        <v>1871.1604110000001</v>
      </c>
      <c r="K53" s="316">
        <v>0</v>
      </c>
      <c r="L53" s="316">
        <v>0</v>
      </c>
      <c r="M53" s="316">
        <v>0.96349200000000002</v>
      </c>
      <c r="N53" s="314"/>
      <c r="O53" s="315"/>
      <c r="P53" s="305"/>
      <c r="Q53" s="305"/>
      <c r="R53" s="305"/>
      <c r="S53" s="305"/>
      <c r="T53" s="305"/>
      <c r="U53" s="305"/>
      <c r="V53" s="305"/>
      <c r="W53" s="305"/>
      <c r="X53" s="305"/>
      <c r="Y53" s="305"/>
      <c r="Z53" s="305"/>
      <c r="AA53" s="305"/>
      <c r="AB53" s="305"/>
      <c r="AC53" s="305"/>
      <c r="AD53" s="305"/>
      <c r="AE53" s="305"/>
      <c r="AF53" s="305"/>
      <c r="AG53" s="305"/>
      <c r="AH53" s="305"/>
      <c r="AI53" s="305"/>
      <c r="AJ53" s="305"/>
      <c r="AK53" s="305"/>
      <c r="AL53" s="305"/>
      <c r="AM53" s="305"/>
      <c r="AN53" s="305"/>
    </row>
    <row r="54" spans="1:40" s="304" customFormat="1" ht="9" customHeight="1">
      <c r="A54" s="311" t="s">
        <v>3</v>
      </c>
      <c r="B54" s="316">
        <f t="shared" ref="B54:B84" si="3">SUM(C54:M54)</f>
        <v>17319.540999999997</v>
      </c>
      <c r="C54" s="316">
        <v>399.16699999999997</v>
      </c>
      <c r="D54" s="316">
        <v>7812.33</v>
      </c>
      <c r="E54" s="316">
        <v>0</v>
      </c>
      <c r="F54" s="316">
        <v>283.32499999999999</v>
      </c>
      <c r="G54" s="316">
        <v>145.26</v>
      </c>
      <c r="H54" s="316">
        <v>261.35300000000001</v>
      </c>
      <c r="I54" s="316">
        <v>3828.6579999999999</v>
      </c>
      <c r="J54" s="316">
        <v>4266.9549999999999</v>
      </c>
      <c r="K54" s="316">
        <v>0</v>
      </c>
      <c r="L54" s="316">
        <v>322.49299999999999</v>
      </c>
      <c r="M54" s="316">
        <v>0</v>
      </c>
      <c r="N54" s="314"/>
      <c r="O54" s="315"/>
      <c r="P54" s="305"/>
      <c r="Q54" s="305"/>
      <c r="R54" s="305"/>
      <c r="S54" s="305"/>
      <c r="T54" s="305"/>
      <c r="U54" s="305"/>
      <c r="V54" s="305"/>
      <c r="W54" s="305"/>
      <c r="X54" s="305"/>
      <c r="Y54" s="305"/>
      <c r="Z54" s="305"/>
      <c r="AA54" s="305"/>
      <c r="AB54" s="305"/>
      <c r="AC54" s="305"/>
      <c r="AD54" s="305"/>
      <c r="AE54" s="305"/>
      <c r="AF54" s="305"/>
      <c r="AG54" s="305"/>
      <c r="AH54" s="305"/>
      <c r="AI54" s="305"/>
      <c r="AJ54" s="305"/>
      <c r="AK54" s="305"/>
      <c r="AL54" s="305"/>
      <c r="AM54" s="305"/>
      <c r="AN54" s="305"/>
    </row>
    <row r="55" spans="1:40" s="304" customFormat="1" ht="9" customHeight="1">
      <c r="A55" s="311" t="s">
        <v>4</v>
      </c>
      <c r="B55" s="316">
        <f t="shared" si="3"/>
        <v>2384.4450000000002</v>
      </c>
      <c r="C55" s="316">
        <v>47.003</v>
      </c>
      <c r="D55" s="316">
        <v>0</v>
      </c>
      <c r="E55" s="316">
        <v>0</v>
      </c>
      <c r="F55" s="316">
        <v>3.645</v>
      </c>
      <c r="G55" s="316">
        <v>24.771000000000001</v>
      </c>
      <c r="H55" s="316">
        <v>2.524</v>
      </c>
      <c r="I55" s="316">
        <v>871.56600000000003</v>
      </c>
      <c r="J55" s="316">
        <v>1367.787</v>
      </c>
      <c r="K55" s="316">
        <v>34.835999999999999</v>
      </c>
      <c r="L55" s="316">
        <v>0</v>
      </c>
      <c r="M55" s="316">
        <v>32.313000000000002</v>
      </c>
      <c r="N55" s="314"/>
      <c r="O55" s="315"/>
      <c r="P55" s="305"/>
      <c r="Q55" s="305"/>
      <c r="R55" s="305"/>
      <c r="S55" s="305"/>
      <c r="T55" s="305"/>
      <c r="U55" s="305"/>
      <c r="V55" s="305"/>
      <c r="W55" s="305"/>
      <c r="X55" s="305"/>
      <c r="Y55" s="305"/>
      <c r="Z55" s="305"/>
      <c r="AA55" s="305"/>
      <c r="AB55" s="305"/>
      <c r="AC55" s="305"/>
      <c r="AD55" s="305"/>
      <c r="AE55" s="305"/>
      <c r="AF55" s="305"/>
      <c r="AG55" s="305"/>
      <c r="AH55" s="305"/>
      <c r="AI55" s="305"/>
      <c r="AJ55" s="305"/>
      <c r="AK55" s="305"/>
      <c r="AL55" s="305"/>
      <c r="AM55" s="305"/>
      <c r="AN55" s="305"/>
    </row>
    <row r="56" spans="1:40" s="304" customFormat="1" ht="9" customHeight="1">
      <c r="A56" s="317" t="s">
        <v>5</v>
      </c>
      <c r="B56" s="318">
        <f t="shared" si="3"/>
        <v>5162.522183</v>
      </c>
      <c r="C56" s="318">
        <v>100.08728000000001</v>
      </c>
      <c r="D56" s="318">
        <v>658.71826699999997</v>
      </c>
      <c r="E56" s="318">
        <v>0</v>
      </c>
      <c r="F56" s="318">
        <v>64.900328999999999</v>
      </c>
      <c r="G56" s="318">
        <v>112.6053</v>
      </c>
      <c r="H56" s="318">
        <v>6.4180000000000001</v>
      </c>
      <c r="I56" s="318">
        <v>1625.067853</v>
      </c>
      <c r="J56" s="318">
        <v>2242.4625580000002</v>
      </c>
      <c r="K56" s="318">
        <v>0</v>
      </c>
      <c r="L56" s="318">
        <v>349.01759600000003</v>
      </c>
      <c r="M56" s="318">
        <v>3.2450000000000001</v>
      </c>
      <c r="N56" s="314"/>
      <c r="O56" s="315"/>
      <c r="P56" s="305"/>
      <c r="Q56" s="305"/>
      <c r="R56" s="305"/>
      <c r="S56" s="305"/>
      <c r="T56" s="305"/>
      <c r="U56" s="305"/>
      <c r="V56" s="305"/>
      <c r="W56" s="305"/>
      <c r="X56" s="305"/>
      <c r="Y56" s="305"/>
      <c r="Z56" s="305"/>
      <c r="AA56" s="305"/>
      <c r="AB56" s="305"/>
      <c r="AC56" s="305"/>
      <c r="AD56" s="305"/>
      <c r="AE56" s="305"/>
      <c r="AF56" s="305"/>
      <c r="AG56" s="305"/>
      <c r="AH56" s="305"/>
      <c r="AI56" s="305"/>
      <c r="AJ56" s="305"/>
      <c r="AK56" s="305"/>
      <c r="AL56" s="305"/>
      <c r="AM56" s="305"/>
      <c r="AN56" s="305"/>
    </row>
    <row r="57" spans="1:40" s="304" customFormat="1" ht="9" customHeight="1">
      <c r="A57" s="319" t="s">
        <v>6</v>
      </c>
      <c r="B57" s="316">
        <f t="shared" si="3"/>
        <v>8841.3877489999995</v>
      </c>
      <c r="C57" s="316">
        <v>187.12227999999999</v>
      </c>
      <c r="D57" s="316">
        <v>0</v>
      </c>
      <c r="E57" s="316">
        <v>27.976499</v>
      </c>
      <c r="F57" s="316">
        <v>201.78341800000001</v>
      </c>
      <c r="G57" s="316">
        <v>82.441868999999997</v>
      </c>
      <c r="H57" s="316">
        <v>65.006808000000007</v>
      </c>
      <c r="I57" s="316">
        <v>3574.1636480000002</v>
      </c>
      <c r="J57" s="316">
        <v>4314.2916690000002</v>
      </c>
      <c r="K57" s="316">
        <v>388.60155800000001</v>
      </c>
      <c r="L57" s="316">
        <v>0</v>
      </c>
      <c r="M57" s="316">
        <v>0</v>
      </c>
      <c r="N57" s="314"/>
      <c r="O57" s="315"/>
      <c r="P57" s="305"/>
      <c r="Q57" s="305"/>
      <c r="R57" s="305"/>
      <c r="S57" s="305"/>
      <c r="T57" s="305"/>
      <c r="U57" s="305"/>
      <c r="V57" s="305"/>
      <c r="W57" s="305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05"/>
      <c r="AI57" s="305"/>
      <c r="AJ57" s="305"/>
      <c r="AK57" s="305"/>
      <c r="AL57" s="305"/>
      <c r="AM57" s="305"/>
      <c r="AN57" s="305"/>
    </row>
    <row r="58" spans="1:40" s="304" customFormat="1" ht="9" customHeight="1">
      <c r="A58" s="319" t="s">
        <v>7</v>
      </c>
      <c r="B58" s="316">
        <f t="shared" si="3"/>
        <v>2508.4789180000002</v>
      </c>
      <c r="C58" s="316">
        <v>12.966872</v>
      </c>
      <c r="D58" s="316">
        <v>0</v>
      </c>
      <c r="E58" s="316">
        <v>0</v>
      </c>
      <c r="F58" s="316">
        <v>42.492007999999998</v>
      </c>
      <c r="G58" s="316">
        <v>27.953299999999999</v>
      </c>
      <c r="H58" s="316">
        <v>6.8970269999999996</v>
      </c>
      <c r="I58" s="316">
        <v>1042.495496</v>
      </c>
      <c r="J58" s="316">
        <v>1347.844302</v>
      </c>
      <c r="K58" s="316">
        <v>2.829196</v>
      </c>
      <c r="L58" s="316">
        <v>0</v>
      </c>
      <c r="M58" s="316">
        <v>25.000717000000002</v>
      </c>
      <c r="N58" s="314"/>
      <c r="O58" s="315"/>
      <c r="P58" s="305"/>
      <c r="Q58" s="305"/>
      <c r="R58" s="305"/>
      <c r="S58" s="305"/>
      <c r="T58" s="305"/>
      <c r="U58" s="305"/>
      <c r="V58" s="305"/>
      <c r="W58" s="305"/>
      <c r="X58" s="305"/>
      <c r="Y58" s="305"/>
      <c r="Z58" s="305"/>
      <c r="AA58" s="305"/>
      <c r="AB58" s="305"/>
      <c r="AC58" s="305"/>
      <c r="AD58" s="305"/>
      <c r="AE58" s="305"/>
      <c r="AF58" s="305"/>
      <c r="AG58" s="305"/>
      <c r="AH58" s="305"/>
      <c r="AI58" s="305"/>
      <c r="AJ58" s="305"/>
      <c r="AK58" s="305"/>
      <c r="AL58" s="305"/>
      <c r="AM58" s="305"/>
      <c r="AN58" s="305"/>
    </row>
    <row r="59" spans="1:40" s="304" customFormat="1" ht="9" customHeight="1">
      <c r="A59" s="319" t="s">
        <v>8</v>
      </c>
      <c r="B59" s="316">
        <f t="shared" si="3"/>
        <v>15075.332406</v>
      </c>
      <c r="C59" s="316">
        <v>86.349928000000006</v>
      </c>
      <c r="D59" s="316">
        <v>0</v>
      </c>
      <c r="E59" s="316">
        <v>0</v>
      </c>
      <c r="F59" s="316">
        <v>179.746443</v>
      </c>
      <c r="G59" s="316">
        <v>774.90515900000003</v>
      </c>
      <c r="H59" s="316">
        <v>54.825626</v>
      </c>
      <c r="I59" s="316">
        <v>5278.6404519999996</v>
      </c>
      <c r="J59" s="316">
        <v>8696.4385779999993</v>
      </c>
      <c r="K59" s="316">
        <v>0</v>
      </c>
      <c r="L59" s="316">
        <v>0</v>
      </c>
      <c r="M59" s="316">
        <v>4.4262199999999998</v>
      </c>
      <c r="N59" s="314"/>
      <c r="O59" s="315"/>
      <c r="P59" s="305"/>
      <c r="Q59" s="305"/>
      <c r="R59" s="305"/>
      <c r="S59" s="305"/>
      <c r="T59" s="305"/>
      <c r="U59" s="305"/>
      <c r="V59" s="305"/>
      <c r="W59" s="305"/>
      <c r="X59" s="305"/>
      <c r="Y59" s="305"/>
      <c r="Z59" s="305"/>
      <c r="AA59" s="305"/>
      <c r="AB59" s="305"/>
      <c r="AC59" s="305"/>
      <c r="AD59" s="305"/>
      <c r="AE59" s="305"/>
      <c r="AF59" s="305"/>
      <c r="AG59" s="305"/>
      <c r="AH59" s="305"/>
      <c r="AI59" s="305"/>
      <c r="AJ59" s="305"/>
      <c r="AK59" s="305"/>
      <c r="AL59" s="305"/>
      <c r="AM59" s="305"/>
      <c r="AN59" s="305"/>
    </row>
    <row r="60" spans="1:40" s="304" customFormat="1" ht="9" customHeight="1">
      <c r="A60" s="317" t="s">
        <v>9</v>
      </c>
      <c r="B60" s="318">
        <f t="shared" si="3"/>
        <v>11453.265087</v>
      </c>
      <c r="C60" s="318">
        <v>814.09169999999995</v>
      </c>
      <c r="D60" s="318">
        <v>0</v>
      </c>
      <c r="E60" s="318">
        <v>0</v>
      </c>
      <c r="F60" s="318">
        <v>870.83614699999998</v>
      </c>
      <c r="G60" s="318">
        <v>191.57710599999999</v>
      </c>
      <c r="H60" s="318">
        <v>241.38090500000001</v>
      </c>
      <c r="I60" s="318">
        <v>4151.4903919999997</v>
      </c>
      <c r="J60" s="318">
        <v>4984.0269740000003</v>
      </c>
      <c r="K60" s="318">
        <v>4.9639319999999998</v>
      </c>
      <c r="L60" s="318">
        <v>194.897931</v>
      </c>
      <c r="M60" s="318">
        <v>0</v>
      </c>
      <c r="N60" s="314"/>
      <c r="O60" s="315"/>
      <c r="P60" s="305"/>
      <c r="Q60" s="305"/>
      <c r="R60" s="305"/>
      <c r="S60" s="305"/>
      <c r="T60" s="305"/>
      <c r="U60" s="305"/>
      <c r="V60" s="305"/>
      <c r="W60" s="305"/>
      <c r="X60" s="305"/>
      <c r="Y60" s="305"/>
      <c r="Z60" s="305"/>
      <c r="AA60" s="305"/>
      <c r="AB60" s="305"/>
      <c r="AC60" s="305"/>
      <c r="AD60" s="305"/>
      <c r="AE60" s="305"/>
      <c r="AF60" s="305"/>
      <c r="AG60" s="305"/>
      <c r="AH60" s="305"/>
      <c r="AI60" s="305"/>
      <c r="AJ60" s="305"/>
      <c r="AK60" s="305"/>
      <c r="AL60" s="305"/>
      <c r="AM60" s="305"/>
      <c r="AN60" s="305"/>
    </row>
    <row r="61" spans="1:40" s="304" customFormat="1" ht="9" customHeight="1">
      <c r="A61" s="319" t="s">
        <v>178</v>
      </c>
      <c r="B61" s="316">
        <f t="shared" si="3"/>
        <v>46897.493100000007</v>
      </c>
      <c r="C61" s="316">
        <v>9349.3737000000001</v>
      </c>
      <c r="D61" s="316">
        <v>0</v>
      </c>
      <c r="E61" s="316">
        <v>46.937899999999999</v>
      </c>
      <c r="F61" s="316">
        <v>8540.7844000000005</v>
      </c>
      <c r="G61" s="316">
        <v>1732.7239</v>
      </c>
      <c r="H61" s="316">
        <v>1341.8725999999999</v>
      </c>
      <c r="I61" s="316">
        <v>19095.070800000001</v>
      </c>
      <c r="J61" s="316">
        <v>2148.308</v>
      </c>
      <c r="K61" s="316">
        <v>977.13160000000005</v>
      </c>
      <c r="L61" s="316">
        <v>3665.2901999999999</v>
      </c>
      <c r="M61" s="316">
        <v>0</v>
      </c>
      <c r="N61" s="314"/>
      <c r="O61" s="315"/>
      <c r="P61" s="305"/>
      <c r="Q61" s="305"/>
      <c r="R61" s="305"/>
      <c r="S61" s="305"/>
      <c r="T61" s="305"/>
      <c r="U61" s="305"/>
      <c r="V61" s="305"/>
      <c r="W61" s="305"/>
      <c r="X61" s="305"/>
      <c r="Y61" s="305"/>
      <c r="Z61" s="305"/>
      <c r="AA61" s="305"/>
      <c r="AB61" s="305"/>
      <c r="AC61" s="305"/>
      <c r="AD61" s="305"/>
      <c r="AE61" s="305"/>
      <c r="AF61" s="305"/>
      <c r="AG61" s="305"/>
      <c r="AH61" s="305"/>
      <c r="AI61" s="305"/>
      <c r="AJ61" s="305"/>
      <c r="AK61" s="305"/>
      <c r="AL61" s="305"/>
      <c r="AM61" s="305"/>
      <c r="AN61" s="305"/>
    </row>
    <row r="62" spans="1:40" s="304" customFormat="1" ht="9" customHeight="1">
      <c r="A62" s="319" t="s">
        <v>11</v>
      </c>
      <c r="B62" s="316">
        <f t="shared" si="3"/>
        <v>5856.4523479999998</v>
      </c>
      <c r="C62" s="316">
        <v>72.863545000000002</v>
      </c>
      <c r="D62" s="316">
        <v>0</v>
      </c>
      <c r="E62" s="316">
        <v>0</v>
      </c>
      <c r="F62" s="316">
        <v>95.048314000000005</v>
      </c>
      <c r="G62" s="316">
        <v>71.776348999999996</v>
      </c>
      <c r="H62" s="316">
        <v>53.410271999999999</v>
      </c>
      <c r="I62" s="316">
        <v>1976.5510939999999</v>
      </c>
      <c r="J62" s="316">
        <v>3313.2510969999998</v>
      </c>
      <c r="K62" s="316">
        <v>0</v>
      </c>
      <c r="L62" s="316">
        <v>0</v>
      </c>
      <c r="M62" s="316">
        <v>273.55167699999998</v>
      </c>
      <c r="N62" s="314"/>
      <c r="O62" s="315"/>
      <c r="P62" s="305"/>
      <c r="Q62" s="305"/>
      <c r="R62" s="305"/>
      <c r="S62" s="305"/>
      <c r="T62" s="305"/>
      <c r="U62" s="305"/>
      <c r="V62" s="305"/>
      <c r="W62" s="305"/>
      <c r="X62" s="305"/>
      <c r="Y62" s="305"/>
      <c r="Z62" s="305"/>
      <c r="AA62" s="305"/>
      <c r="AB62" s="305"/>
      <c r="AC62" s="305"/>
      <c r="AD62" s="305"/>
      <c r="AE62" s="305"/>
      <c r="AF62" s="305"/>
      <c r="AG62" s="305"/>
      <c r="AH62" s="305"/>
      <c r="AI62" s="305"/>
      <c r="AJ62" s="305"/>
      <c r="AK62" s="305"/>
      <c r="AL62" s="305"/>
      <c r="AM62" s="305"/>
      <c r="AN62" s="305"/>
    </row>
    <row r="63" spans="1:40" s="304" customFormat="1" ht="9" customHeight="1">
      <c r="A63" s="319" t="s">
        <v>12</v>
      </c>
      <c r="B63" s="316">
        <f t="shared" si="3"/>
        <v>12367.729526000001</v>
      </c>
      <c r="C63" s="316">
        <v>58.455122000000003</v>
      </c>
      <c r="D63" s="316">
        <v>0</v>
      </c>
      <c r="E63" s="316">
        <v>7.0867149999999999</v>
      </c>
      <c r="F63" s="316">
        <v>288.62893500000001</v>
      </c>
      <c r="G63" s="316">
        <v>534.57167300000003</v>
      </c>
      <c r="H63" s="316">
        <v>57.071002</v>
      </c>
      <c r="I63" s="316">
        <v>5188.3192230000004</v>
      </c>
      <c r="J63" s="316">
        <v>6232.4631579999996</v>
      </c>
      <c r="K63" s="316">
        <v>1.1336980000000001</v>
      </c>
      <c r="L63" s="316">
        <v>0</v>
      </c>
      <c r="M63" s="316">
        <v>0</v>
      </c>
      <c r="N63" s="314"/>
      <c r="O63" s="315"/>
      <c r="P63" s="305"/>
      <c r="Q63" s="305"/>
      <c r="R63" s="305"/>
      <c r="S63" s="305"/>
      <c r="T63" s="305"/>
      <c r="U63" s="305"/>
      <c r="V63" s="305"/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305"/>
      <c r="AI63" s="305"/>
      <c r="AJ63" s="305"/>
      <c r="AK63" s="305"/>
      <c r="AL63" s="305"/>
      <c r="AM63" s="305"/>
      <c r="AN63" s="305"/>
    </row>
    <row r="64" spans="1:40" s="304" customFormat="1" ht="9" customHeight="1">
      <c r="A64" s="317" t="s">
        <v>13</v>
      </c>
      <c r="B64" s="318">
        <f t="shared" si="3"/>
        <v>12048.693299999999</v>
      </c>
      <c r="C64" s="318">
        <v>238.37540000000001</v>
      </c>
      <c r="D64" s="318">
        <v>0</v>
      </c>
      <c r="E64" s="318">
        <v>0</v>
      </c>
      <c r="F64" s="318">
        <v>90.502099999999999</v>
      </c>
      <c r="G64" s="318">
        <v>80.005600000000001</v>
      </c>
      <c r="H64" s="318">
        <v>30.7255</v>
      </c>
      <c r="I64" s="318">
        <v>3164.5398</v>
      </c>
      <c r="J64" s="318">
        <v>8441.6769999999997</v>
      </c>
      <c r="K64" s="318">
        <v>0</v>
      </c>
      <c r="L64" s="318">
        <v>0</v>
      </c>
      <c r="M64" s="318">
        <v>2.8679000000000001</v>
      </c>
      <c r="N64" s="314"/>
      <c r="O64" s="315"/>
      <c r="P64" s="305"/>
      <c r="Q64" s="305"/>
      <c r="R64" s="305"/>
      <c r="S64" s="305"/>
      <c r="T64" s="305"/>
      <c r="U64" s="305"/>
      <c r="V64" s="305"/>
      <c r="W64" s="305"/>
      <c r="X64" s="305"/>
      <c r="Y64" s="305"/>
      <c r="Z64" s="305"/>
      <c r="AA64" s="305"/>
      <c r="AB64" s="305"/>
      <c r="AC64" s="305"/>
      <c r="AD64" s="305"/>
      <c r="AE64" s="305"/>
      <c r="AF64" s="305"/>
      <c r="AG64" s="305"/>
      <c r="AH64" s="305"/>
      <c r="AI64" s="305"/>
      <c r="AJ64" s="305"/>
      <c r="AK64" s="305"/>
      <c r="AL64" s="305"/>
      <c r="AM64" s="305"/>
      <c r="AN64" s="305"/>
    </row>
    <row r="65" spans="1:40" s="304" customFormat="1" ht="9" customHeight="1">
      <c r="A65" s="319" t="s">
        <v>14</v>
      </c>
      <c r="B65" s="316">
        <f t="shared" si="3"/>
        <v>7633.6256309999999</v>
      </c>
      <c r="C65" s="316">
        <v>79.824703999999997</v>
      </c>
      <c r="D65" s="316">
        <v>0</v>
      </c>
      <c r="E65" s="316">
        <v>0</v>
      </c>
      <c r="F65" s="316">
        <v>38.388134999999998</v>
      </c>
      <c r="G65" s="316">
        <v>91.420366999999999</v>
      </c>
      <c r="H65" s="316">
        <v>8.3135770000000004</v>
      </c>
      <c r="I65" s="316">
        <v>2598.0071160000002</v>
      </c>
      <c r="J65" s="316">
        <v>4813.2842970000002</v>
      </c>
      <c r="K65" s="316">
        <v>0</v>
      </c>
      <c r="L65" s="316">
        <v>1.6053200000000001</v>
      </c>
      <c r="M65" s="316">
        <v>2.7821150000000001</v>
      </c>
      <c r="N65" s="314"/>
      <c r="O65" s="315"/>
      <c r="P65" s="305"/>
      <c r="Q65" s="305"/>
      <c r="R65" s="305"/>
      <c r="S65" s="305"/>
      <c r="T65" s="305"/>
      <c r="U65" s="305"/>
      <c r="V65" s="305"/>
      <c r="W65" s="305"/>
      <c r="X65" s="305"/>
      <c r="Y65" s="305"/>
      <c r="Z65" s="305"/>
      <c r="AA65" s="305"/>
      <c r="AB65" s="305"/>
      <c r="AC65" s="305"/>
      <c r="AD65" s="305"/>
      <c r="AE65" s="305"/>
      <c r="AF65" s="305"/>
      <c r="AG65" s="305"/>
      <c r="AH65" s="305"/>
      <c r="AI65" s="305"/>
      <c r="AJ65" s="305"/>
      <c r="AK65" s="305"/>
      <c r="AL65" s="305"/>
      <c r="AM65" s="305"/>
      <c r="AN65" s="305"/>
    </row>
    <row r="66" spans="1:40" s="304" customFormat="1" ht="9" customHeight="1">
      <c r="A66" s="319" t="s">
        <v>15</v>
      </c>
      <c r="B66" s="316">
        <f t="shared" si="3"/>
        <v>19521.006064999998</v>
      </c>
      <c r="C66" s="316">
        <v>820.127928</v>
      </c>
      <c r="D66" s="316">
        <v>675.03555200000005</v>
      </c>
      <c r="E66" s="316">
        <v>0</v>
      </c>
      <c r="F66" s="316">
        <v>354.941125</v>
      </c>
      <c r="G66" s="316">
        <v>504.52436499999999</v>
      </c>
      <c r="H66" s="316">
        <v>270.72569099999998</v>
      </c>
      <c r="I66" s="316">
        <v>8579.2379739999997</v>
      </c>
      <c r="J66" s="316">
        <v>8056.5554869999996</v>
      </c>
      <c r="K66" s="316">
        <v>200</v>
      </c>
      <c r="L66" s="316">
        <v>59.857942999999999</v>
      </c>
      <c r="M66" s="316">
        <v>0</v>
      </c>
      <c r="N66" s="314"/>
      <c r="O66" s="315"/>
      <c r="P66" s="305"/>
      <c r="Q66" s="305"/>
      <c r="R66" s="305"/>
      <c r="S66" s="305"/>
      <c r="T66" s="305"/>
      <c r="U66" s="305"/>
      <c r="V66" s="305"/>
      <c r="W66" s="305"/>
      <c r="X66" s="305"/>
      <c r="Y66" s="305"/>
      <c r="Z66" s="305"/>
      <c r="AA66" s="305"/>
      <c r="AB66" s="305"/>
      <c r="AC66" s="305"/>
      <c r="AD66" s="305"/>
      <c r="AE66" s="305"/>
      <c r="AF66" s="305"/>
      <c r="AG66" s="305"/>
      <c r="AH66" s="305"/>
      <c r="AI66" s="305"/>
      <c r="AJ66" s="305"/>
      <c r="AK66" s="305"/>
      <c r="AL66" s="305"/>
      <c r="AM66" s="305"/>
      <c r="AN66" s="305"/>
    </row>
    <row r="67" spans="1:40" s="304" customFormat="1" ht="9" customHeight="1">
      <c r="A67" s="319" t="s">
        <v>16</v>
      </c>
      <c r="B67" s="316">
        <f t="shared" si="3"/>
        <v>33677.239000000001</v>
      </c>
      <c r="C67" s="316">
        <v>1139.4296999999999</v>
      </c>
      <c r="D67" s="316">
        <v>0</v>
      </c>
      <c r="E67" s="316">
        <v>68.866600000000005</v>
      </c>
      <c r="F67" s="316">
        <v>646.6979</v>
      </c>
      <c r="G67" s="316">
        <v>618.69190000000003</v>
      </c>
      <c r="H67" s="316">
        <v>157.6456</v>
      </c>
      <c r="I67" s="316">
        <v>15501.842500000001</v>
      </c>
      <c r="J67" s="316">
        <v>14078.484</v>
      </c>
      <c r="K67" s="316">
        <v>1465.5808</v>
      </c>
      <c r="L67" s="316">
        <v>0</v>
      </c>
      <c r="M67" s="316">
        <v>0</v>
      </c>
      <c r="N67" s="314"/>
      <c r="O67" s="315"/>
      <c r="P67" s="305"/>
      <c r="Q67" s="305"/>
      <c r="R67" s="305"/>
      <c r="S67" s="305"/>
      <c r="T67" s="305"/>
      <c r="U67" s="305"/>
      <c r="V67" s="305"/>
      <c r="W67" s="305"/>
      <c r="X67" s="305"/>
      <c r="Y67" s="305"/>
      <c r="Z67" s="305"/>
      <c r="AA67" s="305"/>
      <c r="AB67" s="305"/>
      <c r="AC67" s="305"/>
      <c r="AD67" s="305"/>
      <c r="AE67" s="305"/>
      <c r="AF67" s="305"/>
      <c r="AG67" s="305"/>
      <c r="AH67" s="305"/>
      <c r="AI67" s="305"/>
      <c r="AJ67" s="305"/>
      <c r="AK67" s="305"/>
      <c r="AL67" s="305"/>
      <c r="AM67" s="305"/>
      <c r="AN67" s="305"/>
    </row>
    <row r="68" spans="1:40" s="304" customFormat="1" ht="9" customHeight="1">
      <c r="A68" s="317" t="s">
        <v>17</v>
      </c>
      <c r="B68" s="318">
        <f t="shared" si="3"/>
        <v>11889.35161</v>
      </c>
      <c r="C68" s="318">
        <v>76.883289000000005</v>
      </c>
      <c r="D68" s="318">
        <v>0</v>
      </c>
      <c r="E68" s="318">
        <v>0</v>
      </c>
      <c r="F68" s="318">
        <v>204.922054</v>
      </c>
      <c r="G68" s="318">
        <v>161.66183599999999</v>
      </c>
      <c r="H68" s="318">
        <v>83.029921000000002</v>
      </c>
      <c r="I68" s="318">
        <v>4194.1638030000004</v>
      </c>
      <c r="J68" s="318">
        <v>7168.6907069999997</v>
      </c>
      <c r="K68" s="318">
        <v>0</v>
      </c>
      <c r="L68" s="318">
        <v>0</v>
      </c>
      <c r="M68" s="318">
        <v>0</v>
      </c>
      <c r="N68" s="314"/>
      <c r="O68" s="315"/>
      <c r="P68" s="305"/>
      <c r="Q68" s="305"/>
      <c r="R68" s="305"/>
      <c r="S68" s="305"/>
      <c r="T68" s="305"/>
      <c r="U68" s="305"/>
      <c r="V68" s="305"/>
      <c r="W68" s="305"/>
      <c r="X68" s="305"/>
      <c r="Y68" s="305"/>
      <c r="Z68" s="305"/>
      <c r="AA68" s="305"/>
      <c r="AB68" s="305"/>
      <c r="AC68" s="305"/>
      <c r="AD68" s="305"/>
      <c r="AE68" s="305"/>
      <c r="AF68" s="305"/>
      <c r="AG68" s="305"/>
      <c r="AH68" s="305"/>
      <c r="AI68" s="305"/>
      <c r="AJ68" s="305"/>
      <c r="AK68" s="305"/>
      <c r="AL68" s="305"/>
      <c r="AM68" s="305"/>
      <c r="AN68" s="305"/>
    </row>
    <row r="69" spans="1:40" s="304" customFormat="1" ht="9" customHeight="1">
      <c r="A69" s="319" t="s">
        <v>18</v>
      </c>
      <c r="B69" s="316">
        <f t="shared" si="3"/>
        <v>5535.3580000000002</v>
      </c>
      <c r="C69" s="316">
        <v>36.378</v>
      </c>
      <c r="D69" s="316">
        <v>0</v>
      </c>
      <c r="E69" s="316">
        <v>1.1279999999999999</v>
      </c>
      <c r="F69" s="316">
        <v>87.298000000000002</v>
      </c>
      <c r="G69" s="316">
        <v>105.224</v>
      </c>
      <c r="H69" s="316">
        <v>45.838000000000001</v>
      </c>
      <c r="I69" s="316">
        <v>2084.723</v>
      </c>
      <c r="J69" s="316">
        <v>3063.85</v>
      </c>
      <c r="K69" s="316">
        <v>110.919</v>
      </c>
      <c r="L69" s="316">
        <v>0</v>
      </c>
      <c r="M69" s="316">
        <v>0</v>
      </c>
      <c r="N69" s="314"/>
      <c r="O69" s="315"/>
      <c r="P69" s="305"/>
      <c r="Q69" s="305"/>
      <c r="R69" s="305"/>
      <c r="S69" s="305"/>
      <c r="T69" s="305"/>
      <c r="U69" s="305"/>
      <c r="V69" s="305"/>
      <c r="W69" s="305"/>
      <c r="X69" s="305"/>
      <c r="Y69" s="305"/>
      <c r="Z69" s="305"/>
      <c r="AA69" s="305"/>
      <c r="AB69" s="305"/>
      <c r="AC69" s="305"/>
      <c r="AD69" s="305"/>
      <c r="AE69" s="305"/>
      <c r="AF69" s="305"/>
      <c r="AG69" s="305"/>
      <c r="AH69" s="305"/>
      <c r="AI69" s="305"/>
      <c r="AJ69" s="305"/>
      <c r="AK69" s="305"/>
      <c r="AL69" s="305"/>
      <c r="AM69" s="305"/>
      <c r="AN69" s="305"/>
    </row>
    <row r="70" spans="1:40" s="304" customFormat="1" ht="9" customHeight="1">
      <c r="A70" s="319" t="s">
        <v>19</v>
      </c>
      <c r="B70" s="316">
        <f t="shared" si="3"/>
        <v>4414.2637490000006</v>
      </c>
      <c r="C70" s="316">
        <v>75.705113999999995</v>
      </c>
      <c r="D70" s="316">
        <v>16.024715</v>
      </c>
      <c r="E70" s="316">
        <v>0</v>
      </c>
      <c r="F70" s="316">
        <v>39.946019999999997</v>
      </c>
      <c r="G70" s="316">
        <v>55.765963999999997</v>
      </c>
      <c r="H70" s="316">
        <v>11.390776000000001</v>
      </c>
      <c r="I70" s="316">
        <v>1497.158058</v>
      </c>
      <c r="J70" s="316">
        <v>2408.7231499999998</v>
      </c>
      <c r="K70" s="316">
        <v>60</v>
      </c>
      <c r="L70" s="316">
        <v>117.053516</v>
      </c>
      <c r="M70" s="316">
        <v>132.49643599999999</v>
      </c>
      <c r="N70" s="314"/>
      <c r="O70" s="315"/>
      <c r="P70" s="305"/>
      <c r="Q70" s="305"/>
      <c r="R70" s="305"/>
      <c r="S70" s="305"/>
      <c r="T70" s="305"/>
      <c r="U70" s="305"/>
      <c r="V70" s="305"/>
      <c r="W70" s="305"/>
      <c r="X70" s="305"/>
      <c r="Y70" s="305"/>
      <c r="Z70" s="305"/>
      <c r="AA70" s="305"/>
      <c r="AB70" s="305"/>
      <c r="AC70" s="305"/>
      <c r="AD70" s="305"/>
      <c r="AE70" s="305"/>
      <c r="AF70" s="305"/>
      <c r="AG70" s="305"/>
      <c r="AH70" s="305"/>
      <c r="AI70" s="305"/>
      <c r="AJ70" s="305"/>
      <c r="AK70" s="305"/>
      <c r="AL70" s="305"/>
      <c r="AM70" s="305"/>
      <c r="AN70" s="305"/>
    </row>
    <row r="71" spans="1:40" s="304" customFormat="1" ht="9" customHeight="1">
      <c r="A71" s="319" t="s">
        <v>20</v>
      </c>
      <c r="B71" s="316">
        <f t="shared" si="3"/>
        <v>23885.890955000003</v>
      </c>
      <c r="C71" s="316">
        <v>986.47650699999997</v>
      </c>
      <c r="D71" s="316">
        <v>6131.8351549999998</v>
      </c>
      <c r="E71" s="316">
        <v>0</v>
      </c>
      <c r="F71" s="316">
        <v>631.65812200000005</v>
      </c>
      <c r="G71" s="316">
        <v>417.70866000000001</v>
      </c>
      <c r="H71" s="316">
        <v>119.202348</v>
      </c>
      <c r="I71" s="316">
        <v>6545.6533300000001</v>
      </c>
      <c r="J71" s="316">
        <v>6315.3011990000005</v>
      </c>
      <c r="K71" s="316">
        <v>0</v>
      </c>
      <c r="L71" s="316">
        <v>898.69094800000005</v>
      </c>
      <c r="M71" s="316">
        <v>1839.3646859999999</v>
      </c>
      <c r="N71" s="314"/>
      <c r="O71" s="315"/>
      <c r="P71" s="305"/>
      <c r="Q71" s="305"/>
      <c r="R71" s="305"/>
      <c r="S71" s="305"/>
      <c r="T71" s="305"/>
      <c r="U71" s="305"/>
      <c r="V71" s="305"/>
      <c r="W71" s="305"/>
      <c r="X71" s="305"/>
      <c r="Y71" s="305"/>
      <c r="Z71" s="305"/>
      <c r="AA71" s="305"/>
      <c r="AB71" s="305"/>
      <c r="AC71" s="305"/>
      <c r="AD71" s="305"/>
      <c r="AE71" s="305"/>
      <c r="AF71" s="305"/>
      <c r="AG71" s="305"/>
      <c r="AH71" s="305"/>
      <c r="AI71" s="305"/>
      <c r="AJ71" s="305"/>
      <c r="AK71" s="305"/>
      <c r="AL71" s="305"/>
      <c r="AM71" s="305"/>
      <c r="AN71" s="305"/>
    </row>
    <row r="72" spans="1:40" s="304" customFormat="1" ht="9" customHeight="1">
      <c r="A72" s="317" t="s">
        <v>21</v>
      </c>
      <c r="B72" s="318">
        <f t="shared" si="3"/>
        <v>11094.874107</v>
      </c>
      <c r="C72" s="318">
        <v>25.822154999999999</v>
      </c>
      <c r="D72" s="318">
        <v>0</v>
      </c>
      <c r="E72" s="318">
        <v>0</v>
      </c>
      <c r="F72" s="318">
        <v>62.248893000000002</v>
      </c>
      <c r="G72" s="318">
        <v>189.55303699999999</v>
      </c>
      <c r="H72" s="318">
        <v>44.320169999999997</v>
      </c>
      <c r="I72" s="318">
        <v>3472.8104840000001</v>
      </c>
      <c r="J72" s="318">
        <v>7300.1193679999997</v>
      </c>
      <c r="K72" s="318">
        <v>0</v>
      </c>
      <c r="L72" s="318">
        <v>0</v>
      </c>
      <c r="M72" s="318">
        <v>0</v>
      </c>
      <c r="N72" s="314"/>
      <c r="O72" s="315"/>
      <c r="P72" s="305"/>
      <c r="Q72" s="305"/>
      <c r="R72" s="305"/>
      <c r="S72" s="305"/>
      <c r="T72" s="305"/>
      <c r="U72" s="305"/>
      <c r="V72" s="305"/>
      <c r="W72" s="305"/>
      <c r="X72" s="305"/>
      <c r="Y72" s="305"/>
      <c r="Z72" s="305"/>
      <c r="AA72" s="305"/>
      <c r="AB72" s="305"/>
      <c r="AC72" s="305"/>
      <c r="AD72" s="305"/>
      <c r="AE72" s="305"/>
      <c r="AF72" s="305"/>
      <c r="AG72" s="305"/>
      <c r="AH72" s="305"/>
      <c r="AI72" s="305"/>
      <c r="AJ72" s="305"/>
      <c r="AK72" s="305"/>
      <c r="AL72" s="305"/>
      <c r="AM72" s="305"/>
      <c r="AN72" s="305"/>
    </row>
    <row r="73" spans="1:40" s="304" customFormat="1" ht="9" customHeight="1">
      <c r="A73" s="319" t="s">
        <v>22</v>
      </c>
      <c r="B73" s="316">
        <f t="shared" si="3"/>
        <v>15062.870500000001</v>
      </c>
      <c r="C73" s="316">
        <v>206.8819</v>
      </c>
      <c r="D73" s="316">
        <v>0</v>
      </c>
      <c r="E73" s="316">
        <v>0</v>
      </c>
      <c r="F73" s="316">
        <v>205.0771</v>
      </c>
      <c r="G73" s="316">
        <v>330.572</v>
      </c>
      <c r="H73" s="316">
        <v>221.64760000000001</v>
      </c>
      <c r="I73" s="316">
        <v>5404.7741999999998</v>
      </c>
      <c r="J73" s="316">
        <v>7802.8738999999996</v>
      </c>
      <c r="K73" s="316">
        <v>0</v>
      </c>
      <c r="L73" s="316">
        <v>855.04259999999999</v>
      </c>
      <c r="M73" s="316">
        <v>36.001199999999997</v>
      </c>
      <c r="N73" s="314"/>
      <c r="O73" s="315"/>
      <c r="P73" s="305"/>
      <c r="Q73" s="305"/>
      <c r="R73" s="305"/>
      <c r="S73" s="305"/>
      <c r="T73" s="305"/>
      <c r="U73" s="305"/>
      <c r="V73" s="305"/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305"/>
      <c r="AI73" s="305"/>
      <c r="AJ73" s="305"/>
      <c r="AK73" s="305"/>
      <c r="AL73" s="305"/>
      <c r="AM73" s="305"/>
      <c r="AN73" s="305"/>
    </row>
    <row r="74" spans="1:40" s="304" customFormat="1" ht="9" customHeight="1">
      <c r="A74" s="319" t="s">
        <v>23</v>
      </c>
      <c r="B74" s="316">
        <f t="shared" si="3"/>
        <v>5690.9569230000006</v>
      </c>
      <c r="C74" s="316">
        <v>52.841619999999999</v>
      </c>
      <c r="D74" s="316">
        <v>0</v>
      </c>
      <c r="E74" s="316">
        <v>0</v>
      </c>
      <c r="F74" s="316">
        <v>104.503795</v>
      </c>
      <c r="G74" s="316">
        <v>131.27415199999999</v>
      </c>
      <c r="H74" s="316">
        <v>54.351308000000003</v>
      </c>
      <c r="I74" s="316">
        <v>2197.7418229999998</v>
      </c>
      <c r="J74" s="316">
        <v>3059.108506</v>
      </c>
      <c r="K74" s="316">
        <v>87.032949000000002</v>
      </c>
      <c r="L74" s="316">
        <v>0</v>
      </c>
      <c r="M74" s="316">
        <v>4.1027699999999996</v>
      </c>
      <c r="N74" s="314"/>
      <c r="O74" s="315"/>
      <c r="P74" s="305"/>
      <c r="Q74" s="305"/>
      <c r="R74" s="305"/>
      <c r="S74" s="305"/>
      <c r="T74" s="305"/>
      <c r="U74" s="305"/>
      <c r="V74" s="305"/>
      <c r="W74" s="305"/>
      <c r="X74" s="305"/>
      <c r="Y74" s="305"/>
      <c r="Z74" s="305"/>
      <c r="AA74" s="305"/>
      <c r="AB74" s="305"/>
      <c r="AC74" s="305"/>
      <c r="AD74" s="305"/>
      <c r="AE74" s="305"/>
      <c r="AF74" s="305"/>
      <c r="AG74" s="305"/>
      <c r="AH74" s="305"/>
      <c r="AI74" s="305"/>
      <c r="AJ74" s="305"/>
      <c r="AK74" s="305"/>
      <c r="AL74" s="305"/>
      <c r="AM74" s="305"/>
      <c r="AN74" s="305"/>
    </row>
    <row r="75" spans="1:40" s="304" customFormat="1" ht="9" customHeight="1">
      <c r="A75" s="319" t="s">
        <v>24</v>
      </c>
      <c r="B75" s="316">
        <f t="shared" si="3"/>
        <v>4395.6257070000001</v>
      </c>
      <c r="C75" s="316">
        <v>219.46534500000001</v>
      </c>
      <c r="D75" s="316">
        <v>223.632487</v>
      </c>
      <c r="E75" s="316">
        <v>0</v>
      </c>
      <c r="F75" s="316">
        <v>116.308172</v>
      </c>
      <c r="G75" s="316">
        <v>122.356129</v>
      </c>
      <c r="H75" s="316">
        <v>100.66200499999999</v>
      </c>
      <c r="I75" s="316">
        <v>1343.8471460000001</v>
      </c>
      <c r="J75" s="316">
        <v>1964.0272110000001</v>
      </c>
      <c r="K75" s="316">
        <v>0</v>
      </c>
      <c r="L75" s="316">
        <v>305.32721199999997</v>
      </c>
      <c r="M75" s="316">
        <v>0</v>
      </c>
      <c r="N75" s="314"/>
      <c r="O75" s="315"/>
      <c r="P75" s="305"/>
      <c r="Q75" s="305"/>
      <c r="R75" s="305"/>
      <c r="S75" s="305"/>
      <c r="T75" s="305"/>
      <c r="U75" s="305"/>
      <c r="V75" s="305"/>
      <c r="W75" s="305"/>
      <c r="X75" s="305"/>
      <c r="Y75" s="305"/>
      <c r="Z75" s="305"/>
      <c r="AA75" s="305"/>
      <c r="AB75" s="305"/>
      <c r="AC75" s="305"/>
      <c r="AD75" s="305"/>
      <c r="AE75" s="305"/>
      <c r="AF75" s="305"/>
      <c r="AG75" s="305"/>
      <c r="AH75" s="305"/>
      <c r="AI75" s="305"/>
      <c r="AJ75" s="305"/>
      <c r="AK75" s="305"/>
      <c r="AL75" s="305"/>
      <c r="AM75" s="305"/>
      <c r="AN75" s="305"/>
    </row>
    <row r="76" spans="1:40" s="304" customFormat="1" ht="9" customHeight="1">
      <c r="A76" s="317" t="s">
        <v>25</v>
      </c>
      <c r="B76" s="318">
        <f t="shared" si="3"/>
        <v>7593.2240000000002</v>
      </c>
      <c r="C76" s="318">
        <v>55.505000000000003</v>
      </c>
      <c r="D76" s="318">
        <v>0</v>
      </c>
      <c r="E76" s="318">
        <v>0</v>
      </c>
      <c r="F76" s="318">
        <v>96.039000000000001</v>
      </c>
      <c r="G76" s="318">
        <v>136.72399999999999</v>
      </c>
      <c r="H76" s="318">
        <v>20.244</v>
      </c>
      <c r="I76" s="318">
        <v>2667.5810000000001</v>
      </c>
      <c r="J76" s="318">
        <v>4557.9440000000004</v>
      </c>
      <c r="K76" s="318">
        <v>59.186999999999998</v>
      </c>
      <c r="L76" s="318">
        <v>0</v>
      </c>
      <c r="M76" s="318">
        <v>0</v>
      </c>
      <c r="N76" s="314"/>
      <c r="O76" s="315"/>
      <c r="P76" s="305"/>
      <c r="Q76" s="305"/>
      <c r="R76" s="305"/>
      <c r="S76" s="305"/>
      <c r="T76" s="305"/>
      <c r="U76" s="305"/>
      <c r="V76" s="305"/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305"/>
      <c r="AH76" s="305"/>
      <c r="AI76" s="305"/>
      <c r="AJ76" s="305"/>
      <c r="AK76" s="305"/>
      <c r="AL76" s="305"/>
      <c r="AM76" s="305"/>
      <c r="AN76" s="305"/>
    </row>
    <row r="77" spans="1:40" s="304" customFormat="1" ht="9" customHeight="1">
      <c r="A77" s="319" t="s">
        <v>26</v>
      </c>
      <c r="B77" s="316">
        <f t="shared" si="3"/>
        <v>8545.4002</v>
      </c>
      <c r="C77" s="316">
        <v>154.807456</v>
      </c>
      <c r="D77" s="316">
        <v>0</v>
      </c>
      <c r="E77" s="316">
        <v>0</v>
      </c>
      <c r="F77" s="316">
        <v>300.705827</v>
      </c>
      <c r="G77" s="316">
        <v>114.421837</v>
      </c>
      <c r="H77" s="316">
        <v>58.52805</v>
      </c>
      <c r="I77" s="316">
        <v>3526.4723049999998</v>
      </c>
      <c r="J77" s="316">
        <v>4279.5202179999997</v>
      </c>
      <c r="K77" s="316">
        <v>110.944507</v>
      </c>
      <c r="L77" s="316">
        <v>0</v>
      </c>
      <c r="M77" s="316">
        <v>0</v>
      </c>
      <c r="N77" s="314"/>
      <c r="O77" s="315"/>
      <c r="P77" s="305"/>
      <c r="Q77" s="305"/>
      <c r="R77" s="305"/>
      <c r="S77" s="305"/>
      <c r="T77" s="305"/>
      <c r="U77" s="305"/>
      <c r="V77" s="305"/>
      <c r="W77" s="305"/>
      <c r="X77" s="305"/>
      <c r="Y77" s="305"/>
      <c r="Z77" s="305"/>
      <c r="AA77" s="305"/>
      <c r="AB77" s="305"/>
      <c r="AC77" s="305"/>
      <c r="AD77" s="305"/>
      <c r="AE77" s="305"/>
      <c r="AF77" s="305"/>
      <c r="AG77" s="305"/>
      <c r="AH77" s="305"/>
      <c r="AI77" s="305"/>
      <c r="AJ77" s="305"/>
      <c r="AK77" s="305"/>
      <c r="AL77" s="305"/>
      <c r="AM77" s="305"/>
      <c r="AN77" s="305"/>
    </row>
    <row r="78" spans="1:40" s="304" customFormat="1" ht="9" customHeight="1">
      <c r="A78" s="319" t="s">
        <v>27</v>
      </c>
      <c r="B78" s="316">
        <f t="shared" si="3"/>
        <v>9240.9580000000005</v>
      </c>
      <c r="C78" s="316">
        <v>418.00599999999997</v>
      </c>
      <c r="D78" s="316">
        <v>0</v>
      </c>
      <c r="E78" s="316">
        <v>0</v>
      </c>
      <c r="F78" s="316">
        <v>205.22800000000001</v>
      </c>
      <c r="G78" s="316">
        <v>18.391999999999999</v>
      </c>
      <c r="H78" s="316">
        <v>47.655000000000001</v>
      </c>
      <c r="I78" s="316">
        <v>4356.5140000000001</v>
      </c>
      <c r="J78" s="316">
        <v>4087.364</v>
      </c>
      <c r="K78" s="316">
        <v>100</v>
      </c>
      <c r="L78" s="316">
        <v>0</v>
      </c>
      <c r="M78" s="316">
        <v>7.7990000000000004</v>
      </c>
      <c r="N78" s="314"/>
      <c r="O78" s="315"/>
      <c r="P78" s="305"/>
      <c r="Q78" s="305"/>
      <c r="R78" s="305"/>
      <c r="S78" s="305"/>
      <c r="T78" s="305"/>
      <c r="U78" s="305"/>
      <c r="V78" s="305"/>
      <c r="W78" s="305"/>
      <c r="X78" s="305"/>
      <c r="Y78" s="305"/>
      <c r="Z78" s="305"/>
      <c r="AA78" s="305"/>
      <c r="AB78" s="305"/>
      <c r="AC78" s="305"/>
      <c r="AD78" s="305"/>
      <c r="AE78" s="305"/>
      <c r="AF78" s="305"/>
      <c r="AG78" s="305"/>
      <c r="AH78" s="305"/>
      <c r="AI78" s="305"/>
      <c r="AJ78" s="305"/>
      <c r="AK78" s="305"/>
      <c r="AL78" s="305"/>
      <c r="AM78" s="305"/>
      <c r="AN78" s="305"/>
    </row>
    <row r="79" spans="1:40" s="304" customFormat="1" ht="9" customHeight="1">
      <c r="A79" s="319" t="s">
        <v>28</v>
      </c>
      <c r="B79" s="316">
        <f t="shared" si="3"/>
        <v>11492.971856</v>
      </c>
      <c r="C79" s="316">
        <v>68.723802000000006</v>
      </c>
      <c r="D79" s="316">
        <v>0</v>
      </c>
      <c r="E79" s="316">
        <v>0</v>
      </c>
      <c r="F79" s="316">
        <v>117.99047400000001</v>
      </c>
      <c r="G79" s="316">
        <v>138.65999500000001</v>
      </c>
      <c r="H79" s="316">
        <v>40.268335999999998</v>
      </c>
      <c r="I79" s="316">
        <v>7107.5163490000004</v>
      </c>
      <c r="J79" s="316">
        <v>4019.8128999999999</v>
      </c>
      <c r="K79" s="316">
        <v>0</v>
      </c>
      <c r="L79" s="316">
        <v>0</v>
      </c>
      <c r="M79" s="316">
        <v>0</v>
      </c>
      <c r="N79" s="314"/>
      <c r="O79" s="315"/>
      <c r="P79" s="305"/>
      <c r="Q79" s="305"/>
      <c r="R79" s="305"/>
      <c r="S79" s="305"/>
      <c r="T79" s="305"/>
      <c r="U79" s="305"/>
      <c r="V79" s="305"/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305"/>
      <c r="AH79" s="305"/>
      <c r="AI79" s="305"/>
      <c r="AJ79" s="305"/>
      <c r="AK79" s="305"/>
      <c r="AL79" s="305"/>
      <c r="AM79" s="305"/>
      <c r="AN79" s="305"/>
    </row>
    <row r="80" spans="1:40" s="304" customFormat="1" ht="9" customHeight="1">
      <c r="A80" s="317" t="s">
        <v>29</v>
      </c>
      <c r="B80" s="318">
        <f t="shared" si="3"/>
        <v>11109.754000000001</v>
      </c>
      <c r="C80" s="318">
        <v>418.36500000000001</v>
      </c>
      <c r="D80" s="318">
        <v>0</v>
      </c>
      <c r="E80" s="318">
        <v>0</v>
      </c>
      <c r="F80" s="318">
        <v>270.70699999999999</v>
      </c>
      <c r="G80" s="318">
        <v>77.307000000000002</v>
      </c>
      <c r="H80" s="318">
        <v>54.341000000000001</v>
      </c>
      <c r="I80" s="318">
        <v>3943.63</v>
      </c>
      <c r="J80" s="318">
        <v>5795.4040000000005</v>
      </c>
      <c r="K80" s="318">
        <v>550</v>
      </c>
      <c r="L80" s="318">
        <v>0</v>
      </c>
      <c r="M80" s="318">
        <v>0</v>
      </c>
      <c r="N80" s="314"/>
      <c r="O80" s="315"/>
      <c r="P80" s="305"/>
      <c r="Q80" s="305"/>
      <c r="R80" s="305"/>
      <c r="S80" s="305"/>
      <c r="T80" s="305"/>
      <c r="U80" s="305"/>
      <c r="V80" s="305"/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305"/>
      <c r="AH80" s="305"/>
      <c r="AI80" s="305"/>
      <c r="AJ80" s="305"/>
      <c r="AK80" s="305"/>
      <c r="AL80" s="305"/>
      <c r="AM80" s="305"/>
      <c r="AN80" s="305"/>
    </row>
    <row r="81" spans="1:40" s="304" customFormat="1" ht="9" customHeight="1">
      <c r="A81" s="319" t="s">
        <v>30</v>
      </c>
      <c r="B81" s="316">
        <f t="shared" si="3"/>
        <v>3699.3032930000004</v>
      </c>
      <c r="C81" s="316">
        <v>34.40325</v>
      </c>
      <c r="D81" s="316">
        <v>220.01924700000001</v>
      </c>
      <c r="E81" s="316">
        <v>0</v>
      </c>
      <c r="F81" s="316">
        <v>56.079391000000001</v>
      </c>
      <c r="G81" s="316">
        <v>74.762226999999996</v>
      </c>
      <c r="H81" s="316">
        <v>11.795138</v>
      </c>
      <c r="I81" s="316">
        <v>1382.0589520000001</v>
      </c>
      <c r="J81" s="316">
        <v>1821.4881640000001</v>
      </c>
      <c r="K81" s="316">
        <v>20.799901999999999</v>
      </c>
      <c r="L81" s="316">
        <v>77.897022000000007</v>
      </c>
      <c r="M81" s="316">
        <v>0</v>
      </c>
      <c r="N81" s="314"/>
      <c r="O81" s="315"/>
      <c r="P81" s="305"/>
      <c r="Q81" s="305"/>
      <c r="R81" s="305"/>
      <c r="S81" s="305"/>
      <c r="T81" s="305"/>
      <c r="U81" s="305"/>
      <c r="V81" s="305"/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305"/>
      <c r="AI81" s="305"/>
      <c r="AJ81" s="305"/>
      <c r="AK81" s="305"/>
      <c r="AL81" s="305"/>
      <c r="AM81" s="305"/>
      <c r="AN81" s="305"/>
    </row>
    <row r="82" spans="1:40" s="304" customFormat="1" ht="9" customHeight="1">
      <c r="A82" s="319" t="s">
        <v>31</v>
      </c>
      <c r="B82" s="316">
        <f t="shared" si="3"/>
        <v>23988.994999999999</v>
      </c>
      <c r="C82" s="316">
        <v>41.701999999999998</v>
      </c>
      <c r="D82" s="316">
        <v>0</v>
      </c>
      <c r="E82" s="316">
        <v>0</v>
      </c>
      <c r="F82" s="316">
        <v>314.90100000000001</v>
      </c>
      <c r="G82" s="316">
        <v>651.25199999999995</v>
      </c>
      <c r="H82" s="316">
        <v>106.009</v>
      </c>
      <c r="I82" s="316">
        <v>8518.1419999999998</v>
      </c>
      <c r="J82" s="316">
        <v>14356.989</v>
      </c>
      <c r="K82" s="316">
        <v>0</v>
      </c>
      <c r="L82" s="316">
        <v>0</v>
      </c>
      <c r="M82" s="316">
        <v>0</v>
      </c>
      <c r="N82" s="314"/>
      <c r="O82" s="315"/>
      <c r="P82" s="305"/>
      <c r="Q82" s="305"/>
      <c r="R82" s="305"/>
      <c r="S82" s="305"/>
      <c r="T82" s="305"/>
      <c r="U82" s="305"/>
      <c r="V82" s="305"/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305"/>
      <c r="AI82" s="305"/>
      <c r="AJ82" s="305"/>
      <c r="AK82" s="305"/>
      <c r="AL82" s="305"/>
      <c r="AM82" s="305"/>
      <c r="AN82" s="305"/>
    </row>
    <row r="83" spans="1:40" s="304" customFormat="1" ht="9" customHeight="1">
      <c r="A83" s="320" t="s">
        <v>32</v>
      </c>
      <c r="B83" s="316">
        <f t="shared" si="3"/>
        <v>2803.8655959999996</v>
      </c>
      <c r="C83" s="316">
        <v>131.458201</v>
      </c>
      <c r="D83" s="316">
        <v>0</v>
      </c>
      <c r="E83" s="316">
        <v>0</v>
      </c>
      <c r="F83" s="316">
        <v>49.528664999999997</v>
      </c>
      <c r="G83" s="316">
        <v>51.182726000000002</v>
      </c>
      <c r="H83" s="316">
        <v>147.18628200000001</v>
      </c>
      <c r="I83" s="316">
        <v>2369.721141</v>
      </c>
      <c r="J83" s="316">
        <v>54.788581000000001</v>
      </c>
      <c r="K83" s="316">
        <v>0</v>
      </c>
      <c r="L83" s="316">
        <v>0</v>
      </c>
      <c r="M83" s="316">
        <v>0</v>
      </c>
      <c r="N83" s="314"/>
      <c r="O83" s="315"/>
      <c r="P83" s="305"/>
      <c r="Q83" s="305"/>
      <c r="R83" s="305"/>
      <c r="S83" s="305"/>
      <c r="T83" s="305"/>
      <c r="U83" s="305"/>
      <c r="V83" s="305"/>
      <c r="W83" s="305"/>
      <c r="X83" s="305"/>
      <c r="Y83" s="305"/>
      <c r="Z83" s="305"/>
      <c r="AA83" s="305"/>
      <c r="AB83" s="305"/>
      <c r="AC83" s="305"/>
      <c r="AD83" s="305"/>
      <c r="AE83" s="305"/>
      <c r="AF83" s="305"/>
      <c r="AG83" s="305"/>
      <c r="AH83" s="305"/>
      <c r="AI83" s="305"/>
      <c r="AJ83" s="305"/>
      <c r="AK83" s="305"/>
      <c r="AL83" s="305"/>
      <c r="AM83" s="305"/>
      <c r="AN83" s="305"/>
    </row>
    <row r="84" spans="1:40" s="304" customFormat="1" ht="9" customHeight="1">
      <c r="A84" s="317" t="s">
        <v>33</v>
      </c>
      <c r="B84" s="318">
        <f t="shared" si="3"/>
        <v>5431.0962239999999</v>
      </c>
      <c r="C84" s="318">
        <v>21.673687000000001</v>
      </c>
      <c r="D84" s="318">
        <v>0</v>
      </c>
      <c r="E84" s="318">
        <v>0</v>
      </c>
      <c r="F84" s="318">
        <v>77.843149999999994</v>
      </c>
      <c r="G84" s="318">
        <v>131.95486600000001</v>
      </c>
      <c r="H84" s="318">
        <v>42.051499999999997</v>
      </c>
      <c r="I84" s="318">
        <v>1862.3195559999999</v>
      </c>
      <c r="J84" s="318">
        <v>3010.6822929999998</v>
      </c>
      <c r="K84" s="318">
        <v>0</v>
      </c>
      <c r="L84" s="318">
        <v>284.57117199999999</v>
      </c>
      <c r="M84" s="318">
        <v>0</v>
      </c>
      <c r="N84" s="314"/>
      <c r="O84" s="315"/>
      <c r="P84" s="305"/>
      <c r="Q84" s="305"/>
      <c r="R84" s="305"/>
      <c r="S84" s="305"/>
      <c r="T84" s="305"/>
      <c r="U84" s="305"/>
      <c r="V84" s="305"/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</row>
    <row r="85" spans="1:40" s="304" customFormat="1" ht="9" customHeight="1">
      <c r="A85" s="319"/>
      <c r="B85" s="315"/>
      <c r="C85" s="315"/>
      <c r="D85" s="315"/>
      <c r="E85" s="315"/>
      <c r="F85" s="315"/>
      <c r="G85" s="315"/>
      <c r="H85" s="315"/>
      <c r="I85" s="315"/>
      <c r="J85" s="315"/>
      <c r="K85" s="315"/>
      <c r="L85" s="315"/>
      <c r="M85" s="315"/>
      <c r="N85" s="314"/>
      <c r="O85" s="315"/>
      <c r="P85" s="305"/>
      <c r="Q85" s="305"/>
      <c r="R85" s="305"/>
      <c r="S85" s="305"/>
      <c r="T85" s="305"/>
      <c r="U85" s="305"/>
      <c r="V85" s="305"/>
      <c r="W85" s="305"/>
      <c r="X85" s="305"/>
      <c r="Y85" s="305"/>
      <c r="Z85" s="305"/>
      <c r="AA85" s="305"/>
      <c r="AB85" s="305"/>
      <c r="AC85" s="305"/>
      <c r="AD85" s="305"/>
      <c r="AE85" s="305"/>
      <c r="AF85" s="305"/>
      <c r="AG85" s="305"/>
      <c r="AH85" s="305"/>
      <c r="AI85" s="305"/>
      <c r="AJ85" s="305"/>
      <c r="AK85" s="305"/>
      <c r="AL85" s="305"/>
      <c r="AM85" s="305"/>
      <c r="AN85" s="305"/>
    </row>
    <row r="86" spans="1:40" s="304" customFormat="1" ht="9" customHeight="1">
      <c r="A86" s="302">
        <v>2000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14"/>
      <c r="O86" s="315"/>
      <c r="P86" s="305"/>
      <c r="Q86" s="305"/>
      <c r="R86" s="305"/>
      <c r="S86" s="305"/>
      <c r="T86" s="305"/>
      <c r="U86" s="305"/>
      <c r="V86" s="305"/>
      <c r="W86" s="305"/>
      <c r="X86" s="305"/>
      <c r="Y86" s="305"/>
      <c r="Z86" s="305"/>
      <c r="AA86" s="305"/>
      <c r="AB86" s="305"/>
      <c r="AC86" s="305"/>
      <c r="AD86" s="305"/>
      <c r="AE86" s="305"/>
      <c r="AF86" s="305"/>
      <c r="AG86" s="305"/>
      <c r="AH86" s="305"/>
      <c r="AI86" s="305"/>
      <c r="AJ86" s="305"/>
      <c r="AK86" s="305"/>
      <c r="AL86" s="305"/>
      <c r="AM86" s="305"/>
      <c r="AN86" s="305"/>
    </row>
    <row r="87" spans="1:40" s="304" customFormat="1" ht="9" customHeight="1">
      <c r="A87" s="306" t="s">
        <v>1</v>
      </c>
      <c r="B87" s="307">
        <f>SUM(B89:B120)</f>
        <v>451270.72759800008</v>
      </c>
      <c r="C87" s="307">
        <f t="shared" ref="C87:L87" si="4">SUM(C89:C120)</f>
        <v>20485.445864000005</v>
      </c>
      <c r="D87" s="307">
        <f t="shared" si="4"/>
        <v>11233.411419999999</v>
      </c>
      <c r="E87" s="307">
        <f t="shared" si="4"/>
        <v>79.958281999999997</v>
      </c>
      <c r="F87" s="307">
        <f t="shared" si="4"/>
        <v>17389.128660999995</v>
      </c>
      <c r="G87" s="307">
        <f t="shared" si="4"/>
        <v>6222.7070720000002</v>
      </c>
      <c r="H87" s="307">
        <f t="shared" si="4"/>
        <v>4565.2421299999996</v>
      </c>
      <c r="I87" s="307">
        <f t="shared" si="4"/>
        <v>177496.44821300003</v>
      </c>
      <c r="J87" s="307">
        <f t="shared" si="4"/>
        <v>199151.61193900002</v>
      </c>
      <c r="K87" s="307">
        <f t="shared" si="4"/>
        <v>7841.4335909999991</v>
      </c>
      <c r="L87" s="307">
        <f t="shared" si="4"/>
        <v>5862.0043510000005</v>
      </c>
      <c r="M87" s="308">
        <f>SUM(M89:M120)+0.394967</f>
        <v>943.73104199999977</v>
      </c>
      <c r="N87" s="314"/>
      <c r="O87" s="310"/>
      <c r="P87" s="305"/>
      <c r="Q87" s="305"/>
      <c r="R87" s="305"/>
      <c r="S87" s="305"/>
      <c r="T87" s="305"/>
      <c r="U87" s="305"/>
      <c r="V87" s="305"/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305"/>
      <c r="AJ87" s="305"/>
      <c r="AK87" s="305"/>
      <c r="AL87" s="305"/>
      <c r="AM87" s="305"/>
      <c r="AN87" s="305"/>
    </row>
    <row r="88" spans="1:40" s="304" customFormat="1" ht="3" customHeight="1">
      <c r="A88" s="306"/>
      <c r="B88" s="309"/>
      <c r="C88" s="309"/>
      <c r="D88" s="309"/>
      <c r="E88" s="309"/>
      <c r="F88" s="309"/>
      <c r="G88" s="309"/>
      <c r="H88" s="309"/>
      <c r="I88" s="309"/>
      <c r="J88" s="309"/>
      <c r="K88" s="309"/>
      <c r="L88" s="309"/>
      <c r="M88" s="309"/>
      <c r="N88" s="314"/>
      <c r="O88" s="310"/>
      <c r="P88" s="305"/>
      <c r="Q88" s="305"/>
      <c r="R88" s="305"/>
      <c r="S88" s="305"/>
      <c r="T88" s="305"/>
      <c r="U88" s="305"/>
      <c r="V88" s="305"/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</row>
    <row r="89" spans="1:40" s="304" customFormat="1" ht="9" customHeight="1">
      <c r="A89" s="311" t="s">
        <v>2</v>
      </c>
      <c r="B89" s="316">
        <f>SUM(C89:M89)</f>
        <v>4633.5787410000003</v>
      </c>
      <c r="C89" s="316">
        <v>35.993195999999998</v>
      </c>
      <c r="D89" s="304">
        <v>15.530829000000001</v>
      </c>
      <c r="E89" s="316">
        <v>0</v>
      </c>
      <c r="F89" s="316">
        <v>75.055555999999996</v>
      </c>
      <c r="G89" s="316">
        <v>99.937554000000006</v>
      </c>
      <c r="H89" s="316">
        <v>7.8221189999999998</v>
      </c>
      <c r="I89" s="316">
        <v>2046.025719</v>
      </c>
      <c r="J89" s="316">
        <v>2310.3172890000001</v>
      </c>
      <c r="K89" s="316">
        <v>27.722836000000001</v>
      </c>
      <c r="L89" s="322">
        <v>0</v>
      </c>
      <c r="M89" s="316">
        <v>15.173643</v>
      </c>
      <c r="N89" s="314"/>
      <c r="O89" s="315"/>
      <c r="P89" s="305"/>
      <c r="Q89" s="305"/>
      <c r="R89" s="305"/>
      <c r="S89" s="305"/>
      <c r="T89" s="305"/>
      <c r="U89" s="305"/>
      <c r="V89" s="305"/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305"/>
      <c r="AJ89" s="305"/>
      <c r="AK89" s="305"/>
      <c r="AL89" s="305"/>
      <c r="AM89" s="305"/>
      <c r="AN89" s="305"/>
    </row>
    <row r="90" spans="1:40" s="304" customFormat="1" ht="9" customHeight="1">
      <c r="A90" s="311" t="s">
        <v>3</v>
      </c>
      <c r="B90" s="316">
        <f t="shared" ref="B90:B120" si="5">SUM(C90:M90)</f>
        <v>21843.407999999999</v>
      </c>
      <c r="C90" s="316">
        <v>613.20299999999997</v>
      </c>
      <c r="D90" s="304">
        <v>9353.4459999999999</v>
      </c>
      <c r="E90" s="316">
        <v>0</v>
      </c>
      <c r="F90" s="316">
        <v>322.09199999999998</v>
      </c>
      <c r="G90" s="316">
        <v>170.99700000000001</v>
      </c>
      <c r="H90" s="316">
        <v>330.72399999999999</v>
      </c>
      <c r="I90" s="316">
        <v>4927.7640000000001</v>
      </c>
      <c r="J90" s="316">
        <v>5900.0230000000001</v>
      </c>
      <c r="K90" s="316">
        <v>0</v>
      </c>
      <c r="L90" s="322">
        <v>225.15899999999999</v>
      </c>
      <c r="M90" s="316">
        <v>0</v>
      </c>
      <c r="N90" s="314"/>
      <c r="O90" s="315"/>
      <c r="P90" s="305"/>
      <c r="Q90" s="305"/>
      <c r="R90" s="305"/>
      <c r="S90" s="305"/>
      <c r="T90" s="305"/>
      <c r="U90" s="305"/>
      <c r="V90" s="305"/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305"/>
      <c r="AJ90" s="305"/>
      <c r="AK90" s="305"/>
      <c r="AL90" s="305"/>
      <c r="AM90" s="305"/>
      <c r="AN90" s="305"/>
    </row>
    <row r="91" spans="1:40" s="304" customFormat="1" ht="9" customHeight="1">
      <c r="A91" s="311" t="s">
        <v>4</v>
      </c>
      <c r="B91" s="316">
        <f t="shared" si="5"/>
        <v>3160.7750000000001</v>
      </c>
      <c r="C91" s="316">
        <v>71.613</v>
      </c>
      <c r="D91" s="304">
        <v>0</v>
      </c>
      <c r="E91" s="316">
        <v>0</v>
      </c>
      <c r="F91" s="316">
        <v>1.8380000000000001</v>
      </c>
      <c r="G91" s="316">
        <v>43.264000000000003</v>
      </c>
      <c r="H91" s="316">
        <v>2.3380000000000001</v>
      </c>
      <c r="I91" s="316">
        <v>1182.3430000000001</v>
      </c>
      <c r="J91" s="316">
        <v>1829.068</v>
      </c>
      <c r="K91" s="316">
        <v>0</v>
      </c>
      <c r="L91" s="322">
        <v>0</v>
      </c>
      <c r="M91" s="316">
        <v>30.311</v>
      </c>
      <c r="N91" s="314"/>
      <c r="O91" s="315"/>
      <c r="P91" s="305"/>
      <c r="Q91" s="305"/>
      <c r="R91" s="305"/>
      <c r="S91" s="305"/>
      <c r="T91" s="305"/>
      <c r="U91" s="305"/>
      <c r="V91" s="305"/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305"/>
      <c r="AI91" s="305"/>
      <c r="AJ91" s="305"/>
      <c r="AK91" s="305"/>
      <c r="AL91" s="305"/>
      <c r="AM91" s="305"/>
      <c r="AN91" s="305"/>
    </row>
    <row r="92" spans="1:40" s="304" customFormat="1" ht="9" customHeight="1">
      <c r="A92" s="317" t="s">
        <v>5</v>
      </c>
      <c r="B92" s="318">
        <f t="shared" si="5"/>
        <v>6081.7464360000004</v>
      </c>
      <c r="C92" s="318">
        <v>115.14703900000001</v>
      </c>
      <c r="D92" s="323">
        <v>228.64925400000001</v>
      </c>
      <c r="E92" s="318">
        <v>0</v>
      </c>
      <c r="F92" s="318">
        <v>299.83130399999999</v>
      </c>
      <c r="G92" s="318">
        <v>78.974018999999998</v>
      </c>
      <c r="H92" s="318">
        <v>6.9569999999999999</v>
      </c>
      <c r="I92" s="318">
        <v>2079.8270029999999</v>
      </c>
      <c r="J92" s="318">
        <v>2662.9653050000002</v>
      </c>
      <c r="K92" s="318">
        <v>0</v>
      </c>
      <c r="L92" s="324">
        <v>604.29251199999999</v>
      </c>
      <c r="M92" s="318">
        <v>5.1029999999999998</v>
      </c>
      <c r="N92" s="314"/>
      <c r="O92" s="315"/>
      <c r="P92" s="305"/>
      <c r="Q92" s="305"/>
      <c r="R92" s="305"/>
      <c r="S92" s="305"/>
      <c r="T92" s="305"/>
      <c r="U92" s="305"/>
      <c r="V92" s="305"/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</row>
    <row r="93" spans="1:40" s="304" customFormat="1" ht="9" customHeight="1">
      <c r="A93" s="319" t="s">
        <v>6</v>
      </c>
      <c r="B93" s="315">
        <f t="shared" si="5"/>
        <v>10866.579288000001</v>
      </c>
      <c r="C93" s="315">
        <v>253.15858900000001</v>
      </c>
      <c r="D93" s="305">
        <v>0</v>
      </c>
      <c r="E93" s="315">
        <v>57.806704000000003</v>
      </c>
      <c r="F93" s="315">
        <v>258.78387300000003</v>
      </c>
      <c r="G93" s="315">
        <v>115.298984</v>
      </c>
      <c r="H93" s="315">
        <v>4.9515659999999997</v>
      </c>
      <c r="I93" s="315">
        <v>4312.7294709999996</v>
      </c>
      <c r="J93" s="315">
        <v>5863.850101</v>
      </c>
      <c r="K93" s="315">
        <v>0</v>
      </c>
      <c r="L93" s="325">
        <v>0</v>
      </c>
      <c r="M93" s="315">
        <v>0</v>
      </c>
      <c r="N93" s="314"/>
      <c r="O93" s="315"/>
      <c r="P93" s="305"/>
      <c r="Q93" s="305"/>
      <c r="R93" s="305"/>
      <c r="S93" s="305"/>
      <c r="T93" s="305"/>
      <c r="U93" s="305"/>
      <c r="V93" s="305"/>
      <c r="W93" s="305"/>
      <c r="X93" s="305"/>
      <c r="Y93" s="305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</row>
    <row r="94" spans="1:40" s="304" customFormat="1" ht="9" customHeight="1">
      <c r="A94" s="319" t="s">
        <v>7</v>
      </c>
      <c r="B94" s="315">
        <f t="shared" si="5"/>
        <v>3325.6717749999998</v>
      </c>
      <c r="C94" s="315">
        <v>19.631710999999999</v>
      </c>
      <c r="D94" s="305">
        <v>0</v>
      </c>
      <c r="E94" s="315">
        <v>0</v>
      </c>
      <c r="F94" s="315">
        <v>74.440793999999997</v>
      </c>
      <c r="G94" s="315">
        <v>24.671317999999999</v>
      </c>
      <c r="H94" s="315">
        <v>14.269297999999999</v>
      </c>
      <c r="I94" s="315">
        <v>1365.8348109999999</v>
      </c>
      <c r="J94" s="315">
        <v>1801.8238429999999</v>
      </c>
      <c r="K94" s="315">
        <v>25</v>
      </c>
      <c r="L94" s="325">
        <v>0</v>
      </c>
      <c r="M94" s="315">
        <v>0</v>
      </c>
      <c r="N94" s="314"/>
      <c r="O94" s="315"/>
      <c r="P94" s="305"/>
      <c r="Q94" s="305"/>
      <c r="R94" s="305"/>
      <c r="S94" s="305"/>
      <c r="T94" s="305"/>
      <c r="U94" s="305"/>
      <c r="V94" s="305"/>
      <c r="W94" s="305"/>
      <c r="X94" s="305"/>
      <c r="Y94" s="305"/>
      <c r="Z94" s="305"/>
      <c r="AA94" s="305"/>
      <c r="AB94" s="305"/>
      <c r="AC94" s="305"/>
      <c r="AD94" s="305"/>
      <c r="AE94" s="305"/>
      <c r="AF94" s="305"/>
      <c r="AG94" s="305"/>
      <c r="AH94" s="305"/>
      <c r="AI94" s="305"/>
      <c r="AJ94" s="305"/>
      <c r="AK94" s="305"/>
      <c r="AL94" s="305"/>
      <c r="AM94" s="305"/>
      <c r="AN94" s="305"/>
    </row>
    <row r="95" spans="1:40" s="304" customFormat="1" ht="9" customHeight="1">
      <c r="A95" s="319" t="s">
        <v>8</v>
      </c>
      <c r="B95" s="315">
        <f t="shared" si="5"/>
        <v>18553.641019999999</v>
      </c>
      <c r="C95" s="315">
        <v>110.773658</v>
      </c>
      <c r="D95" s="305">
        <v>0</v>
      </c>
      <c r="E95" s="315">
        <v>0</v>
      </c>
      <c r="F95" s="315">
        <v>207.98932300000001</v>
      </c>
      <c r="G95" s="315">
        <v>483.59423399999997</v>
      </c>
      <c r="H95" s="315">
        <v>177.48693700000001</v>
      </c>
      <c r="I95" s="315">
        <v>6774.581725</v>
      </c>
      <c r="J95" s="315">
        <v>10572.832868</v>
      </c>
      <c r="K95" s="315">
        <v>0</v>
      </c>
      <c r="L95" s="325">
        <v>0</v>
      </c>
      <c r="M95" s="315">
        <v>226.38227499999999</v>
      </c>
      <c r="N95" s="314"/>
      <c r="O95" s="315"/>
      <c r="P95" s="305"/>
      <c r="Q95" s="305"/>
      <c r="R95" s="305"/>
      <c r="S95" s="305"/>
      <c r="T95" s="305"/>
      <c r="U95" s="305"/>
      <c r="V95" s="305"/>
      <c r="W95" s="305"/>
      <c r="X95" s="305"/>
      <c r="Y95" s="305"/>
      <c r="Z95" s="305"/>
      <c r="AA95" s="305"/>
      <c r="AB95" s="305"/>
      <c r="AC95" s="305"/>
      <c r="AD95" s="305"/>
      <c r="AE95" s="305"/>
      <c r="AF95" s="305"/>
      <c r="AG95" s="305"/>
      <c r="AH95" s="305"/>
      <c r="AI95" s="305"/>
      <c r="AJ95" s="305"/>
      <c r="AK95" s="305"/>
      <c r="AL95" s="305"/>
      <c r="AM95" s="305"/>
      <c r="AN95" s="305"/>
    </row>
    <row r="96" spans="1:40" s="304" customFormat="1" ht="9" customHeight="1">
      <c r="A96" s="317" t="s">
        <v>9</v>
      </c>
      <c r="B96" s="318">
        <f t="shared" si="5"/>
        <v>14518.332931999999</v>
      </c>
      <c r="C96" s="318">
        <v>997.61162200000001</v>
      </c>
      <c r="D96" s="323">
        <v>0</v>
      </c>
      <c r="E96" s="318">
        <v>0</v>
      </c>
      <c r="F96" s="318">
        <v>1088.1052930000001</v>
      </c>
      <c r="G96" s="318">
        <v>306.77576900000003</v>
      </c>
      <c r="H96" s="318">
        <v>289.26387199999999</v>
      </c>
      <c r="I96" s="318">
        <v>5186.7951640000001</v>
      </c>
      <c r="J96" s="318">
        <v>6394.1270379999996</v>
      </c>
      <c r="K96" s="318">
        <v>59.777296999999997</v>
      </c>
      <c r="L96" s="324">
        <v>195.87687700000001</v>
      </c>
      <c r="M96" s="318">
        <v>0</v>
      </c>
      <c r="N96" s="314"/>
      <c r="O96" s="315"/>
      <c r="P96" s="305"/>
      <c r="Q96" s="305"/>
      <c r="R96" s="305"/>
      <c r="S96" s="305"/>
      <c r="T96" s="305"/>
      <c r="U96" s="305"/>
      <c r="V96" s="305"/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</row>
    <row r="97" spans="1:40" s="304" customFormat="1" ht="9" customHeight="1">
      <c r="A97" s="319" t="s">
        <v>178</v>
      </c>
      <c r="B97" s="315">
        <f t="shared" si="5"/>
        <v>56676.152500000011</v>
      </c>
      <c r="C97" s="315">
        <v>11494.155699999999</v>
      </c>
      <c r="D97" s="305">
        <v>0</v>
      </c>
      <c r="E97" s="315">
        <v>12.7525</v>
      </c>
      <c r="F97" s="315">
        <v>9590.2523999999994</v>
      </c>
      <c r="G97" s="315">
        <v>1239.5753</v>
      </c>
      <c r="H97" s="315">
        <v>1187.3586</v>
      </c>
      <c r="I97" s="315">
        <v>23476.806</v>
      </c>
      <c r="J97" s="315">
        <v>3130.2925</v>
      </c>
      <c r="K97" s="315">
        <v>4777.9380000000001</v>
      </c>
      <c r="L97" s="325">
        <v>1767.0215000000001</v>
      </c>
      <c r="M97" s="315">
        <v>0</v>
      </c>
      <c r="N97" s="314"/>
      <c r="O97" s="315"/>
      <c r="P97" s="305"/>
      <c r="Q97" s="305"/>
      <c r="R97" s="305"/>
      <c r="S97" s="305"/>
      <c r="T97" s="305"/>
      <c r="U97" s="305"/>
      <c r="V97" s="305"/>
      <c r="W97" s="305"/>
      <c r="X97" s="305"/>
      <c r="Y97" s="305"/>
      <c r="Z97" s="305"/>
      <c r="AA97" s="305"/>
      <c r="AB97" s="305"/>
      <c r="AC97" s="305"/>
      <c r="AD97" s="305"/>
      <c r="AE97" s="305"/>
      <c r="AF97" s="305"/>
      <c r="AG97" s="305"/>
      <c r="AH97" s="305"/>
      <c r="AI97" s="305"/>
      <c r="AJ97" s="305"/>
      <c r="AK97" s="305"/>
      <c r="AL97" s="305"/>
      <c r="AM97" s="305"/>
      <c r="AN97" s="305"/>
    </row>
    <row r="98" spans="1:40" s="304" customFormat="1" ht="9" customHeight="1">
      <c r="A98" s="319" t="s">
        <v>11</v>
      </c>
      <c r="B98" s="315">
        <f t="shared" si="5"/>
        <v>7327.1628229999997</v>
      </c>
      <c r="C98" s="315">
        <v>130.28920099999999</v>
      </c>
      <c r="D98" s="305">
        <v>0</v>
      </c>
      <c r="E98" s="315">
        <v>0</v>
      </c>
      <c r="F98" s="315">
        <v>218.99620899999999</v>
      </c>
      <c r="G98" s="315">
        <v>90.621386999999999</v>
      </c>
      <c r="H98" s="315">
        <v>54.477690000000003</v>
      </c>
      <c r="I98" s="315">
        <v>2609.2569589999998</v>
      </c>
      <c r="J98" s="315">
        <v>4061.1730200000002</v>
      </c>
      <c r="K98" s="315">
        <v>150</v>
      </c>
      <c r="L98" s="325">
        <v>0</v>
      </c>
      <c r="M98" s="315">
        <v>12.348357</v>
      </c>
      <c r="N98" s="314"/>
      <c r="O98" s="315"/>
      <c r="P98" s="305"/>
      <c r="Q98" s="305"/>
      <c r="R98" s="305"/>
      <c r="S98" s="305"/>
      <c r="T98" s="305"/>
      <c r="U98" s="305"/>
      <c r="V98" s="305"/>
      <c r="W98" s="305"/>
      <c r="X98" s="305"/>
      <c r="Y98" s="305"/>
      <c r="Z98" s="305"/>
      <c r="AA98" s="305"/>
      <c r="AB98" s="305"/>
      <c r="AC98" s="305"/>
      <c r="AD98" s="305"/>
      <c r="AE98" s="305"/>
      <c r="AF98" s="305"/>
      <c r="AG98" s="305"/>
      <c r="AH98" s="305"/>
      <c r="AI98" s="305"/>
      <c r="AJ98" s="305"/>
      <c r="AK98" s="305"/>
      <c r="AL98" s="305"/>
      <c r="AM98" s="305"/>
      <c r="AN98" s="305"/>
    </row>
    <row r="99" spans="1:40" s="304" customFormat="1" ht="9" customHeight="1">
      <c r="A99" s="319" t="s">
        <v>12</v>
      </c>
      <c r="B99" s="315">
        <f t="shared" si="5"/>
        <v>15484.058270000001</v>
      </c>
      <c r="C99" s="315">
        <v>91.023555999999999</v>
      </c>
      <c r="D99" s="305">
        <v>0</v>
      </c>
      <c r="E99" s="315">
        <v>0</v>
      </c>
      <c r="F99" s="315">
        <v>352.53981399999998</v>
      </c>
      <c r="G99" s="315">
        <v>378.24371100000002</v>
      </c>
      <c r="H99" s="315">
        <v>55.354422999999997</v>
      </c>
      <c r="I99" s="315">
        <v>6719.4905900000003</v>
      </c>
      <c r="J99" s="315">
        <v>7887.4061760000004</v>
      </c>
      <c r="K99" s="315">
        <v>0</v>
      </c>
      <c r="L99" s="325">
        <v>0</v>
      </c>
      <c r="M99" s="315">
        <v>0</v>
      </c>
      <c r="N99" s="314"/>
      <c r="O99" s="315"/>
      <c r="P99" s="305"/>
      <c r="Q99" s="305"/>
      <c r="R99" s="305"/>
      <c r="S99" s="305"/>
      <c r="T99" s="305"/>
      <c r="U99" s="305"/>
      <c r="V99" s="305"/>
      <c r="W99" s="305"/>
      <c r="X99" s="305"/>
      <c r="Y99" s="305"/>
      <c r="Z99" s="305"/>
      <c r="AA99" s="305"/>
      <c r="AB99" s="305"/>
      <c r="AC99" s="305"/>
      <c r="AD99" s="305"/>
      <c r="AE99" s="305"/>
      <c r="AF99" s="305"/>
      <c r="AG99" s="305"/>
      <c r="AH99" s="305"/>
      <c r="AI99" s="305"/>
      <c r="AJ99" s="305"/>
      <c r="AK99" s="305"/>
      <c r="AL99" s="305"/>
      <c r="AM99" s="305"/>
      <c r="AN99" s="305"/>
    </row>
    <row r="100" spans="1:40" s="304" customFormat="1" ht="9" customHeight="1">
      <c r="A100" s="317" t="s">
        <v>13</v>
      </c>
      <c r="B100" s="318">
        <f t="shared" si="5"/>
        <v>14381.574500000001</v>
      </c>
      <c r="C100" s="318">
        <v>265.56439999999998</v>
      </c>
      <c r="D100" s="323">
        <v>0</v>
      </c>
      <c r="E100" s="318">
        <v>0</v>
      </c>
      <c r="F100" s="318">
        <v>98.225700000000003</v>
      </c>
      <c r="G100" s="318">
        <v>38.170900000000003</v>
      </c>
      <c r="H100" s="318">
        <v>27.733499999999999</v>
      </c>
      <c r="I100" s="318">
        <v>3844.4159</v>
      </c>
      <c r="J100" s="318">
        <v>10090.595600000001</v>
      </c>
      <c r="K100" s="318">
        <v>0</v>
      </c>
      <c r="L100" s="324">
        <v>0</v>
      </c>
      <c r="M100" s="318">
        <v>16.868500000000001</v>
      </c>
      <c r="N100" s="314"/>
      <c r="O100" s="315"/>
      <c r="P100" s="305"/>
      <c r="Q100" s="305"/>
      <c r="R100" s="305"/>
      <c r="S100" s="305"/>
      <c r="T100" s="305"/>
      <c r="U100" s="305"/>
      <c r="V100" s="305"/>
      <c r="W100" s="305"/>
      <c r="X100" s="305"/>
      <c r="Y100" s="305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305"/>
      <c r="AM100" s="305"/>
      <c r="AN100" s="305"/>
    </row>
    <row r="101" spans="1:40" s="304" customFormat="1" ht="9" customHeight="1">
      <c r="A101" s="319" t="s">
        <v>14</v>
      </c>
      <c r="B101" s="315">
        <f t="shared" si="5"/>
        <v>9323.5579280000002</v>
      </c>
      <c r="C101" s="315">
        <v>104.56532799999999</v>
      </c>
      <c r="D101" s="315">
        <v>0</v>
      </c>
      <c r="E101" s="315">
        <v>0</v>
      </c>
      <c r="F101" s="315">
        <v>48.466500000000003</v>
      </c>
      <c r="G101" s="315">
        <v>42.247799999999998</v>
      </c>
      <c r="H101" s="315">
        <v>18.688600000000001</v>
      </c>
      <c r="I101" s="315">
        <v>3301.4531999999999</v>
      </c>
      <c r="J101" s="315">
        <v>5688.1364999999996</v>
      </c>
      <c r="K101" s="315">
        <v>120</v>
      </c>
      <c r="L101" s="325">
        <v>0</v>
      </c>
      <c r="M101" s="315">
        <v>0</v>
      </c>
      <c r="N101" s="314"/>
      <c r="O101" s="315"/>
      <c r="P101" s="305"/>
      <c r="Q101" s="305"/>
      <c r="R101" s="305"/>
      <c r="S101" s="305"/>
      <c r="T101" s="305"/>
      <c r="U101" s="305"/>
      <c r="V101" s="305"/>
      <c r="W101" s="305"/>
      <c r="X101" s="305"/>
      <c r="Y101" s="305"/>
      <c r="Z101" s="305"/>
      <c r="AA101" s="305"/>
      <c r="AB101" s="305"/>
      <c r="AC101" s="305"/>
      <c r="AD101" s="305"/>
      <c r="AE101" s="305"/>
      <c r="AF101" s="305"/>
      <c r="AG101" s="305"/>
      <c r="AH101" s="305"/>
      <c r="AI101" s="305"/>
      <c r="AJ101" s="305"/>
      <c r="AK101" s="305"/>
      <c r="AL101" s="305"/>
      <c r="AM101" s="305"/>
      <c r="AN101" s="305"/>
    </row>
    <row r="102" spans="1:40" s="304" customFormat="1" ht="9" customHeight="1">
      <c r="A102" s="319" t="s">
        <v>15</v>
      </c>
      <c r="B102" s="315">
        <f t="shared" si="5"/>
        <v>25586.629420999998</v>
      </c>
      <c r="C102" s="315">
        <v>1023.235242</v>
      </c>
      <c r="D102" s="305">
        <v>771.08650999999998</v>
      </c>
      <c r="E102" s="315">
        <v>0</v>
      </c>
      <c r="F102" s="315">
        <v>473.46544399999999</v>
      </c>
      <c r="G102" s="315">
        <v>322.10349500000001</v>
      </c>
      <c r="H102" s="315">
        <v>353.27132599999999</v>
      </c>
      <c r="I102" s="315">
        <v>10836.495166000001</v>
      </c>
      <c r="J102" s="315">
        <v>11733.445419</v>
      </c>
      <c r="K102" s="315">
        <v>0</v>
      </c>
      <c r="L102" s="325">
        <v>73.526819000000003</v>
      </c>
      <c r="M102" s="315">
        <v>0</v>
      </c>
      <c r="N102" s="314"/>
      <c r="O102" s="315"/>
      <c r="P102" s="305"/>
      <c r="Q102" s="305"/>
      <c r="R102" s="305"/>
      <c r="S102" s="305"/>
      <c r="T102" s="305"/>
      <c r="U102" s="305"/>
      <c r="V102" s="305"/>
      <c r="W102" s="305"/>
      <c r="X102" s="305"/>
      <c r="Y102" s="305"/>
      <c r="Z102" s="305"/>
      <c r="AA102" s="305"/>
      <c r="AB102" s="305"/>
      <c r="AC102" s="305"/>
      <c r="AD102" s="305"/>
      <c r="AE102" s="305"/>
      <c r="AF102" s="305"/>
      <c r="AG102" s="305"/>
      <c r="AH102" s="305"/>
      <c r="AI102" s="305"/>
      <c r="AJ102" s="305"/>
      <c r="AK102" s="305"/>
      <c r="AL102" s="305"/>
      <c r="AM102" s="305"/>
      <c r="AN102" s="305"/>
    </row>
    <row r="103" spans="1:40" s="304" customFormat="1" ht="9" customHeight="1">
      <c r="A103" s="319" t="s">
        <v>16</v>
      </c>
      <c r="B103" s="315">
        <f t="shared" si="5"/>
        <v>41977.342799999999</v>
      </c>
      <c r="C103" s="315">
        <v>1457.3634999999999</v>
      </c>
      <c r="D103" s="305">
        <v>0</v>
      </c>
      <c r="E103" s="315">
        <v>7.4642999999999997</v>
      </c>
      <c r="F103" s="315">
        <v>840.56709999999998</v>
      </c>
      <c r="G103" s="315">
        <v>228.97329999999999</v>
      </c>
      <c r="H103" s="315">
        <v>153.291</v>
      </c>
      <c r="I103" s="315">
        <v>20438.7863</v>
      </c>
      <c r="J103" s="315">
        <v>18850.897300000001</v>
      </c>
      <c r="K103" s="315">
        <v>0</v>
      </c>
      <c r="L103" s="325">
        <v>0</v>
      </c>
      <c r="M103" s="315">
        <v>0</v>
      </c>
      <c r="N103" s="314"/>
      <c r="O103" s="315"/>
      <c r="P103" s="305"/>
      <c r="Q103" s="305"/>
      <c r="R103" s="305"/>
      <c r="S103" s="305"/>
      <c r="T103" s="305"/>
      <c r="U103" s="305"/>
      <c r="V103" s="305"/>
      <c r="W103" s="305"/>
      <c r="X103" s="305"/>
      <c r="Y103" s="305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305"/>
      <c r="AM103" s="305"/>
      <c r="AN103" s="305"/>
    </row>
    <row r="104" spans="1:40" s="304" customFormat="1" ht="9" customHeight="1">
      <c r="A104" s="317" t="s">
        <v>17</v>
      </c>
      <c r="B104" s="318">
        <f t="shared" si="5"/>
        <v>15442.763598</v>
      </c>
      <c r="C104" s="318">
        <v>77.082676000000006</v>
      </c>
      <c r="D104" s="323">
        <v>0</v>
      </c>
      <c r="E104" s="318">
        <v>0</v>
      </c>
      <c r="F104" s="318">
        <v>204.82354100000001</v>
      </c>
      <c r="G104" s="318">
        <v>190.25538700000001</v>
      </c>
      <c r="H104" s="318">
        <v>118.221132</v>
      </c>
      <c r="I104" s="318">
        <v>5339.743117</v>
      </c>
      <c r="J104" s="318">
        <v>9512.637745</v>
      </c>
      <c r="K104" s="318">
        <v>0</v>
      </c>
      <c r="L104" s="324">
        <v>0</v>
      </c>
      <c r="M104" s="318">
        <v>0</v>
      </c>
      <c r="N104" s="314"/>
      <c r="O104" s="315"/>
      <c r="P104" s="305"/>
      <c r="Q104" s="305"/>
      <c r="R104" s="305"/>
      <c r="S104" s="305"/>
      <c r="T104" s="305"/>
      <c r="U104" s="305"/>
      <c r="V104" s="305"/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305"/>
      <c r="AI104" s="305"/>
      <c r="AJ104" s="305"/>
      <c r="AK104" s="305"/>
      <c r="AL104" s="305"/>
      <c r="AM104" s="305"/>
      <c r="AN104" s="305"/>
    </row>
    <row r="105" spans="1:40" s="304" customFormat="1" ht="9" customHeight="1">
      <c r="A105" s="319" t="s">
        <v>18</v>
      </c>
      <c r="B105" s="315">
        <f t="shared" si="5"/>
        <v>6792.6853470000005</v>
      </c>
      <c r="C105" s="315">
        <v>44.868000000000002</v>
      </c>
      <c r="D105" s="305">
        <v>0</v>
      </c>
      <c r="E105" s="315">
        <v>1.587153</v>
      </c>
      <c r="F105" s="315">
        <v>97.662521999999996</v>
      </c>
      <c r="G105" s="315">
        <v>69.907439999999994</v>
      </c>
      <c r="H105" s="315">
        <v>37.650894999999998</v>
      </c>
      <c r="I105" s="315">
        <v>2644.9755409999998</v>
      </c>
      <c r="J105" s="315">
        <v>3726.0337960000002</v>
      </c>
      <c r="K105" s="315">
        <v>170</v>
      </c>
      <c r="L105" s="325">
        <v>0</v>
      </c>
      <c r="M105" s="315">
        <v>0</v>
      </c>
      <c r="N105" s="314"/>
      <c r="O105" s="315"/>
      <c r="P105" s="305"/>
      <c r="Q105" s="305"/>
      <c r="R105" s="305"/>
      <c r="S105" s="305"/>
      <c r="T105" s="305"/>
      <c r="U105" s="305"/>
      <c r="V105" s="305"/>
      <c r="W105" s="305"/>
      <c r="X105" s="305"/>
      <c r="Y105" s="305"/>
      <c r="Z105" s="305"/>
      <c r="AA105" s="305"/>
      <c r="AB105" s="305"/>
      <c r="AC105" s="305"/>
      <c r="AD105" s="305"/>
      <c r="AE105" s="305"/>
      <c r="AF105" s="305"/>
      <c r="AG105" s="305"/>
      <c r="AH105" s="305"/>
      <c r="AI105" s="305"/>
      <c r="AJ105" s="305"/>
      <c r="AK105" s="305"/>
      <c r="AL105" s="305"/>
      <c r="AM105" s="305"/>
      <c r="AN105" s="305"/>
    </row>
    <row r="106" spans="1:40" s="304" customFormat="1" ht="9" customHeight="1">
      <c r="A106" s="319" t="s">
        <v>19</v>
      </c>
      <c r="B106" s="315">
        <f t="shared" si="5"/>
        <v>5595.9072409999999</v>
      </c>
      <c r="C106" s="315">
        <v>78.358313999999993</v>
      </c>
      <c r="D106" s="305">
        <v>21.577953000000001</v>
      </c>
      <c r="E106" s="315">
        <v>0</v>
      </c>
      <c r="F106" s="315">
        <v>48.953966000000001</v>
      </c>
      <c r="G106" s="315">
        <v>105.338199</v>
      </c>
      <c r="H106" s="315">
        <v>10.174461000000001</v>
      </c>
      <c r="I106" s="315">
        <v>1894.2689230000001</v>
      </c>
      <c r="J106" s="315">
        <v>2987.4484430000002</v>
      </c>
      <c r="K106" s="315">
        <v>449.78698200000002</v>
      </c>
      <c r="L106" s="325">
        <v>0</v>
      </c>
      <c r="M106" s="315">
        <v>0</v>
      </c>
      <c r="N106" s="314"/>
      <c r="O106" s="315"/>
      <c r="P106" s="305"/>
      <c r="Q106" s="305"/>
      <c r="R106" s="305"/>
      <c r="S106" s="305"/>
      <c r="T106" s="305"/>
      <c r="U106" s="305"/>
      <c r="V106" s="305"/>
      <c r="W106" s="305"/>
      <c r="X106" s="305"/>
      <c r="Y106" s="305"/>
      <c r="Z106" s="305"/>
      <c r="AA106" s="305"/>
      <c r="AB106" s="305"/>
      <c r="AC106" s="305"/>
      <c r="AD106" s="305"/>
      <c r="AE106" s="305"/>
      <c r="AF106" s="305"/>
      <c r="AG106" s="305"/>
      <c r="AH106" s="305"/>
      <c r="AI106" s="305"/>
      <c r="AJ106" s="305"/>
      <c r="AK106" s="305"/>
      <c r="AL106" s="305"/>
      <c r="AM106" s="305"/>
      <c r="AN106" s="305"/>
    </row>
    <row r="107" spans="1:40" s="304" customFormat="1" ht="9" customHeight="1">
      <c r="A107" s="319" t="s">
        <v>20</v>
      </c>
      <c r="B107" s="315">
        <f t="shared" si="5"/>
        <v>21314.893037000005</v>
      </c>
      <c r="C107" s="315">
        <v>1207.701233</v>
      </c>
      <c r="D107" s="305">
        <v>640.24048300000004</v>
      </c>
      <c r="E107" s="315">
        <v>0</v>
      </c>
      <c r="F107" s="315">
        <v>628.33244400000001</v>
      </c>
      <c r="G107" s="315">
        <v>547.24370099999999</v>
      </c>
      <c r="H107" s="315">
        <v>246.87070900000001</v>
      </c>
      <c r="I107" s="315">
        <v>8023.2526250000001</v>
      </c>
      <c r="J107" s="315">
        <v>7856.8161490000002</v>
      </c>
      <c r="K107" s="315">
        <v>363.99716699999999</v>
      </c>
      <c r="L107" s="325">
        <v>1381.245662</v>
      </c>
      <c r="M107" s="315">
        <v>419.19286399999999</v>
      </c>
      <c r="N107" s="314"/>
      <c r="O107" s="315"/>
      <c r="P107" s="305"/>
      <c r="Q107" s="305"/>
      <c r="R107" s="305"/>
      <c r="S107" s="305"/>
      <c r="T107" s="305"/>
      <c r="U107" s="305"/>
      <c r="V107" s="305"/>
      <c r="W107" s="305"/>
      <c r="X107" s="305"/>
      <c r="Y107" s="305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</row>
    <row r="108" spans="1:40" s="304" customFormat="1" ht="9" customHeight="1">
      <c r="A108" s="317" t="s">
        <v>21</v>
      </c>
      <c r="B108" s="318">
        <f t="shared" si="5"/>
        <v>14733.195444999999</v>
      </c>
      <c r="C108" s="318">
        <v>24.313172000000002</v>
      </c>
      <c r="D108" s="323">
        <v>0</v>
      </c>
      <c r="E108" s="318">
        <v>0</v>
      </c>
      <c r="F108" s="318">
        <v>102.193879</v>
      </c>
      <c r="G108" s="318">
        <v>241.83909199999999</v>
      </c>
      <c r="H108" s="318">
        <v>14.374280000000001</v>
      </c>
      <c r="I108" s="318">
        <v>4393.813607</v>
      </c>
      <c r="J108" s="318">
        <v>9882.7638339999994</v>
      </c>
      <c r="K108" s="318">
        <v>0</v>
      </c>
      <c r="L108" s="324">
        <v>0</v>
      </c>
      <c r="M108" s="318">
        <v>73.897581000000002</v>
      </c>
      <c r="N108" s="314"/>
      <c r="O108" s="315"/>
      <c r="P108" s="305"/>
      <c r="Q108" s="305"/>
      <c r="R108" s="305"/>
      <c r="S108" s="305"/>
      <c r="T108" s="305"/>
      <c r="U108" s="305"/>
      <c r="V108" s="305"/>
      <c r="W108" s="305"/>
      <c r="X108" s="305"/>
      <c r="Y108" s="305"/>
      <c r="Z108" s="305"/>
      <c r="AA108" s="305"/>
      <c r="AB108" s="305"/>
      <c r="AC108" s="305"/>
      <c r="AD108" s="305"/>
      <c r="AE108" s="305"/>
      <c r="AF108" s="305"/>
      <c r="AG108" s="305"/>
      <c r="AH108" s="305"/>
      <c r="AI108" s="305"/>
      <c r="AJ108" s="305"/>
      <c r="AK108" s="305"/>
      <c r="AL108" s="305"/>
      <c r="AM108" s="305"/>
      <c r="AN108" s="305"/>
    </row>
    <row r="109" spans="1:40" s="304" customFormat="1" ht="9" customHeight="1">
      <c r="A109" s="319" t="s">
        <v>22</v>
      </c>
      <c r="B109" s="315">
        <f t="shared" si="5"/>
        <v>19300.653599999998</v>
      </c>
      <c r="C109" s="315">
        <v>271.02350000000001</v>
      </c>
      <c r="D109" s="305">
        <v>133.2724</v>
      </c>
      <c r="E109" s="315">
        <v>0</v>
      </c>
      <c r="F109" s="315">
        <v>359.48700000000002</v>
      </c>
      <c r="G109" s="315">
        <v>326.72719999999998</v>
      </c>
      <c r="H109" s="315">
        <v>343.61529999999999</v>
      </c>
      <c r="I109" s="315">
        <v>7127.2066000000004</v>
      </c>
      <c r="J109" s="315">
        <v>10137.1752</v>
      </c>
      <c r="K109" s="315">
        <v>0</v>
      </c>
      <c r="L109" s="325">
        <v>572.42660000000001</v>
      </c>
      <c r="M109" s="315">
        <v>29.719799999999999</v>
      </c>
      <c r="N109" s="314"/>
      <c r="O109" s="315"/>
      <c r="P109" s="305"/>
      <c r="Q109" s="305"/>
      <c r="R109" s="305"/>
      <c r="S109" s="305"/>
      <c r="T109" s="305"/>
      <c r="U109" s="305"/>
      <c r="V109" s="305"/>
      <c r="W109" s="305"/>
      <c r="X109" s="305"/>
      <c r="Y109" s="305"/>
      <c r="Z109" s="305"/>
      <c r="AA109" s="305"/>
      <c r="AB109" s="305"/>
      <c r="AC109" s="305"/>
      <c r="AD109" s="305"/>
      <c r="AE109" s="305"/>
      <c r="AF109" s="305"/>
      <c r="AG109" s="305"/>
      <c r="AH109" s="305"/>
      <c r="AI109" s="305"/>
      <c r="AJ109" s="305"/>
      <c r="AK109" s="305"/>
      <c r="AL109" s="305"/>
      <c r="AM109" s="305"/>
      <c r="AN109" s="305"/>
    </row>
    <row r="110" spans="1:40" s="304" customFormat="1" ht="9" customHeight="1">
      <c r="A110" s="319" t="s">
        <v>23</v>
      </c>
      <c r="B110" s="315">
        <f t="shared" si="5"/>
        <v>6823.0100000000011</v>
      </c>
      <c r="C110" s="315">
        <v>64.225217999999998</v>
      </c>
      <c r="D110" s="305">
        <v>0</v>
      </c>
      <c r="E110" s="315">
        <v>0.34762500000000002</v>
      </c>
      <c r="F110" s="315">
        <v>103.140303</v>
      </c>
      <c r="G110" s="315">
        <v>129.48235700000001</v>
      </c>
      <c r="H110" s="315">
        <v>45.024501000000001</v>
      </c>
      <c r="I110" s="315">
        <v>2945.8404580000001</v>
      </c>
      <c r="J110" s="315">
        <v>3515.6160359999999</v>
      </c>
      <c r="K110" s="315">
        <v>0</v>
      </c>
      <c r="L110" s="325">
        <v>0</v>
      </c>
      <c r="M110" s="315">
        <v>19.333501999999999</v>
      </c>
      <c r="N110" s="314"/>
      <c r="O110" s="315"/>
      <c r="P110" s="305"/>
      <c r="Q110" s="305"/>
      <c r="R110" s="305"/>
      <c r="S110" s="305"/>
      <c r="T110" s="305"/>
      <c r="U110" s="305"/>
      <c r="V110" s="305"/>
      <c r="W110" s="305"/>
      <c r="X110" s="305"/>
      <c r="Y110" s="305"/>
      <c r="Z110" s="305"/>
      <c r="AA110" s="305"/>
      <c r="AB110" s="305"/>
      <c r="AC110" s="305"/>
      <c r="AD110" s="305"/>
      <c r="AE110" s="305"/>
      <c r="AF110" s="305"/>
      <c r="AG110" s="305"/>
      <c r="AH110" s="305"/>
      <c r="AI110" s="305"/>
      <c r="AJ110" s="305"/>
      <c r="AK110" s="305"/>
      <c r="AL110" s="305"/>
      <c r="AM110" s="305"/>
      <c r="AN110" s="305"/>
    </row>
    <row r="111" spans="1:40" s="304" customFormat="1" ht="9" customHeight="1">
      <c r="A111" s="319" t="s">
        <v>24</v>
      </c>
      <c r="B111" s="315">
        <f t="shared" si="5"/>
        <v>5105.1039780000001</v>
      </c>
      <c r="C111" s="315">
        <v>250.78527</v>
      </c>
      <c r="D111" s="305">
        <v>62.381549999999997</v>
      </c>
      <c r="E111" s="315">
        <v>0</v>
      </c>
      <c r="F111" s="315">
        <v>124.43017500000001</v>
      </c>
      <c r="G111" s="315">
        <v>83.994229000000004</v>
      </c>
      <c r="H111" s="315">
        <v>46.039952999999997</v>
      </c>
      <c r="I111" s="315">
        <v>1810.731014</v>
      </c>
      <c r="J111" s="315">
        <v>2487.2272039999998</v>
      </c>
      <c r="K111" s="315">
        <v>0</v>
      </c>
      <c r="L111" s="325">
        <v>239.51458299999999</v>
      </c>
      <c r="M111" s="315">
        <v>0</v>
      </c>
      <c r="N111" s="314"/>
      <c r="O111" s="315"/>
      <c r="P111" s="305"/>
      <c r="Q111" s="305"/>
      <c r="R111" s="305"/>
      <c r="S111" s="305"/>
      <c r="T111" s="305"/>
      <c r="U111" s="305"/>
      <c r="V111" s="305"/>
      <c r="W111" s="305"/>
      <c r="X111" s="305"/>
      <c r="Y111" s="305"/>
      <c r="Z111" s="305"/>
      <c r="AA111" s="305"/>
      <c r="AB111" s="305"/>
      <c r="AC111" s="305"/>
      <c r="AD111" s="305"/>
      <c r="AE111" s="305"/>
      <c r="AF111" s="305"/>
      <c r="AG111" s="305"/>
      <c r="AH111" s="305"/>
      <c r="AI111" s="305"/>
      <c r="AJ111" s="305"/>
      <c r="AK111" s="305"/>
      <c r="AL111" s="305"/>
      <c r="AM111" s="305"/>
      <c r="AN111" s="305"/>
    </row>
    <row r="112" spans="1:40" s="304" customFormat="1" ht="9" customHeight="1">
      <c r="A112" s="317" t="s">
        <v>25</v>
      </c>
      <c r="B112" s="318">
        <f t="shared" si="5"/>
        <v>9761.130000000001</v>
      </c>
      <c r="C112" s="318">
        <v>83.736999999999995</v>
      </c>
      <c r="D112" s="323">
        <v>0</v>
      </c>
      <c r="E112" s="318">
        <v>0</v>
      </c>
      <c r="F112" s="318">
        <v>116.836</v>
      </c>
      <c r="G112" s="318">
        <v>42.179000000000002</v>
      </c>
      <c r="H112" s="318">
        <v>12.448</v>
      </c>
      <c r="I112" s="318">
        <v>3368.1060000000002</v>
      </c>
      <c r="J112" s="318">
        <v>5532.268</v>
      </c>
      <c r="K112" s="318">
        <v>605.55600000000004</v>
      </c>
      <c r="L112" s="324">
        <v>0</v>
      </c>
      <c r="M112" s="318">
        <v>0</v>
      </c>
      <c r="N112" s="314"/>
      <c r="O112" s="315"/>
      <c r="P112" s="305"/>
      <c r="Q112" s="305"/>
      <c r="R112" s="305"/>
      <c r="S112" s="305"/>
      <c r="T112" s="305"/>
      <c r="U112" s="305"/>
      <c r="V112" s="305"/>
      <c r="W112" s="305"/>
      <c r="X112" s="305"/>
      <c r="Y112" s="305"/>
      <c r="Z112" s="305"/>
      <c r="AA112" s="305"/>
      <c r="AB112" s="305"/>
      <c r="AC112" s="305"/>
      <c r="AD112" s="305"/>
      <c r="AE112" s="305"/>
      <c r="AF112" s="305"/>
      <c r="AG112" s="305"/>
      <c r="AH112" s="305"/>
      <c r="AI112" s="305"/>
      <c r="AJ112" s="305"/>
      <c r="AK112" s="305"/>
      <c r="AL112" s="305"/>
      <c r="AM112" s="305"/>
      <c r="AN112" s="305"/>
    </row>
    <row r="113" spans="1:40" s="304" customFormat="1" ht="9" customHeight="1">
      <c r="A113" s="319" t="s">
        <v>26</v>
      </c>
      <c r="B113" s="315">
        <f t="shared" si="5"/>
        <v>10654.325563999999</v>
      </c>
      <c r="C113" s="315">
        <v>187.35424699999999</v>
      </c>
      <c r="D113" s="305">
        <v>0</v>
      </c>
      <c r="E113" s="315">
        <v>0</v>
      </c>
      <c r="F113" s="315">
        <v>378.925543</v>
      </c>
      <c r="G113" s="315">
        <v>123.679508</v>
      </c>
      <c r="H113" s="315">
        <v>70.096480999999997</v>
      </c>
      <c r="I113" s="315">
        <v>4436.5318889999999</v>
      </c>
      <c r="J113" s="315">
        <v>5307.7378959999996</v>
      </c>
      <c r="K113" s="315">
        <v>150</v>
      </c>
      <c r="L113" s="325">
        <v>0</v>
      </c>
      <c r="M113" s="315">
        <v>0</v>
      </c>
      <c r="N113" s="314"/>
      <c r="O113" s="315"/>
      <c r="P113" s="305"/>
      <c r="Q113" s="305"/>
      <c r="R113" s="305"/>
      <c r="S113" s="305"/>
      <c r="T113" s="305"/>
      <c r="U113" s="305"/>
      <c r="V113" s="305"/>
      <c r="W113" s="305"/>
      <c r="X113" s="305"/>
      <c r="Y113" s="305"/>
      <c r="Z113" s="305"/>
      <c r="AA113" s="305"/>
      <c r="AB113" s="305"/>
      <c r="AC113" s="305"/>
      <c r="AD113" s="305"/>
      <c r="AE113" s="305"/>
      <c r="AF113" s="305"/>
      <c r="AG113" s="305"/>
      <c r="AH113" s="305"/>
      <c r="AI113" s="305"/>
      <c r="AJ113" s="305"/>
      <c r="AK113" s="305"/>
      <c r="AL113" s="305"/>
      <c r="AM113" s="305"/>
      <c r="AN113" s="305"/>
    </row>
    <row r="114" spans="1:40" s="304" customFormat="1" ht="9" customHeight="1">
      <c r="A114" s="319" t="s">
        <v>27</v>
      </c>
      <c r="B114" s="315">
        <f t="shared" si="5"/>
        <v>11631.037000000002</v>
      </c>
      <c r="C114" s="315">
        <v>461.23700000000002</v>
      </c>
      <c r="D114" s="305">
        <v>4.117</v>
      </c>
      <c r="E114" s="315">
        <v>0</v>
      </c>
      <c r="F114" s="315">
        <v>187.91499999999999</v>
      </c>
      <c r="G114" s="315">
        <v>29.044</v>
      </c>
      <c r="H114" s="315">
        <v>59.67</v>
      </c>
      <c r="I114" s="315">
        <v>5444.9750000000004</v>
      </c>
      <c r="J114" s="315">
        <v>5169.5460000000003</v>
      </c>
      <c r="K114" s="315">
        <v>179.126</v>
      </c>
      <c r="L114" s="325">
        <v>90.421000000000006</v>
      </c>
      <c r="M114" s="315">
        <v>4.9859999999999998</v>
      </c>
      <c r="N114" s="314"/>
      <c r="O114" s="315"/>
      <c r="P114" s="305"/>
      <c r="Q114" s="305"/>
      <c r="R114" s="305"/>
      <c r="S114" s="305"/>
      <c r="T114" s="305"/>
      <c r="U114" s="305"/>
      <c r="V114" s="305"/>
      <c r="W114" s="305"/>
      <c r="X114" s="305"/>
      <c r="Y114" s="305"/>
      <c r="Z114" s="305"/>
      <c r="AA114" s="305"/>
      <c r="AB114" s="305"/>
      <c r="AC114" s="305"/>
      <c r="AD114" s="305"/>
      <c r="AE114" s="305"/>
      <c r="AF114" s="305"/>
      <c r="AG114" s="305"/>
      <c r="AH114" s="305"/>
      <c r="AI114" s="305"/>
      <c r="AJ114" s="305"/>
      <c r="AK114" s="305"/>
      <c r="AL114" s="305"/>
      <c r="AM114" s="305"/>
      <c r="AN114" s="305"/>
    </row>
    <row r="115" spans="1:40" s="304" customFormat="1" ht="9" customHeight="1">
      <c r="A115" s="319" t="s">
        <v>28</v>
      </c>
      <c r="B115" s="315">
        <f t="shared" si="5"/>
        <v>14023.444592</v>
      </c>
      <c r="C115" s="315">
        <v>80.403908000000001</v>
      </c>
      <c r="D115" s="305">
        <v>0</v>
      </c>
      <c r="E115" s="315">
        <v>0</v>
      </c>
      <c r="F115" s="315">
        <v>143.77605299999999</v>
      </c>
      <c r="G115" s="315">
        <v>104.194081</v>
      </c>
      <c r="H115" s="315">
        <v>65.579948000000002</v>
      </c>
      <c r="I115" s="315">
        <v>8484.1539919999996</v>
      </c>
      <c r="J115" s="315">
        <v>5111.0459190000001</v>
      </c>
      <c r="K115" s="315">
        <v>34.290691000000002</v>
      </c>
      <c r="L115" s="325">
        <v>0</v>
      </c>
      <c r="M115" s="315">
        <v>0</v>
      </c>
      <c r="N115" s="314"/>
      <c r="O115" s="315"/>
      <c r="P115" s="305"/>
      <c r="Q115" s="305"/>
      <c r="R115" s="305"/>
      <c r="S115" s="305"/>
      <c r="T115" s="305"/>
      <c r="U115" s="305"/>
      <c r="V115" s="305"/>
      <c r="W115" s="305"/>
      <c r="X115" s="305"/>
      <c r="Y115" s="305"/>
      <c r="Z115" s="305"/>
      <c r="AA115" s="305"/>
      <c r="AB115" s="305"/>
      <c r="AC115" s="305"/>
      <c r="AD115" s="305"/>
      <c r="AE115" s="305"/>
      <c r="AF115" s="305"/>
      <c r="AG115" s="305"/>
      <c r="AH115" s="305"/>
      <c r="AI115" s="305"/>
      <c r="AJ115" s="305"/>
      <c r="AK115" s="305"/>
      <c r="AL115" s="305"/>
      <c r="AM115" s="305"/>
      <c r="AN115" s="305"/>
    </row>
    <row r="116" spans="1:40" s="304" customFormat="1" ht="9" customHeight="1">
      <c r="A116" s="317" t="s">
        <v>29</v>
      </c>
      <c r="B116" s="318">
        <f t="shared" si="5"/>
        <v>13517.052</v>
      </c>
      <c r="C116" s="318">
        <v>550.78300000000002</v>
      </c>
      <c r="D116" s="323">
        <v>0</v>
      </c>
      <c r="E116" s="318">
        <v>0</v>
      </c>
      <c r="F116" s="318">
        <v>340.60399999999998</v>
      </c>
      <c r="G116" s="318">
        <v>70.768000000000001</v>
      </c>
      <c r="H116" s="318">
        <v>75.153999999999996</v>
      </c>
      <c r="I116" s="318">
        <v>4902.9750000000004</v>
      </c>
      <c r="J116" s="318">
        <v>7576.768</v>
      </c>
      <c r="K116" s="318">
        <v>0</v>
      </c>
      <c r="L116" s="324">
        <v>0</v>
      </c>
      <c r="M116" s="318">
        <v>0</v>
      </c>
      <c r="N116" s="314"/>
      <c r="O116" s="315"/>
      <c r="P116" s="305"/>
      <c r="Q116" s="305"/>
      <c r="R116" s="305"/>
      <c r="S116" s="305"/>
      <c r="T116" s="305"/>
      <c r="U116" s="305"/>
      <c r="V116" s="305"/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305"/>
      <c r="AM116" s="305"/>
      <c r="AN116" s="305"/>
    </row>
    <row r="117" spans="1:40" s="304" customFormat="1" ht="9" customHeight="1">
      <c r="A117" s="319" t="s">
        <v>30</v>
      </c>
      <c r="B117" s="315">
        <f t="shared" si="5"/>
        <v>4820.3327779999991</v>
      </c>
      <c r="C117" s="315">
        <v>60.92521</v>
      </c>
      <c r="D117" s="305">
        <v>3.1094409999999999</v>
      </c>
      <c r="E117" s="315">
        <v>0</v>
      </c>
      <c r="F117" s="315">
        <v>77.833594000000005</v>
      </c>
      <c r="G117" s="315">
        <v>60.809842000000003</v>
      </c>
      <c r="H117" s="315">
        <v>13.251943000000001</v>
      </c>
      <c r="I117" s="315">
        <v>1787.408015</v>
      </c>
      <c r="J117" s="315">
        <v>2339.7098219999998</v>
      </c>
      <c r="K117" s="315">
        <v>285.89897100000002</v>
      </c>
      <c r="L117" s="325">
        <v>101.366387</v>
      </c>
      <c r="M117" s="315">
        <v>90.019553000000002</v>
      </c>
      <c r="N117" s="314"/>
      <c r="O117" s="315"/>
      <c r="P117" s="305"/>
      <c r="Q117" s="305"/>
      <c r="R117" s="305"/>
      <c r="S117" s="305"/>
      <c r="T117" s="305"/>
      <c r="U117" s="305"/>
      <c r="V117" s="305"/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305"/>
      <c r="AK117" s="305"/>
      <c r="AL117" s="305"/>
      <c r="AM117" s="305"/>
      <c r="AN117" s="305"/>
    </row>
    <row r="118" spans="1:40" s="304" customFormat="1" ht="9" customHeight="1">
      <c r="A118" s="319" t="s">
        <v>31</v>
      </c>
      <c r="B118" s="315">
        <f t="shared" si="5"/>
        <v>28088.194001</v>
      </c>
      <c r="C118" s="315">
        <v>70.616695000000007</v>
      </c>
      <c r="D118" s="315">
        <v>0</v>
      </c>
      <c r="E118" s="315">
        <v>0</v>
      </c>
      <c r="F118" s="315">
        <v>336.52380099999999</v>
      </c>
      <c r="G118" s="315">
        <v>319.09991100000002</v>
      </c>
      <c r="H118" s="315">
        <v>164.45593</v>
      </c>
      <c r="I118" s="315">
        <v>10588.089018999999</v>
      </c>
      <c r="J118" s="315">
        <v>15639.044161</v>
      </c>
      <c r="K118" s="315">
        <v>442.33964700000001</v>
      </c>
      <c r="L118" s="325">
        <v>528.02483700000005</v>
      </c>
      <c r="M118" s="315">
        <v>0</v>
      </c>
      <c r="N118" s="314"/>
      <c r="O118" s="315"/>
      <c r="P118" s="305"/>
      <c r="Q118" s="305"/>
      <c r="R118" s="305"/>
      <c r="S118" s="305"/>
      <c r="T118" s="305"/>
      <c r="U118" s="305"/>
      <c r="V118" s="305"/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305"/>
      <c r="AI118" s="305"/>
      <c r="AJ118" s="305"/>
      <c r="AK118" s="305"/>
      <c r="AL118" s="305"/>
      <c r="AM118" s="305"/>
      <c r="AN118" s="305"/>
    </row>
    <row r="119" spans="1:40" s="305" customFormat="1" ht="9" customHeight="1">
      <c r="A119" s="320" t="s">
        <v>32</v>
      </c>
      <c r="B119" s="325">
        <f t="shared" si="5"/>
        <v>3616.93019</v>
      </c>
      <c r="C119" s="325">
        <v>157.22629900000001</v>
      </c>
      <c r="D119" s="305">
        <v>0</v>
      </c>
      <c r="E119" s="325">
        <v>0</v>
      </c>
      <c r="F119" s="325">
        <v>49.486187999999999</v>
      </c>
      <c r="G119" s="325">
        <v>35.806538000000003</v>
      </c>
      <c r="H119" s="325">
        <v>517.69538499999999</v>
      </c>
      <c r="I119" s="325">
        <v>2856.71578</v>
      </c>
      <c r="J119" s="325">
        <v>0</v>
      </c>
      <c r="K119" s="315">
        <v>0</v>
      </c>
      <c r="L119" s="325">
        <v>0</v>
      </c>
      <c r="M119" s="325">
        <v>0</v>
      </c>
      <c r="N119" s="314"/>
      <c r="O119" s="325"/>
    </row>
    <row r="120" spans="1:40" s="304" customFormat="1" ht="9" customHeight="1">
      <c r="A120" s="326" t="s">
        <v>33</v>
      </c>
      <c r="B120" s="324">
        <f t="shared" si="5"/>
        <v>6309.857793000001</v>
      </c>
      <c r="C120" s="324">
        <v>31.476379999999999</v>
      </c>
      <c r="D120" s="323">
        <v>0</v>
      </c>
      <c r="E120" s="324">
        <v>0</v>
      </c>
      <c r="F120" s="324">
        <v>137.555342</v>
      </c>
      <c r="G120" s="324">
        <v>78.889815999999996</v>
      </c>
      <c r="H120" s="324">
        <v>40.931280999999998</v>
      </c>
      <c r="I120" s="324">
        <v>2345.0566250000002</v>
      </c>
      <c r="J120" s="324">
        <v>3592.8197749999999</v>
      </c>
      <c r="K120" s="318">
        <v>0</v>
      </c>
      <c r="L120" s="324">
        <v>83.128574</v>
      </c>
      <c r="M120" s="324">
        <v>0</v>
      </c>
      <c r="N120" s="314"/>
      <c r="O120" s="325"/>
      <c r="P120" s="305"/>
      <c r="Q120" s="305"/>
      <c r="R120" s="305"/>
      <c r="S120" s="305"/>
      <c r="T120" s="305"/>
      <c r="U120" s="305"/>
      <c r="V120" s="305"/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305"/>
      <c r="AK120" s="305"/>
      <c r="AL120" s="305"/>
      <c r="AM120" s="305"/>
      <c r="AN120" s="305"/>
    </row>
    <row r="121" spans="1:40" s="304" customFormat="1" ht="9" customHeight="1">
      <c r="A121" s="319"/>
      <c r="B121" s="315"/>
      <c r="C121" s="315"/>
      <c r="D121" s="315"/>
      <c r="E121" s="315"/>
      <c r="F121" s="315"/>
      <c r="G121" s="315"/>
      <c r="H121" s="315"/>
      <c r="I121" s="315"/>
      <c r="J121" s="315"/>
      <c r="K121" s="315"/>
      <c r="L121" s="315"/>
      <c r="M121" s="315"/>
      <c r="N121" s="315"/>
      <c r="O121" s="315"/>
      <c r="P121" s="305"/>
      <c r="Q121" s="305"/>
      <c r="R121" s="305"/>
      <c r="S121" s="305"/>
      <c r="T121" s="305"/>
      <c r="U121" s="305"/>
      <c r="V121" s="305"/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305"/>
      <c r="AH121" s="305"/>
      <c r="AI121" s="305"/>
      <c r="AJ121" s="305"/>
      <c r="AK121" s="305"/>
      <c r="AL121" s="305"/>
      <c r="AM121" s="305"/>
      <c r="AN121" s="305"/>
    </row>
    <row r="122" spans="1:40" s="304" customFormat="1" ht="9" customHeight="1">
      <c r="A122" s="302">
        <v>2001</v>
      </c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14"/>
      <c r="O122" s="305"/>
      <c r="P122" s="305"/>
      <c r="Q122" s="305"/>
      <c r="R122" s="305"/>
      <c r="S122" s="305"/>
      <c r="T122" s="305"/>
      <c r="U122" s="305"/>
      <c r="V122" s="305"/>
      <c r="W122" s="305"/>
      <c r="X122" s="305"/>
      <c r="Y122" s="305"/>
      <c r="Z122" s="305"/>
      <c r="AA122" s="305"/>
      <c r="AB122" s="305"/>
      <c r="AC122" s="305"/>
      <c r="AD122" s="305"/>
      <c r="AE122" s="305"/>
      <c r="AF122" s="305"/>
      <c r="AG122" s="305"/>
      <c r="AH122" s="305"/>
      <c r="AI122" s="305"/>
      <c r="AJ122" s="305"/>
      <c r="AK122" s="305"/>
      <c r="AL122" s="305"/>
      <c r="AM122" s="305"/>
      <c r="AN122" s="305"/>
    </row>
    <row r="123" spans="1:40" s="304" customFormat="1" ht="9" customHeight="1">
      <c r="A123" s="306" t="s">
        <v>1</v>
      </c>
      <c r="B123" s="307">
        <f>SUM(B125:B156)</f>
        <v>514087.74968899996</v>
      </c>
      <c r="C123" s="307">
        <f t="shared" ref="C123:M123" si="6">SUM(C125:C156)</f>
        <v>24182.730610999992</v>
      </c>
      <c r="D123" s="307">
        <f t="shared" si="6"/>
        <v>3188.8031430000001</v>
      </c>
      <c r="E123" s="307">
        <f t="shared" si="6"/>
        <v>228.52283300000002</v>
      </c>
      <c r="F123" s="307">
        <f t="shared" si="6"/>
        <v>19245.094160999994</v>
      </c>
      <c r="G123" s="307">
        <f t="shared" si="6"/>
        <v>5610.2553230000012</v>
      </c>
      <c r="H123" s="307">
        <f t="shared" si="6"/>
        <v>4900.9398800000017</v>
      </c>
      <c r="I123" s="307">
        <f t="shared" si="6"/>
        <v>196736.64564100004</v>
      </c>
      <c r="J123" s="307">
        <f t="shared" si="6"/>
        <v>239193.50926300001</v>
      </c>
      <c r="K123" s="307">
        <f t="shared" si="6"/>
        <v>11158.526571</v>
      </c>
      <c r="L123" s="307">
        <f t="shared" si="6"/>
        <v>8134.7754109999996</v>
      </c>
      <c r="M123" s="307">
        <f t="shared" si="6"/>
        <v>1507.946852</v>
      </c>
      <c r="N123" s="314"/>
      <c r="O123" s="308"/>
      <c r="P123" s="305"/>
      <c r="Q123" s="305"/>
      <c r="R123" s="305"/>
      <c r="S123" s="305"/>
      <c r="T123" s="305"/>
      <c r="U123" s="305"/>
      <c r="V123" s="305"/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305"/>
      <c r="AH123" s="305"/>
      <c r="AI123" s="305"/>
      <c r="AJ123" s="305"/>
      <c r="AK123" s="305"/>
      <c r="AL123" s="305"/>
      <c r="AM123" s="305"/>
      <c r="AN123" s="305"/>
    </row>
    <row r="124" spans="1:40" s="304" customFormat="1" ht="3" customHeight="1">
      <c r="A124" s="306"/>
      <c r="B124" s="307"/>
      <c r="C124" s="307"/>
      <c r="D124" s="307"/>
      <c r="E124" s="307"/>
      <c r="F124" s="307"/>
      <c r="G124" s="307"/>
      <c r="H124" s="307"/>
      <c r="I124" s="307"/>
      <c r="J124" s="307"/>
      <c r="K124" s="307"/>
      <c r="L124" s="307"/>
      <c r="M124" s="307"/>
      <c r="N124" s="314"/>
      <c r="O124" s="308"/>
      <c r="P124" s="305"/>
      <c r="Q124" s="305"/>
      <c r="R124" s="305"/>
      <c r="S124" s="305"/>
      <c r="T124" s="305"/>
      <c r="U124" s="305"/>
      <c r="V124" s="305"/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305"/>
      <c r="AH124" s="305"/>
      <c r="AI124" s="305"/>
      <c r="AJ124" s="305"/>
      <c r="AK124" s="305"/>
      <c r="AL124" s="305"/>
      <c r="AM124" s="305"/>
      <c r="AN124" s="305"/>
    </row>
    <row r="125" spans="1:40" s="304" customFormat="1" ht="9" customHeight="1">
      <c r="A125" s="311" t="s">
        <v>2</v>
      </c>
      <c r="B125" s="304">
        <f>SUM(C125:M125)</f>
        <v>5300.7837090000003</v>
      </c>
      <c r="C125" s="304">
        <v>33.686678000000001</v>
      </c>
      <c r="D125" s="304">
        <v>21.237632999999999</v>
      </c>
      <c r="E125" s="304">
        <v>0</v>
      </c>
      <c r="F125" s="304">
        <v>88.764843999999997</v>
      </c>
      <c r="G125" s="304">
        <v>69.768928000000002</v>
      </c>
      <c r="H125" s="304">
        <v>4.369046</v>
      </c>
      <c r="I125" s="304">
        <v>2244.0196019999998</v>
      </c>
      <c r="J125" s="304">
        <v>2695.0278330000001</v>
      </c>
      <c r="K125" s="304">
        <v>140.232697</v>
      </c>
      <c r="L125" s="304">
        <v>0</v>
      </c>
      <c r="M125" s="304">
        <v>3.6764480000000002</v>
      </c>
      <c r="N125" s="314"/>
      <c r="O125" s="305"/>
      <c r="P125" s="305"/>
      <c r="Q125" s="305"/>
      <c r="R125" s="305"/>
      <c r="S125" s="305"/>
      <c r="T125" s="305"/>
      <c r="U125" s="305"/>
      <c r="V125" s="305"/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305"/>
      <c r="AH125" s="305"/>
      <c r="AI125" s="305"/>
      <c r="AJ125" s="305"/>
      <c r="AK125" s="305"/>
      <c r="AL125" s="305"/>
      <c r="AM125" s="305"/>
      <c r="AN125" s="305"/>
    </row>
    <row r="126" spans="1:40" s="304" customFormat="1" ht="9" customHeight="1">
      <c r="A126" s="311" t="s">
        <v>3</v>
      </c>
      <c r="B126" s="304">
        <f t="shared" ref="B126:B156" si="7">SUM(C126:M126)</f>
        <v>13995.72652</v>
      </c>
      <c r="C126" s="304">
        <v>680.327</v>
      </c>
      <c r="D126" s="304">
        <v>0</v>
      </c>
      <c r="E126" s="304">
        <v>0</v>
      </c>
      <c r="F126" s="304">
        <v>344.42899999999997</v>
      </c>
      <c r="G126" s="304">
        <v>141.52000000000001</v>
      </c>
      <c r="H126" s="304">
        <v>291.238</v>
      </c>
      <c r="I126" s="304">
        <v>5330.0789999999997</v>
      </c>
      <c r="J126" s="304">
        <v>6803.4236620000001</v>
      </c>
      <c r="K126" s="304">
        <v>404.709858</v>
      </c>
      <c r="L126" s="304">
        <v>0</v>
      </c>
      <c r="M126" s="304">
        <v>0</v>
      </c>
      <c r="N126" s="314"/>
      <c r="O126" s="305"/>
      <c r="P126" s="305"/>
      <c r="Q126" s="305"/>
      <c r="R126" s="305"/>
      <c r="S126" s="305"/>
      <c r="T126" s="305"/>
      <c r="U126" s="305"/>
      <c r="V126" s="305"/>
      <c r="W126" s="305"/>
      <c r="X126" s="305"/>
      <c r="Y126" s="305"/>
      <c r="Z126" s="305"/>
      <c r="AA126" s="305"/>
      <c r="AB126" s="305"/>
      <c r="AC126" s="305"/>
      <c r="AD126" s="305"/>
      <c r="AE126" s="305"/>
      <c r="AF126" s="305"/>
      <c r="AG126" s="305"/>
      <c r="AH126" s="305"/>
      <c r="AI126" s="305"/>
      <c r="AJ126" s="305"/>
      <c r="AK126" s="305"/>
      <c r="AL126" s="305"/>
      <c r="AM126" s="305"/>
      <c r="AN126" s="305"/>
    </row>
    <row r="127" spans="1:40" s="304" customFormat="1" ht="9" customHeight="1">
      <c r="A127" s="311" t="s">
        <v>4</v>
      </c>
      <c r="B127" s="304">
        <f t="shared" si="7"/>
        <v>3618.7190000000001</v>
      </c>
      <c r="C127" s="304">
        <v>100.55200000000001</v>
      </c>
      <c r="D127" s="304">
        <v>0</v>
      </c>
      <c r="E127" s="304">
        <v>0</v>
      </c>
      <c r="F127" s="304">
        <v>1.464</v>
      </c>
      <c r="G127" s="304">
        <v>41.954000000000001</v>
      </c>
      <c r="H127" s="304">
        <v>43.606999999999999</v>
      </c>
      <c r="I127" s="304">
        <v>1276.47</v>
      </c>
      <c r="J127" s="304">
        <v>2028.662</v>
      </c>
      <c r="K127" s="304">
        <v>118.411</v>
      </c>
      <c r="L127" s="304">
        <v>0</v>
      </c>
      <c r="M127" s="304">
        <v>7.5990000000000002</v>
      </c>
      <c r="N127" s="314"/>
      <c r="O127" s="305"/>
      <c r="P127" s="305"/>
      <c r="Q127" s="305"/>
      <c r="R127" s="305"/>
      <c r="S127" s="305"/>
      <c r="T127" s="305"/>
      <c r="U127" s="305"/>
      <c r="V127" s="305"/>
      <c r="W127" s="305"/>
      <c r="X127" s="305"/>
      <c r="Y127" s="305"/>
      <c r="Z127" s="305"/>
      <c r="AA127" s="305"/>
      <c r="AB127" s="305"/>
      <c r="AC127" s="305"/>
      <c r="AD127" s="305"/>
      <c r="AE127" s="305"/>
      <c r="AF127" s="305"/>
      <c r="AG127" s="305"/>
      <c r="AH127" s="305"/>
      <c r="AI127" s="305"/>
      <c r="AJ127" s="305"/>
      <c r="AK127" s="305"/>
      <c r="AL127" s="305"/>
      <c r="AM127" s="305"/>
      <c r="AN127" s="305"/>
    </row>
    <row r="128" spans="1:40" s="304" customFormat="1" ht="9" customHeight="1">
      <c r="A128" s="317" t="s">
        <v>5</v>
      </c>
      <c r="B128" s="323">
        <f t="shared" si="7"/>
        <v>6602.7207720000006</v>
      </c>
      <c r="C128" s="323">
        <v>149.61189300000001</v>
      </c>
      <c r="D128" s="323">
        <v>286.54298899999998</v>
      </c>
      <c r="E128" s="323">
        <v>0</v>
      </c>
      <c r="F128" s="323">
        <v>197.215363</v>
      </c>
      <c r="G128" s="323">
        <v>88.624055999999996</v>
      </c>
      <c r="H128" s="323">
        <v>6.8079999999999998</v>
      </c>
      <c r="I128" s="323">
        <v>2216.1834709999998</v>
      </c>
      <c r="J128" s="323">
        <v>3119.1775400000001</v>
      </c>
      <c r="K128" s="323">
        <v>0</v>
      </c>
      <c r="L128" s="323">
        <v>533.15315699999996</v>
      </c>
      <c r="M128" s="323">
        <v>5.4043029999999996</v>
      </c>
      <c r="N128" s="314"/>
      <c r="O128" s="305"/>
      <c r="P128" s="305"/>
      <c r="Q128" s="305"/>
      <c r="R128" s="305"/>
      <c r="S128" s="305"/>
      <c r="T128" s="305"/>
      <c r="U128" s="305"/>
      <c r="V128" s="305"/>
      <c r="W128" s="305"/>
      <c r="X128" s="305"/>
      <c r="Y128" s="305"/>
      <c r="Z128" s="305"/>
      <c r="AA128" s="305"/>
      <c r="AB128" s="305"/>
      <c r="AC128" s="305"/>
      <c r="AD128" s="305"/>
      <c r="AE128" s="305"/>
      <c r="AF128" s="305"/>
      <c r="AG128" s="305"/>
      <c r="AH128" s="305"/>
      <c r="AI128" s="305"/>
      <c r="AJ128" s="305"/>
      <c r="AK128" s="305"/>
      <c r="AL128" s="305"/>
      <c r="AM128" s="305"/>
      <c r="AN128" s="305"/>
    </row>
    <row r="129" spans="1:40" s="304" customFormat="1" ht="9" customHeight="1">
      <c r="A129" s="319" t="s">
        <v>6</v>
      </c>
      <c r="B129" s="305">
        <f t="shared" si="7"/>
        <v>12719.946566000001</v>
      </c>
      <c r="C129" s="305">
        <v>302.172707</v>
      </c>
      <c r="D129" s="305">
        <v>0</v>
      </c>
      <c r="E129" s="305">
        <v>203.204578</v>
      </c>
      <c r="F129" s="305">
        <v>464.34655299999997</v>
      </c>
      <c r="G129" s="305">
        <v>160.209373</v>
      </c>
      <c r="H129" s="305">
        <v>13.336262</v>
      </c>
      <c r="I129" s="305">
        <v>4930.3561589999999</v>
      </c>
      <c r="J129" s="305">
        <v>6646.3209340000003</v>
      </c>
      <c r="K129" s="305">
        <v>0</v>
      </c>
      <c r="L129" s="305">
        <v>0</v>
      </c>
      <c r="M129" s="305">
        <v>0</v>
      </c>
      <c r="N129" s="314"/>
      <c r="O129" s="305"/>
      <c r="P129" s="305"/>
      <c r="Q129" s="305"/>
      <c r="R129" s="305"/>
      <c r="S129" s="305"/>
      <c r="T129" s="305"/>
      <c r="U129" s="305"/>
      <c r="V129" s="305"/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305"/>
      <c r="AI129" s="305"/>
      <c r="AJ129" s="305"/>
      <c r="AK129" s="305"/>
      <c r="AL129" s="305"/>
      <c r="AM129" s="305"/>
      <c r="AN129" s="305"/>
    </row>
    <row r="130" spans="1:40" s="304" customFormat="1" ht="9" customHeight="1">
      <c r="A130" s="319" t="s">
        <v>7</v>
      </c>
      <c r="B130" s="305">
        <f t="shared" si="7"/>
        <v>3567.1148649999996</v>
      </c>
      <c r="C130" s="305">
        <v>21.872364000000001</v>
      </c>
      <c r="D130" s="305">
        <v>0</v>
      </c>
      <c r="E130" s="305">
        <v>0</v>
      </c>
      <c r="F130" s="305">
        <v>71.153936999999999</v>
      </c>
      <c r="G130" s="305">
        <v>16.75939</v>
      </c>
      <c r="H130" s="305">
        <v>18.839171</v>
      </c>
      <c r="I130" s="305">
        <v>1442.211335</v>
      </c>
      <c r="J130" s="305">
        <v>1937.6056679999999</v>
      </c>
      <c r="K130" s="305">
        <v>58.673000000000002</v>
      </c>
      <c r="L130" s="305">
        <v>0</v>
      </c>
      <c r="M130" s="305">
        <v>0</v>
      </c>
      <c r="N130" s="314"/>
      <c r="O130" s="305"/>
      <c r="P130" s="305"/>
      <c r="Q130" s="305"/>
      <c r="R130" s="305"/>
      <c r="S130" s="305"/>
      <c r="T130" s="305"/>
      <c r="U130" s="305"/>
      <c r="V130" s="305"/>
      <c r="W130" s="305"/>
      <c r="X130" s="305"/>
      <c r="Y130" s="305"/>
      <c r="Z130" s="305"/>
      <c r="AA130" s="305"/>
      <c r="AB130" s="305"/>
      <c r="AC130" s="305"/>
      <c r="AD130" s="305"/>
      <c r="AE130" s="305"/>
      <c r="AF130" s="305"/>
      <c r="AG130" s="305"/>
      <c r="AH130" s="305"/>
      <c r="AI130" s="305"/>
      <c r="AJ130" s="305"/>
      <c r="AK130" s="305"/>
      <c r="AL130" s="305"/>
      <c r="AM130" s="305"/>
      <c r="AN130" s="305"/>
    </row>
    <row r="131" spans="1:40" s="304" customFormat="1" ht="9" customHeight="1">
      <c r="A131" s="319" t="s">
        <v>8</v>
      </c>
      <c r="B131" s="305">
        <f t="shared" si="7"/>
        <v>20786.506789999999</v>
      </c>
      <c r="C131" s="305">
        <v>122.628218</v>
      </c>
      <c r="D131" s="305">
        <v>0</v>
      </c>
      <c r="E131" s="315">
        <v>0</v>
      </c>
      <c r="F131" s="305">
        <v>244.539546</v>
      </c>
      <c r="G131" s="305">
        <v>386.49214499999999</v>
      </c>
      <c r="H131" s="305">
        <v>66.972564000000006</v>
      </c>
      <c r="I131" s="305">
        <v>7557.7172920000003</v>
      </c>
      <c r="J131" s="305">
        <v>12408.157025</v>
      </c>
      <c r="K131" s="305">
        <v>0</v>
      </c>
      <c r="L131" s="305">
        <v>0</v>
      </c>
      <c r="M131" s="305">
        <v>0</v>
      </c>
      <c r="N131" s="314"/>
      <c r="O131" s="305"/>
      <c r="P131" s="305"/>
      <c r="Q131" s="305"/>
      <c r="R131" s="305"/>
      <c r="S131" s="305"/>
      <c r="T131" s="305"/>
      <c r="U131" s="305"/>
      <c r="V131" s="305"/>
      <c r="W131" s="305"/>
      <c r="X131" s="305"/>
      <c r="Y131" s="305"/>
      <c r="Z131" s="305"/>
      <c r="AA131" s="305"/>
      <c r="AB131" s="305"/>
      <c r="AC131" s="305"/>
      <c r="AD131" s="305"/>
      <c r="AE131" s="305"/>
      <c r="AF131" s="305"/>
      <c r="AG131" s="305"/>
      <c r="AH131" s="305"/>
      <c r="AI131" s="305"/>
      <c r="AJ131" s="305"/>
      <c r="AK131" s="305"/>
      <c r="AL131" s="305"/>
      <c r="AM131" s="305"/>
      <c r="AN131" s="305"/>
    </row>
    <row r="132" spans="1:40" s="304" customFormat="1" ht="9" customHeight="1">
      <c r="A132" s="317" t="s">
        <v>9</v>
      </c>
      <c r="B132" s="323">
        <f t="shared" si="7"/>
        <v>16813.645924</v>
      </c>
      <c r="C132" s="323">
        <v>1059.402429</v>
      </c>
      <c r="D132" s="323">
        <v>86.776701000000003</v>
      </c>
      <c r="E132" s="323">
        <v>0</v>
      </c>
      <c r="F132" s="323">
        <v>1375.3537080000001</v>
      </c>
      <c r="G132" s="323">
        <v>159.14577800000001</v>
      </c>
      <c r="H132" s="323">
        <v>381.077538</v>
      </c>
      <c r="I132" s="323">
        <v>6182.8967000000002</v>
      </c>
      <c r="J132" s="323">
        <v>7480.4315690000003</v>
      </c>
      <c r="K132" s="323">
        <v>0</v>
      </c>
      <c r="L132" s="323">
        <v>88.561501000000007</v>
      </c>
      <c r="M132" s="323">
        <v>0</v>
      </c>
      <c r="N132" s="314"/>
      <c r="O132" s="305"/>
      <c r="P132" s="305"/>
      <c r="Q132" s="305"/>
      <c r="R132" s="305"/>
      <c r="S132" s="305"/>
      <c r="T132" s="305"/>
      <c r="U132" s="305"/>
      <c r="V132" s="305"/>
      <c r="W132" s="305"/>
      <c r="X132" s="305"/>
      <c r="Y132" s="305"/>
      <c r="Z132" s="305"/>
      <c r="AA132" s="305"/>
      <c r="AB132" s="305"/>
      <c r="AC132" s="305"/>
      <c r="AD132" s="305"/>
      <c r="AE132" s="305"/>
      <c r="AF132" s="305"/>
      <c r="AG132" s="305"/>
      <c r="AH132" s="305"/>
      <c r="AI132" s="305"/>
      <c r="AJ132" s="305"/>
      <c r="AK132" s="305"/>
      <c r="AL132" s="305"/>
      <c r="AM132" s="305"/>
      <c r="AN132" s="305"/>
    </row>
    <row r="133" spans="1:40" s="304" customFormat="1" ht="9" customHeight="1">
      <c r="A133" s="319" t="s">
        <v>178</v>
      </c>
      <c r="B133" s="305">
        <f t="shared" si="7"/>
        <v>62171.150300000001</v>
      </c>
      <c r="C133" s="305">
        <v>13342.2816</v>
      </c>
      <c r="D133" s="305">
        <v>0</v>
      </c>
      <c r="E133" s="305">
        <v>14.771800000000001</v>
      </c>
      <c r="F133" s="305">
        <v>9441.5895</v>
      </c>
      <c r="G133" s="305">
        <v>1280.3708999999999</v>
      </c>
      <c r="H133" s="305">
        <v>1121.1652999999999</v>
      </c>
      <c r="I133" s="305">
        <v>25804.6021</v>
      </c>
      <c r="J133" s="305">
        <v>5963.8483999999999</v>
      </c>
      <c r="K133" s="305">
        <v>4014.8836999999999</v>
      </c>
      <c r="L133" s="305">
        <v>1187.6369999999999</v>
      </c>
      <c r="M133" s="305">
        <v>0</v>
      </c>
      <c r="N133" s="314"/>
      <c r="O133" s="305"/>
      <c r="P133" s="305"/>
      <c r="Q133" s="305"/>
      <c r="R133" s="305"/>
      <c r="S133" s="305"/>
      <c r="T133" s="305"/>
      <c r="U133" s="305"/>
      <c r="V133" s="305"/>
      <c r="W133" s="305"/>
      <c r="X133" s="305"/>
      <c r="Y133" s="305"/>
      <c r="Z133" s="305"/>
      <c r="AA133" s="305"/>
      <c r="AB133" s="305"/>
      <c r="AC133" s="305"/>
      <c r="AD133" s="305"/>
      <c r="AE133" s="305"/>
      <c r="AF133" s="305"/>
      <c r="AG133" s="305"/>
      <c r="AH133" s="305"/>
      <c r="AI133" s="305"/>
      <c r="AJ133" s="305"/>
      <c r="AK133" s="305"/>
      <c r="AL133" s="305"/>
      <c r="AM133" s="305"/>
      <c r="AN133" s="305"/>
    </row>
    <row r="134" spans="1:40" s="304" customFormat="1" ht="9" customHeight="1">
      <c r="A134" s="319" t="s">
        <v>11</v>
      </c>
      <c r="B134" s="305">
        <f t="shared" si="7"/>
        <v>8699.0443409999989</v>
      </c>
      <c r="C134" s="305">
        <v>138.85320999999999</v>
      </c>
      <c r="D134" s="305">
        <v>0</v>
      </c>
      <c r="E134" s="305">
        <v>0</v>
      </c>
      <c r="F134" s="305">
        <v>200.212458</v>
      </c>
      <c r="G134" s="305">
        <v>10.674106999999999</v>
      </c>
      <c r="H134" s="305">
        <v>55.455255000000001</v>
      </c>
      <c r="I134" s="305">
        <v>2839.7134839999999</v>
      </c>
      <c r="J134" s="305">
        <v>5173.5725679999996</v>
      </c>
      <c r="K134" s="305">
        <v>280.56325900000002</v>
      </c>
      <c r="L134" s="305">
        <v>0</v>
      </c>
      <c r="M134" s="305">
        <v>0</v>
      </c>
      <c r="N134" s="314"/>
      <c r="O134" s="305"/>
      <c r="P134" s="305"/>
      <c r="Q134" s="305"/>
      <c r="R134" s="305"/>
      <c r="S134" s="305"/>
      <c r="T134" s="305"/>
      <c r="U134" s="305"/>
      <c r="V134" s="305"/>
      <c r="W134" s="305"/>
      <c r="X134" s="305"/>
      <c r="Y134" s="305"/>
      <c r="Z134" s="305"/>
      <c r="AA134" s="305"/>
      <c r="AB134" s="305"/>
      <c r="AC134" s="305"/>
      <c r="AD134" s="305"/>
      <c r="AE134" s="305"/>
      <c r="AF134" s="305"/>
      <c r="AG134" s="305"/>
      <c r="AH134" s="305"/>
      <c r="AI134" s="305"/>
      <c r="AJ134" s="305"/>
      <c r="AK134" s="305"/>
      <c r="AL134" s="305"/>
      <c r="AM134" s="305"/>
      <c r="AN134" s="305"/>
    </row>
    <row r="135" spans="1:40" s="304" customFormat="1" ht="9" customHeight="1">
      <c r="A135" s="319" t="s">
        <v>12</v>
      </c>
      <c r="B135" s="305">
        <f t="shared" si="7"/>
        <v>19624.178923999996</v>
      </c>
      <c r="C135" s="305">
        <v>113.107364</v>
      </c>
      <c r="D135" s="305">
        <v>0</v>
      </c>
      <c r="E135" s="315">
        <v>0</v>
      </c>
      <c r="F135" s="305">
        <v>585.60384899999997</v>
      </c>
      <c r="G135" s="305">
        <v>392.929171</v>
      </c>
      <c r="H135" s="305">
        <v>122.08362200000001</v>
      </c>
      <c r="I135" s="305">
        <v>7750.2831589999996</v>
      </c>
      <c r="J135" s="305">
        <v>9168.8050239999993</v>
      </c>
      <c r="K135" s="305">
        <v>0</v>
      </c>
      <c r="L135" s="305">
        <v>1491.3667350000001</v>
      </c>
      <c r="M135" s="305">
        <v>0</v>
      </c>
      <c r="N135" s="314"/>
      <c r="O135" s="305"/>
      <c r="P135" s="305"/>
      <c r="Q135" s="305"/>
      <c r="R135" s="305"/>
      <c r="S135" s="305"/>
      <c r="T135" s="305"/>
      <c r="U135" s="305"/>
      <c r="V135" s="305"/>
      <c r="W135" s="305"/>
      <c r="X135" s="305"/>
      <c r="Y135" s="305"/>
      <c r="Z135" s="305"/>
      <c r="AA135" s="305"/>
      <c r="AB135" s="305"/>
      <c r="AC135" s="305"/>
      <c r="AD135" s="305"/>
      <c r="AE135" s="305"/>
      <c r="AF135" s="305"/>
      <c r="AG135" s="305"/>
      <c r="AH135" s="305"/>
      <c r="AI135" s="305"/>
      <c r="AJ135" s="305"/>
      <c r="AK135" s="305"/>
      <c r="AL135" s="305"/>
      <c r="AM135" s="305"/>
      <c r="AN135" s="305"/>
    </row>
    <row r="136" spans="1:40" s="304" customFormat="1" ht="9" customHeight="1">
      <c r="A136" s="317" t="s">
        <v>13</v>
      </c>
      <c r="B136" s="323">
        <f t="shared" si="7"/>
        <v>17143.667700000002</v>
      </c>
      <c r="C136" s="323">
        <v>287.15949999999998</v>
      </c>
      <c r="D136" s="323">
        <v>0</v>
      </c>
      <c r="E136" s="323">
        <v>0</v>
      </c>
      <c r="F136" s="323">
        <v>88.144400000000005</v>
      </c>
      <c r="G136" s="323">
        <v>32.836100000000002</v>
      </c>
      <c r="H136" s="323">
        <v>35.841000000000001</v>
      </c>
      <c r="I136" s="323">
        <v>4158.1926000000003</v>
      </c>
      <c r="J136" s="323">
        <v>12170.7137</v>
      </c>
      <c r="K136" s="323">
        <v>0</v>
      </c>
      <c r="L136" s="323">
        <v>86.7</v>
      </c>
      <c r="M136" s="323">
        <v>284.0804</v>
      </c>
      <c r="N136" s="314"/>
      <c r="O136" s="305"/>
      <c r="P136" s="305"/>
      <c r="Q136" s="305"/>
      <c r="R136" s="305"/>
      <c r="S136" s="305"/>
      <c r="T136" s="305"/>
      <c r="U136" s="305"/>
      <c r="V136" s="305"/>
      <c r="W136" s="305"/>
      <c r="X136" s="305"/>
      <c r="Y136" s="305"/>
      <c r="Z136" s="305"/>
      <c r="AA136" s="305"/>
      <c r="AB136" s="305"/>
      <c r="AC136" s="305"/>
      <c r="AD136" s="305"/>
      <c r="AE136" s="305"/>
      <c r="AF136" s="305"/>
      <c r="AG136" s="305"/>
      <c r="AH136" s="305"/>
      <c r="AI136" s="305"/>
      <c r="AJ136" s="305"/>
      <c r="AK136" s="305"/>
      <c r="AL136" s="305"/>
      <c r="AM136" s="305"/>
      <c r="AN136" s="305"/>
    </row>
    <row r="137" spans="1:40" s="304" customFormat="1" ht="9" customHeight="1">
      <c r="A137" s="319" t="s">
        <v>14</v>
      </c>
      <c r="B137" s="305">
        <f t="shared" si="7"/>
        <v>11197.42</v>
      </c>
      <c r="C137" s="305">
        <v>120.07243</v>
      </c>
      <c r="D137" s="305">
        <v>0</v>
      </c>
      <c r="E137" s="305">
        <v>0</v>
      </c>
      <c r="F137" s="305">
        <v>99.646878999999998</v>
      </c>
      <c r="G137" s="305">
        <v>19.146046999999999</v>
      </c>
      <c r="H137" s="305">
        <v>13.514392000000001</v>
      </c>
      <c r="I137" s="305">
        <v>3628.1780650000001</v>
      </c>
      <c r="J137" s="305">
        <v>6966.8618450000004</v>
      </c>
      <c r="K137" s="305">
        <v>350.00034199999999</v>
      </c>
      <c r="L137" s="305">
        <v>0</v>
      </c>
      <c r="M137" s="305">
        <v>0</v>
      </c>
      <c r="N137" s="314"/>
      <c r="O137" s="305"/>
      <c r="P137" s="305"/>
      <c r="Q137" s="305"/>
      <c r="R137" s="305"/>
      <c r="S137" s="305"/>
      <c r="T137" s="305"/>
      <c r="U137" s="305"/>
      <c r="V137" s="305"/>
      <c r="W137" s="305"/>
      <c r="X137" s="305"/>
      <c r="Y137" s="305"/>
      <c r="Z137" s="305"/>
      <c r="AA137" s="305"/>
      <c r="AB137" s="305"/>
      <c r="AC137" s="305"/>
      <c r="AD137" s="305"/>
      <c r="AE137" s="305"/>
      <c r="AF137" s="305"/>
      <c r="AG137" s="305"/>
      <c r="AH137" s="305"/>
      <c r="AI137" s="305"/>
      <c r="AJ137" s="305"/>
      <c r="AK137" s="305"/>
      <c r="AL137" s="305"/>
      <c r="AM137" s="305"/>
      <c r="AN137" s="305"/>
    </row>
    <row r="138" spans="1:40" s="304" customFormat="1" ht="9" customHeight="1">
      <c r="A138" s="319" t="s">
        <v>15</v>
      </c>
      <c r="B138" s="305">
        <f t="shared" si="7"/>
        <v>29311.700635000001</v>
      </c>
      <c r="C138" s="305">
        <v>1114.7701870000001</v>
      </c>
      <c r="D138" s="305">
        <v>1111.7783449999999</v>
      </c>
      <c r="E138" s="305">
        <v>0</v>
      </c>
      <c r="F138" s="305">
        <v>582.098973</v>
      </c>
      <c r="G138" s="305">
        <v>307.11594500000001</v>
      </c>
      <c r="H138" s="305">
        <v>333.52079800000001</v>
      </c>
      <c r="I138" s="305">
        <v>11875.41511</v>
      </c>
      <c r="J138" s="305">
        <v>13369.069821999999</v>
      </c>
      <c r="K138" s="305">
        <v>440</v>
      </c>
      <c r="L138" s="305">
        <v>177.931455</v>
      </c>
      <c r="M138" s="305">
        <v>0</v>
      </c>
      <c r="N138" s="314"/>
      <c r="O138" s="305"/>
      <c r="P138" s="305"/>
      <c r="Q138" s="305"/>
      <c r="R138" s="305"/>
      <c r="S138" s="305"/>
      <c r="T138" s="305"/>
      <c r="U138" s="305"/>
      <c r="V138" s="305"/>
      <c r="W138" s="305"/>
      <c r="X138" s="305"/>
      <c r="Y138" s="305"/>
      <c r="Z138" s="305"/>
      <c r="AA138" s="305"/>
      <c r="AB138" s="305"/>
      <c r="AC138" s="305"/>
      <c r="AD138" s="305"/>
      <c r="AE138" s="305"/>
      <c r="AF138" s="305"/>
      <c r="AG138" s="305"/>
      <c r="AH138" s="305"/>
      <c r="AI138" s="305"/>
      <c r="AJ138" s="305"/>
      <c r="AK138" s="305"/>
      <c r="AL138" s="305"/>
      <c r="AM138" s="305"/>
      <c r="AN138" s="305"/>
    </row>
    <row r="139" spans="1:40" s="304" customFormat="1" ht="9" customHeight="1">
      <c r="A139" s="319" t="s">
        <v>16</v>
      </c>
      <c r="B139" s="305">
        <f t="shared" si="7"/>
        <v>49772.573700000001</v>
      </c>
      <c r="C139" s="305">
        <v>1850.1885</v>
      </c>
      <c r="D139" s="305">
        <v>0</v>
      </c>
      <c r="E139" s="305">
        <v>8.5780999999999992</v>
      </c>
      <c r="F139" s="305">
        <v>1124.4422</v>
      </c>
      <c r="G139" s="305">
        <v>164.64580000000001</v>
      </c>
      <c r="H139" s="305">
        <v>195.3177</v>
      </c>
      <c r="I139" s="305">
        <v>21722.545999999998</v>
      </c>
      <c r="J139" s="305">
        <v>22428.723000000002</v>
      </c>
      <c r="K139" s="305">
        <v>2278.1324</v>
      </c>
      <c r="L139" s="305">
        <v>0</v>
      </c>
      <c r="M139" s="305">
        <v>0</v>
      </c>
      <c r="N139" s="314"/>
      <c r="O139" s="305"/>
      <c r="P139" s="305"/>
      <c r="Q139" s="305"/>
      <c r="R139" s="305"/>
      <c r="S139" s="305"/>
      <c r="T139" s="305"/>
      <c r="U139" s="305"/>
      <c r="V139" s="305"/>
      <c r="W139" s="305"/>
      <c r="X139" s="305"/>
      <c r="Y139" s="305"/>
      <c r="Z139" s="305"/>
      <c r="AA139" s="305"/>
      <c r="AB139" s="305"/>
      <c r="AC139" s="305"/>
      <c r="AD139" s="305"/>
      <c r="AE139" s="305"/>
      <c r="AF139" s="305"/>
      <c r="AG139" s="305"/>
      <c r="AH139" s="305"/>
      <c r="AI139" s="305"/>
      <c r="AJ139" s="305"/>
      <c r="AK139" s="305"/>
      <c r="AL139" s="305"/>
      <c r="AM139" s="305"/>
      <c r="AN139" s="305"/>
    </row>
    <row r="140" spans="1:40" s="304" customFormat="1" ht="9" customHeight="1">
      <c r="A140" s="317" t="s">
        <v>17</v>
      </c>
      <c r="B140" s="323">
        <f t="shared" si="7"/>
        <v>17889.249973000002</v>
      </c>
      <c r="C140" s="323">
        <v>98.036404000000005</v>
      </c>
      <c r="D140" s="323">
        <v>0</v>
      </c>
      <c r="E140" s="323">
        <v>0</v>
      </c>
      <c r="F140" s="323">
        <v>279.50985500000002</v>
      </c>
      <c r="G140" s="323">
        <v>201.607924</v>
      </c>
      <c r="H140" s="323">
        <v>196.540638</v>
      </c>
      <c r="I140" s="323">
        <v>5876.1682790000004</v>
      </c>
      <c r="J140" s="323">
        <v>11142.278689000001</v>
      </c>
      <c r="K140" s="323">
        <v>95.108183999999994</v>
      </c>
      <c r="L140" s="323">
        <v>0</v>
      </c>
      <c r="M140" s="323">
        <v>0</v>
      </c>
      <c r="N140" s="314"/>
      <c r="O140" s="305"/>
      <c r="P140" s="305"/>
      <c r="Q140" s="305"/>
      <c r="R140" s="305"/>
      <c r="S140" s="305"/>
      <c r="T140" s="305"/>
      <c r="U140" s="305"/>
      <c r="V140" s="305"/>
      <c r="W140" s="305"/>
      <c r="X140" s="305"/>
      <c r="Y140" s="305"/>
      <c r="Z140" s="305"/>
      <c r="AA140" s="305"/>
      <c r="AB140" s="305"/>
      <c r="AC140" s="305"/>
      <c r="AD140" s="305"/>
      <c r="AE140" s="305"/>
      <c r="AF140" s="305"/>
      <c r="AG140" s="305"/>
      <c r="AH140" s="305"/>
      <c r="AI140" s="305"/>
      <c r="AJ140" s="305"/>
      <c r="AK140" s="305"/>
      <c r="AL140" s="305"/>
      <c r="AM140" s="305"/>
      <c r="AN140" s="305"/>
    </row>
    <row r="141" spans="1:40" s="304" customFormat="1" ht="9" customHeight="1">
      <c r="A141" s="319" t="s">
        <v>18</v>
      </c>
      <c r="B141" s="305">
        <f t="shared" si="7"/>
        <v>8247.8120460000009</v>
      </c>
      <c r="C141" s="305">
        <v>56.685614000000001</v>
      </c>
      <c r="D141" s="305">
        <v>0</v>
      </c>
      <c r="E141" s="305">
        <v>1.9683550000000001</v>
      </c>
      <c r="F141" s="305">
        <v>111.40197000000001</v>
      </c>
      <c r="G141" s="305">
        <v>57.967435999999999</v>
      </c>
      <c r="H141" s="305">
        <v>15.926301</v>
      </c>
      <c r="I141" s="305">
        <v>3096.742992</v>
      </c>
      <c r="J141" s="305">
        <v>4394.2990220000002</v>
      </c>
      <c r="K141" s="305">
        <v>408.48597699999999</v>
      </c>
      <c r="L141" s="305">
        <v>104.334379</v>
      </c>
      <c r="M141" s="305">
        <v>0</v>
      </c>
      <c r="N141" s="314"/>
      <c r="O141" s="305"/>
      <c r="P141" s="305"/>
      <c r="Q141" s="305"/>
      <c r="R141" s="305"/>
      <c r="S141" s="305"/>
      <c r="T141" s="305"/>
      <c r="U141" s="305"/>
      <c r="V141" s="305"/>
      <c r="W141" s="305"/>
      <c r="X141" s="305"/>
      <c r="Y141" s="305"/>
      <c r="Z141" s="305"/>
      <c r="AA141" s="305"/>
      <c r="AB141" s="305"/>
      <c r="AC141" s="305"/>
      <c r="AD141" s="305"/>
      <c r="AE141" s="305"/>
      <c r="AF141" s="305"/>
      <c r="AG141" s="305"/>
      <c r="AH141" s="305"/>
      <c r="AI141" s="305"/>
      <c r="AJ141" s="305"/>
      <c r="AK141" s="305"/>
      <c r="AL141" s="305"/>
      <c r="AM141" s="305"/>
      <c r="AN141" s="305"/>
    </row>
    <row r="142" spans="1:40" s="304" customFormat="1" ht="9" customHeight="1">
      <c r="A142" s="319" t="s">
        <v>19</v>
      </c>
      <c r="B142" s="305">
        <f t="shared" si="7"/>
        <v>6550.5231089999988</v>
      </c>
      <c r="C142" s="305">
        <v>93.037834000000004</v>
      </c>
      <c r="D142" s="305">
        <v>27.149445</v>
      </c>
      <c r="E142" s="305">
        <v>0</v>
      </c>
      <c r="F142" s="305">
        <v>57.912948</v>
      </c>
      <c r="G142" s="305">
        <v>120.39575000000001</v>
      </c>
      <c r="H142" s="305">
        <v>25.910909</v>
      </c>
      <c r="I142" s="305">
        <v>1961.7069690000001</v>
      </c>
      <c r="J142" s="305">
        <v>3679.5713219999998</v>
      </c>
      <c r="K142" s="305">
        <v>141.22190599999999</v>
      </c>
      <c r="L142" s="305">
        <v>412.256101</v>
      </c>
      <c r="M142" s="305">
        <v>31.359925</v>
      </c>
      <c r="N142" s="314"/>
      <c r="O142" s="305"/>
      <c r="P142" s="305"/>
      <c r="Q142" s="305"/>
      <c r="R142" s="305"/>
      <c r="S142" s="305"/>
      <c r="T142" s="305"/>
      <c r="U142" s="305"/>
      <c r="V142" s="305"/>
      <c r="W142" s="305"/>
      <c r="X142" s="305"/>
      <c r="Y142" s="305"/>
      <c r="Z142" s="305"/>
      <c r="AA142" s="305"/>
      <c r="AB142" s="305"/>
      <c r="AC142" s="305"/>
      <c r="AD142" s="305"/>
      <c r="AE142" s="305"/>
      <c r="AF142" s="305"/>
      <c r="AG142" s="305"/>
      <c r="AH142" s="305"/>
      <c r="AI142" s="305"/>
      <c r="AJ142" s="305"/>
      <c r="AK142" s="305"/>
      <c r="AL142" s="305"/>
      <c r="AM142" s="305"/>
      <c r="AN142" s="305"/>
    </row>
    <row r="143" spans="1:40" s="304" customFormat="1" ht="9" customHeight="1">
      <c r="A143" s="319" t="s">
        <v>20</v>
      </c>
      <c r="B143" s="305">
        <f t="shared" si="7"/>
        <v>24238.571127000003</v>
      </c>
      <c r="C143" s="305">
        <v>1340.6556230000001</v>
      </c>
      <c r="D143" s="305">
        <v>655.201686</v>
      </c>
      <c r="E143" s="305">
        <v>0</v>
      </c>
      <c r="F143" s="305">
        <v>737.88890400000003</v>
      </c>
      <c r="G143" s="305">
        <v>512.11319900000001</v>
      </c>
      <c r="H143" s="305">
        <v>333.19124699999998</v>
      </c>
      <c r="I143" s="305">
        <v>8995.0037809999994</v>
      </c>
      <c r="J143" s="305">
        <v>9000.0632929999992</v>
      </c>
      <c r="K143" s="305">
        <v>0</v>
      </c>
      <c r="L143" s="305">
        <v>2145.7215070000002</v>
      </c>
      <c r="M143" s="305">
        <v>518.73188700000003</v>
      </c>
      <c r="N143" s="314"/>
      <c r="O143" s="305"/>
      <c r="P143" s="305"/>
      <c r="Q143" s="305"/>
      <c r="R143" s="305"/>
      <c r="S143" s="305"/>
      <c r="T143" s="305"/>
      <c r="U143" s="305"/>
      <c r="V143" s="305"/>
      <c r="W143" s="305"/>
      <c r="X143" s="305"/>
      <c r="Y143" s="305"/>
      <c r="Z143" s="305"/>
      <c r="AA143" s="305"/>
      <c r="AB143" s="305"/>
      <c r="AC143" s="305"/>
      <c r="AD143" s="305"/>
      <c r="AE143" s="305"/>
      <c r="AF143" s="305"/>
      <c r="AG143" s="305"/>
      <c r="AH143" s="305"/>
      <c r="AI143" s="305"/>
      <c r="AJ143" s="305"/>
      <c r="AK143" s="305"/>
      <c r="AL143" s="305"/>
      <c r="AM143" s="305"/>
      <c r="AN143" s="305"/>
    </row>
    <row r="144" spans="1:40" s="304" customFormat="1" ht="9" customHeight="1">
      <c r="A144" s="317" t="s">
        <v>21</v>
      </c>
      <c r="B144" s="323">
        <f t="shared" si="7"/>
        <v>17453.311999999998</v>
      </c>
      <c r="C144" s="323">
        <v>33.058999999999997</v>
      </c>
      <c r="D144" s="323">
        <v>0</v>
      </c>
      <c r="E144" s="318">
        <v>0</v>
      </c>
      <c r="F144" s="323">
        <v>175.37200000000001</v>
      </c>
      <c r="G144" s="323">
        <v>303.38600000000002</v>
      </c>
      <c r="H144" s="323">
        <v>34.588000000000001</v>
      </c>
      <c r="I144" s="323">
        <v>4756.1880000000001</v>
      </c>
      <c r="J144" s="323">
        <v>11721.76</v>
      </c>
      <c r="K144" s="323">
        <v>189.71600000000001</v>
      </c>
      <c r="L144" s="323">
        <v>0</v>
      </c>
      <c r="M144" s="323">
        <v>239.24299999999999</v>
      </c>
      <c r="N144" s="314"/>
      <c r="O144" s="305"/>
      <c r="P144" s="305"/>
      <c r="Q144" s="305"/>
      <c r="R144" s="305"/>
      <c r="S144" s="305"/>
      <c r="T144" s="305"/>
      <c r="U144" s="305"/>
      <c r="V144" s="305"/>
      <c r="W144" s="305"/>
      <c r="X144" s="305"/>
      <c r="Y144" s="305"/>
      <c r="Z144" s="305"/>
      <c r="AA144" s="305"/>
      <c r="AB144" s="305"/>
      <c r="AC144" s="305"/>
      <c r="AD144" s="305"/>
      <c r="AE144" s="305"/>
      <c r="AF144" s="305"/>
      <c r="AG144" s="305"/>
      <c r="AH144" s="305"/>
      <c r="AI144" s="305"/>
      <c r="AJ144" s="305"/>
      <c r="AK144" s="305"/>
      <c r="AL144" s="305"/>
      <c r="AM144" s="305"/>
      <c r="AN144" s="305"/>
    </row>
    <row r="145" spans="1:40" s="304" customFormat="1" ht="9" customHeight="1">
      <c r="A145" s="319" t="s">
        <v>22</v>
      </c>
      <c r="B145" s="305">
        <f t="shared" si="7"/>
        <v>22190.758900000001</v>
      </c>
      <c r="C145" s="305">
        <v>311.45530000000002</v>
      </c>
      <c r="D145" s="305">
        <v>443.97370000000001</v>
      </c>
      <c r="E145" s="305">
        <v>0</v>
      </c>
      <c r="F145" s="305">
        <v>341.47109999999998</v>
      </c>
      <c r="G145" s="305">
        <v>167.11779999999999</v>
      </c>
      <c r="H145" s="305">
        <v>564.69939999999997</v>
      </c>
      <c r="I145" s="305">
        <v>7695.0290000000005</v>
      </c>
      <c r="J145" s="305">
        <v>11527.350399999999</v>
      </c>
      <c r="K145" s="305">
        <v>0</v>
      </c>
      <c r="L145" s="305">
        <v>949.43060000000003</v>
      </c>
      <c r="M145" s="305">
        <v>190.23159999999999</v>
      </c>
      <c r="N145" s="314"/>
      <c r="O145" s="305"/>
      <c r="P145" s="305"/>
      <c r="Q145" s="305"/>
      <c r="R145" s="305"/>
      <c r="S145" s="305"/>
      <c r="T145" s="305"/>
      <c r="U145" s="305"/>
      <c r="V145" s="305"/>
      <c r="W145" s="305"/>
      <c r="X145" s="305"/>
      <c r="Y145" s="305"/>
      <c r="Z145" s="305"/>
      <c r="AA145" s="305"/>
      <c r="AB145" s="305"/>
      <c r="AC145" s="305"/>
      <c r="AD145" s="305"/>
      <c r="AE145" s="305"/>
      <c r="AF145" s="305"/>
      <c r="AG145" s="305"/>
      <c r="AH145" s="305"/>
      <c r="AI145" s="305"/>
      <c r="AJ145" s="305"/>
      <c r="AK145" s="305"/>
      <c r="AL145" s="305"/>
      <c r="AM145" s="305"/>
      <c r="AN145" s="305"/>
    </row>
    <row r="146" spans="1:40" s="304" customFormat="1" ht="9" customHeight="1">
      <c r="A146" s="319" t="s">
        <v>23</v>
      </c>
      <c r="B146" s="305">
        <f t="shared" si="7"/>
        <v>7945.5722290000003</v>
      </c>
      <c r="C146" s="305">
        <v>77.481731999999994</v>
      </c>
      <c r="D146" s="305">
        <v>0</v>
      </c>
      <c r="E146" s="305">
        <v>0</v>
      </c>
      <c r="F146" s="305">
        <v>128.50298799999999</v>
      </c>
      <c r="G146" s="305">
        <v>144.62631200000001</v>
      </c>
      <c r="H146" s="305">
        <v>72.011753999999996</v>
      </c>
      <c r="I146" s="305">
        <v>3180.8680340000001</v>
      </c>
      <c r="J146" s="305">
        <v>4304.3643309999998</v>
      </c>
      <c r="K146" s="305">
        <v>6.3849809999999998</v>
      </c>
      <c r="L146" s="305">
        <v>0</v>
      </c>
      <c r="M146" s="305">
        <v>31.332097000000001</v>
      </c>
      <c r="N146" s="314"/>
      <c r="O146" s="305"/>
      <c r="P146" s="305"/>
      <c r="Q146" s="305"/>
      <c r="R146" s="305"/>
      <c r="S146" s="305"/>
      <c r="T146" s="305"/>
      <c r="U146" s="305"/>
      <c r="V146" s="305"/>
      <c r="W146" s="305"/>
      <c r="X146" s="305"/>
      <c r="Y146" s="305"/>
      <c r="Z146" s="305"/>
      <c r="AA146" s="305"/>
      <c r="AB146" s="305"/>
      <c r="AC146" s="305"/>
      <c r="AD146" s="305"/>
      <c r="AE146" s="305"/>
      <c r="AF146" s="305"/>
      <c r="AG146" s="305"/>
      <c r="AH146" s="305"/>
      <c r="AI146" s="305"/>
      <c r="AJ146" s="305"/>
      <c r="AK146" s="305"/>
      <c r="AL146" s="305"/>
      <c r="AM146" s="305"/>
      <c r="AN146" s="305"/>
    </row>
    <row r="147" spans="1:40" s="304" customFormat="1" ht="9" customHeight="1">
      <c r="A147" s="319" t="s">
        <v>24</v>
      </c>
      <c r="B147" s="305">
        <f t="shared" si="7"/>
        <v>6086.4014050000005</v>
      </c>
      <c r="C147" s="305">
        <v>277.59981399999998</v>
      </c>
      <c r="D147" s="305">
        <v>414.267293</v>
      </c>
      <c r="E147" s="305">
        <v>0</v>
      </c>
      <c r="F147" s="305">
        <v>131.03212500000001</v>
      </c>
      <c r="G147" s="305">
        <v>67.081850000000003</v>
      </c>
      <c r="H147" s="305">
        <v>57.258626</v>
      </c>
      <c r="I147" s="305">
        <v>2082.4118490000001</v>
      </c>
      <c r="J147" s="305">
        <v>3030.079025</v>
      </c>
      <c r="K147" s="305">
        <v>0</v>
      </c>
      <c r="L147" s="305">
        <v>26.670822999999999</v>
      </c>
      <c r="M147" s="305">
        <v>0</v>
      </c>
      <c r="N147" s="314"/>
      <c r="O147" s="305"/>
      <c r="P147" s="305"/>
      <c r="Q147" s="305"/>
      <c r="R147" s="305"/>
      <c r="S147" s="305"/>
      <c r="T147" s="305"/>
      <c r="U147" s="305"/>
      <c r="V147" s="305"/>
      <c r="W147" s="305"/>
      <c r="X147" s="305"/>
      <c r="Y147" s="305"/>
      <c r="Z147" s="305"/>
      <c r="AA147" s="305"/>
      <c r="AB147" s="305"/>
      <c r="AC147" s="305"/>
      <c r="AD147" s="305"/>
      <c r="AE147" s="305"/>
      <c r="AF147" s="305"/>
      <c r="AG147" s="305"/>
      <c r="AH147" s="305"/>
      <c r="AI147" s="305"/>
      <c r="AJ147" s="305"/>
      <c r="AK147" s="305"/>
      <c r="AL147" s="305"/>
      <c r="AM147" s="305"/>
      <c r="AN147" s="305"/>
    </row>
    <row r="148" spans="1:40" s="304" customFormat="1" ht="9" customHeight="1">
      <c r="A148" s="317" t="s">
        <v>25</v>
      </c>
      <c r="B148" s="323">
        <f t="shared" si="7"/>
        <v>10667.929</v>
      </c>
      <c r="C148" s="323">
        <v>101.739</v>
      </c>
      <c r="D148" s="323">
        <v>0</v>
      </c>
      <c r="E148" s="323">
        <v>0</v>
      </c>
      <c r="F148" s="323">
        <v>200.65799999999999</v>
      </c>
      <c r="G148" s="323">
        <v>49.238</v>
      </c>
      <c r="H148" s="323">
        <v>14.401999999999999</v>
      </c>
      <c r="I148" s="323">
        <v>3786.2220000000002</v>
      </c>
      <c r="J148" s="323">
        <v>6404.0619999999999</v>
      </c>
      <c r="K148" s="323">
        <v>111.608</v>
      </c>
      <c r="L148" s="323">
        <v>0</v>
      </c>
      <c r="M148" s="323">
        <v>0</v>
      </c>
      <c r="N148" s="314"/>
      <c r="O148" s="305"/>
      <c r="P148" s="305"/>
      <c r="Q148" s="305"/>
      <c r="R148" s="305"/>
      <c r="S148" s="305"/>
      <c r="T148" s="305"/>
      <c r="U148" s="305"/>
      <c r="V148" s="305"/>
      <c r="W148" s="305"/>
      <c r="X148" s="305"/>
      <c r="Y148" s="305"/>
      <c r="Z148" s="305"/>
      <c r="AA148" s="305"/>
      <c r="AB148" s="305"/>
      <c r="AC148" s="305"/>
      <c r="AD148" s="305"/>
      <c r="AE148" s="305"/>
      <c r="AF148" s="305"/>
      <c r="AG148" s="305"/>
      <c r="AH148" s="305"/>
      <c r="AI148" s="305"/>
      <c r="AJ148" s="305"/>
      <c r="AK148" s="305"/>
      <c r="AL148" s="305"/>
      <c r="AM148" s="305"/>
      <c r="AN148" s="305"/>
    </row>
    <row r="149" spans="1:40" s="304" customFormat="1" ht="9" customHeight="1">
      <c r="A149" s="319" t="s">
        <v>26</v>
      </c>
      <c r="B149" s="305">
        <f t="shared" si="7"/>
        <v>12495.546982</v>
      </c>
      <c r="C149" s="305">
        <v>210.723894</v>
      </c>
      <c r="D149" s="305">
        <v>0</v>
      </c>
      <c r="E149" s="305">
        <v>0</v>
      </c>
      <c r="F149" s="305">
        <v>480.322339</v>
      </c>
      <c r="G149" s="305">
        <v>173.42074299999999</v>
      </c>
      <c r="H149" s="305">
        <v>87.737869000000003</v>
      </c>
      <c r="I149" s="305">
        <v>5268.1317230000004</v>
      </c>
      <c r="J149" s="305">
        <v>6125.2104140000001</v>
      </c>
      <c r="K149" s="305">
        <v>150</v>
      </c>
      <c r="L149" s="305">
        <v>0</v>
      </c>
      <c r="M149" s="305">
        <v>0</v>
      </c>
      <c r="N149" s="314"/>
      <c r="O149" s="305"/>
      <c r="P149" s="305"/>
      <c r="Q149" s="305"/>
      <c r="R149" s="305"/>
      <c r="S149" s="305"/>
      <c r="T149" s="305"/>
      <c r="U149" s="305"/>
      <c r="V149" s="305"/>
      <c r="W149" s="305"/>
      <c r="X149" s="305"/>
      <c r="Y149" s="305"/>
      <c r="Z149" s="305"/>
      <c r="AA149" s="305"/>
      <c r="AB149" s="305"/>
      <c r="AC149" s="305"/>
      <c r="AD149" s="305"/>
      <c r="AE149" s="305"/>
      <c r="AF149" s="305"/>
      <c r="AG149" s="305"/>
      <c r="AH149" s="305"/>
      <c r="AI149" s="305"/>
      <c r="AJ149" s="305"/>
      <c r="AK149" s="305"/>
      <c r="AL149" s="305"/>
      <c r="AM149" s="305"/>
      <c r="AN149" s="305"/>
    </row>
    <row r="150" spans="1:40" s="304" customFormat="1" ht="9" customHeight="1">
      <c r="A150" s="319" t="s">
        <v>27</v>
      </c>
      <c r="B150" s="305">
        <f t="shared" si="7"/>
        <v>13520.129768999999</v>
      </c>
      <c r="C150" s="305">
        <v>542.27661999999998</v>
      </c>
      <c r="D150" s="305">
        <v>141.87535099999999</v>
      </c>
      <c r="E150" s="305">
        <v>0</v>
      </c>
      <c r="F150" s="305">
        <v>226.36233100000001</v>
      </c>
      <c r="G150" s="305">
        <v>69.284638000000001</v>
      </c>
      <c r="H150" s="305">
        <v>35.978999999999999</v>
      </c>
      <c r="I150" s="305">
        <v>5965.1072700000004</v>
      </c>
      <c r="J150" s="305">
        <v>5973.0587029999997</v>
      </c>
      <c r="K150" s="305">
        <v>398.06726800000001</v>
      </c>
      <c r="L150" s="305">
        <v>63.269810999999997</v>
      </c>
      <c r="M150" s="305">
        <v>104.848777</v>
      </c>
      <c r="N150" s="314"/>
      <c r="O150" s="305"/>
      <c r="P150" s="305"/>
      <c r="Q150" s="305"/>
      <c r="R150" s="305"/>
      <c r="S150" s="305"/>
      <c r="T150" s="305"/>
      <c r="U150" s="305"/>
      <c r="V150" s="305"/>
      <c r="W150" s="305"/>
      <c r="X150" s="305"/>
      <c r="Y150" s="305"/>
      <c r="Z150" s="305"/>
      <c r="AA150" s="305"/>
      <c r="AB150" s="305"/>
      <c r="AC150" s="305"/>
      <c r="AD150" s="305"/>
      <c r="AE150" s="305"/>
      <c r="AF150" s="305"/>
      <c r="AG150" s="305"/>
      <c r="AH150" s="305"/>
      <c r="AI150" s="305"/>
      <c r="AJ150" s="305"/>
      <c r="AK150" s="305"/>
      <c r="AL150" s="305"/>
      <c r="AM150" s="305"/>
      <c r="AN150" s="305"/>
    </row>
    <row r="151" spans="1:40" s="304" customFormat="1" ht="9" customHeight="1">
      <c r="A151" s="319" t="s">
        <v>28</v>
      </c>
      <c r="B151" s="305">
        <f t="shared" si="7"/>
        <v>15835.902531</v>
      </c>
      <c r="C151" s="305">
        <v>120.760604</v>
      </c>
      <c r="D151" s="305">
        <v>0</v>
      </c>
      <c r="E151" s="305">
        <v>0</v>
      </c>
      <c r="F151" s="305">
        <v>138.72496100000001</v>
      </c>
      <c r="G151" s="305">
        <v>105.31985400000001</v>
      </c>
      <c r="H151" s="305">
        <v>70.508989999999997</v>
      </c>
      <c r="I151" s="305">
        <v>9497.9376659999998</v>
      </c>
      <c r="J151" s="305">
        <v>5902.6504560000003</v>
      </c>
      <c r="K151" s="305">
        <v>0</v>
      </c>
      <c r="L151" s="305">
        <v>0</v>
      </c>
      <c r="M151" s="305">
        <v>0</v>
      </c>
      <c r="N151" s="314"/>
      <c r="O151" s="305"/>
      <c r="P151" s="305"/>
      <c r="Q151" s="305"/>
      <c r="R151" s="305"/>
      <c r="S151" s="305"/>
      <c r="T151" s="305"/>
      <c r="U151" s="305"/>
      <c r="V151" s="305"/>
      <c r="W151" s="305"/>
      <c r="X151" s="305"/>
      <c r="Y151" s="305"/>
      <c r="Z151" s="305"/>
      <c r="AA151" s="305"/>
      <c r="AB151" s="305"/>
      <c r="AC151" s="305"/>
      <c r="AD151" s="305"/>
      <c r="AE151" s="305"/>
      <c r="AF151" s="305"/>
      <c r="AG151" s="305"/>
      <c r="AH151" s="305"/>
      <c r="AI151" s="305"/>
      <c r="AJ151" s="305"/>
      <c r="AK151" s="305"/>
      <c r="AL151" s="305"/>
      <c r="AM151" s="305"/>
      <c r="AN151" s="305"/>
    </row>
    <row r="152" spans="1:40" s="304" customFormat="1" ht="9" customHeight="1">
      <c r="A152" s="317" t="s">
        <v>29</v>
      </c>
      <c r="B152" s="323">
        <f t="shared" si="7"/>
        <v>15591.291000000001</v>
      </c>
      <c r="C152" s="323">
        <v>613.78399999999999</v>
      </c>
      <c r="D152" s="323">
        <v>0</v>
      </c>
      <c r="E152" s="323">
        <v>0</v>
      </c>
      <c r="F152" s="323">
        <v>594.654</v>
      </c>
      <c r="G152" s="323">
        <v>96.977000000000004</v>
      </c>
      <c r="H152" s="323">
        <v>102.193</v>
      </c>
      <c r="I152" s="323">
        <v>5720.1350000000002</v>
      </c>
      <c r="J152" s="323">
        <v>8443.5190000000002</v>
      </c>
      <c r="K152" s="323">
        <v>20.029</v>
      </c>
      <c r="L152" s="323">
        <v>0</v>
      </c>
      <c r="M152" s="323">
        <v>0</v>
      </c>
      <c r="N152" s="314"/>
      <c r="O152" s="305"/>
      <c r="P152" s="305"/>
      <c r="Q152" s="305"/>
      <c r="R152" s="305"/>
      <c r="S152" s="305"/>
      <c r="T152" s="305"/>
      <c r="U152" s="305"/>
      <c r="V152" s="305"/>
      <c r="W152" s="305"/>
      <c r="X152" s="305"/>
      <c r="Y152" s="305"/>
      <c r="Z152" s="305"/>
      <c r="AA152" s="305"/>
      <c r="AB152" s="305"/>
      <c r="AC152" s="305"/>
      <c r="AD152" s="305"/>
      <c r="AE152" s="305"/>
      <c r="AF152" s="305"/>
      <c r="AG152" s="305"/>
      <c r="AH152" s="305"/>
      <c r="AI152" s="305"/>
      <c r="AJ152" s="305"/>
      <c r="AK152" s="305"/>
      <c r="AL152" s="305"/>
      <c r="AM152" s="305"/>
      <c r="AN152" s="305"/>
    </row>
    <row r="153" spans="1:40" s="304" customFormat="1" ht="9" customHeight="1">
      <c r="A153" s="319" t="s">
        <v>30</v>
      </c>
      <c r="B153" s="305">
        <f t="shared" si="7"/>
        <v>5278.2871299999997</v>
      </c>
      <c r="C153" s="305">
        <v>81.111725000000007</v>
      </c>
      <c r="D153" s="305">
        <v>0</v>
      </c>
      <c r="E153" s="305">
        <v>0</v>
      </c>
      <c r="F153" s="305">
        <v>112.32038300000001</v>
      </c>
      <c r="G153" s="305">
        <v>54.220379000000001</v>
      </c>
      <c r="H153" s="305">
        <v>19.957730999999999</v>
      </c>
      <c r="I153" s="305">
        <v>1901.203796</v>
      </c>
      <c r="J153" s="305">
        <v>2720.0678039999998</v>
      </c>
      <c r="K153" s="305">
        <v>0</v>
      </c>
      <c r="L153" s="305">
        <v>297.96589699999998</v>
      </c>
      <c r="M153" s="305">
        <v>91.439414999999997</v>
      </c>
      <c r="N153" s="314"/>
      <c r="O153" s="305"/>
      <c r="P153" s="305"/>
      <c r="Q153" s="305"/>
      <c r="R153" s="305"/>
      <c r="S153" s="305"/>
      <c r="T153" s="305"/>
      <c r="U153" s="305"/>
      <c r="V153" s="305"/>
      <c r="W153" s="305"/>
      <c r="X153" s="305"/>
      <c r="Y153" s="305"/>
      <c r="Z153" s="305"/>
      <c r="AA153" s="305"/>
      <c r="AB153" s="305"/>
      <c r="AC153" s="305"/>
      <c r="AD153" s="305"/>
      <c r="AE153" s="305"/>
      <c r="AF153" s="305"/>
      <c r="AG153" s="305"/>
      <c r="AH153" s="305"/>
      <c r="AI153" s="305"/>
      <c r="AJ153" s="305"/>
      <c r="AK153" s="305"/>
      <c r="AL153" s="305"/>
      <c r="AM153" s="305"/>
      <c r="AN153" s="305"/>
    </row>
    <row r="154" spans="1:40" s="304" customFormat="1" ht="9" customHeight="1">
      <c r="A154" s="319" t="s">
        <v>31</v>
      </c>
      <c r="B154" s="305">
        <f t="shared" si="7"/>
        <v>32951.384235999998</v>
      </c>
      <c r="C154" s="305">
        <v>521.29143199999999</v>
      </c>
      <c r="D154" s="305">
        <v>0</v>
      </c>
      <c r="E154" s="305">
        <v>0</v>
      </c>
      <c r="F154" s="305">
        <v>416.38311099999999</v>
      </c>
      <c r="G154" s="305">
        <v>119.852683</v>
      </c>
      <c r="H154" s="305">
        <v>296.86433799999998</v>
      </c>
      <c r="I154" s="305">
        <v>12364.311631</v>
      </c>
      <c r="J154" s="305">
        <v>17733.23691</v>
      </c>
      <c r="K154" s="305">
        <v>1027.2989990000001</v>
      </c>
      <c r="L154" s="305">
        <v>472.14513199999999</v>
      </c>
      <c r="M154" s="305">
        <v>0</v>
      </c>
      <c r="N154" s="314"/>
      <c r="O154" s="305"/>
      <c r="P154" s="305"/>
      <c r="Q154" s="305"/>
      <c r="R154" s="305"/>
      <c r="S154" s="305"/>
      <c r="T154" s="305"/>
      <c r="U154" s="305"/>
      <c r="V154" s="305"/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305"/>
      <c r="AL154" s="305"/>
      <c r="AM154" s="305"/>
      <c r="AN154" s="305"/>
    </row>
    <row r="155" spans="1:40" s="305" customFormat="1" ht="9" customHeight="1">
      <c r="A155" s="320" t="s">
        <v>32</v>
      </c>
      <c r="B155" s="305">
        <f t="shared" si="7"/>
        <v>8553.0053029999999</v>
      </c>
      <c r="C155" s="305">
        <v>180.62450100000001</v>
      </c>
      <c r="D155" s="305">
        <v>0</v>
      </c>
      <c r="E155" s="305">
        <v>0</v>
      </c>
      <c r="F155" s="305">
        <v>74.121314999999996</v>
      </c>
      <c r="G155" s="305">
        <v>36.980392999999999</v>
      </c>
      <c r="H155" s="305">
        <v>220.062906</v>
      </c>
      <c r="I155" s="305">
        <v>2998.3331880000001</v>
      </c>
      <c r="J155" s="305">
        <v>4517.8829999999998</v>
      </c>
      <c r="K155" s="305">
        <v>525</v>
      </c>
      <c r="L155" s="305">
        <v>0</v>
      </c>
      <c r="M155" s="305">
        <v>0</v>
      </c>
      <c r="N155" s="314"/>
    </row>
    <row r="156" spans="1:40" s="304" customFormat="1" ht="9" customHeight="1">
      <c r="A156" s="326" t="s">
        <v>33</v>
      </c>
      <c r="B156" s="323">
        <f t="shared" si="7"/>
        <v>7267.1732029999994</v>
      </c>
      <c r="C156" s="323">
        <v>85.721434000000002</v>
      </c>
      <c r="D156" s="323">
        <v>0</v>
      </c>
      <c r="E156" s="323">
        <v>0</v>
      </c>
      <c r="F156" s="323">
        <v>129.45062100000001</v>
      </c>
      <c r="G156" s="323">
        <v>58.473621999999999</v>
      </c>
      <c r="H156" s="323">
        <v>49.961523</v>
      </c>
      <c r="I156" s="323">
        <v>2632.2803859999999</v>
      </c>
      <c r="J156" s="323">
        <v>4213.6543039999997</v>
      </c>
      <c r="K156" s="323">
        <v>0</v>
      </c>
      <c r="L156" s="323">
        <v>97.631313000000006</v>
      </c>
      <c r="M156" s="323">
        <v>0</v>
      </c>
      <c r="N156" s="314"/>
      <c r="O156" s="305"/>
      <c r="P156" s="305"/>
      <c r="Q156" s="305"/>
      <c r="R156" s="305"/>
      <c r="S156" s="305"/>
      <c r="T156" s="305"/>
      <c r="U156" s="305"/>
      <c r="V156" s="305"/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305"/>
      <c r="AL156" s="305"/>
      <c r="AM156" s="305"/>
      <c r="AN156" s="305"/>
    </row>
    <row r="157" spans="1:40" s="304" customFormat="1" ht="9" customHeight="1">
      <c r="A157" s="319"/>
      <c r="B157" s="315"/>
      <c r="C157" s="315"/>
      <c r="D157" s="315"/>
      <c r="E157" s="315"/>
      <c r="F157" s="315"/>
      <c r="G157" s="315"/>
      <c r="H157" s="315"/>
      <c r="I157" s="315"/>
      <c r="J157" s="315"/>
      <c r="K157" s="315"/>
      <c r="L157" s="315"/>
      <c r="M157" s="315"/>
      <c r="N157" s="314"/>
      <c r="O157" s="315"/>
      <c r="P157" s="305"/>
      <c r="Q157" s="305"/>
      <c r="R157" s="305"/>
      <c r="S157" s="305"/>
      <c r="T157" s="305"/>
      <c r="U157" s="305"/>
      <c r="V157" s="305"/>
      <c r="W157" s="305"/>
      <c r="X157" s="305"/>
      <c r="Y157" s="305"/>
      <c r="Z157" s="305"/>
      <c r="AA157" s="305"/>
      <c r="AB157" s="305"/>
      <c r="AC157" s="305"/>
      <c r="AD157" s="305"/>
      <c r="AE157" s="305"/>
      <c r="AF157" s="305"/>
      <c r="AG157" s="305"/>
      <c r="AH157" s="305"/>
      <c r="AI157" s="305"/>
      <c r="AJ157" s="305"/>
      <c r="AK157" s="305"/>
      <c r="AL157" s="305"/>
      <c r="AM157" s="305"/>
      <c r="AN157" s="305"/>
    </row>
    <row r="158" spans="1:40" s="304" customFormat="1" ht="9" customHeight="1">
      <c r="A158" s="302">
        <v>2002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14"/>
      <c r="O158" s="305"/>
      <c r="P158" s="305"/>
      <c r="Q158" s="305"/>
      <c r="R158" s="305"/>
      <c r="S158" s="305"/>
      <c r="T158" s="305"/>
      <c r="U158" s="305"/>
      <c r="V158" s="305"/>
      <c r="W158" s="305"/>
      <c r="X158" s="305"/>
      <c r="Y158" s="305"/>
      <c r="Z158" s="305"/>
      <c r="AA158" s="305"/>
      <c r="AB158" s="305"/>
      <c r="AC158" s="305"/>
      <c r="AD158" s="305"/>
      <c r="AE158" s="305"/>
      <c r="AF158" s="305"/>
      <c r="AG158" s="305"/>
      <c r="AH158" s="305"/>
      <c r="AI158" s="305"/>
      <c r="AJ158" s="305"/>
      <c r="AK158" s="305"/>
      <c r="AL158" s="305"/>
      <c r="AM158" s="305"/>
      <c r="AN158" s="305"/>
    </row>
    <row r="159" spans="1:40" s="304" customFormat="1" ht="9" customHeight="1">
      <c r="A159" s="306" t="s">
        <v>1</v>
      </c>
      <c r="B159" s="308">
        <f>SUM(B161:B192)+0.712342</f>
        <v>562737.59633999993</v>
      </c>
      <c r="C159" s="307">
        <f t="shared" ref="C159:M159" si="8">SUM(C161:C192)</f>
        <v>26673.753659000002</v>
      </c>
      <c r="D159" s="307">
        <f t="shared" si="8"/>
        <v>3868.9846580000003</v>
      </c>
      <c r="E159" s="307">
        <f t="shared" si="8"/>
        <v>537.04630999999995</v>
      </c>
      <c r="F159" s="307">
        <f t="shared" si="8"/>
        <v>22144.056608999999</v>
      </c>
      <c r="G159" s="307">
        <f t="shared" si="8"/>
        <v>4081.6373460000004</v>
      </c>
      <c r="H159" s="307">
        <f t="shared" si="8"/>
        <v>5984.5267940000003</v>
      </c>
      <c r="I159" s="307">
        <f t="shared" si="8"/>
        <v>208301.46065899992</v>
      </c>
      <c r="J159" s="307">
        <f t="shared" si="8"/>
        <v>259523.52611600002</v>
      </c>
      <c r="K159" s="307">
        <f t="shared" si="8"/>
        <v>21514.029377000003</v>
      </c>
      <c r="L159" s="308">
        <f>SUM(L161:L192)+0.712342</f>
        <v>7346.7614879999992</v>
      </c>
      <c r="M159" s="307">
        <f t="shared" si="8"/>
        <v>2761.8133240000002</v>
      </c>
      <c r="N159" s="314"/>
      <c r="O159" s="308"/>
      <c r="P159" s="305"/>
      <c r="Q159" s="305"/>
      <c r="R159" s="305"/>
      <c r="S159" s="305"/>
      <c r="T159" s="305"/>
      <c r="U159" s="305"/>
      <c r="V159" s="305"/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305"/>
      <c r="AH159" s="305"/>
      <c r="AI159" s="305"/>
      <c r="AJ159" s="305"/>
      <c r="AK159" s="305"/>
      <c r="AL159" s="305"/>
      <c r="AM159" s="305"/>
      <c r="AN159" s="305"/>
    </row>
    <row r="160" spans="1:40" s="304" customFormat="1" ht="3" customHeight="1">
      <c r="A160" s="306"/>
      <c r="B160" s="307"/>
      <c r="C160" s="307"/>
      <c r="D160" s="307"/>
      <c r="E160" s="307"/>
      <c r="F160" s="307"/>
      <c r="G160" s="307"/>
      <c r="H160" s="307"/>
      <c r="I160" s="307"/>
      <c r="J160" s="307"/>
      <c r="K160" s="307"/>
      <c r="L160" s="307"/>
      <c r="M160" s="307"/>
      <c r="N160" s="314"/>
      <c r="O160" s="308"/>
      <c r="P160" s="305"/>
      <c r="Q160" s="305"/>
      <c r="R160" s="305"/>
      <c r="S160" s="305"/>
      <c r="T160" s="305"/>
      <c r="U160" s="305"/>
      <c r="V160" s="305"/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305"/>
      <c r="AH160" s="305"/>
      <c r="AI160" s="305"/>
      <c r="AJ160" s="305"/>
      <c r="AK160" s="305"/>
      <c r="AL160" s="305"/>
      <c r="AM160" s="305"/>
      <c r="AN160" s="305"/>
    </row>
    <row r="161" spans="1:40" s="304" customFormat="1" ht="9" customHeight="1">
      <c r="A161" s="311" t="s">
        <v>2</v>
      </c>
      <c r="B161" s="304">
        <f>SUM(C161:M161)</f>
        <v>5694.7426739999992</v>
      </c>
      <c r="C161" s="304">
        <v>40.541240999999999</v>
      </c>
      <c r="D161" s="304">
        <v>4.8982650000000003</v>
      </c>
      <c r="E161" s="304">
        <v>0</v>
      </c>
      <c r="F161" s="304">
        <v>102.845313</v>
      </c>
      <c r="G161" s="304">
        <v>31.738837</v>
      </c>
      <c r="H161" s="304">
        <v>3.967714</v>
      </c>
      <c r="I161" s="304">
        <v>2328.7533840000001</v>
      </c>
      <c r="J161" s="304">
        <v>2884.5158889999998</v>
      </c>
      <c r="K161" s="304">
        <v>294.98203100000001</v>
      </c>
      <c r="L161" s="316">
        <v>0</v>
      </c>
      <c r="M161" s="304">
        <v>2.5</v>
      </c>
      <c r="N161" s="314"/>
      <c r="O161" s="305"/>
      <c r="P161" s="305"/>
      <c r="Q161" s="305"/>
      <c r="R161" s="305"/>
      <c r="S161" s="305"/>
      <c r="T161" s="305"/>
      <c r="U161" s="305"/>
      <c r="V161" s="305"/>
      <c r="W161" s="305"/>
      <c r="X161" s="305"/>
      <c r="Y161" s="305"/>
      <c r="Z161" s="305"/>
      <c r="AA161" s="305"/>
      <c r="AB161" s="305"/>
      <c r="AC161" s="305"/>
      <c r="AD161" s="305"/>
      <c r="AE161" s="305"/>
      <c r="AF161" s="305"/>
      <c r="AG161" s="305"/>
      <c r="AH161" s="305"/>
      <c r="AI161" s="305"/>
      <c r="AJ161" s="305"/>
      <c r="AK161" s="305"/>
      <c r="AL161" s="305"/>
      <c r="AM161" s="305"/>
      <c r="AN161" s="305"/>
    </row>
    <row r="162" spans="1:40" s="304" customFormat="1" ht="9" customHeight="1">
      <c r="A162" s="311" t="s">
        <v>3</v>
      </c>
      <c r="B162" s="304">
        <f t="shared" ref="B162:B192" si="9">SUM(C162:M162)</f>
        <v>15251.90084</v>
      </c>
      <c r="C162" s="304">
        <v>752.58083999999997</v>
      </c>
      <c r="D162" s="304">
        <v>403.99799999999999</v>
      </c>
      <c r="E162" s="304">
        <v>0</v>
      </c>
      <c r="F162" s="304">
        <v>397.274</v>
      </c>
      <c r="G162" s="304">
        <v>64.260000000000005</v>
      </c>
      <c r="H162" s="304">
        <v>380.31</v>
      </c>
      <c r="I162" s="304">
        <v>5517.8909999999996</v>
      </c>
      <c r="J162" s="304">
        <v>7384.3360000000002</v>
      </c>
      <c r="K162" s="304">
        <v>0</v>
      </c>
      <c r="L162" s="304">
        <v>351.25099999999998</v>
      </c>
      <c r="M162" s="304">
        <v>0</v>
      </c>
      <c r="N162" s="314"/>
      <c r="O162" s="305"/>
      <c r="P162" s="305"/>
      <c r="Q162" s="305"/>
      <c r="R162" s="305"/>
      <c r="S162" s="305"/>
      <c r="T162" s="305"/>
      <c r="U162" s="305"/>
      <c r="V162" s="305"/>
      <c r="W162" s="305"/>
      <c r="X162" s="305"/>
      <c r="Y162" s="305"/>
      <c r="Z162" s="305"/>
      <c r="AA162" s="305"/>
      <c r="AB162" s="305"/>
      <c r="AC162" s="305"/>
      <c r="AD162" s="305"/>
      <c r="AE162" s="305"/>
      <c r="AF162" s="305"/>
      <c r="AG162" s="305"/>
      <c r="AH162" s="305"/>
      <c r="AI162" s="305"/>
      <c r="AJ162" s="305"/>
      <c r="AK162" s="305"/>
      <c r="AL162" s="305"/>
      <c r="AM162" s="305"/>
      <c r="AN162" s="305"/>
    </row>
    <row r="163" spans="1:40" s="304" customFormat="1" ht="9" customHeight="1">
      <c r="A163" s="311" t="s">
        <v>4</v>
      </c>
      <c r="B163" s="304">
        <f t="shared" si="9"/>
        <v>3982.0455490000004</v>
      </c>
      <c r="C163" s="304">
        <v>71.908387000000005</v>
      </c>
      <c r="D163" s="304">
        <v>0</v>
      </c>
      <c r="E163" s="304">
        <v>34.156958000000003</v>
      </c>
      <c r="F163" s="304">
        <v>0.83582199999999995</v>
      </c>
      <c r="G163" s="304">
        <v>79.637820000000005</v>
      </c>
      <c r="H163" s="304">
        <v>5.0379719999999999</v>
      </c>
      <c r="I163" s="304">
        <v>1319.5722820000001</v>
      </c>
      <c r="J163" s="304">
        <v>2200.1683370000001</v>
      </c>
      <c r="K163" s="304">
        <v>166.91774899999999</v>
      </c>
      <c r="L163" s="304">
        <v>73.598044999999999</v>
      </c>
      <c r="M163" s="304">
        <v>30.212177000000001</v>
      </c>
      <c r="N163" s="314"/>
      <c r="O163" s="305"/>
      <c r="P163" s="305"/>
      <c r="Q163" s="305"/>
      <c r="R163" s="305"/>
      <c r="S163" s="305"/>
      <c r="T163" s="305"/>
      <c r="U163" s="305"/>
      <c r="V163" s="305"/>
      <c r="W163" s="305"/>
      <c r="X163" s="305"/>
      <c r="Y163" s="305"/>
      <c r="Z163" s="305"/>
      <c r="AA163" s="305"/>
      <c r="AB163" s="305"/>
      <c r="AC163" s="305"/>
      <c r="AD163" s="305"/>
      <c r="AE163" s="305"/>
      <c r="AF163" s="305"/>
      <c r="AG163" s="305"/>
      <c r="AH163" s="305"/>
      <c r="AI163" s="305"/>
      <c r="AJ163" s="305"/>
      <c r="AK163" s="305"/>
      <c r="AL163" s="305"/>
      <c r="AM163" s="305"/>
      <c r="AN163" s="305"/>
    </row>
    <row r="164" spans="1:40" s="304" customFormat="1" ht="9" customHeight="1">
      <c r="A164" s="317" t="s">
        <v>5</v>
      </c>
      <c r="B164" s="323">
        <f t="shared" si="9"/>
        <v>6838.3997749999999</v>
      </c>
      <c r="C164" s="323">
        <v>193.09311500000001</v>
      </c>
      <c r="D164" s="323">
        <v>106.523324</v>
      </c>
      <c r="E164" s="323">
        <v>0</v>
      </c>
      <c r="F164" s="323">
        <v>266.21652999999998</v>
      </c>
      <c r="G164" s="323">
        <v>39.087854</v>
      </c>
      <c r="H164" s="323">
        <v>6.2720000000000002</v>
      </c>
      <c r="I164" s="323">
        <v>2345.3705540000001</v>
      </c>
      <c r="J164" s="323">
        <v>3324.360115</v>
      </c>
      <c r="K164" s="323">
        <v>0</v>
      </c>
      <c r="L164" s="323">
        <v>550.666245</v>
      </c>
      <c r="M164" s="323">
        <v>6.8100379999999996</v>
      </c>
      <c r="N164" s="314"/>
      <c r="O164" s="305"/>
      <c r="P164" s="305"/>
      <c r="Q164" s="305"/>
      <c r="R164" s="305"/>
      <c r="S164" s="305"/>
      <c r="T164" s="305"/>
      <c r="U164" s="305"/>
      <c r="V164" s="305"/>
      <c r="W164" s="305"/>
      <c r="X164" s="305"/>
      <c r="Y164" s="305"/>
      <c r="Z164" s="305"/>
      <c r="AA164" s="305"/>
      <c r="AB164" s="305"/>
      <c r="AC164" s="305"/>
      <c r="AD164" s="305"/>
      <c r="AE164" s="305"/>
      <c r="AF164" s="305"/>
      <c r="AG164" s="305"/>
      <c r="AH164" s="305"/>
      <c r="AI164" s="305"/>
      <c r="AJ164" s="305"/>
      <c r="AK164" s="305"/>
      <c r="AL164" s="305"/>
      <c r="AM164" s="305"/>
      <c r="AN164" s="305"/>
    </row>
    <row r="165" spans="1:40" s="304" customFormat="1" ht="9" customHeight="1">
      <c r="A165" s="319" t="s">
        <v>6</v>
      </c>
      <c r="B165" s="305">
        <f t="shared" si="9"/>
        <v>14502.818832999999</v>
      </c>
      <c r="C165" s="305">
        <v>358.06897800000002</v>
      </c>
      <c r="D165" s="305">
        <v>0</v>
      </c>
      <c r="E165" s="305">
        <v>305.89529199999998</v>
      </c>
      <c r="F165" s="305">
        <v>388.038881</v>
      </c>
      <c r="G165" s="305">
        <v>49.094614999999997</v>
      </c>
      <c r="H165" s="305">
        <v>7.5327299999999999</v>
      </c>
      <c r="I165" s="305">
        <v>4797.9857780000002</v>
      </c>
      <c r="J165" s="305">
        <v>7387.1422259999999</v>
      </c>
      <c r="K165" s="305">
        <v>0</v>
      </c>
      <c r="L165" s="305">
        <v>795.79955500000005</v>
      </c>
      <c r="M165" s="305">
        <v>413.26077800000002</v>
      </c>
      <c r="N165" s="314"/>
      <c r="O165" s="305"/>
      <c r="P165" s="305"/>
      <c r="Q165" s="305"/>
      <c r="R165" s="305"/>
      <c r="S165" s="305"/>
      <c r="T165" s="305"/>
      <c r="U165" s="305"/>
      <c r="V165" s="305"/>
      <c r="W165" s="305"/>
      <c r="X165" s="305"/>
      <c r="Y165" s="305"/>
      <c r="Z165" s="305"/>
      <c r="AA165" s="305"/>
      <c r="AB165" s="305"/>
      <c r="AC165" s="305"/>
      <c r="AD165" s="305"/>
      <c r="AE165" s="305"/>
      <c r="AF165" s="305"/>
      <c r="AG165" s="305"/>
      <c r="AH165" s="305"/>
      <c r="AI165" s="305"/>
      <c r="AJ165" s="305"/>
      <c r="AK165" s="305"/>
      <c r="AL165" s="305"/>
      <c r="AM165" s="305"/>
      <c r="AN165" s="305"/>
    </row>
    <row r="166" spans="1:40" s="304" customFormat="1" ht="9" customHeight="1">
      <c r="A166" s="319" t="s">
        <v>7</v>
      </c>
      <c r="B166" s="305">
        <f t="shared" si="9"/>
        <v>3897.6439610000002</v>
      </c>
      <c r="C166" s="305">
        <v>24.009996999999998</v>
      </c>
      <c r="D166" s="305">
        <v>0</v>
      </c>
      <c r="E166" s="305">
        <v>0</v>
      </c>
      <c r="F166" s="305">
        <v>74.643052999999995</v>
      </c>
      <c r="G166" s="305">
        <v>15.867513000000001</v>
      </c>
      <c r="H166" s="305">
        <v>18.679288</v>
      </c>
      <c r="I166" s="305">
        <v>1500.090541</v>
      </c>
      <c r="J166" s="305">
        <v>2124.4708519999999</v>
      </c>
      <c r="K166" s="305">
        <v>139.88271700000001</v>
      </c>
      <c r="L166" s="305">
        <v>0</v>
      </c>
      <c r="M166" s="305">
        <v>0</v>
      </c>
      <c r="N166" s="314"/>
      <c r="O166" s="305"/>
      <c r="P166" s="305"/>
      <c r="Q166" s="305"/>
      <c r="R166" s="305"/>
      <c r="S166" s="305"/>
      <c r="T166" s="305"/>
      <c r="U166" s="305"/>
      <c r="V166" s="305"/>
      <c r="W166" s="305"/>
      <c r="X166" s="305"/>
      <c r="Y166" s="305"/>
      <c r="Z166" s="305"/>
      <c r="AA166" s="305"/>
      <c r="AB166" s="305"/>
      <c r="AC166" s="305"/>
      <c r="AD166" s="305"/>
      <c r="AE166" s="305"/>
      <c r="AF166" s="305"/>
      <c r="AG166" s="305"/>
      <c r="AH166" s="305"/>
      <c r="AI166" s="305"/>
      <c r="AJ166" s="305"/>
      <c r="AK166" s="305"/>
      <c r="AL166" s="305"/>
      <c r="AM166" s="305"/>
      <c r="AN166" s="305"/>
    </row>
    <row r="167" spans="1:40" s="304" customFormat="1" ht="9" customHeight="1">
      <c r="A167" s="319" t="s">
        <v>8</v>
      </c>
      <c r="B167" s="305">
        <f t="shared" si="9"/>
        <v>23188.422643999998</v>
      </c>
      <c r="C167" s="305">
        <v>143.24417800000001</v>
      </c>
      <c r="D167" s="305">
        <v>0</v>
      </c>
      <c r="E167" s="315">
        <v>0</v>
      </c>
      <c r="F167" s="305">
        <v>288.66654499999999</v>
      </c>
      <c r="G167" s="305">
        <v>240.63450900000001</v>
      </c>
      <c r="H167" s="305">
        <v>176.914411</v>
      </c>
      <c r="I167" s="305">
        <v>7946.1270690000001</v>
      </c>
      <c r="J167" s="305">
        <v>13997.827146</v>
      </c>
      <c r="K167" s="305">
        <v>0</v>
      </c>
      <c r="L167" s="305">
        <v>0</v>
      </c>
      <c r="M167" s="305">
        <v>395.00878599999999</v>
      </c>
      <c r="N167" s="314"/>
      <c r="O167" s="305"/>
      <c r="P167" s="305"/>
      <c r="Q167" s="305"/>
      <c r="R167" s="305"/>
      <c r="S167" s="305"/>
      <c r="T167" s="305"/>
      <c r="U167" s="305"/>
      <c r="V167" s="305"/>
      <c r="W167" s="305"/>
      <c r="X167" s="305"/>
      <c r="Y167" s="305"/>
      <c r="Z167" s="305"/>
      <c r="AA167" s="305"/>
      <c r="AB167" s="305"/>
      <c r="AC167" s="305"/>
      <c r="AD167" s="305"/>
      <c r="AE167" s="305"/>
      <c r="AF167" s="305"/>
      <c r="AG167" s="305"/>
      <c r="AH167" s="305"/>
      <c r="AI167" s="305"/>
      <c r="AJ167" s="305"/>
      <c r="AK167" s="305"/>
      <c r="AL167" s="305"/>
      <c r="AM167" s="305"/>
      <c r="AN167" s="305"/>
    </row>
    <row r="168" spans="1:40" s="304" customFormat="1" ht="9" customHeight="1">
      <c r="A168" s="317" t="s">
        <v>9</v>
      </c>
      <c r="B168" s="323">
        <f t="shared" si="9"/>
        <v>19336.781040999998</v>
      </c>
      <c r="C168" s="323">
        <v>1105.01874</v>
      </c>
      <c r="D168" s="323">
        <v>61.264673999999999</v>
      </c>
      <c r="E168" s="323">
        <v>0</v>
      </c>
      <c r="F168" s="323">
        <v>1410.7775779999999</v>
      </c>
      <c r="G168" s="323">
        <v>714.43683399999998</v>
      </c>
      <c r="H168" s="323">
        <v>529.49585000000002</v>
      </c>
      <c r="I168" s="323">
        <v>6323.0622519999997</v>
      </c>
      <c r="J168" s="323">
        <v>8290.3271249999998</v>
      </c>
      <c r="K168" s="323">
        <v>0</v>
      </c>
      <c r="L168" s="323">
        <v>62.306904000000003</v>
      </c>
      <c r="M168" s="323">
        <v>840.09108400000002</v>
      </c>
      <c r="N168" s="314"/>
      <c r="O168" s="305"/>
      <c r="P168" s="305"/>
      <c r="Q168" s="305"/>
      <c r="R168" s="305"/>
      <c r="S168" s="305"/>
      <c r="T168" s="305"/>
      <c r="U168" s="305"/>
      <c r="V168" s="305"/>
      <c r="W168" s="305"/>
      <c r="X168" s="305"/>
      <c r="Y168" s="305"/>
      <c r="Z168" s="305"/>
      <c r="AA168" s="305"/>
      <c r="AB168" s="305"/>
      <c r="AC168" s="305"/>
      <c r="AD168" s="305"/>
      <c r="AE168" s="305"/>
      <c r="AF168" s="305"/>
      <c r="AG168" s="305"/>
      <c r="AH168" s="305"/>
      <c r="AI168" s="305"/>
      <c r="AJ168" s="305"/>
      <c r="AK168" s="305"/>
      <c r="AL168" s="305"/>
      <c r="AM168" s="305"/>
      <c r="AN168" s="305"/>
    </row>
    <row r="169" spans="1:40" s="304" customFormat="1" ht="9" customHeight="1">
      <c r="A169" s="319" t="s">
        <v>178</v>
      </c>
      <c r="B169" s="305">
        <f t="shared" si="9"/>
        <v>68486.238800000006</v>
      </c>
      <c r="C169" s="305">
        <v>14017.757299999999</v>
      </c>
      <c r="D169" s="305">
        <v>0</v>
      </c>
      <c r="E169" s="305">
        <v>13.440799999999999</v>
      </c>
      <c r="F169" s="305">
        <v>10569.1361</v>
      </c>
      <c r="G169" s="305">
        <v>893.5145</v>
      </c>
      <c r="H169" s="305">
        <v>1684.4808</v>
      </c>
      <c r="I169" s="305">
        <v>27537.101600000002</v>
      </c>
      <c r="J169" s="305">
        <v>6034.6738999999998</v>
      </c>
      <c r="K169" s="305">
        <v>7188.0101000000004</v>
      </c>
      <c r="L169" s="305">
        <v>548.12369999999999</v>
      </c>
      <c r="M169" s="305">
        <v>0</v>
      </c>
      <c r="N169" s="314"/>
      <c r="O169" s="305"/>
      <c r="P169" s="305"/>
      <c r="Q169" s="305"/>
      <c r="R169" s="305"/>
      <c r="S169" s="305"/>
      <c r="T169" s="305"/>
      <c r="U169" s="305"/>
      <c r="V169" s="305"/>
      <c r="W169" s="305"/>
      <c r="X169" s="305"/>
      <c r="Y169" s="305"/>
      <c r="Z169" s="305"/>
      <c r="AA169" s="305"/>
      <c r="AB169" s="305"/>
      <c r="AC169" s="305"/>
      <c r="AD169" s="305"/>
      <c r="AE169" s="305"/>
      <c r="AF169" s="305"/>
      <c r="AG169" s="305"/>
      <c r="AH169" s="305"/>
      <c r="AI169" s="305"/>
      <c r="AJ169" s="305"/>
      <c r="AK169" s="305"/>
      <c r="AL169" s="305"/>
      <c r="AM169" s="305"/>
      <c r="AN169" s="305"/>
    </row>
    <row r="170" spans="1:40" s="304" customFormat="1" ht="9" customHeight="1">
      <c r="A170" s="319" t="s">
        <v>11</v>
      </c>
      <c r="B170" s="305">
        <f t="shared" si="9"/>
        <v>9170.6052870000003</v>
      </c>
      <c r="C170" s="305">
        <v>154.04368199999999</v>
      </c>
      <c r="D170" s="305">
        <v>0</v>
      </c>
      <c r="E170" s="305">
        <v>0</v>
      </c>
      <c r="F170" s="305">
        <v>228.686823</v>
      </c>
      <c r="G170" s="305">
        <v>6.3510429999999998</v>
      </c>
      <c r="H170" s="305">
        <v>74.156840000000003</v>
      </c>
      <c r="I170" s="305">
        <v>2717.1360869999999</v>
      </c>
      <c r="J170" s="305">
        <v>5840.4517130000004</v>
      </c>
      <c r="K170" s="305">
        <v>143.852225</v>
      </c>
      <c r="L170" s="305">
        <v>0</v>
      </c>
      <c r="M170" s="305">
        <v>5.9268739999999998</v>
      </c>
      <c r="N170" s="314"/>
      <c r="O170" s="305"/>
      <c r="P170" s="305"/>
      <c r="Q170" s="305"/>
      <c r="R170" s="305"/>
      <c r="S170" s="305"/>
      <c r="T170" s="305"/>
      <c r="U170" s="305"/>
      <c r="V170" s="305"/>
      <c r="W170" s="305"/>
      <c r="X170" s="305"/>
      <c r="Y170" s="305"/>
      <c r="Z170" s="305"/>
      <c r="AA170" s="305"/>
      <c r="AB170" s="305"/>
      <c r="AC170" s="305"/>
      <c r="AD170" s="305"/>
      <c r="AE170" s="305"/>
      <c r="AF170" s="305"/>
      <c r="AG170" s="305"/>
      <c r="AH170" s="305"/>
      <c r="AI170" s="305"/>
      <c r="AJ170" s="305"/>
      <c r="AK170" s="305"/>
      <c r="AL170" s="305"/>
      <c r="AM170" s="305"/>
      <c r="AN170" s="305"/>
    </row>
    <row r="171" spans="1:40" s="304" customFormat="1" ht="9" customHeight="1">
      <c r="A171" s="319" t="s">
        <v>12</v>
      </c>
      <c r="B171" s="305">
        <f t="shared" si="9"/>
        <v>18849.86448</v>
      </c>
      <c r="C171" s="305">
        <v>102.819969</v>
      </c>
      <c r="D171" s="305">
        <v>0</v>
      </c>
      <c r="E171" s="315">
        <v>0</v>
      </c>
      <c r="F171" s="305">
        <v>540.90006200000005</v>
      </c>
      <c r="G171" s="305">
        <v>197.79428799999999</v>
      </c>
      <c r="H171" s="305">
        <v>117.912284</v>
      </c>
      <c r="I171" s="305">
        <v>7470.0630870000005</v>
      </c>
      <c r="J171" s="305">
        <v>9774.0815490000005</v>
      </c>
      <c r="K171" s="305">
        <v>569.52887699999997</v>
      </c>
      <c r="L171" s="305">
        <v>76.764364</v>
      </c>
      <c r="M171" s="305">
        <v>0</v>
      </c>
      <c r="N171" s="314"/>
      <c r="O171" s="305"/>
      <c r="P171" s="305"/>
      <c r="Q171" s="305"/>
      <c r="R171" s="305"/>
      <c r="S171" s="305"/>
      <c r="T171" s="305"/>
      <c r="U171" s="305"/>
      <c r="V171" s="305"/>
      <c r="W171" s="305"/>
      <c r="X171" s="305"/>
      <c r="Y171" s="305"/>
      <c r="Z171" s="305"/>
      <c r="AA171" s="305"/>
      <c r="AB171" s="305"/>
      <c r="AC171" s="305"/>
      <c r="AD171" s="305"/>
      <c r="AE171" s="305"/>
      <c r="AF171" s="305"/>
      <c r="AG171" s="305"/>
      <c r="AH171" s="305"/>
      <c r="AI171" s="305"/>
      <c r="AJ171" s="305"/>
      <c r="AK171" s="305"/>
      <c r="AL171" s="305"/>
      <c r="AM171" s="305"/>
      <c r="AN171" s="305"/>
    </row>
    <row r="172" spans="1:40" s="304" customFormat="1" ht="9" customHeight="1">
      <c r="A172" s="317" t="s">
        <v>13</v>
      </c>
      <c r="B172" s="323">
        <f t="shared" si="9"/>
        <v>17922.9028</v>
      </c>
      <c r="C172" s="323">
        <v>298.73840000000001</v>
      </c>
      <c r="D172" s="323">
        <v>0</v>
      </c>
      <c r="E172" s="323">
        <v>0</v>
      </c>
      <c r="F172" s="323">
        <v>89.444400000000002</v>
      </c>
      <c r="G172" s="323">
        <v>27.915800000000001</v>
      </c>
      <c r="H172" s="323">
        <v>35.094799999999999</v>
      </c>
      <c r="I172" s="323">
        <v>4409.8629000000001</v>
      </c>
      <c r="J172" s="323">
        <v>12996.9398</v>
      </c>
      <c r="K172" s="323">
        <v>64.906700000000001</v>
      </c>
      <c r="L172" s="323">
        <v>0</v>
      </c>
      <c r="M172" s="318">
        <v>0</v>
      </c>
      <c r="N172" s="314"/>
      <c r="O172" s="305"/>
      <c r="P172" s="305"/>
      <c r="Q172" s="305"/>
      <c r="R172" s="305"/>
      <c r="S172" s="305"/>
      <c r="T172" s="305"/>
      <c r="U172" s="305"/>
      <c r="V172" s="305"/>
      <c r="W172" s="305"/>
      <c r="X172" s="305"/>
      <c r="Y172" s="305"/>
      <c r="Z172" s="305"/>
      <c r="AA172" s="305"/>
      <c r="AB172" s="305"/>
      <c r="AC172" s="305"/>
      <c r="AD172" s="305"/>
      <c r="AE172" s="305"/>
      <c r="AF172" s="305"/>
      <c r="AG172" s="305"/>
      <c r="AH172" s="305"/>
      <c r="AI172" s="305"/>
      <c r="AJ172" s="305"/>
      <c r="AK172" s="305"/>
      <c r="AL172" s="305"/>
      <c r="AM172" s="305"/>
      <c r="AN172" s="305"/>
    </row>
    <row r="173" spans="1:40" s="304" customFormat="1" ht="9" customHeight="1">
      <c r="A173" s="319" t="s">
        <v>14</v>
      </c>
      <c r="B173" s="305">
        <f t="shared" si="9"/>
        <v>11479.335178000001</v>
      </c>
      <c r="C173" s="305">
        <v>125.835262</v>
      </c>
      <c r="D173" s="305">
        <v>0</v>
      </c>
      <c r="E173" s="305">
        <v>0</v>
      </c>
      <c r="F173" s="305">
        <v>85.487849999999995</v>
      </c>
      <c r="G173" s="305">
        <v>3.8432010000000001</v>
      </c>
      <c r="H173" s="305">
        <v>9.7640279999999997</v>
      </c>
      <c r="I173" s="305">
        <v>3760.9523610000001</v>
      </c>
      <c r="J173" s="305">
        <v>7044.4524760000004</v>
      </c>
      <c r="K173" s="305">
        <v>449</v>
      </c>
      <c r="L173" s="305">
        <v>0</v>
      </c>
      <c r="M173" s="305">
        <v>0</v>
      </c>
      <c r="N173" s="314"/>
      <c r="O173" s="305"/>
      <c r="P173" s="305"/>
      <c r="Q173" s="305"/>
      <c r="R173" s="305"/>
      <c r="S173" s="305"/>
      <c r="T173" s="305"/>
      <c r="U173" s="305"/>
      <c r="V173" s="305"/>
      <c r="W173" s="305"/>
      <c r="X173" s="305"/>
      <c r="Y173" s="305"/>
      <c r="Z173" s="305"/>
      <c r="AA173" s="305"/>
      <c r="AB173" s="305"/>
      <c r="AC173" s="305"/>
      <c r="AD173" s="305"/>
      <c r="AE173" s="305"/>
      <c r="AF173" s="305"/>
      <c r="AG173" s="305"/>
      <c r="AH173" s="305"/>
      <c r="AI173" s="305"/>
      <c r="AJ173" s="305"/>
      <c r="AK173" s="305"/>
      <c r="AL173" s="305"/>
      <c r="AM173" s="305"/>
      <c r="AN173" s="305"/>
    </row>
    <row r="174" spans="1:40" s="304" customFormat="1" ht="9" customHeight="1">
      <c r="A174" s="319" t="s">
        <v>15</v>
      </c>
      <c r="B174" s="305">
        <f t="shared" si="9"/>
        <v>31770.048636999996</v>
      </c>
      <c r="C174" s="305">
        <v>1211.311318</v>
      </c>
      <c r="D174" s="305">
        <v>1418.2717130000001</v>
      </c>
      <c r="E174" s="305">
        <v>0</v>
      </c>
      <c r="F174" s="305">
        <v>989.54961400000002</v>
      </c>
      <c r="G174" s="305">
        <v>205.04243600000001</v>
      </c>
      <c r="H174" s="305">
        <v>259.48823800000002</v>
      </c>
      <c r="I174" s="305">
        <v>13063.603421</v>
      </c>
      <c r="J174" s="305">
        <v>14394.752358</v>
      </c>
      <c r="K174" s="305">
        <v>0</v>
      </c>
      <c r="L174" s="305">
        <v>228.029539</v>
      </c>
      <c r="M174" s="305">
        <v>0</v>
      </c>
      <c r="N174" s="314"/>
      <c r="O174" s="305"/>
      <c r="P174" s="305"/>
      <c r="Q174" s="305"/>
      <c r="R174" s="305"/>
      <c r="S174" s="305"/>
      <c r="T174" s="305"/>
      <c r="U174" s="305"/>
      <c r="V174" s="305"/>
      <c r="W174" s="305"/>
      <c r="X174" s="305"/>
      <c r="Y174" s="305"/>
      <c r="Z174" s="305"/>
      <c r="AA174" s="305"/>
      <c r="AB174" s="305"/>
      <c r="AC174" s="305"/>
      <c r="AD174" s="305"/>
      <c r="AE174" s="305"/>
      <c r="AF174" s="305"/>
      <c r="AG174" s="305"/>
      <c r="AH174" s="305"/>
      <c r="AI174" s="305"/>
      <c r="AJ174" s="305"/>
      <c r="AK174" s="305"/>
      <c r="AL174" s="305"/>
      <c r="AM174" s="305"/>
      <c r="AN174" s="305"/>
    </row>
    <row r="175" spans="1:40" s="304" customFormat="1" ht="9" customHeight="1">
      <c r="A175" s="319" t="s">
        <v>16</v>
      </c>
      <c r="B175" s="305">
        <f t="shared" si="9"/>
        <v>60740.710999999996</v>
      </c>
      <c r="C175" s="305">
        <v>2365.665</v>
      </c>
      <c r="D175" s="305">
        <v>0</v>
      </c>
      <c r="E175" s="305">
        <v>5.9530000000000003</v>
      </c>
      <c r="F175" s="305">
        <v>1428.501</v>
      </c>
      <c r="G175" s="305">
        <v>103.997</v>
      </c>
      <c r="H175" s="305">
        <v>214.75899999999999</v>
      </c>
      <c r="I175" s="305">
        <v>24839.4025</v>
      </c>
      <c r="J175" s="305">
        <v>24237.047999999999</v>
      </c>
      <c r="K175" s="305">
        <v>7545.3855000000003</v>
      </c>
      <c r="L175" s="305">
        <v>0</v>
      </c>
      <c r="M175" s="305">
        <v>0</v>
      </c>
      <c r="N175" s="314"/>
      <c r="O175" s="305"/>
      <c r="P175" s="305"/>
      <c r="Q175" s="305"/>
      <c r="R175" s="305"/>
      <c r="S175" s="305"/>
      <c r="T175" s="305"/>
      <c r="U175" s="305"/>
      <c r="V175" s="305"/>
      <c r="W175" s="305"/>
      <c r="X175" s="305"/>
      <c r="Y175" s="305"/>
      <c r="Z175" s="305"/>
      <c r="AA175" s="305"/>
      <c r="AB175" s="305"/>
      <c r="AC175" s="305"/>
      <c r="AD175" s="305"/>
      <c r="AE175" s="305"/>
      <c r="AF175" s="305"/>
      <c r="AG175" s="305"/>
      <c r="AH175" s="305"/>
      <c r="AI175" s="305"/>
      <c r="AJ175" s="305"/>
      <c r="AK175" s="305"/>
      <c r="AL175" s="305"/>
      <c r="AM175" s="305"/>
      <c r="AN175" s="305"/>
    </row>
    <row r="176" spans="1:40" s="304" customFormat="1" ht="9" customHeight="1">
      <c r="A176" s="317" t="s">
        <v>17</v>
      </c>
      <c r="B176" s="323">
        <f t="shared" si="9"/>
        <v>19553.903519</v>
      </c>
      <c r="C176" s="323">
        <v>113.19372199999999</v>
      </c>
      <c r="D176" s="323">
        <v>0</v>
      </c>
      <c r="E176" s="323">
        <v>0</v>
      </c>
      <c r="F176" s="323">
        <v>316.044354</v>
      </c>
      <c r="G176" s="323">
        <v>76.769813999999997</v>
      </c>
      <c r="H176" s="323">
        <v>173.86448100000001</v>
      </c>
      <c r="I176" s="323">
        <v>5924.1860299999998</v>
      </c>
      <c r="J176" s="323">
        <v>11893.849077000001</v>
      </c>
      <c r="K176" s="323">
        <v>1055.9960410000001</v>
      </c>
      <c r="L176" s="323">
        <v>0</v>
      </c>
      <c r="M176" s="323">
        <v>0</v>
      </c>
      <c r="N176" s="314"/>
      <c r="O176" s="305"/>
      <c r="P176" s="305"/>
      <c r="Q176" s="305"/>
      <c r="R176" s="305"/>
      <c r="S176" s="305"/>
      <c r="T176" s="305"/>
      <c r="U176" s="305"/>
      <c r="V176" s="305"/>
      <c r="W176" s="305"/>
      <c r="X176" s="305"/>
      <c r="Y176" s="305"/>
      <c r="Z176" s="305"/>
      <c r="AA176" s="305"/>
      <c r="AB176" s="305"/>
      <c r="AC176" s="305"/>
      <c r="AD176" s="305"/>
      <c r="AE176" s="305"/>
      <c r="AF176" s="305"/>
      <c r="AG176" s="305"/>
      <c r="AH176" s="305"/>
      <c r="AI176" s="305"/>
      <c r="AJ176" s="305"/>
      <c r="AK176" s="305"/>
      <c r="AL176" s="305"/>
      <c r="AM176" s="305"/>
      <c r="AN176" s="305"/>
    </row>
    <row r="177" spans="1:40" s="304" customFormat="1" ht="9" customHeight="1">
      <c r="A177" s="319" t="s">
        <v>18</v>
      </c>
      <c r="B177" s="305">
        <f t="shared" si="9"/>
        <v>8342.0607220000002</v>
      </c>
      <c r="C177" s="305">
        <v>65.543000000000006</v>
      </c>
      <c r="D177" s="305">
        <v>0</v>
      </c>
      <c r="E177" s="305">
        <v>10.529</v>
      </c>
      <c r="F177" s="305">
        <v>140.429</v>
      </c>
      <c r="G177" s="305">
        <v>24.141999999999999</v>
      </c>
      <c r="H177" s="305">
        <v>28.471</v>
      </c>
      <c r="I177" s="305">
        <v>3279.6990000000001</v>
      </c>
      <c r="J177" s="305">
        <v>4737.9830000000002</v>
      </c>
      <c r="K177" s="305">
        <v>55.264721999999999</v>
      </c>
      <c r="L177" s="305">
        <v>0</v>
      </c>
      <c r="M177" s="305">
        <v>0</v>
      </c>
      <c r="N177" s="314"/>
      <c r="O177" s="305"/>
      <c r="P177" s="305"/>
      <c r="Q177" s="305"/>
      <c r="R177" s="305"/>
      <c r="S177" s="305"/>
      <c r="T177" s="305"/>
      <c r="U177" s="305"/>
      <c r="V177" s="305"/>
      <c r="W177" s="305"/>
      <c r="X177" s="305"/>
      <c r="Y177" s="305"/>
      <c r="Z177" s="305"/>
      <c r="AA177" s="305"/>
      <c r="AB177" s="305"/>
      <c r="AC177" s="305"/>
      <c r="AD177" s="305"/>
      <c r="AE177" s="305"/>
      <c r="AF177" s="305"/>
      <c r="AG177" s="305"/>
      <c r="AH177" s="305"/>
      <c r="AI177" s="305"/>
      <c r="AJ177" s="305"/>
      <c r="AK177" s="305"/>
      <c r="AL177" s="305"/>
      <c r="AM177" s="305"/>
      <c r="AN177" s="305"/>
    </row>
    <row r="178" spans="1:40" s="304" customFormat="1" ht="9" customHeight="1">
      <c r="A178" s="319" t="s">
        <v>19</v>
      </c>
      <c r="B178" s="305">
        <f t="shared" si="9"/>
        <v>7131.2374389999995</v>
      </c>
      <c r="C178" s="305">
        <v>138.42366699999999</v>
      </c>
      <c r="D178" s="305">
        <v>34.716825999999998</v>
      </c>
      <c r="E178" s="305">
        <v>0</v>
      </c>
      <c r="F178" s="305">
        <v>65.165674999999993</v>
      </c>
      <c r="G178" s="305">
        <v>86.102350999999999</v>
      </c>
      <c r="H178" s="305">
        <v>18.879961999999999</v>
      </c>
      <c r="I178" s="305">
        <v>2217.2968999999998</v>
      </c>
      <c r="J178" s="305">
        <v>4131.9301679999999</v>
      </c>
      <c r="K178" s="305">
        <v>66</v>
      </c>
      <c r="L178" s="305">
        <v>371.72188999999997</v>
      </c>
      <c r="M178" s="305">
        <v>1</v>
      </c>
      <c r="N178" s="314"/>
      <c r="O178" s="305"/>
      <c r="P178" s="305"/>
      <c r="Q178" s="305"/>
      <c r="R178" s="305"/>
      <c r="S178" s="305"/>
      <c r="T178" s="305"/>
      <c r="U178" s="305"/>
      <c r="V178" s="305"/>
      <c r="W178" s="305"/>
      <c r="X178" s="305"/>
      <c r="Y178" s="305"/>
      <c r="Z178" s="305"/>
      <c r="AA178" s="305"/>
      <c r="AB178" s="305"/>
      <c r="AC178" s="305"/>
      <c r="AD178" s="305"/>
      <c r="AE178" s="305"/>
      <c r="AF178" s="305"/>
      <c r="AG178" s="305"/>
      <c r="AH178" s="305"/>
      <c r="AI178" s="305"/>
      <c r="AJ178" s="305"/>
      <c r="AK178" s="305"/>
      <c r="AL178" s="305"/>
      <c r="AM178" s="305"/>
      <c r="AN178" s="305"/>
    </row>
    <row r="179" spans="1:40" s="304" customFormat="1" ht="9" customHeight="1">
      <c r="A179" s="319" t="s">
        <v>20</v>
      </c>
      <c r="B179" s="305">
        <f t="shared" si="9"/>
        <v>26454.902132000003</v>
      </c>
      <c r="C179" s="305">
        <v>1476.1948379999999</v>
      </c>
      <c r="D179" s="305">
        <v>691.53489300000001</v>
      </c>
      <c r="E179" s="305">
        <v>0</v>
      </c>
      <c r="F179" s="305">
        <v>1048.398146</v>
      </c>
      <c r="G179" s="305">
        <v>248.208427</v>
      </c>
      <c r="H179" s="305">
        <v>387.66169300000001</v>
      </c>
      <c r="I179" s="305">
        <v>9954.7840090000009</v>
      </c>
      <c r="J179" s="305">
        <v>9608.8761639999993</v>
      </c>
      <c r="K179" s="305">
        <v>0</v>
      </c>
      <c r="L179" s="305">
        <v>2557.2677939999999</v>
      </c>
      <c r="M179" s="305">
        <v>481.97616799999997</v>
      </c>
      <c r="N179" s="314"/>
      <c r="O179" s="305"/>
      <c r="P179" s="305"/>
      <c r="Q179" s="305"/>
      <c r="R179" s="305"/>
      <c r="S179" s="305"/>
      <c r="T179" s="305"/>
      <c r="U179" s="305"/>
      <c r="V179" s="305"/>
      <c r="W179" s="305"/>
      <c r="X179" s="305"/>
      <c r="Y179" s="305"/>
      <c r="Z179" s="305"/>
      <c r="AA179" s="305"/>
      <c r="AB179" s="305"/>
      <c r="AC179" s="305"/>
      <c r="AD179" s="305"/>
      <c r="AE179" s="305"/>
      <c r="AF179" s="305"/>
      <c r="AG179" s="305"/>
      <c r="AH179" s="305"/>
      <c r="AI179" s="305"/>
      <c r="AJ179" s="305"/>
      <c r="AK179" s="305"/>
      <c r="AL179" s="305"/>
      <c r="AM179" s="305"/>
      <c r="AN179" s="305"/>
    </row>
    <row r="180" spans="1:40" s="304" customFormat="1" ht="9" customHeight="1">
      <c r="A180" s="317" t="s">
        <v>21</v>
      </c>
      <c r="B180" s="323">
        <f t="shared" si="9"/>
        <v>19324.771999999997</v>
      </c>
      <c r="C180" s="323">
        <v>87.802000000000007</v>
      </c>
      <c r="D180" s="323">
        <v>0</v>
      </c>
      <c r="E180" s="318">
        <v>52.177999999999997</v>
      </c>
      <c r="F180" s="323">
        <v>366.12700000000001</v>
      </c>
      <c r="G180" s="323">
        <v>121.377</v>
      </c>
      <c r="H180" s="323">
        <v>37.186</v>
      </c>
      <c r="I180" s="323">
        <v>4803.4470000000001</v>
      </c>
      <c r="J180" s="323">
        <v>13667.553</v>
      </c>
      <c r="K180" s="323">
        <v>119.752</v>
      </c>
      <c r="L180" s="323">
        <v>0</v>
      </c>
      <c r="M180" s="323">
        <v>69.349999999999994</v>
      </c>
      <c r="N180" s="314"/>
      <c r="O180" s="305"/>
      <c r="P180" s="305"/>
      <c r="Q180" s="305"/>
      <c r="R180" s="305"/>
      <c r="S180" s="305"/>
      <c r="T180" s="305"/>
      <c r="U180" s="305"/>
      <c r="V180" s="305"/>
      <c r="W180" s="305"/>
      <c r="X180" s="305"/>
      <c r="Y180" s="305"/>
      <c r="Z180" s="305"/>
      <c r="AA180" s="305"/>
      <c r="AB180" s="305"/>
      <c r="AC180" s="305"/>
      <c r="AD180" s="305"/>
      <c r="AE180" s="305"/>
      <c r="AF180" s="305"/>
      <c r="AG180" s="305"/>
      <c r="AH180" s="305"/>
      <c r="AI180" s="305"/>
      <c r="AJ180" s="305"/>
      <c r="AK180" s="305"/>
      <c r="AL180" s="305"/>
      <c r="AM180" s="305"/>
      <c r="AN180" s="305"/>
    </row>
    <row r="181" spans="1:40" s="304" customFormat="1" ht="9" customHeight="1">
      <c r="A181" s="319" t="s">
        <v>22</v>
      </c>
      <c r="B181" s="305">
        <f t="shared" si="9"/>
        <v>23873.824399999998</v>
      </c>
      <c r="C181" s="305">
        <v>388.67320000000001</v>
      </c>
      <c r="D181" s="305">
        <v>443.38990000000001</v>
      </c>
      <c r="E181" s="305">
        <v>0</v>
      </c>
      <c r="F181" s="305">
        <v>363.10890000000001</v>
      </c>
      <c r="G181" s="305">
        <v>61.792700000000004</v>
      </c>
      <c r="H181" s="305">
        <v>823.79</v>
      </c>
      <c r="I181" s="305">
        <v>8437.1682999999994</v>
      </c>
      <c r="J181" s="305">
        <v>12228.0129</v>
      </c>
      <c r="K181" s="305">
        <v>0</v>
      </c>
      <c r="L181" s="305">
        <v>665.96209999999996</v>
      </c>
      <c r="M181" s="305">
        <v>461.9264</v>
      </c>
      <c r="N181" s="314"/>
      <c r="O181" s="305"/>
      <c r="P181" s="305"/>
      <c r="Q181" s="305"/>
      <c r="R181" s="305"/>
      <c r="S181" s="305"/>
      <c r="T181" s="305"/>
      <c r="U181" s="305"/>
      <c r="V181" s="305"/>
      <c r="W181" s="305"/>
      <c r="X181" s="305"/>
      <c r="Y181" s="305"/>
      <c r="Z181" s="305"/>
      <c r="AA181" s="305"/>
      <c r="AB181" s="305"/>
      <c r="AC181" s="305"/>
      <c r="AD181" s="305"/>
      <c r="AE181" s="305"/>
      <c r="AF181" s="305"/>
      <c r="AG181" s="305"/>
      <c r="AH181" s="305"/>
      <c r="AI181" s="305"/>
      <c r="AJ181" s="305"/>
      <c r="AK181" s="305"/>
      <c r="AL181" s="305"/>
      <c r="AM181" s="305"/>
      <c r="AN181" s="305"/>
    </row>
    <row r="182" spans="1:40" s="304" customFormat="1" ht="9" customHeight="1">
      <c r="A182" s="319" t="s">
        <v>23</v>
      </c>
      <c r="B182" s="305">
        <f t="shared" si="9"/>
        <v>8949.5260510000007</v>
      </c>
      <c r="C182" s="305">
        <v>99.24521</v>
      </c>
      <c r="D182" s="305">
        <v>0</v>
      </c>
      <c r="E182" s="305">
        <v>114.89326</v>
      </c>
      <c r="F182" s="305">
        <v>174.60343</v>
      </c>
      <c r="G182" s="305">
        <v>93.938140000000004</v>
      </c>
      <c r="H182" s="305">
        <v>61.601550000000003</v>
      </c>
      <c r="I182" s="305">
        <v>3292.4945899999998</v>
      </c>
      <c r="J182" s="305">
        <v>4772.1978499999996</v>
      </c>
      <c r="K182" s="305">
        <v>291.22442100000001</v>
      </c>
      <c r="L182" s="305">
        <v>0</v>
      </c>
      <c r="M182" s="305">
        <v>49.327599999999997</v>
      </c>
      <c r="N182" s="314"/>
      <c r="O182" s="305"/>
      <c r="P182" s="305"/>
      <c r="Q182" s="305"/>
      <c r="R182" s="305"/>
      <c r="S182" s="305"/>
      <c r="T182" s="305"/>
      <c r="U182" s="305"/>
      <c r="V182" s="305"/>
      <c r="W182" s="305"/>
      <c r="X182" s="305"/>
      <c r="Y182" s="305"/>
      <c r="Z182" s="305"/>
      <c r="AA182" s="305"/>
      <c r="AB182" s="305"/>
      <c r="AC182" s="305"/>
      <c r="AD182" s="305"/>
      <c r="AE182" s="305"/>
      <c r="AF182" s="305"/>
      <c r="AG182" s="305"/>
      <c r="AH182" s="305"/>
      <c r="AI182" s="305"/>
      <c r="AJ182" s="305"/>
      <c r="AK182" s="305"/>
      <c r="AL182" s="305"/>
      <c r="AM182" s="305"/>
      <c r="AN182" s="305"/>
    </row>
    <row r="183" spans="1:40" s="304" customFormat="1" ht="9" customHeight="1">
      <c r="A183" s="319" t="s">
        <v>24</v>
      </c>
      <c r="B183" s="305">
        <f t="shared" si="9"/>
        <v>6612.121365</v>
      </c>
      <c r="C183" s="305">
        <v>288.00175899999999</v>
      </c>
      <c r="D183" s="305">
        <v>532.04960700000004</v>
      </c>
      <c r="E183" s="305">
        <v>0</v>
      </c>
      <c r="F183" s="305">
        <v>171.455319</v>
      </c>
      <c r="G183" s="305">
        <v>63.582883000000002</v>
      </c>
      <c r="H183" s="305">
        <v>66.641232000000002</v>
      </c>
      <c r="I183" s="305">
        <v>2106.7367140000001</v>
      </c>
      <c r="J183" s="305">
        <v>3245.236101</v>
      </c>
      <c r="K183" s="305">
        <v>0</v>
      </c>
      <c r="L183" s="305">
        <v>138.41775000000001</v>
      </c>
      <c r="M183" s="315">
        <v>0</v>
      </c>
      <c r="N183" s="314"/>
      <c r="O183" s="305"/>
      <c r="P183" s="305"/>
      <c r="Q183" s="305"/>
      <c r="R183" s="305"/>
      <c r="S183" s="305"/>
      <c r="T183" s="305"/>
      <c r="U183" s="305"/>
      <c r="V183" s="305"/>
      <c r="W183" s="305"/>
      <c r="X183" s="305"/>
      <c r="Y183" s="305"/>
      <c r="Z183" s="305"/>
      <c r="AA183" s="305"/>
      <c r="AB183" s="305"/>
      <c r="AC183" s="305"/>
      <c r="AD183" s="305"/>
      <c r="AE183" s="305"/>
      <c r="AF183" s="305"/>
      <c r="AG183" s="305"/>
      <c r="AH183" s="305"/>
      <c r="AI183" s="305"/>
      <c r="AJ183" s="305"/>
      <c r="AK183" s="305"/>
      <c r="AL183" s="305"/>
      <c r="AM183" s="305"/>
      <c r="AN183" s="305"/>
    </row>
    <row r="184" spans="1:40" s="304" customFormat="1" ht="9" customHeight="1">
      <c r="A184" s="317" t="s">
        <v>25</v>
      </c>
      <c r="B184" s="323">
        <f t="shared" si="9"/>
        <v>11529.044999999998</v>
      </c>
      <c r="C184" s="323">
        <v>102.947</v>
      </c>
      <c r="D184" s="323">
        <v>0</v>
      </c>
      <c r="E184" s="323">
        <v>0</v>
      </c>
      <c r="F184" s="323">
        <v>139.596</v>
      </c>
      <c r="G184" s="323">
        <v>36.808</v>
      </c>
      <c r="H184" s="323">
        <v>16.088999999999999</v>
      </c>
      <c r="I184" s="323">
        <v>4081.6109999999999</v>
      </c>
      <c r="J184" s="323">
        <v>6914.9</v>
      </c>
      <c r="K184" s="323">
        <v>237.09399999999999</v>
      </c>
      <c r="L184" s="323">
        <v>0</v>
      </c>
      <c r="M184" s="323">
        <v>0</v>
      </c>
      <c r="N184" s="314"/>
      <c r="O184" s="305"/>
      <c r="P184" s="305"/>
      <c r="Q184" s="305"/>
      <c r="R184" s="305"/>
      <c r="S184" s="305"/>
      <c r="T184" s="305"/>
      <c r="U184" s="305"/>
      <c r="V184" s="305"/>
      <c r="W184" s="305"/>
      <c r="X184" s="305"/>
      <c r="Y184" s="305"/>
      <c r="Z184" s="305"/>
      <c r="AA184" s="305"/>
      <c r="AB184" s="305"/>
      <c r="AC184" s="305"/>
      <c r="AD184" s="305"/>
      <c r="AE184" s="305"/>
      <c r="AF184" s="305"/>
      <c r="AG184" s="305"/>
      <c r="AH184" s="305"/>
      <c r="AI184" s="305"/>
      <c r="AJ184" s="305"/>
      <c r="AK184" s="305"/>
      <c r="AL184" s="305"/>
      <c r="AM184" s="305"/>
      <c r="AN184" s="305"/>
    </row>
    <row r="185" spans="1:40" s="304" customFormat="1" ht="9" customHeight="1">
      <c r="A185" s="319" t="s">
        <v>26</v>
      </c>
      <c r="B185" s="305">
        <f t="shared" si="9"/>
        <v>13166.876197000001</v>
      </c>
      <c r="C185" s="305">
        <v>221.817262</v>
      </c>
      <c r="D185" s="305">
        <v>0</v>
      </c>
      <c r="E185" s="305">
        <v>0</v>
      </c>
      <c r="F185" s="305">
        <v>535.77608599999996</v>
      </c>
      <c r="G185" s="305">
        <v>188.20402999999999</v>
      </c>
      <c r="H185" s="305">
        <v>98.098089000000002</v>
      </c>
      <c r="I185" s="305">
        <v>4986.1227500000005</v>
      </c>
      <c r="J185" s="305">
        <v>6756.8579799999998</v>
      </c>
      <c r="K185" s="305">
        <v>380</v>
      </c>
      <c r="L185" s="305">
        <v>0</v>
      </c>
      <c r="M185" s="305">
        <v>0</v>
      </c>
      <c r="N185" s="314"/>
      <c r="O185" s="305"/>
      <c r="P185" s="305"/>
      <c r="Q185" s="305"/>
      <c r="R185" s="305"/>
      <c r="S185" s="305"/>
      <c r="T185" s="305"/>
      <c r="U185" s="305"/>
      <c r="V185" s="305"/>
      <c r="W185" s="305"/>
      <c r="X185" s="305"/>
      <c r="Y185" s="305"/>
      <c r="Z185" s="305"/>
      <c r="AA185" s="305"/>
      <c r="AB185" s="305"/>
      <c r="AC185" s="305"/>
      <c r="AD185" s="305"/>
      <c r="AE185" s="305"/>
      <c r="AF185" s="305"/>
      <c r="AG185" s="305"/>
      <c r="AH185" s="305"/>
      <c r="AI185" s="305"/>
      <c r="AJ185" s="305"/>
      <c r="AK185" s="305"/>
      <c r="AL185" s="305"/>
      <c r="AM185" s="305"/>
      <c r="AN185" s="305"/>
    </row>
    <row r="186" spans="1:40" s="304" customFormat="1" ht="9" customHeight="1">
      <c r="A186" s="319" t="s">
        <v>27</v>
      </c>
      <c r="B186" s="305">
        <f t="shared" si="9"/>
        <v>14443.671</v>
      </c>
      <c r="C186" s="305">
        <v>566.43399999999997</v>
      </c>
      <c r="D186" s="305">
        <v>0</v>
      </c>
      <c r="E186" s="305">
        <v>0</v>
      </c>
      <c r="F186" s="305">
        <v>329.71199999999999</v>
      </c>
      <c r="G186" s="305">
        <v>33.604999999999997</v>
      </c>
      <c r="H186" s="305">
        <v>114.82599999999999</v>
      </c>
      <c r="I186" s="305">
        <v>6593.7809999999999</v>
      </c>
      <c r="J186" s="305">
        <v>6421.0519999999997</v>
      </c>
      <c r="K186" s="305">
        <v>383.53500000000003</v>
      </c>
      <c r="L186" s="315">
        <v>0</v>
      </c>
      <c r="M186" s="305">
        <v>0.72599999999999998</v>
      </c>
      <c r="N186" s="314"/>
      <c r="O186" s="305"/>
      <c r="P186" s="305"/>
      <c r="Q186" s="305"/>
      <c r="R186" s="305"/>
      <c r="S186" s="305"/>
      <c r="T186" s="305"/>
      <c r="U186" s="305"/>
      <c r="V186" s="305"/>
      <c r="W186" s="305"/>
      <c r="X186" s="305"/>
      <c r="Y186" s="305"/>
      <c r="Z186" s="305"/>
      <c r="AA186" s="305"/>
      <c r="AB186" s="305"/>
      <c r="AC186" s="305"/>
      <c r="AD186" s="305"/>
      <c r="AE186" s="305"/>
      <c r="AF186" s="305"/>
      <c r="AG186" s="305"/>
      <c r="AH186" s="305"/>
      <c r="AI186" s="305"/>
      <c r="AJ186" s="305"/>
      <c r="AK186" s="305"/>
      <c r="AL186" s="305"/>
      <c r="AM186" s="305"/>
      <c r="AN186" s="305"/>
    </row>
    <row r="187" spans="1:40" s="304" customFormat="1" ht="9" customHeight="1">
      <c r="A187" s="319" t="s">
        <v>28</v>
      </c>
      <c r="B187" s="305">
        <f t="shared" si="9"/>
        <v>17070.655527999999</v>
      </c>
      <c r="C187" s="305">
        <v>137.30041700000001</v>
      </c>
      <c r="D187" s="305">
        <v>0</v>
      </c>
      <c r="E187" s="305">
        <v>0</v>
      </c>
      <c r="F187" s="305">
        <v>193.61188799999999</v>
      </c>
      <c r="G187" s="305">
        <v>115.107235</v>
      </c>
      <c r="H187" s="305">
        <v>88.649980999999997</v>
      </c>
      <c r="I187" s="305">
        <v>10484.374349</v>
      </c>
      <c r="J187" s="305">
        <v>6051.6116579999998</v>
      </c>
      <c r="K187" s="305">
        <v>0</v>
      </c>
      <c r="L187" s="305">
        <v>0</v>
      </c>
      <c r="M187" s="305">
        <v>0</v>
      </c>
      <c r="N187" s="314"/>
      <c r="O187" s="305"/>
      <c r="P187" s="305"/>
      <c r="Q187" s="305"/>
      <c r="R187" s="305"/>
      <c r="S187" s="305"/>
      <c r="T187" s="305"/>
      <c r="U187" s="305"/>
      <c r="V187" s="305"/>
      <c r="W187" s="305"/>
      <c r="X187" s="305"/>
      <c r="Y187" s="305"/>
      <c r="Z187" s="305"/>
      <c r="AA187" s="305"/>
      <c r="AB187" s="305"/>
      <c r="AC187" s="305"/>
      <c r="AD187" s="305"/>
      <c r="AE187" s="305"/>
      <c r="AF187" s="305"/>
      <c r="AG187" s="305"/>
      <c r="AH187" s="305"/>
      <c r="AI187" s="305"/>
      <c r="AJ187" s="305"/>
      <c r="AK187" s="305"/>
      <c r="AL187" s="305"/>
      <c r="AM187" s="305"/>
      <c r="AN187" s="305"/>
    </row>
    <row r="188" spans="1:40" s="304" customFormat="1" ht="9" customHeight="1">
      <c r="A188" s="317" t="s">
        <v>29</v>
      </c>
      <c r="B188" s="323">
        <f t="shared" si="9"/>
        <v>16154.102000000001</v>
      </c>
      <c r="C188" s="323">
        <v>674.90099999999995</v>
      </c>
      <c r="D188" s="323">
        <v>0</v>
      </c>
      <c r="E188" s="323">
        <v>0</v>
      </c>
      <c r="F188" s="323">
        <v>496.04700000000003</v>
      </c>
      <c r="G188" s="323">
        <v>78.031000000000006</v>
      </c>
      <c r="H188" s="323">
        <v>102.71599999999999</v>
      </c>
      <c r="I188" s="323">
        <v>5520.2889999999998</v>
      </c>
      <c r="J188" s="323">
        <v>9152.1470000000008</v>
      </c>
      <c r="K188" s="323">
        <v>129.971</v>
      </c>
      <c r="L188" s="323">
        <v>0</v>
      </c>
      <c r="M188" s="323">
        <v>0</v>
      </c>
      <c r="N188" s="314"/>
      <c r="O188" s="305"/>
      <c r="P188" s="305"/>
      <c r="Q188" s="305"/>
      <c r="R188" s="305"/>
      <c r="S188" s="305"/>
      <c r="T188" s="305"/>
      <c r="U188" s="305"/>
      <c r="V188" s="305"/>
      <c r="W188" s="305"/>
      <c r="X188" s="305"/>
      <c r="Y188" s="305"/>
      <c r="Z188" s="305"/>
      <c r="AA188" s="305"/>
      <c r="AB188" s="305"/>
      <c r="AC188" s="305"/>
      <c r="AD188" s="305"/>
      <c r="AE188" s="305"/>
      <c r="AF188" s="305"/>
      <c r="AG188" s="305"/>
      <c r="AH188" s="305"/>
      <c r="AI188" s="305"/>
      <c r="AJ188" s="305"/>
      <c r="AK188" s="305"/>
      <c r="AL188" s="305"/>
      <c r="AM188" s="305"/>
      <c r="AN188" s="305"/>
    </row>
    <row r="189" spans="1:40" s="304" customFormat="1" ht="9" customHeight="1">
      <c r="A189" s="319" t="s">
        <v>30</v>
      </c>
      <c r="B189" s="305">
        <f t="shared" si="9"/>
        <v>5890.7720889999991</v>
      </c>
      <c r="C189" s="305">
        <v>92.498988999999995</v>
      </c>
      <c r="D189" s="305">
        <v>172.337456</v>
      </c>
      <c r="E189" s="305">
        <v>0</v>
      </c>
      <c r="F189" s="305">
        <v>102.861143</v>
      </c>
      <c r="G189" s="305">
        <v>30.182562000000001</v>
      </c>
      <c r="H189" s="305">
        <v>15.661567</v>
      </c>
      <c r="I189" s="305">
        <v>1965.309354</v>
      </c>
      <c r="J189" s="305">
        <v>3191.7713749999998</v>
      </c>
      <c r="K189" s="305">
        <v>0</v>
      </c>
      <c r="L189" s="305">
        <v>316.452224</v>
      </c>
      <c r="M189" s="305">
        <v>3.697419</v>
      </c>
      <c r="N189" s="314"/>
      <c r="O189" s="305"/>
      <c r="P189" s="305"/>
      <c r="Q189" s="305"/>
      <c r="R189" s="305"/>
      <c r="S189" s="305"/>
      <c r="T189" s="305"/>
      <c r="U189" s="305"/>
      <c r="V189" s="305"/>
      <c r="W189" s="305"/>
      <c r="X189" s="305"/>
      <c r="Y189" s="305"/>
      <c r="Z189" s="305"/>
      <c r="AA189" s="305"/>
      <c r="AB189" s="305"/>
      <c r="AC189" s="305"/>
      <c r="AD189" s="305"/>
      <c r="AE189" s="305"/>
      <c r="AF189" s="305"/>
      <c r="AG189" s="305"/>
      <c r="AH189" s="305"/>
      <c r="AI189" s="305"/>
      <c r="AJ189" s="305"/>
      <c r="AK189" s="305"/>
      <c r="AL189" s="305"/>
      <c r="AM189" s="305"/>
      <c r="AN189" s="305"/>
    </row>
    <row r="190" spans="1:40" s="304" customFormat="1" ht="9" customHeight="1">
      <c r="A190" s="319" t="s">
        <v>31</v>
      </c>
      <c r="B190" s="305">
        <f t="shared" si="9"/>
        <v>36612.674634000003</v>
      </c>
      <c r="C190" s="305">
        <v>943.05180099999995</v>
      </c>
      <c r="D190" s="305">
        <v>0</v>
      </c>
      <c r="E190" s="305">
        <v>0</v>
      </c>
      <c r="F190" s="305">
        <v>592.61446100000001</v>
      </c>
      <c r="G190" s="305">
        <v>90.588881000000001</v>
      </c>
      <c r="H190" s="305">
        <v>312.39524899999998</v>
      </c>
      <c r="I190" s="305">
        <v>12854.416907000001</v>
      </c>
      <c r="J190" s="305">
        <v>19382.283352999999</v>
      </c>
      <c r="K190" s="305">
        <v>1827.6359460000001</v>
      </c>
      <c r="L190" s="305">
        <v>609.68803600000001</v>
      </c>
      <c r="M190" s="305">
        <v>0</v>
      </c>
      <c r="N190" s="314"/>
      <c r="O190" s="305"/>
      <c r="P190" s="305"/>
      <c r="Q190" s="305"/>
      <c r="R190" s="305"/>
      <c r="S190" s="305"/>
      <c r="T190" s="305"/>
      <c r="U190" s="305"/>
      <c r="V190" s="305"/>
      <c r="W190" s="305"/>
      <c r="X190" s="305"/>
      <c r="Y190" s="305"/>
      <c r="Z190" s="305"/>
      <c r="AA190" s="305"/>
      <c r="AB190" s="305"/>
      <c r="AC190" s="305"/>
      <c r="AD190" s="305"/>
      <c r="AE190" s="305"/>
      <c r="AF190" s="305"/>
      <c r="AG190" s="305"/>
      <c r="AH190" s="305"/>
      <c r="AI190" s="305"/>
      <c r="AJ190" s="305"/>
      <c r="AK190" s="305"/>
      <c r="AL190" s="305"/>
      <c r="AM190" s="305"/>
      <c r="AN190" s="305"/>
    </row>
    <row r="191" spans="1:40" s="305" customFormat="1" ht="9" customHeight="1">
      <c r="A191" s="320" t="s">
        <v>32</v>
      </c>
      <c r="B191" s="305">
        <f t="shared" si="9"/>
        <v>8530.1460750000006</v>
      </c>
      <c r="C191" s="305">
        <v>195.215993</v>
      </c>
      <c r="D191" s="305">
        <v>0</v>
      </c>
      <c r="E191" s="305">
        <v>0</v>
      </c>
      <c r="F191" s="305">
        <v>93.491400999999996</v>
      </c>
      <c r="G191" s="305">
        <v>16.56288</v>
      </c>
      <c r="H191" s="305">
        <v>75.791388999999995</v>
      </c>
      <c r="I191" s="305">
        <v>3389.637424</v>
      </c>
      <c r="J191" s="305">
        <v>4734.4469879999997</v>
      </c>
      <c r="K191" s="305">
        <v>25</v>
      </c>
      <c r="L191" s="305">
        <v>0</v>
      </c>
      <c r="M191" s="305">
        <v>0</v>
      </c>
      <c r="N191" s="314"/>
    </row>
    <row r="192" spans="1:40" s="304" customFormat="1" ht="9" customHeight="1">
      <c r="A192" s="326" t="s">
        <v>33</v>
      </c>
      <c r="B192" s="323">
        <f t="shared" si="9"/>
        <v>7984.1323480000001</v>
      </c>
      <c r="C192" s="323">
        <v>117.873394</v>
      </c>
      <c r="D192" s="323">
        <v>0</v>
      </c>
      <c r="E192" s="323">
        <v>0</v>
      </c>
      <c r="F192" s="323">
        <v>154.011235</v>
      </c>
      <c r="G192" s="323">
        <v>43.418193000000002</v>
      </c>
      <c r="H192" s="323">
        <v>38.337645999999999</v>
      </c>
      <c r="I192" s="323">
        <v>2533.1315159999999</v>
      </c>
      <c r="J192" s="323">
        <v>4717.2700160000004</v>
      </c>
      <c r="K192" s="323">
        <v>380.09034800000001</v>
      </c>
      <c r="L192" s="323">
        <v>0</v>
      </c>
      <c r="M192" s="323">
        <v>0</v>
      </c>
      <c r="N192" s="314"/>
      <c r="O192" s="305"/>
      <c r="P192" s="305"/>
      <c r="Q192" s="305"/>
      <c r="R192" s="305"/>
      <c r="S192" s="305"/>
      <c r="T192" s="305"/>
      <c r="U192" s="305"/>
      <c r="V192" s="305"/>
      <c r="W192" s="305"/>
      <c r="X192" s="305"/>
      <c r="Y192" s="305"/>
      <c r="Z192" s="305"/>
      <c r="AA192" s="305"/>
      <c r="AB192" s="305"/>
      <c r="AC192" s="305"/>
      <c r="AD192" s="305"/>
      <c r="AE192" s="305"/>
      <c r="AF192" s="305"/>
      <c r="AG192" s="305"/>
      <c r="AH192" s="305"/>
      <c r="AI192" s="305"/>
      <c r="AJ192" s="305"/>
      <c r="AK192" s="305"/>
      <c r="AL192" s="305"/>
      <c r="AM192" s="305"/>
      <c r="AN192" s="305"/>
    </row>
    <row r="193" spans="1:40" s="304" customFormat="1" ht="9" customHeight="1">
      <c r="A193" s="319"/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4"/>
      <c r="O193" s="315"/>
      <c r="P193" s="305"/>
      <c r="Q193" s="305"/>
      <c r="R193" s="305"/>
      <c r="S193" s="305"/>
      <c r="T193" s="305"/>
      <c r="U193" s="305"/>
      <c r="V193" s="305"/>
      <c r="W193" s="305"/>
      <c r="X193" s="305"/>
      <c r="Y193" s="305"/>
      <c r="Z193" s="305"/>
      <c r="AA193" s="305"/>
      <c r="AB193" s="305"/>
      <c r="AC193" s="305"/>
      <c r="AD193" s="305"/>
      <c r="AE193" s="305"/>
      <c r="AF193" s="305"/>
      <c r="AG193" s="305"/>
      <c r="AH193" s="305"/>
      <c r="AI193" s="305"/>
      <c r="AJ193" s="305"/>
      <c r="AK193" s="305"/>
      <c r="AL193" s="305"/>
      <c r="AM193" s="305"/>
      <c r="AN193" s="305"/>
    </row>
    <row r="194" spans="1:40" s="304" customFormat="1" ht="9" customHeight="1">
      <c r="A194" s="302">
        <v>2003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14"/>
      <c r="O194" s="305"/>
      <c r="P194" s="305"/>
      <c r="Q194" s="305"/>
      <c r="R194" s="305"/>
      <c r="S194" s="305"/>
      <c r="T194" s="305"/>
      <c r="U194" s="305"/>
      <c r="V194" s="305"/>
      <c r="W194" s="305"/>
      <c r="X194" s="305"/>
      <c r="Y194" s="305"/>
      <c r="Z194" s="305"/>
      <c r="AA194" s="305"/>
      <c r="AB194" s="305"/>
      <c r="AC194" s="305"/>
      <c r="AD194" s="305"/>
      <c r="AE194" s="305"/>
      <c r="AF194" s="305"/>
      <c r="AG194" s="305"/>
      <c r="AH194" s="305"/>
      <c r="AI194" s="305"/>
      <c r="AJ194" s="305"/>
      <c r="AK194" s="305"/>
      <c r="AL194" s="305"/>
      <c r="AM194" s="305"/>
      <c r="AN194" s="305"/>
    </row>
    <row r="195" spans="1:40" s="304" customFormat="1" ht="9" customHeight="1">
      <c r="A195" s="306" t="s">
        <v>1</v>
      </c>
      <c r="B195" s="307">
        <f>SUM(B197:B228)</f>
        <v>630975.67012399994</v>
      </c>
      <c r="C195" s="307">
        <f t="shared" ref="C195:M195" si="10">SUM(C197:C228)</f>
        <v>28487.340408000007</v>
      </c>
      <c r="D195" s="307">
        <f t="shared" si="10"/>
        <v>3338.629782</v>
      </c>
      <c r="E195" s="307">
        <f t="shared" si="10"/>
        <v>734.424848</v>
      </c>
      <c r="F195" s="307">
        <f t="shared" si="10"/>
        <v>22436.406104999991</v>
      </c>
      <c r="G195" s="307">
        <f t="shared" si="10"/>
        <v>3648.073898000001</v>
      </c>
      <c r="H195" s="307">
        <f t="shared" si="10"/>
        <v>9992.4719150000019</v>
      </c>
      <c r="I195" s="307">
        <f t="shared" si="10"/>
        <v>231169.59381700007</v>
      </c>
      <c r="J195" s="307">
        <f t="shared" si="10"/>
        <v>298806.038321</v>
      </c>
      <c r="K195" s="307">
        <f t="shared" si="10"/>
        <v>20690.296019999998</v>
      </c>
      <c r="L195" s="307">
        <f t="shared" si="10"/>
        <v>6193.4176310000003</v>
      </c>
      <c r="M195" s="307">
        <f t="shared" si="10"/>
        <v>5478.9773789999999</v>
      </c>
      <c r="N195" s="314"/>
      <c r="O195" s="308"/>
      <c r="P195" s="305"/>
      <c r="Q195" s="305"/>
      <c r="R195" s="305"/>
      <c r="S195" s="305"/>
      <c r="T195" s="305"/>
      <c r="U195" s="305"/>
      <c r="V195" s="305"/>
      <c r="W195" s="305"/>
      <c r="X195" s="305"/>
      <c r="Y195" s="305"/>
      <c r="Z195" s="305"/>
      <c r="AA195" s="305"/>
      <c r="AB195" s="305"/>
      <c r="AC195" s="305"/>
      <c r="AD195" s="305"/>
      <c r="AE195" s="305"/>
      <c r="AF195" s="305"/>
      <c r="AG195" s="305"/>
      <c r="AH195" s="305"/>
      <c r="AI195" s="305"/>
      <c r="AJ195" s="305"/>
      <c r="AK195" s="305"/>
      <c r="AL195" s="305"/>
      <c r="AM195" s="305"/>
      <c r="AN195" s="305"/>
    </row>
    <row r="196" spans="1:40" s="304" customFormat="1" ht="3" customHeight="1">
      <c r="A196" s="306"/>
      <c r="B196" s="307"/>
      <c r="C196" s="307"/>
      <c r="D196" s="307"/>
      <c r="E196" s="307"/>
      <c r="F196" s="307"/>
      <c r="G196" s="307"/>
      <c r="H196" s="307"/>
      <c r="I196" s="307"/>
      <c r="J196" s="307"/>
      <c r="K196" s="307"/>
      <c r="L196" s="307"/>
      <c r="M196" s="307"/>
      <c r="N196" s="314"/>
      <c r="O196" s="308"/>
      <c r="P196" s="305"/>
      <c r="Q196" s="305"/>
      <c r="R196" s="305"/>
      <c r="S196" s="305"/>
      <c r="T196" s="305"/>
      <c r="U196" s="305"/>
      <c r="V196" s="305"/>
      <c r="W196" s="305"/>
      <c r="X196" s="305"/>
      <c r="Y196" s="305"/>
      <c r="Z196" s="305"/>
      <c r="AA196" s="305"/>
      <c r="AB196" s="305"/>
      <c r="AC196" s="305"/>
      <c r="AD196" s="305"/>
      <c r="AE196" s="305"/>
      <c r="AF196" s="305"/>
      <c r="AG196" s="305"/>
      <c r="AH196" s="305"/>
      <c r="AI196" s="305"/>
      <c r="AJ196" s="305"/>
      <c r="AK196" s="305"/>
      <c r="AL196" s="305"/>
      <c r="AM196" s="305"/>
      <c r="AN196" s="305"/>
    </row>
    <row r="197" spans="1:40" s="304" customFormat="1" ht="9" customHeight="1">
      <c r="A197" s="311" t="s">
        <v>2</v>
      </c>
      <c r="B197" s="304">
        <f>SUM(C197:M197)</f>
        <v>6726.0664239999996</v>
      </c>
      <c r="C197" s="304">
        <v>46.219492000000002</v>
      </c>
      <c r="D197" s="304">
        <v>5.0459350000000001</v>
      </c>
      <c r="E197" s="304">
        <v>0</v>
      </c>
      <c r="F197" s="304">
        <v>126.280041</v>
      </c>
      <c r="G197" s="304">
        <v>28.591920999999999</v>
      </c>
      <c r="H197" s="304">
        <v>5.5631469999999998</v>
      </c>
      <c r="I197" s="304">
        <v>2715.5003280000001</v>
      </c>
      <c r="J197" s="304">
        <v>3786.9499780000001</v>
      </c>
      <c r="K197" s="304">
        <v>6.1563759999999998</v>
      </c>
      <c r="L197" s="304">
        <v>5.7592059999999998</v>
      </c>
      <c r="M197" s="304">
        <v>0</v>
      </c>
      <c r="N197" s="314"/>
      <c r="O197" s="305"/>
      <c r="P197" s="305"/>
      <c r="Q197" s="305"/>
      <c r="R197" s="305"/>
      <c r="S197" s="305"/>
      <c r="T197" s="305"/>
      <c r="U197" s="305"/>
      <c r="V197" s="305"/>
      <c r="W197" s="305"/>
      <c r="X197" s="305"/>
      <c r="Y197" s="305"/>
      <c r="Z197" s="305"/>
      <c r="AA197" s="305"/>
      <c r="AB197" s="305"/>
      <c r="AC197" s="305"/>
      <c r="AD197" s="305"/>
      <c r="AE197" s="305"/>
      <c r="AF197" s="305"/>
      <c r="AG197" s="305"/>
      <c r="AH197" s="305"/>
      <c r="AI197" s="305"/>
      <c r="AJ197" s="305"/>
      <c r="AK197" s="305"/>
      <c r="AL197" s="305"/>
      <c r="AM197" s="305"/>
      <c r="AN197" s="305"/>
    </row>
    <row r="198" spans="1:40" s="304" customFormat="1" ht="9" customHeight="1">
      <c r="A198" s="311" t="s">
        <v>3</v>
      </c>
      <c r="B198" s="304">
        <f t="shared" ref="B198:B228" si="11">SUM(C198:M198)</f>
        <v>17041.524078000002</v>
      </c>
      <c r="C198" s="304">
        <v>818.53497100000004</v>
      </c>
      <c r="D198" s="304">
        <v>0.71799999999999997</v>
      </c>
      <c r="E198" s="304">
        <v>0</v>
      </c>
      <c r="F198" s="304">
        <v>495.52766400000002</v>
      </c>
      <c r="G198" s="304">
        <v>71.786755999999997</v>
      </c>
      <c r="H198" s="304">
        <v>379.87273399999998</v>
      </c>
      <c r="I198" s="304">
        <v>6481.7746029999998</v>
      </c>
      <c r="J198" s="304">
        <v>8516.6938239999999</v>
      </c>
      <c r="K198" s="304">
        <v>0</v>
      </c>
      <c r="L198" s="304">
        <v>276.61552599999999</v>
      </c>
      <c r="M198" s="304">
        <v>0</v>
      </c>
      <c r="N198" s="314"/>
      <c r="O198" s="305"/>
      <c r="P198" s="305"/>
      <c r="Q198" s="305"/>
      <c r="R198" s="305"/>
      <c r="S198" s="305"/>
      <c r="T198" s="305"/>
      <c r="U198" s="305"/>
      <c r="V198" s="305"/>
      <c r="W198" s="305"/>
      <c r="X198" s="305"/>
      <c r="Y198" s="305"/>
      <c r="Z198" s="305"/>
      <c r="AA198" s="305"/>
      <c r="AB198" s="305"/>
      <c r="AC198" s="305"/>
      <c r="AD198" s="305"/>
      <c r="AE198" s="305"/>
      <c r="AF198" s="305"/>
      <c r="AG198" s="305"/>
      <c r="AH198" s="305"/>
      <c r="AI198" s="305"/>
      <c r="AJ198" s="305"/>
      <c r="AK198" s="305"/>
      <c r="AL198" s="305"/>
      <c r="AM198" s="305"/>
      <c r="AN198" s="305"/>
    </row>
    <row r="199" spans="1:40" s="304" customFormat="1" ht="9" customHeight="1">
      <c r="A199" s="311" t="s">
        <v>4</v>
      </c>
      <c r="B199" s="304">
        <f t="shared" si="11"/>
        <v>4510.6681749999998</v>
      </c>
      <c r="C199" s="304">
        <v>104.72837</v>
      </c>
      <c r="D199" s="304">
        <v>70.104468999999995</v>
      </c>
      <c r="E199" s="304">
        <v>32.208413999999998</v>
      </c>
      <c r="F199" s="304">
        <v>1.3124100000000001</v>
      </c>
      <c r="G199" s="304">
        <v>88.439241999999993</v>
      </c>
      <c r="H199" s="304">
        <v>7.8672899999999997</v>
      </c>
      <c r="I199" s="304">
        <v>1527.1388939999999</v>
      </c>
      <c r="J199" s="304">
        <v>2488.3172519999998</v>
      </c>
      <c r="K199" s="304">
        <v>100.548073</v>
      </c>
      <c r="L199" s="304">
        <v>53.373953999999998</v>
      </c>
      <c r="M199" s="304">
        <v>36.629807</v>
      </c>
      <c r="N199" s="314"/>
      <c r="O199" s="305"/>
      <c r="P199" s="305"/>
      <c r="Q199" s="305"/>
      <c r="R199" s="305"/>
      <c r="S199" s="305"/>
      <c r="T199" s="305"/>
      <c r="U199" s="305"/>
      <c r="V199" s="305"/>
      <c r="W199" s="305"/>
      <c r="X199" s="305"/>
      <c r="Y199" s="305"/>
      <c r="Z199" s="305"/>
      <c r="AA199" s="305"/>
      <c r="AB199" s="305"/>
      <c r="AC199" s="305"/>
      <c r="AD199" s="305"/>
      <c r="AE199" s="305"/>
      <c r="AF199" s="305"/>
      <c r="AG199" s="305"/>
      <c r="AH199" s="305"/>
      <c r="AI199" s="305"/>
      <c r="AJ199" s="305"/>
      <c r="AK199" s="305"/>
      <c r="AL199" s="305"/>
      <c r="AM199" s="305"/>
      <c r="AN199" s="305"/>
    </row>
    <row r="200" spans="1:40" s="304" customFormat="1" ht="9" customHeight="1">
      <c r="A200" s="317" t="s">
        <v>5</v>
      </c>
      <c r="B200" s="323">
        <f t="shared" si="11"/>
        <v>8013.856213</v>
      </c>
      <c r="C200" s="323">
        <v>232.190639</v>
      </c>
      <c r="D200" s="323">
        <v>513.24430500000005</v>
      </c>
      <c r="E200" s="323">
        <v>0</v>
      </c>
      <c r="F200" s="323">
        <v>256.86439200000001</v>
      </c>
      <c r="G200" s="323">
        <v>38.193941000000002</v>
      </c>
      <c r="H200" s="323">
        <v>11.265000000000001</v>
      </c>
      <c r="I200" s="323">
        <v>2729.2406329999999</v>
      </c>
      <c r="J200" s="323">
        <v>3606.4961189999999</v>
      </c>
      <c r="K200" s="323">
        <v>0</v>
      </c>
      <c r="L200" s="323">
        <v>625.25790400000005</v>
      </c>
      <c r="M200" s="323">
        <v>1.10328</v>
      </c>
      <c r="N200" s="314"/>
      <c r="O200" s="305"/>
      <c r="P200" s="305"/>
      <c r="Q200" s="305"/>
      <c r="R200" s="305"/>
      <c r="S200" s="305"/>
      <c r="T200" s="305"/>
      <c r="U200" s="305"/>
      <c r="V200" s="305"/>
      <c r="W200" s="305"/>
      <c r="X200" s="305"/>
      <c r="Y200" s="305"/>
      <c r="Z200" s="305"/>
      <c r="AA200" s="305"/>
      <c r="AB200" s="305"/>
      <c r="AC200" s="305"/>
      <c r="AD200" s="305"/>
      <c r="AE200" s="305"/>
      <c r="AF200" s="305"/>
      <c r="AG200" s="305"/>
      <c r="AH200" s="305"/>
      <c r="AI200" s="305"/>
      <c r="AJ200" s="305"/>
      <c r="AK200" s="305"/>
      <c r="AL200" s="305"/>
      <c r="AM200" s="305"/>
      <c r="AN200" s="305"/>
    </row>
    <row r="201" spans="1:40" s="304" customFormat="1" ht="9" customHeight="1">
      <c r="A201" s="319" t="s">
        <v>6</v>
      </c>
      <c r="B201" s="305">
        <f t="shared" si="11"/>
        <v>15345.069</v>
      </c>
      <c r="C201" s="305">
        <v>333.14600000000002</v>
      </c>
      <c r="D201" s="305">
        <v>0</v>
      </c>
      <c r="E201" s="305">
        <v>536.35299999999995</v>
      </c>
      <c r="F201" s="305">
        <v>399.63600000000002</v>
      </c>
      <c r="G201" s="305">
        <v>39.548999999999999</v>
      </c>
      <c r="H201" s="305">
        <v>47.531999999999996</v>
      </c>
      <c r="I201" s="305">
        <v>5483.4324969999998</v>
      </c>
      <c r="J201" s="305">
        <v>8181.972503</v>
      </c>
      <c r="K201" s="305">
        <v>0</v>
      </c>
      <c r="L201" s="305">
        <v>307.40199999999999</v>
      </c>
      <c r="M201" s="305">
        <v>16.045999999999999</v>
      </c>
      <c r="N201" s="314"/>
      <c r="O201" s="305"/>
      <c r="P201" s="305"/>
      <c r="Q201" s="305"/>
      <c r="R201" s="305"/>
      <c r="S201" s="305"/>
      <c r="T201" s="305"/>
      <c r="U201" s="305"/>
      <c r="V201" s="305"/>
      <c r="W201" s="305"/>
      <c r="X201" s="305"/>
      <c r="Y201" s="305"/>
      <c r="Z201" s="305"/>
      <c r="AA201" s="305"/>
      <c r="AB201" s="305"/>
      <c r="AC201" s="305"/>
      <c r="AD201" s="305"/>
      <c r="AE201" s="305"/>
      <c r="AF201" s="305"/>
      <c r="AG201" s="305"/>
      <c r="AH201" s="305"/>
      <c r="AI201" s="305"/>
      <c r="AJ201" s="305"/>
      <c r="AK201" s="305"/>
      <c r="AL201" s="305"/>
      <c r="AM201" s="305"/>
      <c r="AN201" s="305"/>
    </row>
    <row r="202" spans="1:40" s="304" customFormat="1" ht="9" customHeight="1">
      <c r="A202" s="319" t="s">
        <v>7</v>
      </c>
      <c r="B202" s="305">
        <f t="shared" si="11"/>
        <v>4578.5684179999998</v>
      </c>
      <c r="C202" s="305">
        <v>23.742951000000001</v>
      </c>
      <c r="D202" s="305">
        <v>0</v>
      </c>
      <c r="E202" s="305">
        <v>0</v>
      </c>
      <c r="F202" s="305">
        <v>80.516872000000006</v>
      </c>
      <c r="G202" s="305">
        <v>20.986181999999999</v>
      </c>
      <c r="H202" s="305">
        <v>109.12033099999999</v>
      </c>
      <c r="I202" s="305">
        <v>1786.998202</v>
      </c>
      <c r="J202" s="305">
        <v>2363.9707269999999</v>
      </c>
      <c r="K202" s="305">
        <v>193.23315299999999</v>
      </c>
      <c r="L202" s="305">
        <v>0</v>
      </c>
      <c r="M202" s="305">
        <v>0</v>
      </c>
      <c r="N202" s="314"/>
      <c r="O202" s="305"/>
      <c r="P202" s="305"/>
      <c r="Q202" s="305"/>
      <c r="R202" s="305"/>
      <c r="S202" s="305"/>
      <c r="T202" s="305"/>
      <c r="U202" s="305"/>
      <c r="V202" s="305"/>
      <c r="W202" s="305"/>
      <c r="X202" s="305"/>
      <c r="Y202" s="305"/>
      <c r="Z202" s="305"/>
      <c r="AA202" s="305"/>
      <c r="AB202" s="305"/>
      <c r="AC202" s="305"/>
      <c r="AD202" s="305"/>
      <c r="AE202" s="305"/>
      <c r="AF202" s="305"/>
      <c r="AG202" s="305"/>
      <c r="AH202" s="305"/>
      <c r="AI202" s="305"/>
      <c r="AJ202" s="305"/>
      <c r="AK202" s="305"/>
      <c r="AL202" s="305"/>
      <c r="AM202" s="305"/>
      <c r="AN202" s="305"/>
    </row>
    <row r="203" spans="1:40" s="304" customFormat="1" ht="9" customHeight="1">
      <c r="A203" s="319" t="s">
        <v>8</v>
      </c>
      <c r="B203" s="305">
        <f t="shared" si="11"/>
        <v>25818.011137000001</v>
      </c>
      <c r="C203" s="305">
        <v>338.40639099999999</v>
      </c>
      <c r="D203" s="305">
        <v>0</v>
      </c>
      <c r="E203" s="315">
        <v>0</v>
      </c>
      <c r="F203" s="305">
        <v>444.82904500000001</v>
      </c>
      <c r="G203" s="305">
        <v>236.10409100000001</v>
      </c>
      <c r="H203" s="305">
        <v>319.871218</v>
      </c>
      <c r="I203" s="305">
        <v>8728.8015099999993</v>
      </c>
      <c r="J203" s="305">
        <v>15722.59064</v>
      </c>
      <c r="K203" s="305">
        <v>0</v>
      </c>
      <c r="L203" s="305">
        <v>27.408242000000001</v>
      </c>
      <c r="M203" s="305">
        <v>0</v>
      </c>
      <c r="N203" s="314"/>
      <c r="O203" s="305"/>
      <c r="P203" s="305"/>
      <c r="Q203" s="305"/>
      <c r="R203" s="305"/>
      <c r="S203" s="305"/>
      <c r="T203" s="305"/>
      <c r="U203" s="305"/>
      <c r="V203" s="305"/>
      <c r="W203" s="305"/>
      <c r="X203" s="305"/>
      <c r="Y203" s="305"/>
      <c r="Z203" s="305"/>
      <c r="AA203" s="305"/>
      <c r="AB203" s="305"/>
      <c r="AC203" s="305"/>
      <c r="AD203" s="305"/>
      <c r="AE203" s="305"/>
      <c r="AF203" s="305"/>
      <c r="AG203" s="305"/>
      <c r="AH203" s="305"/>
      <c r="AI203" s="305"/>
      <c r="AJ203" s="305"/>
      <c r="AK203" s="305"/>
      <c r="AL203" s="305"/>
      <c r="AM203" s="305"/>
      <c r="AN203" s="305"/>
    </row>
    <row r="204" spans="1:40" s="304" customFormat="1" ht="9" customHeight="1">
      <c r="A204" s="317" t="s">
        <v>9</v>
      </c>
      <c r="B204" s="323">
        <f t="shared" si="11"/>
        <v>22296.348442999995</v>
      </c>
      <c r="C204" s="323">
        <v>1160.7798029999999</v>
      </c>
      <c r="D204" s="323">
        <v>11.677032000000001</v>
      </c>
      <c r="E204" s="323">
        <v>0</v>
      </c>
      <c r="F204" s="323">
        <v>1704.7011660000001</v>
      </c>
      <c r="G204" s="323">
        <v>144.801773</v>
      </c>
      <c r="H204" s="323">
        <v>1086.9539480000001</v>
      </c>
      <c r="I204" s="323">
        <v>7122.834965</v>
      </c>
      <c r="J204" s="323">
        <v>10106.438781999999</v>
      </c>
      <c r="K204" s="323">
        <v>0</v>
      </c>
      <c r="L204" s="323">
        <v>958.16097400000001</v>
      </c>
      <c r="M204" s="323">
        <v>0</v>
      </c>
      <c r="N204" s="314"/>
      <c r="O204" s="305"/>
      <c r="P204" s="305"/>
      <c r="Q204" s="305"/>
      <c r="R204" s="305"/>
      <c r="S204" s="305"/>
      <c r="T204" s="305"/>
      <c r="U204" s="305"/>
      <c r="V204" s="305"/>
      <c r="W204" s="305"/>
      <c r="X204" s="305"/>
      <c r="Y204" s="305"/>
      <c r="Z204" s="305"/>
      <c r="AA204" s="305"/>
      <c r="AB204" s="305"/>
      <c r="AC204" s="305"/>
      <c r="AD204" s="305"/>
      <c r="AE204" s="305"/>
      <c r="AF204" s="305"/>
      <c r="AG204" s="305"/>
      <c r="AH204" s="305"/>
      <c r="AI204" s="305"/>
      <c r="AJ204" s="305"/>
      <c r="AK204" s="305"/>
      <c r="AL204" s="305"/>
      <c r="AM204" s="305"/>
      <c r="AN204" s="305"/>
    </row>
    <row r="205" spans="1:40" s="304" customFormat="1" ht="9" customHeight="1">
      <c r="A205" s="319" t="s">
        <v>178</v>
      </c>
      <c r="B205" s="305">
        <f t="shared" si="11"/>
        <v>69945.789399999994</v>
      </c>
      <c r="C205" s="305">
        <v>14766.6813</v>
      </c>
      <c r="D205" s="305">
        <v>0</v>
      </c>
      <c r="E205" s="305">
        <v>16.351400000000002</v>
      </c>
      <c r="F205" s="305">
        <v>9460.4012999999995</v>
      </c>
      <c r="G205" s="305">
        <v>674.89880000000005</v>
      </c>
      <c r="H205" s="305">
        <v>4041.3917999999999</v>
      </c>
      <c r="I205" s="305">
        <v>27349.94</v>
      </c>
      <c r="J205" s="305">
        <v>8160.3418000000001</v>
      </c>
      <c r="K205" s="305">
        <v>5382.0520999999999</v>
      </c>
      <c r="L205" s="305">
        <v>93.730900000000005</v>
      </c>
      <c r="M205" s="305">
        <v>0</v>
      </c>
      <c r="N205" s="314"/>
      <c r="O205" s="305"/>
      <c r="P205" s="305"/>
      <c r="Q205" s="305"/>
      <c r="R205" s="305"/>
      <c r="S205" s="305"/>
      <c r="T205" s="305"/>
      <c r="U205" s="305"/>
      <c r="V205" s="305"/>
      <c r="W205" s="305"/>
      <c r="X205" s="305"/>
      <c r="Y205" s="305"/>
      <c r="Z205" s="305"/>
      <c r="AA205" s="305"/>
      <c r="AB205" s="305"/>
      <c r="AC205" s="305"/>
      <c r="AD205" s="305"/>
      <c r="AE205" s="305"/>
      <c r="AF205" s="305"/>
      <c r="AG205" s="305"/>
      <c r="AH205" s="305"/>
      <c r="AI205" s="305"/>
      <c r="AJ205" s="305"/>
      <c r="AK205" s="305"/>
      <c r="AL205" s="305"/>
      <c r="AM205" s="305"/>
      <c r="AN205" s="305"/>
    </row>
    <row r="206" spans="1:40" s="304" customFormat="1" ht="9" customHeight="1">
      <c r="A206" s="319" t="s">
        <v>11</v>
      </c>
      <c r="B206" s="305">
        <f t="shared" si="11"/>
        <v>10769.063963000001</v>
      </c>
      <c r="C206" s="305">
        <v>177.094109</v>
      </c>
      <c r="D206" s="305">
        <v>0</v>
      </c>
      <c r="E206" s="305">
        <v>0</v>
      </c>
      <c r="F206" s="305">
        <v>299.00318800000002</v>
      </c>
      <c r="G206" s="305">
        <v>25.561337999999999</v>
      </c>
      <c r="H206" s="305">
        <v>123.16699199999999</v>
      </c>
      <c r="I206" s="305">
        <v>3129.09411</v>
      </c>
      <c r="J206" s="305">
        <v>6270.8214449999996</v>
      </c>
      <c r="K206" s="305">
        <v>744.32278099999996</v>
      </c>
      <c r="L206" s="305">
        <v>0</v>
      </c>
      <c r="M206" s="305">
        <v>0</v>
      </c>
      <c r="N206" s="314"/>
      <c r="O206" s="305"/>
      <c r="P206" s="305"/>
      <c r="Q206" s="305"/>
      <c r="R206" s="305"/>
      <c r="S206" s="305"/>
      <c r="T206" s="305"/>
      <c r="U206" s="305"/>
      <c r="V206" s="305"/>
      <c r="W206" s="305"/>
      <c r="X206" s="305"/>
      <c r="Y206" s="305"/>
      <c r="Z206" s="305"/>
      <c r="AA206" s="305"/>
      <c r="AB206" s="305"/>
      <c r="AC206" s="305"/>
      <c r="AD206" s="305"/>
      <c r="AE206" s="305"/>
      <c r="AF206" s="305"/>
      <c r="AG206" s="305"/>
      <c r="AH206" s="305"/>
      <c r="AI206" s="305"/>
      <c r="AJ206" s="305"/>
      <c r="AK206" s="305"/>
      <c r="AL206" s="305"/>
      <c r="AM206" s="305"/>
      <c r="AN206" s="305"/>
    </row>
    <row r="207" spans="1:40" s="304" customFormat="1" ht="9" customHeight="1">
      <c r="A207" s="319" t="s">
        <v>12</v>
      </c>
      <c r="B207" s="305">
        <f t="shared" si="11"/>
        <v>21204.707566000001</v>
      </c>
      <c r="C207" s="305">
        <v>87.265518</v>
      </c>
      <c r="D207" s="305">
        <v>0</v>
      </c>
      <c r="E207" s="315">
        <v>0</v>
      </c>
      <c r="F207" s="305">
        <v>602.88133800000003</v>
      </c>
      <c r="G207" s="305">
        <v>288.10639200000003</v>
      </c>
      <c r="H207" s="305">
        <v>86.867153000000002</v>
      </c>
      <c r="I207" s="305">
        <v>8659.9778719999995</v>
      </c>
      <c r="J207" s="305">
        <v>11224.756739</v>
      </c>
      <c r="K207" s="305">
        <v>199.201515</v>
      </c>
      <c r="L207" s="305">
        <v>0</v>
      </c>
      <c r="M207" s="305">
        <v>55.651038999999997</v>
      </c>
      <c r="N207" s="314"/>
      <c r="O207" s="305"/>
      <c r="P207" s="305"/>
      <c r="Q207" s="305"/>
      <c r="R207" s="305"/>
      <c r="S207" s="305"/>
      <c r="T207" s="305"/>
      <c r="U207" s="305"/>
      <c r="V207" s="305"/>
      <c r="W207" s="305"/>
      <c r="X207" s="305"/>
      <c r="Y207" s="305"/>
      <c r="Z207" s="305"/>
      <c r="AA207" s="305"/>
      <c r="AB207" s="305"/>
      <c r="AC207" s="305"/>
      <c r="AD207" s="305"/>
      <c r="AE207" s="305"/>
      <c r="AF207" s="305"/>
      <c r="AG207" s="305"/>
      <c r="AH207" s="305"/>
      <c r="AI207" s="305"/>
      <c r="AJ207" s="305"/>
      <c r="AK207" s="305"/>
      <c r="AL207" s="305"/>
      <c r="AM207" s="305"/>
      <c r="AN207" s="305"/>
    </row>
    <row r="208" spans="1:40" s="304" customFormat="1" ht="9" customHeight="1">
      <c r="A208" s="317" t="s">
        <v>13</v>
      </c>
      <c r="B208" s="323">
        <f t="shared" si="11"/>
        <v>21247.271799999999</v>
      </c>
      <c r="C208" s="323">
        <v>339.61750000000001</v>
      </c>
      <c r="D208" s="323">
        <v>0</v>
      </c>
      <c r="E208" s="323">
        <v>0</v>
      </c>
      <c r="F208" s="323">
        <v>121.5343</v>
      </c>
      <c r="G208" s="323">
        <v>30.279800000000002</v>
      </c>
      <c r="H208" s="323">
        <v>67.861500000000007</v>
      </c>
      <c r="I208" s="323">
        <v>4918.9440999999997</v>
      </c>
      <c r="J208" s="323">
        <v>14642.0414</v>
      </c>
      <c r="K208" s="323">
        <v>24.964099999999998</v>
      </c>
      <c r="L208" s="323">
        <v>0</v>
      </c>
      <c r="M208" s="318">
        <v>1102.0291</v>
      </c>
      <c r="N208" s="314"/>
      <c r="O208" s="305"/>
      <c r="P208" s="305"/>
      <c r="Q208" s="305"/>
      <c r="R208" s="305"/>
      <c r="S208" s="305"/>
      <c r="T208" s="305"/>
      <c r="U208" s="305"/>
      <c r="V208" s="305"/>
      <c r="W208" s="305"/>
      <c r="X208" s="305"/>
      <c r="Y208" s="305"/>
      <c r="Z208" s="305"/>
      <c r="AA208" s="305"/>
      <c r="AB208" s="305"/>
      <c r="AC208" s="305"/>
      <c r="AD208" s="305"/>
      <c r="AE208" s="305"/>
      <c r="AF208" s="305"/>
      <c r="AG208" s="305"/>
      <c r="AH208" s="305"/>
      <c r="AI208" s="305"/>
      <c r="AJ208" s="305"/>
      <c r="AK208" s="305"/>
      <c r="AL208" s="305"/>
      <c r="AM208" s="305"/>
      <c r="AN208" s="305"/>
    </row>
    <row r="209" spans="1:40" s="304" customFormat="1" ht="9" customHeight="1">
      <c r="A209" s="319" t="s">
        <v>14</v>
      </c>
      <c r="B209" s="305">
        <f t="shared" si="11"/>
        <v>14431.869194000001</v>
      </c>
      <c r="C209" s="305">
        <v>215.417924</v>
      </c>
      <c r="D209" s="305">
        <v>0</v>
      </c>
      <c r="E209" s="305">
        <v>0</v>
      </c>
      <c r="F209" s="305">
        <v>383.149091</v>
      </c>
      <c r="G209" s="305">
        <v>7.4257140000000001</v>
      </c>
      <c r="H209" s="305">
        <v>10.841426999999999</v>
      </c>
      <c r="I209" s="305">
        <v>4362.213471</v>
      </c>
      <c r="J209" s="305">
        <v>8247.941734</v>
      </c>
      <c r="K209" s="305">
        <v>1200</v>
      </c>
      <c r="L209" s="305">
        <v>0</v>
      </c>
      <c r="M209" s="305">
        <v>4.8798329999999996</v>
      </c>
      <c r="N209" s="314"/>
      <c r="O209" s="305"/>
      <c r="P209" s="305"/>
      <c r="Q209" s="305"/>
      <c r="R209" s="305"/>
      <c r="S209" s="305"/>
      <c r="T209" s="305"/>
      <c r="U209" s="305"/>
      <c r="V209" s="305"/>
      <c r="W209" s="305"/>
      <c r="X209" s="305"/>
      <c r="Y209" s="305"/>
      <c r="Z209" s="305"/>
      <c r="AA209" s="305"/>
      <c r="AB209" s="305"/>
      <c r="AC209" s="305"/>
      <c r="AD209" s="305"/>
      <c r="AE209" s="305"/>
      <c r="AF209" s="305"/>
      <c r="AG209" s="305"/>
      <c r="AH209" s="305"/>
      <c r="AI209" s="305"/>
      <c r="AJ209" s="305"/>
      <c r="AK209" s="305"/>
      <c r="AL209" s="305"/>
      <c r="AM209" s="305"/>
      <c r="AN209" s="305"/>
    </row>
    <row r="210" spans="1:40" s="304" customFormat="1" ht="9" customHeight="1">
      <c r="A210" s="319" t="s">
        <v>15</v>
      </c>
      <c r="B210" s="305">
        <f t="shared" si="11"/>
        <v>34555.354031000003</v>
      </c>
      <c r="C210" s="305">
        <v>1265.278476</v>
      </c>
      <c r="D210" s="305">
        <v>1418.271712</v>
      </c>
      <c r="E210" s="305">
        <v>0</v>
      </c>
      <c r="F210" s="305">
        <v>717.54819099999997</v>
      </c>
      <c r="G210" s="305">
        <v>207.004336</v>
      </c>
      <c r="H210" s="305">
        <v>347.01692600000001</v>
      </c>
      <c r="I210" s="305">
        <v>13142.04449</v>
      </c>
      <c r="J210" s="305">
        <v>17023.037113999999</v>
      </c>
      <c r="K210" s="305">
        <v>150</v>
      </c>
      <c r="L210" s="305">
        <v>285.15278599999999</v>
      </c>
      <c r="M210" s="305">
        <v>0</v>
      </c>
      <c r="N210" s="314"/>
      <c r="O210" s="305"/>
      <c r="P210" s="305"/>
      <c r="Q210" s="305"/>
      <c r="R210" s="305"/>
      <c r="S210" s="305"/>
      <c r="T210" s="305"/>
      <c r="U210" s="305"/>
      <c r="V210" s="305"/>
      <c r="W210" s="305"/>
      <c r="X210" s="305"/>
      <c r="Y210" s="305"/>
      <c r="Z210" s="305"/>
      <c r="AA210" s="305"/>
      <c r="AB210" s="305"/>
      <c r="AC210" s="305"/>
      <c r="AD210" s="305"/>
      <c r="AE210" s="305"/>
      <c r="AF210" s="305"/>
      <c r="AG210" s="305"/>
      <c r="AH210" s="305"/>
      <c r="AI210" s="305"/>
      <c r="AJ210" s="305"/>
      <c r="AK210" s="305"/>
      <c r="AL210" s="305"/>
      <c r="AM210" s="305"/>
      <c r="AN210" s="305"/>
    </row>
    <row r="211" spans="1:40" s="304" customFormat="1" ht="9" customHeight="1">
      <c r="A211" s="319" t="s">
        <v>16</v>
      </c>
      <c r="B211" s="305">
        <f t="shared" si="11"/>
        <v>65397.442600000002</v>
      </c>
      <c r="C211" s="305">
        <v>2325.2804999999998</v>
      </c>
      <c r="D211" s="305">
        <v>0</v>
      </c>
      <c r="E211" s="305">
        <v>33.442</v>
      </c>
      <c r="F211" s="305">
        <v>1249.9335000000001</v>
      </c>
      <c r="G211" s="305">
        <v>343.29700000000003</v>
      </c>
      <c r="H211" s="305">
        <v>254.07560000000001</v>
      </c>
      <c r="I211" s="305">
        <v>28513.786100000001</v>
      </c>
      <c r="J211" s="305">
        <v>27788.36</v>
      </c>
      <c r="K211" s="305">
        <v>4889.2678999999998</v>
      </c>
      <c r="L211" s="305">
        <v>0</v>
      </c>
      <c r="M211" s="305">
        <v>0</v>
      </c>
      <c r="N211" s="314"/>
      <c r="O211" s="305"/>
      <c r="P211" s="305"/>
      <c r="Q211" s="305"/>
      <c r="R211" s="305"/>
      <c r="S211" s="305"/>
      <c r="T211" s="305"/>
      <c r="U211" s="305"/>
      <c r="V211" s="305"/>
      <c r="W211" s="305"/>
      <c r="X211" s="305"/>
      <c r="Y211" s="305"/>
      <c r="Z211" s="305"/>
      <c r="AA211" s="305"/>
      <c r="AB211" s="305"/>
      <c r="AC211" s="305"/>
      <c r="AD211" s="305"/>
      <c r="AE211" s="305"/>
      <c r="AF211" s="305"/>
      <c r="AG211" s="305"/>
      <c r="AH211" s="305"/>
      <c r="AI211" s="305"/>
      <c r="AJ211" s="305"/>
      <c r="AK211" s="305"/>
      <c r="AL211" s="305"/>
      <c r="AM211" s="305"/>
      <c r="AN211" s="305"/>
    </row>
    <row r="212" spans="1:40" s="304" customFormat="1" ht="9" customHeight="1">
      <c r="A212" s="317" t="s">
        <v>17</v>
      </c>
      <c r="B212" s="323">
        <f t="shared" si="11"/>
        <v>22609.164604999998</v>
      </c>
      <c r="C212" s="323">
        <v>308.52936099999999</v>
      </c>
      <c r="D212" s="323">
        <v>0</v>
      </c>
      <c r="E212" s="323">
        <v>0</v>
      </c>
      <c r="F212" s="323">
        <v>463.267178</v>
      </c>
      <c r="G212" s="323">
        <v>50.942734000000002</v>
      </c>
      <c r="H212" s="323">
        <v>280.27447000000001</v>
      </c>
      <c r="I212" s="323">
        <v>6831.4981449999996</v>
      </c>
      <c r="J212" s="323">
        <v>13174.652717000001</v>
      </c>
      <c r="K212" s="323">
        <v>1500</v>
      </c>
      <c r="L212" s="323">
        <v>0</v>
      </c>
      <c r="M212" s="323">
        <v>0</v>
      </c>
      <c r="N212" s="314"/>
      <c r="O212" s="305"/>
      <c r="P212" s="305"/>
      <c r="Q212" s="305"/>
      <c r="R212" s="305"/>
      <c r="S212" s="305"/>
      <c r="T212" s="305"/>
      <c r="U212" s="305"/>
      <c r="V212" s="305"/>
      <c r="W212" s="305"/>
      <c r="X212" s="305"/>
      <c r="Y212" s="305"/>
      <c r="Z212" s="305"/>
      <c r="AA212" s="305"/>
      <c r="AB212" s="305"/>
      <c r="AC212" s="305"/>
      <c r="AD212" s="305"/>
      <c r="AE212" s="305"/>
      <c r="AF212" s="305"/>
      <c r="AG212" s="305"/>
      <c r="AH212" s="305"/>
      <c r="AI212" s="305"/>
      <c r="AJ212" s="305"/>
      <c r="AK212" s="305"/>
      <c r="AL212" s="305"/>
      <c r="AM212" s="305"/>
      <c r="AN212" s="305"/>
    </row>
    <row r="213" spans="1:40" s="304" customFormat="1" ht="9" customHeight="1">
      <c r="A213" s="319" t="s">
        <v>18</v>
      </c>
      <c r="B213" s="305">
        <f t="shared" si="11"/>
        <v>9743.6190000000006</v>
      </c>
      <c r="C213" s="305">
        <v>72.185000000000002</v>
      </c>
      <c r="D213" s="305">
        <v>0</v>
      </c>
      <c r="E213" s="305">
        <v>1.788</v>
      </c>
      <c r="F213" s="305">
        <v>156.006</v>
      </c>
      <c r="G213" s="305">
        <v>24.081</v>
      </c>
      <c r="H213" s="305">
        <v>24.407</v>
      </c>
      <c r="I213" s="305">
        <v>3721.4430000000002</v>
      </c>
      <c r="J213" s="305">
        <v>5226.6559999999999</v>
      </c>
      <c r="K213" s="305">
        <v>517.053</v>
      </c>
      <c r="L213" s="305">
        <v>0</v>
      </c>
      <c r="M213" s="305">
        <v>0</v>
      </c>
      <c r="N213" s="314"/>
      <c r="O213" s="305"/>
      <c r="P213" s="305"/>
      <c r="Q213" s="305"/>
      <c r="R213" s="305"/>
      <c r="S213" s="305"/>
      <c r="T213" s="305"/>
      <c r="U213" s="305"/>
      <c r="V213" s="305"/>
      <c r="W213" s="305"/>
      <c r="X213" s="305"/>
      <c r="Y213" s="305"/>
      <c r="Z213" s="305"/>
      <c r="AA213" s="305"/>
      <c r="AB213" s="305"/>
      <c r="AC213" s="305"/>
      <c r="AD213" s="305"/>
      <c r="AE213" s="305"/>
      <c r="AF213" s="305"/>
      <c r="AG213" s="305"/>
      <c r="AH213" s="305"/>
      <c r="AI213" s="305"/>
      <c r="AJ213" s="305"/>
      <c r="AK213" s="305"/>
      <c r="AL213" s="305"/>
      <c r="AM213" s="305"/>
      <c r="AN213" s="305"/>
    </row>
    <row r="214" spans="1:40" s="304" customFormat="1" ht="9" customHeight="1">
      <c r="A214" s="319" t="s">
        <v>19</v>
      </c>
      <c r="B214" s="305">
        <f t="shared" si="11"/>
        <v>7594.9103079999995</v>
      </c>
      <c r="C214" s="305">
        <v>140.295064</v>
      </c>
      <c r="D214" s="305">
        <v>13.852152999999999</v>
      </c>
      <c r="E214" s="305">
        <v>0</v>
      </c>
      <c r="F214" s="305">
        <v>71.815748999999997</v>
      </c>
      <c r="G214" s="305">
        <v>62.351301999999997</v>
      </c>
      <c r="H214" s="305">
        <v>24.227356</v>
      </c>
      <c r="I214" s="305">
        <v>2146.4738379999999</v>
      </c>
      <c r="J214" s="305">
        <v>4489.9474289999998</v>
      </c>
      <c r="K214" s="305">
        <v>303.68062300000003</v>
      </c>
      <c r="L214" s="305">
        <v>342.266794</v>
      </c>
      <c r="M214" s="305">
        <v>0</v>
      </c>
      <c r="N214" s="314"/>
      <c r="O214" s="305"/>
      <c r="P214" s="305"/>
      <c r="Q214" s="305"/>
      <c r="R214" s="305"/>
      <c r="S214" s="305"/>
      <c r="T214" s="305"/>
      <c r="U214" s="305"/>
      <c r="V214" s="305"/>
      <c r="W214" s="305"/>
      <c r="X214" s="305"/>
      <c r="Y214" s="305"/>
      <c r="Z214" s="305"/>
      <c r="AA214" s="305"/>
      <c r="AB214" s="305"/>
      <c r="AC214" s="305"/>
      <c r="AD214" s="305"/>
      <c r="AE214" s="305"/>
      <c r="AF214" s="305"/>
      <c r="AG214" s="305"/>
      <c r="AH214" s="305"/>
      <c r="AI214" s="305"/>
      <c r="AJ214" s="305"/>
      <c r="AK214" s="305"/>
      <c r="AL214" s="305"/>
      <c r="AM214" s="305"/>
      <c r="AN214" s="305"/>
    </row>
    <row r="215" spans="1:40" s="304" customFormat="1" ht="9" customHeight="1">
      <c r="A215" s="319" t="s">
        <v>20</v>
      </c>
      <c r="B215" s="305">
        <f t="shared" si="11"/>
        <v>28367.932591000001</v>
      </c>
      <c r="C215" s="305">
        <v>1551.519</v>
      </c>
      <c r="D215" s="305">
        <v>0</v>
      </c>
      <c r="E215" s="305">
        <v>0</v>
      </c>
      <c r="F215" s="305">
        <v>850.22400000000005</v>
      </c>
      <c r="G215" s="305">
        <v>133.69300000000001</v>
      </c>
      <c r="H215" s="305">
        <v>453.45</v>
      </c>
      <c r="I215" s="305">
        <v>10918.597707000001</v>
      </c>
      <c r="J215" s="305">
        <v>10886.009393</v>
      </c>
      <c r="K215" s="305">
        <v>1716</v>
      </c>
      <c r="L215" s="305">
        <v>926.26660300000003</v>
      </c>
      <c r="M215" s="305">
        <v>932.17288799999994</v>
      </c>
      <c r="N215" s="314"/>
      <c r="O215" s="305"/>
      <c r="P215" s="305"/>
      <c r="Q215" s="305"/>
      <c r="R215" s="305"/>
      <c r="S215" s="305"/>
      <c r="T215" s="305"/>
      <c r="U215" s="305"/>
      <c r="V215" s="305"/>
      <c r="W215" s="305"/>
      <c r="X215" s="305"/>
      <c r="Y215" s="305"/>
      <c r="Z215" s="305"/>
      <c r="AA215" s="305"/>
      <c r="AB215" s="305"/>
      <c r="AC215" s="305"/>
      <c r="AD215" s="305"/>
      <c r="AE215" s="305"/>
      <c r="AF215" s="305"/>
      <c r="AG215" s="305"/>
      <c r="AH215" s="305"/>
      <c r="AI215" s="305"/>
      <c r="AJ215" s="305"/>
      <c r="AK215" s="305"/>
      <c r="AL215" s="305"/>
      <c r="AM215" s="305"/>
      <c r="AN215" s="305"/>
    </row>
    <row r="216" spans="1:40" s="304" customFormat="1" ht="9" customHeight="1">
      <c r="A216" s="317" t="s">
        <v>21</v>
      </c>
      <c r="B216" s="323">
        <f t="shared" si="11"/>
        <v>21750.44</v>
      </c>
      <c r="C216" s="323">
        <v>126.858</v>
      </c>
      <c r="D216" s="323">
        <v>0</v>
      </c>
      <c r="E216" s="318">
        <v>8.3970000000000002</v>
      </c>
      <c r="F216" s="323">
        <v>393.26299999999998</v>
      </c>
      <c r="G216" s="323">
        <v>145.672</v>
      </c>
      <c r="H216" s="323">
        <v>42.354999999999997</v>
      </c>
      <c r="I216" s="323">
        <v>5809.0709999999999</v>
      </c>
      <c r="J216" s="323">
        <v>14728.933999999999</v>
      </c>
      <c r="K216" s="323">
        <v>98.031999999999996</v>
      </c>
      <c r="L216" s="323">
        <v>0</v>
      </c>
      <c r="M216" s="323">
        <v>397.858</v>
      </c>
      <c r="N216" s="314"/>
      <c r="O216" s="305"/>
      <c r="P216" s="305"/>
      <c r="Q216" s="305"/>
      <c r="R216" s="305"/>
      <c r="S216" s="305"/>
      <c r="T216" s="305"/>
      <c r="U216" s="305"/>
      <c r="V216" s="305"/>
      <c r="W216" s="305"/>
      <c r="X216" s="305"/>
      <c r="Y216" s="305"/>
      <c r="Z216" s="305"/>
      <c r="AA216" s="305"/>
      <c r="AB216" s="305"/>
      <c r="AC216" s="305"/>
      <c r="AD216" s="305"/>
      <c r="AE216" s="305"/>
      <c r="AF216" s="305"/>
      <c r="AG216" s="305"/>
      <c r="AH216" s="305"/>
      <c r="AI216" s="305"/>
      <c r="AJ216" s="305"/>
      <c r="AK216" s="305"/>
      <c r="AL216" s="305"/>
      <c r="AM216" s="305"/>
      <c r="AN216" s="305"/>
    </row>
    <row r="217" spans="1:40" s="304" customFormat="1" ht="9" customHeight="1">
      <c r="A217" s="319" t="s">
        <v>22</v>
      </c>
      <c r="B217" s="305">
        <f t="shared" si="11"/>
        <v>29074.5942</v>
      </c>
      <c r="C217" s="305">
        <v>433.36509999999998</v>
      </c>
      <c r="D217" s="305">
        <v>432.69889999999998</v>
      </c>
      <c r="E217" s="305">
        <v>0</v>
      </c>
      <c r="F217" s="305">
        <v>401.61610000000002</v>
      </c>
      <c r="G217" s="305">
        <v>43.468000000000004</v>
      </c>
      <c r="H217" s="305">
        <v>733.75340000000006</v>
      </c>
      <c r="I217" s="305">
        <v>9364.3991999999998</v>
      </c>
      <c r="J217" s="305">
        <v>14555.386</v>
      </c>
      <c r="K217" s="305">
        <v>0</v>
      </c>
      <c r="L217" s="305">
        <v>578.54719999999998</v>
      </c>
      <c r="M217" s="305">
        <v>2531.3602999999998</v>
      </c>
      <c r="N217" s="314"/>
      <c r="O217" s="305"/>
      <c r="P217" s="305"/>
      <c r="Q217" s="305"/>
      <c r="R217" s="305"/>
      <c r="S217" s="305"/>
      <c r="T217" s="305"/>
      <c r="U217" s="305"/>
      <c r="V217" s="305"/>
      <c r="W217" s="305"/>
      <c r="X217" s="305"/>
      <c r="Y217" s="305"/>
      <c r="Z217" s="305"/>
      <c r="AA217" s="305"/>
      <c r="AB217" s="305"/>
      <c r="AC217" s="305"/>
      <c r="AD217" s="305"/>
      <c r="AE217" s="305"/>
      <c r="AF217" s="305"/>
      <c r="AG217" s="305"/>
      <c r="AH217" s="305"/>
      <c r="AI217" s="305"/>
      <c r="AJ217" s="305"/>
      <c r="AK217" s="305"/>
      <c r="AL217" s="305"/>
      <c r="AM217" s="305"/>
      <c r="AN217" s="305"/>
    </row>
    <row r="218" spans="1:40" s="304" customFormat="1" ht="9" customHeight="1">
      <c r="A218" s="319" t="s">
        <v>23</v>
      </c>
      <c r="B218" s="305">
        <f t="shared" si="11"/>
        <v>10138.009472</v>
      </c>
      <c r="C218" s="305">
        <v>96.608000000000004</v>
      </c>
      <c r="D218" s="305">
        <v>0</v>
      </c>
      <c r="E218" s="305">
        <v>3.823</v>
      </c>
      <c r="F218" s="305">
        <v>175.71199999999999</v>
      </c>
      <c r="G218" s="305">
        <v>96.054000000000002</v>
      </c>
      <c r="H218" s="305">
        <v>129.845</v>
      </c>
      <c r="I218" s="305">
        <v>3988.6570000000002</v>
      </c>
      <c r="J218" s="305">
        <v>5437.5679270000001</v>
      </c>
      <c r="K218" s="305">
        <v>209.74254500000001</v>
      </c>
      <c r="L218" s="305">
        <v>0</v>
      </c>
      <c r="M218" s="305">
        <v>0</v>
      </c>
      <c r="N218" s="314"/>
      <c r="O218" s="305"/>
      <c r="P218" s="305"/>
      <c r="Q218" s="305"/>
      <c r="R218" s="305"/>
      <c r="S218" s="305"/>
      <c r="T218" s="305"/>
      <c r="U218" s="305"/>
      <c r="V218" s="305"/>
      <c r="W218" s="305"/>
      <c r="X218" s="305"/>
      <c r="Y218" s="305"/>
      <c r="Z218" s="305"/>
      <c r="AA218" s="305"/>
      <c r="AB218" s="305"/>
      <c r="AC218" s="305"/>
      <c r="AD218" s="305"/>
      <c r="AE218" s="305"/>
      <c r="AF218" s="305"/>
      <c r="AG218" s="305"/>
      <c r="AH218" s="305"/>
      <c r="AI218" s="305"/>
      <c r="AJ218" s="305"/>
      <c r="AK218" s="305"/>
      <c r="AL218" s="305"/>
      <c r="AM218" s="305"/>
      <c r="AN218" s="305"/>
    </row>
    <row r="219" spans="1:40" s="304" customFormat="1" ht="9" customHeight="1">
      <c r="A219" s="319" t="s">
        <v>24</v>
      </c>
      <c r="B219" s="305">
        <f t="shared" si="11"/>
        <v>7405.3930000000009</v>
      </c>
      <c r="C219" s="305">
        <v>369.06900000000002</v>
      </c>
      <c r="D219" s="305">
        <v>0</v>
      </c>
      <c r="E219" s="305">
        <v>0</v>
      </c>
      <c r="F219" s="305">
        <v>228.648</v>
      </c>
      <c r="G219" s="305">
        <v>66.435000000000002</v>
      </c>
      <c r="H219" s="305">
        <v>48.195</v>
      </c>
      <c r="I219" s="305">
        <v>2554.3850000000002</v>
      </c>
      <c r="J219" s="305">
        <v>3798.4720000000002</v>
      </c>
      <c r="K219" s="305">
        <v>193.43</v>
      </c>
      <c r="L219" s="305">
        <v>146.75899999999999</v>
      </c>
      <c r="M219" s="315">
        <v>0</v>
      </c>
      <c r="N219" s="314"/>
      <c r="O219" s="305"/>
      <c r="P219" s="305"/>
      <c r="Q219" s="305"/>
      <c r="R219" s="305"/>
      <c r="S219" s="305"/>
      <c r="T219" s="305"/>
      <c r="U219" s="305"/>
      <c r="V219" s="305"/>
      <c r="W219" s="305"/>
      <c r="X219" s="305"/>
      <c r="Y219" s="305"/>
      <c r="Z219" s="305"/>
      <c r="AA219" s="305"/>
      <c r="AB219" s="305"/>
      <c r="AC219" s="305"/>
      <c r="AD219" s="305"/>
      <c r="AE219" s="305"/>
      <c r="AF219" s="305"/>
      <c r="AG219" s="305"/>
      <c r="AH219" s="305"/>
      <c r="AI219" s="305"/>
      <c r="AJ219" s="305"/>
      <c r="AK219" s="305"/>
      <c r="AL219" s="305"/>
      <c r="AM219" s="305"/>
      <c r="AN219" s="305"/>
    </row>
    <row r="220" spans="1:40" s="304" customFormat="1" ht="9" customHeight="1">
      <c r="A220" s="317" t="s">
        <v>25</v>
      </c>
      <c r="B220" s="323">
        <f t="shared" si="11"/>
        <v>14308.919999999998</v>
      </c>
      <c r="C220" s="323">
        <v>130.333</v>
      </c>
      <c r="D220" s="323">
        <v>0</v>
      </c>
      <c r="E220" s="323">
        <v>0</v>
      </c>
      <c r="F220" s="323">
        <v>216.006</v>
      </c>
      <c r="G220" s="323">
        <v>127.943</v>
      </c>
      <c r="H220" s="323">
        <v>38.106999999999999</v>
      </c>
      <c r="I220" s="323">
        <v>4633.6790000000001</v>
      </c>
      <c r="J220" s="323">
        <v>8394.8189999999995</v>
      </c>
      <c r="K220" s="323">
        <v>768.03300000000002</v>
      </c>
      <c r="L220" s="323">
        <v>0</v>
      </c>
      <c r="M220" s="323">
        <v>0</v>
      </c>
      <c r="N220" s="314"/>
      <c r="O220" s="305"/>
      <c r="P220" s="305"/>
      <c r="Q220" s="305"/>
      <c r="R220" s="305"/>
      <c r="S220" s="305"/>
      <c r="T220" s="305"/>
      <c r="U220" s="305"/>
      <c r="V220" s="305"/>
      <c r="W220" s="305"/>
      <c r="X220" s="305"/>
      <c r="Y220" s="305"/>
      <c r="Z220" s="305"/>
      <c r="AA220" s="305"/>
      <c r="AB220" s="305"/>
      <c r="AC220" s="305"/>
      <c r="AD220" s="305"/>
      <c r="AE220" s="305"/>
      <c r="AF220" s="305"/>
      <c r="AG220" s="305"/>
      <c r="AH220" s="305"/>
      <c r="AI220" s="305"/>
      <c r="AJ220" s="305"/>
      <c r="AK220" s="305"/>
      <c r="AL220" s="305"/>
      <c r="AM220" s="305"/>
      <c r="AN220" s="305"/>
    </row>
    <row r="221" spans="1:40" s="304" customFormat="1" ht="9" customHeight="1">
      <c r="A221" s="319" t="s">
        <v>26</v>
      </c>
      <c r="B221" s="305">
        <f t="shared" si="11"/>
        <v>15419.067430999999</v>
      </c>
      <c r="C221" s="305">
        <v>247.838416</v>
      </c>
      <c r="D221" s="305">
        <v>0</v>
      </c>
      <c r="E221" s="305">
        <v>0</v>
      </c>
      <c r="F221" s="305">
        <v>618.46441600000003</v>
      </c>
      <c r="G221" s="305">
        <v>138.70683199999999</v>
      </c>
      <c r="H221" s="305">
        <v>108.71736</v>
      </c>
      <c r="I221" s="305">
        <v>5670.0840390000003</v>
      </c>
      <c r="J221" s="305">
        <v>7999.6966730000004</v>
      </c>
      <c r="K221" s="305">
        <v>635.55969500000003</v>
      </c>
      <c r="L221" s="305">
        <v>0</v>
      </c>
      <c r="M221" s="305">
        <v>0</v>
      </c>
      <c r="N221" s="314"/>
      <c r="O221" s="305"/>
      <c r="P221" s="305"/>
      <c r="Q221" s="305"/>
      <c r="R221" s="305"/>
      <c r="S221" s="305"/>
      <c r="T221" s="305"/>
      <c r="U221" s="305"/>
      <c r="V221" s="305"/>
      <c r="W221" s="305"/>
      <c r="X221" s="305"/>
      <c r="Y221" s="305"/>
      <c r="Z221" s="305"/>
      <c r="AA221" s="305"/>
      <c r="AB221" s="305"/>
      <c r="AC221" s="305"/>
      <c r="AD221" s="305"/>
      <c r="AE221" s="305"/>
      <c r="AF221" s="305"/>
      <c r="AG221" s="305"/>
      <c r="AH221" s="305"/>
      <c r="AI221" s="305"/>
      <c r="AJ221" s="305"/>
      <c r="AK221" s="305"/>
      <c r="AL221" s="305"/>
      <c r="AM221" s="305"/>
      <c r="AN221" s="305"/>
    </row>
    <row r="222" spans="1:40" s="304" customFormat="1" ht="9" customHeight="1">
      <c r="A222" s="319" t="s">
        <v>27</v>
      </c>
      <c r="B222" s="305">
        <f t="shared" si="11"/>
        <v>16486.672408000002</v>
      </c>
      <c r="C222" s="305">
        <v>499.83543400000002</v>
      </c>
      <c r="D222" s="305">
        <v>413.10673300000002</v>
      </c>
      <c r="E222" s="305">
        <v>102.062034</v>
      </c>
      <c r="F222" s="305">
        <v>346.12223499999999</v>
      </c>
      <c r="G222" s="305">
        <v>18.447944</v>
      </c>
      <c r="H222" s="305">
        <v>36.583348000000001</v>
      </c>
      <c r="I222" s="305">
        <v>6811.899144</v>
      </c>
      <c r="J222" s="305">
        <v>7338.8286260000004</v>
      </c>
      <c r="K222" s="305">
        <v>629.08169299999997</v>
      </c>
      <c r="L222" s="305">
        <v>13.17633</v>
      </c>
      <c r="M222" s="305">
        <v>277.528887</v>
      </c>
      <c r="N222" s="314"/>
      <c r="O222" s="305"/>
      <c r="P222" s="305"/>
      <c r="Q222" s="305"/>
      <c r="R222" s="305"/>
      <c r="S222" s="305"/>
      <c r="T222" s="305"/>
      <c r="U222" s="305"/>
      <c r="V222" s="305"/>
      <c r="W222" s="305"/>
      <c r="X222" s="305"/>
      <c r="Y222" s="305"/>
      <c r="Z222" s="305"/>
      <c r="AA222" s="305"/>
      <c r="AB222" s="305"/>
      <c r="AC222" s="305"/>
      <c r="AD222" s="305"/>
      <c r="AE222" s="305"/>
      <c r="AF222" s="305"/>
      <c r="AG222" s="305"/>
      <c r="AH222" s="305"/>
      <c r="AI222" s="305"/>
      <c r="AJ222" s="305"/>
      <c r="AK222" s="305"/>
      <c r="AL222" s="305"/>
      <c r="AM222" s="305"/>
      <c r="AN222" s="305"/>
    </row>
    <row r="223" spans="1:40" s="304" customFormat="1" ht="9" customHeight="1">
      <c r="A223" s="319" t="s">
        <v>28</v>
      </c>
      <c r="B223" s="305">
        <f t="shared" si="11"/>
        <v>19691.981516</v>
      </c>
      <c r="C223" s="305">
        <v>168.705566</v>
      </c>
      <c r="D223" s="305">
        <v>0</v>
      </c>
      <c r="E223" s="305">
        <v>0</v>
      </c>
      <c r="F223" s="305">
        <v>272.61648300000002</v>
      </c>
      <c r="G223" s="305">
        <v>202.157679</v>
      </c>
      <c r="H223" s="305">
        <v>83.479194000000007</v>
      </c>
      <c r="I223" s="305">
        <v>11714.393115999999</v>
      </c>
      <c r="J223" s="305">
        <v>7126.9112329999998</v>
      </c>
      <c r="K223" s="305">
        <v>0</v>
      </c>
      <c r="L223" s="305">
        <v>0</v>
      </c>
      <c r="M223" s="305">
        <v>123.718245</v>
      </c>
      <c r="N223" s="314"/>
      <c r="O223" s="305"/>
      <c r="P223" s="305"/>
      <c r="Q223" s="305"/>
      <c r="R223" s="305"/>
      <c r="S223" s="305"/>
      <c r="T223" s="305"/>
      <c r="U223" s="305"/>
      <c r="V223" s="305"/>
      <c r="W223" s="305"/>
      <c r="X223" s="305"/>
      <c r="Y223" s="305"/>
      <c r="Z223" s="305"/>
      <c r="AA223" s="305"/>
      <c r="AB223" s="305"/>
      <c r="AC223" s="305"/>
      <c r="AD223" s="305"/>
      <c r="AE223" s="305"/>
      <c r="AF223" s="305"/>
      <c r="AG223" s="305"/>
      <c r="AH223" s="305"/>
      <c r="AI223" s="305"/>
      <c r="AJ223" s="305"/>
      <c r="AK223" s="305"/>
      <c r="AL223" s="305"/>
      <c r="AM223" s="305"/>
      <c r="AN223" s="305"/>
    </row>
    <row r="224" spans="1:40" s="304" customFormat="1" ht="9" customHeight="1">
      <c r="A224" s="317" t="s">
        <v>29</v>
      </c>
      <c r="B224" s="323">
        <f t="shared" si="11"/>
        <v>18752.019</v>
      </c>
      <c r="C224" s="323">
        <v>749.46199999999999</v>
      </c>
      <c r="D224" s="323">
        <v>0</v>
      </c>
      <c r="E224" s="323">
        <v>0</v>
      </c>
      <c r="F224" s="323">
        <v>656.62699999999995</v>
      </c>
      <c r="G224" s="323">
        <v>133.83099999999999</v>
      </c>
      <c r="H224" s="323">
        <v>167.28100000000001</v>
      </c>
      <c r="I224" s="323">
        <v>6321.6379999999999</v>
      </c>
      <c r="J224" s="323">
        <v>10323.18</v>
      </c>
      <c r="K224" s="323">
        <v>400</v>
      </c>
      <c r="L224" s="323">
        <v>0</v>
      </c>
      <c r="M224" s="323">
        <v>0</v>
      </c>
      <c r="N224" s="314"/>
      <c r="O224" s="305"/>
      <c r="P224" s="305"/>
      <c r="Q224" s="305"/>
      <c r="R224" s="305"/>
      <c r="S224" s="305"/>
      <c r="T224" s="305"/>
      <c r="U224" s="305"/>
      <c r="V224" s="305"/>
      <c r="W224" s="305"/>
      <c r="X224" s="305"/>
      <c r="Y224" s="305"/>
      <c r="Z224" s="305"/>
      <c r="AA224" s="305"/>
      <c r="AB224" s="305"/>
      <c r="AC224" s="305"/>
      <c r="AD224" s="305"/>
      <c r="AE224" s="305"/>
      <c r="AF224" s="305"/>
      <c r="AG224" s="305"/>
      <c r="AH224" s="305"/>
      <c r="AI224" s="305"/>
      <c r="AJ224" s="305"/>
      <c r="AK224" s="305"/>
      <c r="AL224" s="305"/>
      <c r="AM224" s="305"/>
      <c r="AN224" s="305"/>
    </row>
    <row r="225" spans="1:40" s="304" customFormat="1" ht="9" customHeight="1">
      <c r="A225" s="319" t="s">
        <v>30</v>
      </c>
      <c r="B225" s="305">
        <f>SUM(C225:M225)</f>
        <v>6727.676907</v>
      </c>
      <c r="C225" s="305">
        <v>107.910089</v>
      </c>
      <c r="D225" s="305">
        <v>2.6105689999999999</v>
      </c>
      <c r="E225" s="305">
        <v>0</v>
      </c>
      <c r="F225" s="305">
        <v>109.206581</v>
      </c>
      <c r="G225" s="305">
        <v>35.887557999999999</v>
      </c>
      <c r="H225" s="305">
        <v>19.001033</v>
      </c>
      <c r="I225" s="305">
        <v>2337.4733799999999</v>
      </c>
      <c r="J225" s="305">
        <v>3731.7474849999999</v>
      </c>
      <c r="K225" s="305">
        <v>0</v>
      </c>
      <c r="L225" s="305">
        <v>383.84021200000001</v>
      </c>
      <c r="M225" s="315">
        <v>0</v>
      </c>
      <c r="N225" s="314"/>
      <c r="O225" s="305"/>
      <c r="P225" s="305"/>
      <c r="Q225" s="305"/>
      <c r="R225" s="305"/>
      <c r="S225" s="305"/>
      <c r="T225" s="305"/>
      <c r="U225" s="305"/>
      <c r="V225" s="305"/>
      <c r="W225" s="305"/>
      <c r="X225" s="305"/>
      <c r="Y225" s="305"/>
      <c r="Z225" s="305"/>
      <c r="AA225" s="305"/>
      <c r="AB225" s="305"/>
      <c r="AC225" s="305"/>
      <c r="AD225" s="305"/>
      <c r="AE225" s="305"/>
      <c r="AF225" s="305"/>
      <c r="AG225" s="305"/>
      <c r="AH225" s="305"/>
      <c r="AI225" s="305"/>
      <c r="AJ225" s="305"/>
      <c r="AK225" s="305"/>
      <c r="AL225" s="305"/>
      <c r="AM225" s="305"/>
      <c r="AN225" s="305"/>
    </row>
    <row r="226" spans="1:40" s="304" customFormat="1" ht="9" customHeight="1">
      <c r="A226" s="319" t="s">
        <v>31</v>
      </c>
      <c r="B226" s="305">
        <f t="shared" si="11"/>
        <v>41494.034175999994</v>
      </c>
      <c r="C226" s="305">
        <v>890.83828200000005</v>
      </c>
      <c r="D226" s="305">
        <v>457.29997400000002</v>
      </c>
      <c r="E226" s="305">
        <v>0</v>
      </c>
      <c r="F226" s="305">
        <v>811.10687700000005</v>
      </c>
      <c r="G226" s="305">
        <v>50.379800000000003</v>
      </c>
      <c r="H226" s="305">
        <v>574.74543200000005</v>
      </c>
      <c r="I226" s="305">
        <v>14980.163261</v>
      </c>
      <c r="J226" s="305">
        <v>22387.502025000002</v>
      </c>
      <c r="K226" s="305">
        <v>172.29852500000001</v>
      </c>
      <c r="L226" s="305">
        <v>1169.7</v>
      </c>
      <c r="M226" s="305">
        <v>0</v>
      </c>
      <c r="N226" s="314"/>
      <c r="O226" s="305"/>
      <c r="P226" s="305"/>
      <c r="Q226" s="305"/>
      <c r="R226" s="305"/>
      <c r="S226" s="305"/>
      <c r="T226" s="305"/>
      <c r="U226" s="305"/>
      <c r="V226" s="305"/>
      <c r="W226" s="305"/>
      <c r="X226" s="305"/>
      <c r="Y226" s="305"/>
      <c r="Z226" s="305"/>
      <c r="AA226" s="305"/>
      <c r="AB226" s="305"/>
      <c r="AC226" s="305"/>
      <c r="AD226" s="305"/>
      <c r="AE226" s="305"/>
      <c r="AF226" s="305"/>
      <c r="AG226" s="305"/>
      <c r="AH226" s="305"/>
      <c r="AI226" s="305"/>
      <c r="AJ226" s="305"/>
      <c r="AK226" s="305"/>
      <c r="AL226" s="305"/>
      <c r="AM226" s="305"/>
      <c r="AN226" s="305"/>
    </row>
    <row r="227" spans="1:40" s="305" customFormat="1" ht="9" customHeight="1">
      <c r="A227" s="320" t="s">
        <v>32</v>
      </c>
      <c r="B227" s="305">
        <f t="shared" si="11"/>
        <v>10311.123860999998</v>
      </c>
      <c r="C227" s="305">
        <v>228.874111</v>
      </c>
      <c r="D227" s="305">
        <v>0</v>
      </c>
      <c r="E227" s="305">
        <v>0</v>
      </c>
      <c r="F227" s="305">
        <v>152.66107</v>
      </c>
      <c r="G227" s="305">
        <v>16.317339</v>
      </c>
      <c r="H227" s="305">
        <v>284.08278300000001</v>
      </c>
      <c r="I227" s="305">
        <v>3764.2197409999999</v>
      </c>
      <c r="J227" s="305">
        <v>5414.3298759999998</v>
      </c>
      <c r="K227" s="305">
        <v>450.63894099999999</v>
      </c>
      <c r="L227" s="305">
        <v>0</v>
      </c>
      <c r="M227" s="305">
        <v>0</v>
      </c>
      <c r="N227" s="314"/>
    </row>
    <row r="228" spans="1:40" s="304" customFormat="1" ht="9" customHeight="1">
      <c r="A228" s="326" t="s">
        <v>33</v>
      </c>
      <c r="B228" s="323">
        <f t="shared" si="11"/>
        <v>9218.5012069999993</v>
      </c>
      <c r="C228" s="323">
        <v>130.731041</v>
      </c>
      <c r="D228" s="323">
        <v>0</v>
      </c>
      <c r="E228" s="323">
        <v>0</v>
      </c>
      <c r="F228" s="323">
        <v>168.92491799999999</v>
      </c>
      <c r="G228" s="323">
        <v>56.679423999999997</v>
      </c>
      <c r="H228" s="323">
        <v>44.700473000000002</v>
      </c>
      <c r="I228" s="323">
        <v>2949.7974709999999</v>
      </c>
      <c r="J228" s="323">
        <v>5660.66788</v>
      </c>
      <c r="K228" s="323">
        <v>207</v>
      </c>
      <c r="L228" s="323">
        <v>0</v>
      </c>
      <c r="M228" s="323">
        <v>0</v>
      </c>
      <c r="N228" s="314"/>
      <c r="O228" s="305"/>
      <c r="P228" s="305"/>
      <c r="Q228" s="305"/>
      <c r="R228" s="305"/>
      <c r="S228" s="305"/>
      <c r="T228" s="305"/>
      <c r="U228" s="305"/>
      <c r="V228" s="305"/>
      <c r="W228" s="305"/>
      <c r="X228" s="305"/>
      <c r="Y228" s="305"/>
      <c r="Z228" s="305"/>
      <c r="AA228" s="305"/>
      <c r="AB228" s="305"/>
      <c r="AC228" s="305"/>
      <c r="AD228" s="305"/>
      <c r="AE228" s="305"/>
      <c r="AF228" s="305"/>
      <c r="AG228" s="305"/>
      <c r="AH228" s="305"/>
      <c r="AI228" s="305"/>
      <c r="AJ228" s="305"/>
      <c r="AK228" s="305"/>
      <c r="AL228" s="305"/>
      <c r="AM228" s="305"/>
      <c r="AN228" s="305"/>
    </row>
    <row r="229" spans="1:40" s="304" customFormat="1" ht="9" customHeight="1">
      <c r="A229" s="319"/>
      <c r="B229" s="315"/>
      <c r="C229" s="315"/>
      <c r="D229" s="315"/>
      <c r="E229" s="315"/>
      <c r="F229" s="315"/>
      <c r="G229" s="315"/>
      <c r="H229" s="315"/>
      <c r="I229" s="315"/>
      <c r="J229" s="315"/>
      <c r="K229" s="315"/>
      <c r="L229" s="315"/>
      <c r="M229" s="315"/>
      <c r="N229" s="314"/>
      <c r="O229" s="315"/>
      <c r="P229" s="305"/>
      <c r="Q229" s="305"/>
      <c r="R229" s="305"/>
      <c r="S229" s="305"/>
      <c r="T229" s="305"/>
      <c r="U229" s="305"/>
      <c r="V229" s="305"/>
      <c r="W229" s="305"/>
      <c r="X229" s="305"/>
      <c r="Y229" s="305"/>
      <c r="Z229" s="305"/>
      <c r="AA229" s="305"/>
      <c r="AB229" s="305"/>
      <c r="AC229" s="305"/>
      <c r="AD229" s="305"/>
      <c r="AE229" s="305"/>
      <c r="AF229" s="305"/>
      <c r="AG229" s="305"/>
      <c r="AH229" s="305"/>
      <c r="AI229" s="305"/>
      <c r="AJ229" s="305"/>
      <c r="AK229" s="305"/>
      <c r="AL229" s="305"/>
      <c r="AM229" s="305"/>
      <c r="AN229" s="305"/>
    </row>
    <row r="230" spans="1:40" s="304" customFormat="1" ht="9" customHeight="1">
      <c r="A230" s="302">
        <v>2004</v>
      </c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14"/>
      <c r="O230" s="305"/>
      <c r="P230" s="305"/>
      <c r="Q230" s="305"/>
      <c r="R230" s="305"/>
      <c r="S230" s="305"/>
      <c r="T230" s="305"/>
      <c r="U230" s="305"/>
      <c r="V230" s="305"/>
      <c r="W230" s="305"/>
      <c r="X230" s="305"/>
      <c r="Y230" s="305"/>
      <c r="Z230" s="305"/>
      <c r="AA230" s="305"/>
      <c r="AB230" s="305"/>
      <c r="AC230" s="305"/>
      <c r="AD230" s="305"/>
      <c r="AE230" s="305"/>
      <c r="AF230" s="305"/>
      <c r="AG230" s="305"/>
      <c r="AH230" s="305"/>
      <c r="AI230" s="305"/>
      <c r="AJ230" s="305"/>
      <c r="AK230" s="305"/>
      <c r="AL230" s="305"/>
      <c r="AM230" s="305"/>
      <c r="AN230" s="305"/>
    </row>
    <row r="231" spans="1:40" s="304" customFormat="1" ht="9" customHeight="1">
      <c r="A231" s="306" t="s">
        <v>1</v>
      </c>
      <c r="B231" s="307">
        <f>SUM(B233:B264)</f>
        <v>689515.64241100021</v>
      </c>
      <c r="C231" s="307">
        <f t="shared" ref="C231:M231" si="12">SUM(C233:C264)</f>
        <v>29728.514203999999</v>
      </c>
      <c r="D231" s="307">
        <f t="shared" si="12"/>
        <v>1842.035441</v>
      </c>
      <c r="E231" s="307">
        <f t="shared" si="12"/>
        <v>1104.9586449999997</v>
      </c>
      <c r="F231" s="307">
        <f t="shared" si="12"/>
        <v>26881.358069000005</v>
      </c>
      <c r="G231" s="307">
        <f t="shared" si="12"/>
        <v>4693.3893310000012</v>
      </c>
      <c r="H231" s="307">
        <f t="shared" si="12"/>
        <v>12987.640581000003</v>
      </c>
      <c r="I231" s="307">
        <f t="shared" si="12"/>
        <v>246353.6667</v>
      </c>
      <c r="J231" s="307">
        <f t="shared" si="12"/>
        <v>335854.72631599999</v>
      </c>
      <c r="K231" s="307">
        <f t="shared" si="12"/>
        <v>18677.482182999996</v>
      </c>
      <c r="L231" s="307">
        <f t="shared" si="12"/>
        <v>5229.2408029999997</v>
      </c>
      <c r="M231" s="307">
        <f t="shared" si="12"/>
        <v>6162.6301380000004</v>
      </c>
      <c r="N231" s="314"/>
      <c r="O231" s="308"/>
      <c r="P231" s="305"/>
      <c r="Q231" s="305"/>
      <c r="R231" s="305"/>
      <c r="S231" s="305"/>
      <c r="T231" s="305"/>
      <c r="U231" s="305"/>
      <c r="V231" s="305"/>
      <c r="W231" s="305"/>
      <c r="X231" s="305"/>
      <c r="Y231" s="305"/>
      <c r="Z231" s="305"/>
      <c r="AA231" s="305"/>
      <c r="AB231" s="305"/>
      <c r="AC231" s="305"/>
      <c r="AD231" s="305"/>
      <c r="AE231" s="305"/>
      <c r="AF231" s="305"/>
      <c r="AG231" s="305"/>
      <c r="AH231" s="305"/>
      <c r="AI231" s="305"/>
      <c r="AJ231" s="305"/>
      <c r="AK231" s="305"/>
      <c r="AL231" s="305"/>
      <c r="AM231" s="305"/>
      <c r="AN231" s="305"/>
    </row>
    <row r="232" spans="1:40" s="304" customFormat="1" ht="3" customHeight="1">
      <c r="A232" s="306"/>
      <c r="B232" s="307"/>
      <c r="C232" s="307"/>
      <c r="D232" s="307"/>
      <c r="E232" s="307"/>
      <c r="F232" s="307"/>
      <c r="G232" s="307"/>
      <c r="H232" s="307"/>
      <c r="I232" s="307"/>
      <c r="J232" s="307"/>
      <c r="K232" s="307"/>
      <c r="L232" s="307"/>
      <c r="M232" s="307"/>
      <c r="N232" s="314"/>
      <c r="O232" s="308"/>
      <c r="P232" s="305"/>
      <c r="Q232" s="305"/>
      <c r="R232" s="305"/>
      <c r="S232" s="305"/>
      <c r="T232" s="305"/>
      <c r="U232" s="305"/>
      <c r="V232" s="305"/>
      <c r="W232" s="305"/>
      <c r="X232" s="305"/>
      <c r="Y232" s="305"/>
      <c r="Z232" s="305"/>
      <c r="AA232" s="305"/>
      <c r="AB232" s="305"/>
      <c r="AC232" s="305"/>
      <c r="AD232" s="305"/>
      <c r="AE232" s="305"/>
      <c r="AF232" s="305"/>
      <c r="AG232" s="305"/>
      <c r="AH232" s="305"/>
      <c r="AI232" s="305"/>
      <c r="AJ232" s="305"/>
      <c r="AK232" s="305"/>
      <c r="AL232" s="305"/>
      <c r="AM232" s="305"/>
      <c r="AN232" s="305"/>
    </row>
    <row r="233" spans="1:40" s="304" customFormat="1" ht="9" customHeight="1">
      <c r="A233" s="311" t="s">
        <v>2</v>
      </c>
      <c r="B233" s="304">
        <f>SUM(C233:M233)</f>
        <v>7307.9195309999996</v>
      </c>
      <c r="C233" s="304">
        <v>54.340834999999998</v>
      </c>
      <c r="D233" s="304">
        <v>6.6531969999999996</v>
      </c>
      <c r="E233" s="304">
        <v>0</v>
      </c>
      <c r="F233" s="304">
        <v>140.962636</v>
      </c>
      <c r="G233" s="304">
        <v>41.696246000000002</v>
      </c>
      <c r="H233" s="304">
        <v>4.7820479999999996</v>
      </c>
      <c r="I233" s="304">
        <v>2950.7153760000001</v>
      </c>
      <c r="J233" s="304">
        <v>4105.9458869999999</v>
      </c>
      <c r="K233" s="304">
        <v>0</v>
      </c>
      <c r="L233" s="304">
        <v>2.8233060000000001</v>
      </c>
      <c r="M233" s="316">
        <v>0</v>
      </c>
      <c r="N233" s="314"/>
      <c r="O233" s="305"/>
      <c r="P233" s="305"/>
      <c r="Q233" s="305"/>
      <c r="R233" s="305"/>
      <c r="S233" s="305"/>
      <c r="T233" s="305"/>
      <c r="U233" s="305"/>
      <c r="V233" s="305"/>
      <c r="W233" s="305"/>
      <c r="X233" s="305"/>
      <c r="Y233" s="305"/>
      <c r="Z233" s="305"/>
      <c r="AA233" s="305"/>
      <c r="AB233" s="305"/>
      <c r="AC233" s="305"/>
      <c r="AD233" s="305"/>
      <c r="AE233" s="305"/>
      <c r="AF233" s="305"/>
      <c r="AG233" s="305"/>
      <c r="AH233" s="305"/>
      <c r="AI233" s="305"/>
      <c r="AJ233" s="305"/>
      <c r="AK233" s="305"/>
      <c r="AL233" s="305"/>
      <c r="AM233" s="305"/>
      <c r="AN233" s="305"/>
    </row>
    <row r="234" spans="1:40" s="304" customFormat="1" ht="9" customHeight="1">
      <c r="A234" s="311" t="s">
        <v>3</v>
      </c>
      <c r="B234" s="304">
        <f t="shared" ref="B234:B264" si="13">SUM(C234:M234)</f>
        <v>19298.446619000002</v>
      </c>
      <c r="C234" s="304">
        <v>953.33782499999995</v>
      </c>
      <c r="D234" s="304">
        <v>0</v>
      </c>
      <c r="E234" s="304">
        <v>14.350365999999999</v>
      </c>
      <c r="F234" s="304">
        <v>791.52414799999997</v>
      </c>
      <c r="G234" s="304">
        <v>132.52256</v>
      </c>
      <c r="H234" s="304">
        <v>482.85432900000001</v>
      </c>
      <c r="I234" s="304">
        <v>7069.5718939999997</v>
      </c>
      <c r="J234" s="304">
        <v>8856.1295869999994</v>
      </c>
      <c r="K234" s="304">
        <v>998.15590999999995</v>
      </c>
      <c r="L234" s="304">
        <v>0</v>
      </c>
      <c r="M234" s="304">
        <v>0</v>
      </c>
      <c r="N234" s="314"/>
      <c r="O234" s="305"/>
      <c r="P234" s="305"/>
      <c r="Q234" s="305"/>
      <c r="R234" s="305"/>
      <c r="S234" s="305"/>
      <c r="T234" s="305"/>
      <c r="U234" s="305"/>
      <c r="V234" s="305"/>
      <c r="W234" s="305"/>
      <c r="X234" s="305"/>
      <c r="Y234" s="305"/>
      <c r="Z234" s="305"/>
      <c r="AA234" s="305"/>
      <c r="AB234" s="305"/>
      <c r="AC234" s="305"/>
      <c r="AD234" s="305"/>
      <c r="AE234" s="305"/>
      <c r="AF234" s="305"/>
      <c r="AG234" s="305"/>
      <c r="AH234" s="305"/>
      <c r="AI234" s="305"/>
      <c r="AJ234" s="305"/>
      <c r="AK234" s="305"/>
      <c r="AL234" s="305"/>
      <c r="AM234" s="305"/>
      <c r="AN234" s="305"/>
    </row>
    <row r="235" spans="1:40" s="304" customFormat="1" ht="9" customHeight="1">
      <c r="A235" s="311" t="s">
        <v>4</v>
      </c>
      <c r="B235" s="304">
        <f t="shared" si="13"/>
        <v>5267.4635840000001</v>
      </c>
      <c r="C235" s="304">
        <v>120.524568</v>
      </c>
      <c r="D235" s="304">
        <v>125.077584</v>
      </c>
      <c r="E235" s="304">
        <v>25.166219999999999</v>
      </c>
      <c r="F235" s="304">
        <v>1.497193</v>
      </c>
      <c r="G235" s="304">
        <v>114.39583500000001</v>
      </c>
      <c r="H235" s="304">
        <v>78.854954000000006</v>
      </c>
      <c r="I235" s="304">
        <v>1742.3280689999999</v>
      </c>
      <c r="J235" s="304">
        <v>2670.668588</v>
      </c>
      <c r="K235" s="304">
        <v>266.05500000000001</v>
      </c>
      <c r="L235" s="304">
        <v>85.872573000000003</v>
      </c>
      <c r="M235" s="304">
        <v>37.023000000000003</v>
      </c>
      <c r="N235" s="314"/>
      <c r="O235" s="305"/>
      <c r="P235" s="305"/>
      <c r="Q235" s="305"/>
      <c r="R235" s="305"/>
      <c r="S235" s="305"/>
      <c r="T235" s="305"/>
      <c r="U235" s="305"/>
      <c r="V235" s="305"/>
      <c r="W235" s="305"/>
      <c r="X235" s="305"/>
      <c r="Y235" s="305"/>
      <c r="Z235" s="305"/>
      <c r="AA235" s="305"/>
      <c r="AB235" s="305"/>
      <c r="AC235" s="305"/>
      <c r="AD235" s="305"/>
      <c r="AE235" s="305"/>
      <c r="AF235" s="305"/>
      <c r="AG235" s="305"/>
      <c r="AH235" s="305"/>
      <c r="AI235" s="305"/>
      <c r="AJ235" s="305"/>
      <c r="AK235" s="305"/>
      <c r="AL235" s="305"/>
      <c r="AM235" s="305"/>
      <c r="AN235" s="305"/>
    </row>
    <row r="236" spans="1:40" s="304" customFormat="1" ht="9" customHeight="1">
      <c r="A236" s="317" t="s">
        <v>5</v>
      </c>
      <c r="B236" s="323">
        <f t="shared" si="13"/>
        <v>8706.9240599999994</v>
      </c>
      <c r="C236" s="323">
        <v>281.90580599999998</v>
      </c>
      <c r="D236" s="323">
        <v>543.77576799999997</v>
      </c>
      <c r="E236" s="323">
        <v>0</v>
      </c>
      <c r="F236" s="323">
        <v>287.42450000000002</v>
      </c>
      <c r="G236" s="323">
        <v>33.784936000000002</v>
      </c>
      <c r="H236" s="323">
        <v>8.2720000000000002</v>
      </c>
      <c r="I236" s="323">
        <v>2866.5715150000001</v>
      </c>
      <c r="J236" s="323">
        <v>4115.0233969999999</v>
      </c>
      <c r="K236" s="323">
        <v>0</v>
      </c>
      <c r="L236" s="323">
        <v>567.60513800000001</v>
      </c>
      <c r="M236" s="323">
        <v>2.5609999999999999</v>
      </c>
      <c r="N236" s="314"/>
      <c r="O236" s="305"/>
      <c r="P236" s="305"/>
      <c r="Q236" s="305"/>
      <c r="R236" s="305"/>
      <c r="S236" s="305"/>
      <c r="T236" s="305"/>
      <c r="U236" s="305"/>
      <c r="V236" s="305"/>
      <c r="W236" s="305"/>
      <c r="X236" s="305"/>
      <c r="Y236" s="305"/>
      <c r="Z236" s="305"/>
      <c r="AA236" s="305"/>
      <c r="AB236" s="305"/>
      <c r="AC236" s="305"/>
      <c r="AD236" s="305"/>
      <c r="AE236" s="305"/>
      <c r="AF236" s="305"/>
      <c r="AG236" s="305"/>
      <c r="AH236" s="305"/>
      <c r="AI236" s="305"/>
      <c r="AJ236" s="305"/>
      <c r="AK236" s="305"/>
      <c r="AL236" s="305"/>
      <c r="AM236" s="305"/>
      <c r="AN236" s="305"/>
    </row>
    <row r="237" spans="1:40" s="304" customFormat="1" ht="9" customHeight="1">
      <c r="A237" s="319" t="s">
        <v>6</v>
      </c>
      <c r="B237" s="305">
        <f t="shared" si="13"/>
        <v>17325.991475999999</v>
      </c>
      <c r="C237" s="305">
        <v>364.07738899999998</v>
      </c>
      <c r="D237" s="305">
        <v>0</v>
      </c>
      <c r="E237" s="305">
        <v>867.35358199999996</v>
      </c>
      <c r="F237" s="305">
        <v>553.630403</v>
      </c>
      <c r="G237" s="305">
        <v>44.429986999999997</v>
      </c>
      <c r="H237" s="305">
        <v>42.344225999999999</v>
      </c>
      <c r="I237" s="305">
        <v>5480.8717079999997</v>
      </c>
      <c r="J237" s="305">
        <v>9443.9533410000004</v>
      </c>
      <c r="K237" s="305">
        <v>0</v>
      </c>
      <c r="L237" s="305">
        <v>529.33083999999997</v>
      </c>
      <c r="M237" s="305">
        <v>0</v>
      </c>
      <c r="N237" s="314"/>
      <c r="O237" s="305"/>
      <c r="P237" s="305"/>
      <c r="Q237" s="305"/>
      <c r="R237" s="305"/>
      <c r="S237" s="305"/>
      <c r="T237" s="305"/>
      <c r="U237" s="305"/>
      <c r="V237" s="305"/>
      <c r="W237" s="305"/>
      <c r="X237" s="305"/>
      <c r="Y237" s="305"/>
      <c r="Z237" s="305"/>
      <c r="AA237" s="305"/>
      <c r="AB237" s="305"/>
      <c r="AC237" s="305"/>
      <c r="AD237" s="305"/>
      <c r="AE237" s="305"/>
      <c r="AF237" s="305"/>
      <c r="AG237" s="305"/>
      <c r="AH237" s="305"/>
      <c r="AI237" s="305"/>
      <c r="AJ237" s="305"/>
      <c r="AK237" s="305"/>
      <c r="AL237" s="305"/>
      <c r="AM237" s="305"/>
      <c r="AN237" s="305"/>
    </row>
    <row r="238" spans="1:40" s="304" customFormat="1" ht="9" customHeight="1">
      <c r="A238" s="319" t="s">
        <v>7</v>
      </c>
      <c r="B238" s="305">
        <f t="shared" si="13"/>
        <v>4842.6714709999997</v>
      </c>
      <c r="C238" s="305">
        <v>24.559031000000001</v>
      </c>
      <c r="D238" s="305">
        <v>0</v>
      </c>
      <c r="E238" s="305">
        <v>0</v>
      </c>
      <c r="F238" s="305">
        <v>89.965519999999998</v>
      </c>
      <c r="G238" s="305">
        <v>13.231490000000001</v>
      </c>
      <c r="H238" s="305">
        <v>19.599608</v>
      </c>
      <c r="I238" s="305">
        <v>1982.2479539999999</v>
      </c>
      <c r="J238" s="305">
        <v>2692.2911260000001</v>
      </c>
      <c r="K238" s="305">
        <v>20.776741999999999</v>
      </c>
      <c r="L238" s="305">
        <v>0</v>
      </c>
      <c r="M238" s="305">
        <v>0</v>
      </c>
      <c r="N238" s="314"/>
      <c r="O238" s="305"/>
      <c r="P238" s="305"/>
      <c r="Q238" s="305"/>
      <c r="R238" s="305"/>
      <c r="S238" s="305"/>
      <c r="T238" s="305"/>
      <c r="U238" s="305"/>
      <c r="V238" s="305"/>
      <c r="W238" s="305"/>
      <c r="X238" s="305"/>
      <c r="Y238" s="305"/>
      <c r="Z238" s="305"/>
      <c r="AA238" s="305"/>
      <c r="AB238" s="305"/>
      <c r="AC238" s="305"/>
      <c r="AD238" s="305"/>
      <c r="AE238" s="305"/>
      <c r="AF238" s="305"/>
      <c r="AG238" s="305"/>
      <c r="AH238" s="305"/>
      <c r="AI238" s="305"/>
      <c r="AJ238" s="305"/>
      <c r="AK238" s="305"/>
      <c r="AL238" s="305"/>
      <c r="AM238" s="305"/>
      <c r="AN238" s="305"/>
    </row>
    <row r="239" spans="1:40" s="304" customFormat="1" ht="9" customHeight="1">
      <c r="A239" s="319" t="s">
        <v>8</v>
      </c>
      <c r="B239" s="305">
        <f t="shared" si="13"/>
        <v>29947.735707000003</v>
      </c>
      <c r="C239" s="305">
        <v>445.28052000000002</v>
      </c>
      <c r="D239" s="305">
        <v>0</v>
      </c>
      <c r="E239" s="315">
        <v>0</v>
      </c>
      <c r="F239" s="305">
        <v>457.27663999999999</v>
      </c>
      <c r="G239" s="305">
        <v>276.827136</v>
      </c>
      <c r="H239" s="305">
        <v>308.870003</v>
      </c>
      <c r="I239" s="305">
        <v>9903.0440729999991</v>
      </c>
      <c r="J239" s="305">
        <v>18512.583060000001</v>
      </c>
      <c r="K239" s="305">
        <v>0</v>
      </c>
      <c r="L239" s="305">
        <v>43.854275000000001</v>
      </c>
      <c r="M239" s="305">
        <v>0</v>
      </c>
      <c r="N239" s="314"/>
      <c r="O239" s="305"/>
      <c r="P239" s="305"/>
      <c r="Q239" s="305"/>
      <c r="R239" s="305"/>
      <c r="S239" s="305"/>
      <c r="T239" s="305"/>
      <c r="U239" s="305"/>
      <c r="V239" s="305"/>
      <c r="W239" s="305"/>
      <c r="X239" s="305"/>
      <c r="Y239" s="305"/>
      <c r="Z239" s="305"/>
      <c r="AA239" s="305"/>
      <c r="AB239" s="305"/>
      <c r="AC239" s="305"/>
      <c r="AD239" s="305"/>
      <c r="AE239" s="305"/>
      <c r="AF239" s="305"/>
      <c r="AG239" s="305"/>
      <c r="AH239" s="305"/>
      <c r="AI239" s="305"/>
      <c r="AJ239" s="305"/>
      <c r="AK239" s="305"/>
      <c r="AL239" s="305"/>
      <c r="AM239" s="305"/>
      <c r="AN239" s="305"/>
    </row>
    <row r="240" spans="1:40" s="304" customFormat="1" ht="9" customHeight="1">
      <c r="A240" s="317" t="s">
        <v>9</v>
      </c>
      <c r="B240" s="323">
        <f t="shared" si="13"/>
        <v>23939.020729</v>
      </c>
      <c r="C240" s="323">
        <v>1231.842402</v>
      </c>
      <c r="D240" s="323">
        <v>0</v>
      </c>
      <c r="E240" s="323">
        <v>0</v>
      </c>
      <c r="F240" s="323">
        <v>1779.0911840000001</v>
      </c>
      <c r="G240" s="323">
        <v>201.27502000000001</v>
      </c>
      <c r="H240" s="323">
        <v>918.90798199999995</v>
      </c>
      <c r="I240" s="323">
        <v>7355.8771850000003</v>
      </c>
      <c r="J240" s="323">
        <v>12223.718733</v>
      </c>
      <c r="K240" s="323">
        <v>0</v>
      </c>
      <c r="L240" s="323">
        <v>228.308223</v>
      </c>
      <c r="M240" s="323">
        <v>0</v>
      </c>
      <c r="N240" s="314"/>
      <c r="O240" s="305"/>
      <c r="P240" s="305"/>
      <c r="Q240" s="305"/>
      <c r="R240" s="305"/>
      <c r="S240" s="305"/>
      <c r="T240" s="305"/>
      <c r="U240" s="305"/>
      <c r="V240" s="305"/>
      <c r="W240" s="305"/>
      <c r="X240" s="305"/>
      <c r="Y240" s="305"/>
      <c r="Z240" s="305"/>
      <c r="AA240" s="305"/>
      <c r="AB240" s="305"/>
      <c r="AC240" s="305"/>
      <c r="AD240" s="305"/>
      <c r="AE240" s="305"/>
      <c r="AF240" s="305"/>
      <c r="AG240" s="305"/>
      <c r="AH240" s="305"/>
      <c r="AI240" s="305"/>
      <c r="AJ240" s="305"/>
      <c r="AK240" s="305"/>
      <c r="AL240" s="305"/>
      <c r="AM240" s="305"/>
      <c r="AN240" s="305"/>
    </row>
    <row r="241" spans="1:40" s="304" customFormat="1" ht="9" customHeight="1">
      <c r="A241" s="319" t="s">
        <v>178</v>
      </c>
      <c r="B241" s="305">
        <f t="shared" si="13"/>
        <v>73148.593600000007</v>
      </c>
      <c r="C241" s="305">
        <v>14753.5059</v>
      </c>
      <c r="D241" s="305">
        <v>0</v>
      </c>
      <c r="E241" s="305">
        <v>6.8094000000000001</v>
      </c>
      <c r="F241" s="305">
        <v>11518.551799999999</v>
      </c>
      <c r="G241" s="305">
        <v>1302.1026999999999</v>
      </c>
      <c r="H241" s="305">
        <v>4840.8263999999999</v>
      </c>
      <c r="I241" s="305">
        <v>29235.5458</v>
      </c>
      <c r="J241" s="305">
        <v>9418.8330000000005</v>
      </c>
      <c r="K241" s="305">
        <v>1782.44</v>
      </c>
      <c r="L241" s="305">
        <v>0</v>
      </c>
      <c r="M241" s="305">
        <v>289.97859999999997</v>
      </c>
      <c r="N241" s="314"/>
      <c r="O241" s="305"/>
      <c r="P241" s="305"/>
      <c r="Q241" s="305"/>
      <c r="R241" s="305"/>
      <c r="S241" s="305"/>
      <c r="T241" s="305"/>
      <c r="U241" s="305"/>
      <c r="V241" s="305"/>
      <c r="W241" s="305"/>
      <c r="X241" s="305"/>
      <c r="Y241" s="305"/>
      <c r="Z241" s="305"/>
      <c r="AA241" s="305"/>
      <c r="AB241" s="305"/>
      <c r="AC241" s="305"/>
      <c r="AD241" s="305"/>
      <c r="AE241" s="305"/>
      <c r="AF241" s="305"/>
      <c r="AG241" s="305"/>
      <c r="AH241" s="305"/>
      <c r="AI241" s="305"/>
      <c r="AJ241" s="305"/>
      <c r="AK241" s="305"/>
      <c r="AL241" s="305"/>
      <c r="AM241" s="305"/>
      <c r="AN241" s="305"/>
    </row>
    <row r="242" spans="1:40" s="304" customFormat="1" ht="9" customHeight="1">
      <c r="A242" s="319" t="s">
        <v>11</v>
      </c>
      <c r="B242" s="305">
        <f t="shared" si="13"/>
        <v>10936.535891</v>
      </c>
      <c r="C242" s="305">
        <v>175.994314</v>
      </c>
      <c r="D242" s="305">
        <v>0</v>
      </c>
      <c r="E242" s="305">
        <v>0</v>
      </c>
      <c r="F242" s="305">
        <v>264.78688299999999</v>
      </c>
      <c r="G242" s="305">
        <v>33.056137999999997</v>
      </c>
      <c r="H242" s="305">
        <v>53.120294000000001</v>
      </c>
      <c r="I242" s="305">
        <v>3271.0025099999998</v>
      </c>
      <c r="J242" s="305">
        <v>6311.2862660000001</v>
      </c>
      <c r="K242" s="305">
        <v>827.28948600000001</v>
      </c>
      <c r="L242" s="305">
        <v>0</v>
      </c>
      <c r="M242" s="305">
        <v>0</v>
      </c>
      <c r="N242" s="314"/>
      <c r="O242" s="305"/>
      <c r="P242" s="305"/>
      <c r="Q242" s="305"/>
      <c r="R242" s="305"/>
      <c r="S242" s="305"/>
      <c r="T242" s="305"/>
      <c r="U242" s="305"/>
      <c r="V242" s="305"/>
      <c r="W242" s="305"/>
      <c r="X242" s="305"/>
      <c r="Y242" s="305"/>
      <c r="Z242" s="305"/>
      <c r="AA242" s="305"/>
      <c r="AB242" s="305"/>
      <c r="AC242" s="305"/>
      <c r="AD242" s="305"/>
      <c r="AE242" s="305"/>
      <c r="AF242" s="305"/>
      <c r="AG242" s="305"/>
      <c r="AH242" s="305"/>
      <c r="AI242" s="305"/>
      <c r="AJ242" s="305"/>
      <c r="AK242" s="305"/>
      <c r="AL242" s="305"/>
      <c r="AM242" s="305"/>
      <c r="AN242" s="305"/>
    </row>
    <row r="243" spans="1:40" s="304" customFormat="1" ht="9" customHeight="1">
      <c r="A243" s="319" t="s">
        <v>12</v>
      </c>
      <c r="B243" s="305">
        <f t="shared" si="13"/>
        <v>23395.127490000003</v>
      </c>
      <c r="C243" s="305">
        <v>114.678853</v>
      </c>
      <c r="D243" s="305">
        <v>0</v>
      </c>
      <c r="E243" s="315">
        <v>0</v>
      </c>
      <c r="F243" s="305">
        <v>762.76673100000005</v>
      </c>
      <c r="G243" s="305">
        <v>175.47985</v>
      </c>
      <c r="H243" s="305">
        <v>223.26654199999999</v>
      </c>
      <c r="I243" s="305">
        <v>9352.8302789999998</v>
      </c>
      <c r="J243" s="305">
        <v>12435.784019000001</v>
      </c>
      <c r="K243" s="305">
        <v>188.36129700000001</v>
      </c>
      <c r="L243" s="305">
        <v>0</v>
      </c>
      <c r="M243" s="305">
        <v>141.95991900000001</v>
      </c>
      <c r="N243" s="314"/>
      <c r="O243" s="305"/>
      <c r="P243" s="305"/>
      <c r="Q243" s="305"/>
      <c r="R243" s="305"/>
      <c r="S243" s="305"/>
      <c r="T243" s="305"/>
      <c r="U243" s="305"/>
      <c r="V243" s="305"/>
      <c r="W243" s="305"/>
      <c r="X243" s="305"/>
      <c r="Y243" s="305"/>
      <c r="Z243" s="305"/>
      <c r="AA243" s="305"/>
      <c r="AB243" s="305"/>
      <c r="AC243" s="305"/>
      <c r="AD243" s="305"/>
      <c r="AE243" s="305"/>
      <c r="AF243" s="305"/>
      <c r="AG243" s="305"/>
      <c r="AH243" s="305"/>
      <c r="AI243" s="305"/>
      <c r="AJ243" s="305"/>
      <c r="AK243" s="305"/>
      <c r="AL243" s="305"/>
      <c r="AM243" s="305"/>
      <c r="AN243" s="305"/>
    </row>
    <row r="244" spans="1:40" s="304" customFormat="1" ht="9" customHeight="1">
      <c r="A244" s="317" t="s">
        <v>13</v>
      </c>
      <c r="B244" s="323">
        <f t="shared" si="13"/>
        <v>22486.699999999997</v>
      </c>
      <c r="C244" s="323">
        <v>275.3</v>
      </c>
      <c r="D244" s="323">
        <v>0</v>
      </c>
      <c r="E244" s="323">
        <v>0</v>
      </c>
      <c r="F244" s="323">
        <v>100.3</v>
      </c>
      <c r="G244" s="323">
        <v>40.4</v>
      </c>
      <c r="H244" s="323">
        <v>25</v>
      </c>
      <c r="I244" s="323">
        <v>4779.2</v>
      </c>
      <c r="J244" s="323">
        <v>15512.4</v>
      </c>
      <c r="K244" s="323">
        <v>11.1</v>
      </c>
      <c r="L244" s="323">
        <v>0</v>
      </c>
      <c r="M244" s="318">
        <v>1743</v>
      </c>
      <c r="N244" s="314"/>
      <c r="O244" s="305"/>
      <c r="P244" s="305"/>
      <c r="Q244" s="305"/>
      <c r="R244" s="305"/>
      <c r="S244" s="305"/>
      <c r="T244" s="305"/>
      <c r="U244" s="305"/>
      <c r="V244" s="305"/>
      <c r="W244" s="305"/>
      <c r="X244" s="305"/>
      <c r="Y244" s="305"/>
      <c r="Z244" s="305"/>
      <c r="AA244" s="305"/>
      <c r="AB244" s="305"/>
      <c r="AC244" s="305"/>
      <c r="AD244" s="305"/>
      <c r="AE244" s="305"/>
      <c r="AF244" s="305"/>
      <c r="AG244" s="305"/>
      <c r="AH244" s="305"/>
      <c r="AI244" s="305"/>
      <c r="AJ244" s="305"/>
      <c r="AK244" s="305"/>
      <c r="AL244" s="305"/>
      <c r="AM244" s="305"/>
      <c r="AN244" s="305"/>
    </row>
    <row r="245" spans="1:40" s="304" customFormat="1" ht="9" customHeight="1">
      <c r="A245" s="319" t="s">
        <v>14</v>
      </c>
      <c r="B245" s="305">
        <f t="shared" si="13"/>
        <v>14663.805778</v>
      </c>
      <c r="C245" s="305">
        <v>257.131755</v>
      </c>
      <c r="D245" s="305">
        <v>0</v>
      </c>
      <c r="E245" s="305">
        <v>0</v>
      </c>
      <c r="F245" s="305">
        <v>468.99486200000001</v>
      </c>
      <c r="G245" s="305">
        <v>18.723621999999999</v>
      </c>
      <c r="H245" s="305">
        <v>11.912552</v>
      </c>
      <c r="I245" s="305">
        <v>4649.4090569999998</v>
      </c>
      <c r="J245" s="305">
        <v>9108.4663880000007</v>
      </c>
      <c r="K245" s="305">
        <v>70</v>
      </c>
      <c r="L245" s="305">
        <v>0</v>
      </c>
      <c r="M245" s="305">
        <v>79.167541999999997</v>
      </c>
      <c r="N245" s="314"/>
      <c r="O245" s="305"/>
      <c r="P245" s="305"/>
      <c r="Q245" s="305"/>
      <c r="R245" s="305"/>
      <c r="S245" s="305"/>
      <c r="T245" s="305"/>
      <c r="U245" s="305"/>
      <c r="V245" s="305"/>
      <c r="W245" s="305"/>
      <c r="X245" s="305"/>
      <c r="Y245" s="305"/>
      <c r="Z245" s="305"/>
      <c r="AA245" s="305"/>
      <c r="AB245" s="305"/>
      <c r="AC245" s="305"/>
      <c r="AD245" s="305"/>
      <c r="AE245" s="305"/>
      <c r="AF245" s="305"/>
      <c r="AG245" s="305"/>
      <c r="AH245" s="305"/>
      <c r="AI245" s="305"/>
      <c r="AJ245" s="305"/>
      <c r="AK245" s="305"/>
      <c r="AL245" s="305"/>
      <c r="AM245" s="305"/>
      <c r="AN245" s="305"/>
    </row>
    <row r="246" spans="1:40" s="304" customFormat="1" ht="9" customHeight="1">
      <c r="A246" s="319" t="s">
        <v>15</v>
      </c>
      <c r="B246" s="305">
        <f t="shared" si="13"/>
        <v>38136.355631000006</v>
      </c>
      <c r="C246" s="305">
        <v>1370.3271549999999</v>
      </c>
      <c r="D246" s="305">
        <v>423.327225</v>
      </c>
      <c r="E246" s="305">
        <v>0</v>
      </c>
      <c r="F246" s="305">
        <v>832.67054700000006</v>
      </c>
      <c r="G246" s="305">
        <v>205.10650100000001</v>
      </c>
      <c r="H246" s="305">
        <v>697.53338900000006</v>
      </c>
      <c r="I246" s="305">
        <v>14836.339769</v>
      </c>
      <c r="J246" s="305">
        <v>18964.487107000001</v>
      </c>
      <c r="K246" s="305">
        <v>157.865217</v>
      </c>
      <c r="L246" s="305">
        <v>648.69872099999998</v>
      </c>
      <c r="M246" s="305">
        <v>0</v>
      </c>
      <c r="N246" s="314"/>
      <c r="O246" s="305"/>
      <c r="P246" s="305"/>
      <c r="Q246" s="305"/>
      <c r="R246" s="305"/>
      <c r="S246" s="305"/>
      <c r="T246" s="305"/>
      <c r="U246" s="305"/>
      <c r="V246" s="305"/>
      <c r="W246" s="305"/>
      <c r="X246" s="305"/>
      <c r="Y246" s="305"/>
      <c r="Z246" s="305"/>
      <c r="AA246" s="305"/>
      <c r="AB246" s="305"/>
      <c r="AC246" s="305"/>
      <c r="AD246" s="305"/>
      <c r="AE246" s="305"/>
      <c r="AF246" s="305"/>
      <c r="AG246" s="305"/>
      <c r="AH246" s="305"/>
      <c r="AI246" s="305"/>
      <c r="AJ246" s="305"/>
      <c r="AK246" s="305"/>
      <c r="AL246" s="305"/>
      <c r="AM246" s="305"/>
      <c r="AN246" s="305"/>
    </row>
    <row r="247" spans="1:40" s="304" customFormat="1" ht="9" customHeight="1">
      <c r="A247" s="319" t="s">
        <v>16</v>
      </c>
      <c r="B247" s="305">
        <f t="shared" si="13"/>
        <v>70908.052100000001</v>
      </c>
      <c r="C247" s="305">
        <v>2423.3200999999999</v>
      </c>
      <c r="D247" s="305">
        <v>0</v>
      </c>
      <c r="E247" s="305">
        <v>59.276899999999998</v>
      </c>
      <c r="F247" s="305">
        <v>1774.3567</v>
      </c>
      <c r="G247" s="305">
        <v>236.94049999999999</v>
      </c>
      <c r="H247" s="305">
        <v>1898.4503999999999</v>
      </c>
      <c r="I247" s="305">
        <v>29994.329900000001</v>
      </c>
      <c r="J247" s="305">
        <v>32053.581999999999</v>
      </c>
      <c r="K247" s="305">
        <v>2467.7955999999999</v>
      </c>
      <c r="L247" s="305">
        <v>0</v>
      </c>
      <c r="M247" s="305">
        <v>0</v>
      </c>
      <c r="N247" s="314"/>
      <c r="O247" s="305"/>
      <c r="P247" s="305"/>
      <c r="Q247" s="305"/>
      <c r="R247" s="305"/>
      <c r="S247" s="305"/>
      <c r="T247" s="305"/>
      <c r="U247" s="305"/>
      <c r="V247" s="305"/>
      <c r="W247" s="305"/>
      <c r="X247" s="305"/>
      <c r="Y247" s="305"/>
      <c r="Z247" s="305"/>
      <c r="AA247" s="305"/>
      <c r="AB247" s="305"/>
      <c r="AC247" s="305"/>
      <c r="AD247" s="305"/>
      <c r="AE247" s="305"/>
      <c r="AF247" s="305"/>
      <c r="AG247" s="305"/>
      <c r="AH247" s="305"/>
      <c r="AI247" s="305"/>
      <c r="AJ247" s="305"/>
      <c r="AK247" s="305"/>
      <c r="AL247" s="305"/>
      <c r="AM247" s="305"/>
      <c r="AN247" s="305"/>
    </row>
    <row r="248" spans="1:40" s="304" customFormat="1" ht="9" customHeight="1">
      <c r="A248" s="317" t="s">
        <v>17</v>
      </c>
      <c r="B248" s="323">
        <f t="shared" si="13"/>
        <v>23974.974804999998</v>
      </c>
      <c r="C248" s="323">
        <v>327.32510100000002</v>
      </c>
      <c r="D248" s="323">
        <v>0</v>
      </c>
      <c r="E248" s="323">
        <v>0</v>
      </c>
      <c r="F248" s="323">
        <v>392.82227499999999</v>
      </c>
      <c r="G248" s="323">
        <v>68.358474999999999</v>
      </c>
      <c r="H248" s="323">
        <v>294.61202500000002</v>
      </c>
      <c r="I248" s="323">
        <v>7309.958869</v>
      </c>
      <c r="J248" s="323">
        <v>15207.389917</v>
      </c>
      <c r="K248" s="323">
        <v>374.50814300000002</v>
      </c>
      <c r="L248" s="323">
        <v>0</v>
      </c>
      <c r="M248" s="323">
        <v>0</v>
      </c>
      <c r="N248" s="314"/>
      <c r="O248" s="305"/>
      <c r="P248" s="305"/>
      <c r="Q248" s="305"/>
      <c r="R248" s="305"/>
      <c r="S248" s="305"/>
      <c r="T248" s="305"/>
      <c r="U248" s="305"/>
      <c r="V248" s="305"/>
      <c r="W248" s="305"/>
      <c r="X248" s="305"/>
      <c r="Y248" s="305"/>
      <c r="Z248" s="305"/>
      <c r="AA248" s="305"/>
      <c r="AB248" s="305"/>
      <c r="AC248" s="305"/>
      <c r="AD248" s="305"/>
      <c r="AE248" s="305"/>
      <c r="AF248" s="305"/>
      <c r="AG248" s="305"/>
      <c r="AH248" s="305"/>
      <c r="AI248" s="305"/>
      <c r="AJ248" s="305"/>
      <c r="AK248" s="305"/>
      <c r="AL248" s="305"/>
      <c r="AM248" s="305"/>
      <c r="AN248" s="305"/>
    </row>
    <row r="249" spans="1:40" s="304" customFormat="1" ht="9" customHeight="1">
      <c r="A249" s="319" t="s">
        <v>18</v>
      </c>
      <c r="B249" s="305">
        <f t="shared" si="13"/>
        <v>10034.031999999999</v>
      </c>
      <c r="C249" s="305">
        <v>77.918000000000006</v>
      </c>
      <c r="D249" s="305">
        <v>0</v>
      </c>
      <c r="E249" s="305">
        <v>4.13</v>
      </c>
      <c r="F249" s="305">
        <v>180.09399999999999</v>
      </c>
      <c r="G249" s="305">
        <v>29.106000000000002</v>
      </c>
      <c r="H249" s="305">
        <v>34.128999999999998</v>
      </c>
      <c r="I249" s="305">
        <v>3815.154</v>
      </c>
      <c r="J249" s="305">
        <v>5236.268</v>
      </c>
      <c r="K249" s="305">
        <v>0</v>
      </c>
      <c r="L249" s="305">
        <v>0</v>
      </c>
      <c r="M249" s="305">
        <v>657.23299999999995</v>
      </c>
      <c r="N249" s="314"/>
      <c r="O249" s="305"/>
      <c r="P249" s="305"/>
      <c r="Q249" s="305"/>
      <c r="R249" s="305"/>
      <c r="S249" s="305"/>
      <c r="T249" s="305"/>
      <c r="U249" s="305"/>
      <c r="V249" s="305"/>
      <c r="W249" s="305"/>
      <c r="X249" s="305"/>
      <c r="Y249" s="305"/>
      <c r="Z249" s="305"/>
      <c r="AA249" s="305"/>
      <c r="AB249" s="305"/>
      <c r="AC249" s="305"/>
      <c r="AD249" s="305"/>
      <c r="AE249" s="305"/>
      <c r="AF249" s="305"/>
      <c r="AG249" s="305"/>
      <c r="AH249" s="305"/>
      <c r="AI249" s="305"/>
      <c r="AJ249" s="305"/>
      <c r="AK249" s="305"/>
      <c r="AL249" s="305"/>
      <c r="AM249" s="305"/>
      <c r="AN249" s="305"/>
    </row>
    <row r="250" spans="1:40" s="304" customFormat="1" ht="9" customHeight="1">
      <c r="A250" s="319" t="s">
        <v>19</v>
      </c>
      <c r="B250" s="305">
        <f t="shared" si="13"/>
        <v>8420.774308</v>
      </c>
      <c r="C250" s="305">
        <v>195.590935</v>
      </c>
      <c r="D250" s="305">
        <v>7.4712040000000002</v>
      </c>
      <c r="E250" s="305">
        <v>0</v>
      </c>
      <c r="F250" s="305">
        <v>114.63378899999999</v>
      </c>
      <c r="G250" s="305">
        <v>71.101046999999994</v>
      </c>
      <c r="H250" s="305">
        <v>12.866545</v>
      </c>
      <c r="I250" s="305">
        <v>2541.5180230000001</v>
      </c>
      <c r="J250" s="305">
        <v>4874.171429</v>
      </c>
      <c r="K250" s="305">
        <v>157.78458800000001</v>
      </c>
      <c r="L250" s="305">
        <v>271.05279400000001</v>
      </c>
      <c r="M250" s="305">
        <v>174.58395400000001</v>
      </c>
      <c r="N250" s="314"/>
      <c r="O250" s="305"/>
      <c r="P250" s="305"/>
      <c r="Q250" s="305"/>
      <c r="R250" s="305"/>
      <c r="S250" s="305"/>
      <c r="T250" s="305"/>
      <c r="U250" s="305"/>
      <c r="V250" s="305"/>
      <c r="W250" s="305"/>
      <c r="X250" s="305"/>
      <c r="Y250" s="305"/>
      <c r="Z250" s="305"/>
      <c r="AA250" s="305"/>
      <c r="AB250" s="305"/>
      <c r="AC250" s="305"/>
      <c r="AD250" s="305"/>
      <c r="AE250" s="305"/>
      <c r="AF250" s="305"/>
      <c r="AG250" s="305"/>
      <c r="AH250" s="305"/>
      <c r="AI250" s="305"/>
      <c r="AJ250" s="305"/>
      <c r="AK250" s="305"/>
      <c r="AL250" s="305"/>
      <c r="AM250" s="305"/>
      <c r="AN250" s="305"/>
    </row>
    <row r="251" spans="1:40" s="304" customFormat="1" ht="9" customHeight="1">
      <c r="A251" s="319" t="s">
        <v>20</v>
      </c>
      <c r="B251" s="305">
        <f t="shared" si="13"/>
        <v>30204.938935999999</v>
      </c>
      <c r="C251" s="305">
        <v>1664.663223</v>
      </c>
      <c r="D251" s="305">
        <v>0</v>
      </c>
      <c r="E251" s="305">
        <v>0</v>
      </c>
      <c r="F251" s="305">
        <v>951.298092</v>
      </c>
      <c r="G251" s="305">
        <v>198.58864</v>
      </c>
      <c r="H251" s="305">
        <v>578.83235500000001</v>
      </c>
      <c r="I251" s="305">
        <v>11412.033205</v>
      </c>
      <c r="J251" s="305">
        <v>12052.412856999999</v>
      </c>
      <c r="K251" s="305">
        <v>2042.184563</v>
      </c>
      <c r="L251" s="305">
        <v>1304.926001</v>
      </c>
      <c r="M251" s="305">
        <v>0</v>
      </c>
      <c r="N251" s="314"/>
      <c r="O251" s="305"/>
      <c r="P251" s="305"/>
      <c r="Q251" s="305"/>
      <c r="R251" s="305"/>
      <c r="S251" s="305"/>
      <c r="T251" s="305"/>
      <c r="U251" s="305"/>
      <c r="V251" s="305"/>
      <c r="W251" s="305"/>
      <c r="X251" s="305"/>
      <c r="Y251" s="305"/>
      <c r="Z251" s="305"/>
      <c r="AA251" s="305"/>
      <c r="AB251" s="305"/>
      <c r="AC251" s="305"/>
      <c r="AD251" s="305"/>
      <c r="AE251" s="305"/>
      <c r="AF251" s="305"/>
      <c r="AG251" s="305"/>
      <c r="AH251" s="305"/>
      <c r="AI251" s="305"/>
      <c r="AJ251" s="305"/>
      <c r="AK251" s="305"/>
      <c r="AL251" s="305"/>
      <c r="AM251" s="305"/>
      <c r="AN251" s="305"/>
    </row>
    <row r="252" spans="1:40" s="304" customFormat="1" ht="9" customHeight="1">
      <c r="A252" s="317" t="s">
        <v>21</v>
      </c>
      <c r="B252" s="323">
        <f t="shared" si="13"/>
        <v>24832.843000000001</v>
      </c>
      <c r="C252" s="323">
        <v>130.965</v>
      </c>
      <c r="D252" s="323">
        <v>0</v>
      </c>
      <c r="E252" s="318">
        <v>8.016</v>
      </c>
      <c r="F252" s="323">
        <v>434.77</v>
      </c>
      <c r="G252" s="323">
        <v>132.77799999999999</v>
      </c>
      <c r="H252" s="323">
        <v>85.68</v>
      </c>
      <c r="I252" s="323">
        <v>6216.5810000000001</v>
      </c>
      <c r="J252" s="323">
        <v>17419.163</v>
      </c>
      <c r="K252" s="323">
        <v>200</v>
      </c>
      <c r="L252" s="323">
        <v>0</v>
      </c>
      <c r="M252" s="323">
        <v>204.89</v>
      </c>
      <c r="N252" s="314"/>
      <c r="O252" s="305"/>
      <c r="P252" s="305"/>
      <c r="Q252" s="305"/>
      <c r="R252" s="305"/>
      <c r="S252" s="305"/>
      <c r="T252" s="305"/>
      <c r="U252" s="305"/>
      <c r="V252" s="305"/>
      <c r="W252" s="305"/>
      <c r="X252" s="305"/>
      <c r="Y252" s="305"/>
      <c r="Z252" s="305"/>
      <c r="AA252" s="305"/>
      <c r="AB252" s="305"/>
      <c r="AC252" s="305"/>
      <c r="AD252" s="305"/>
      <c r="AE252" s="305"/>
      <c r="AF252" s="305"/>
      <c r="AG252" s="305"/>
      <c r="AH252" s="305"/>
      <c r="AI252" s="305"/>
      <c r="AJ252" s="305"/>
      <c r="AK252" s="305"/>
      <c r="AL252" s="305"/>
      <c r="AM252" s="305"/>
      <c r="AN252" s="305"/>
    </row>
    <row r="253" spans="1:40" s="304" customFormat="1" ht="9" customHeight="1">
      <c r="A253" s="319" t="s">
        <v>22</v>
      </c>
      <c r="B253" s="305">
        <f t="shared" si="13"/>
        <v>29023.936799999999</v>
      </c>
      <c r="C253" s="305">
        <v>441.23320000000001</v>
      </c>
      <c r="D253" s="305">
        <v>211.10069999999999</v>
      </c>
      <c r="E253" s="305">
        <v>0</v>
      </c>
      <c r="F253" s="305">
        <v>416.55840000000001</v>
      </c>
      <c r="G253" s="305">
        <v>50.544699999999999</v>
      </c>
      <c r="H253" s="305">
        <v>591.47590000000002</v>
      </c>
      <c r="I253" s="305">
        <v>10090.3668</v>
      </c>
      <c r="J253" s="305">
        <v>16099.2673</v>
      </c>
      <c r="K253" s="305">
        <v>0</v>
      </c>
      <c r="L253" s="305">
        <v>658.09630000000004</v>
      </c>
      <c r="M253" s="305">
        <v>465.29349999999999</v>
      </c>
      <c r="N253" s="314"/>
      <c r="O253" s="305"/>
      <c r="P253" s="305"/>
      <c r="Q253" s="305"/>
      <c r="R253" s="305"/>
      <c r="S253" s="305"/>
      <c r="T253" s="305"/>
      <c r="U253" s="305"/>
      <c r="V253" s="305"/>
      <c r="W253" s="305"/>
      <c r="X253" s="305"/>
      <c r="Y253" s="305"/>
      <c r="Z253" s="305"/>
      <c r="AA253" s="305"/>
      <c r="AB253" s="305"/>
      <c r="AC253" s="305"/>
      <c r="AD253" s="305"/>
      <c r="AE253" s="305"/>
      <c r="AF253" s="305"/>
      <c r="AG253" s="305"/>
      <c r="AH253" s="305"/>
      <c r="AI253" s="305"/>
      <c r="AJ253" s="305"/>
      <c r="AK253" s="305"/>
      <c r="AL253" s="305"/>
      <c r="AM253" s="305"/>
      <c r="AN253" s="305"/>
    </row>
    <row r="254" spans="1:40" s="304" customFormat="1" ht="9" customHeight="1">
      <c r="A254" s="319" t="s">
        <v>23</v>
      </c>
      <c r="B254" s="305">
        <f t="shared" si="13"/>
        <v>10882.435912999999</v>
      </c>
      <c r="C254" s="305">
        <v>105.44799399999999</v>
      </c>
      <c r="D254" s="305">
        <v>0</v>
      </c>
      <c r="E254" s="305">
        <v>0.84078200000000003</v>
      </c>
      <c r="F254" s="305">
        <v>193.24893</v>
      </c>
      <c r="G254" s="305">
        <v>116.23241899999999</v>
      </c>
      <c r="H254" s="305">
        <v>60.317256999999998</v>
      </c>
      <c r="I254" s="305">
        <v>4431.0292399999998</v>
      </c>
      <c r="J254" s="305">
        <v>5975.3192909999998</v>
      </c>
      <c r="K254" s="305">
        <v>0</v>
      </c>
      <c r="L254" s="305">
        <v>0</v>
      </c>
      <c r="M254" s="305">
        <v>0</v>
      </c>
      <c r="N254" s="314"/>
      <c r="O254" s="305"/>
      <c r="P254" s="305"/>
      <c r="Q254" s="305"/>
      <c r="R254" s="305"/>
      <c r="S254" s="305"/>
      <c r="T254" s="305"/>
      <c r="U254" s="305"/>
      <c r="V254" s="305"/>
      <c r="W254" s="305"/>
      <c r="X254" s="305"/>
      <c r="Y254" s="305"/>
      <c r="Z254" s="305"/>
      <c r="AA254" s="305"/>
      <c r="AB254" s="305"/>
      <c r="AC254" s="305"/>
      <c r="AD254" s="305"/>
      <c r="AE254" s="305"/>
      <c r="AF254" s="305"/>
      <c r="AG254" s="305"/>
      <c r="AH254" s="305"/>
      <c r="AI254" s="305"/>
      <c r="AJ254" s="305"/>
      <c r="AK254" s="305"/>
      <c r="AL254" s="305"/>
      <c r="AM254" s="305"/>
      <c r="AN254" s="305"/>
    </row>
    <row r="255" spans="1:40" s="304" customFormat="1" ht="9" customHeight="1">
      <c r="A255" s="319" t="s">
        <v>24</v>
      </c>
      <c r="B255" s="305">
        <f t="shared" si="13"/>
        <v>9036.5910000000003</v>
      </c>
      <c r="C255" s="305">
        <v>436.255</v>
      </c>
      <c r="D255" s="305">
        <v>343.95299999999997</v>
      </c>
      <c r="E255" s="305">
        <v>0</v>
      </c>
      <c r="F255" s="305">
        <v>328.16199999999998</v>
      </c>
      <c r="G255" s="305">
        <v>110.072</v>
      </c>
      <c r="H255" s="305">
        <v>100.92100000000001</v>
      </c>
      <c r="I255" s="305">
        <v>3007.55</v>
      </c>
      <c r="J255" s="305">
        <v>4194.6890000000003</v>
      </c>
      <c r="K255" s="305">
        <v>164.625</v>
      </c>
      <c r="L255" s="305">
        <v>178.05500000000001</v>
      </c>
      <c r="M255" s="315">
        <v>172.309</v>
      </c>
      <c r="N255" s="314"/>
      <c r="O255" s="305"/>
      <c r="P255" s="305"/>
      <c r="Q255" s="305"/>
      <c r="R255" s="305"/>
      <c r="S255" s="305"/>
      <c r="T255" s="305"/>
      <c r="U255" s="305"/>
      <c r="V255" s="305"/>
      <c r="W255" s="305"/>
      <c r="X255" s="305"/>
      <c r="Y255" s="305"/>
      <c r="Z255" s="305"/>
      <c r="AA255" s="305"/>
      <c r="AB255" s="305"/>
      <c r="AC255" s="305"/>
      <c r="AD255" s="305"/>
      <c r="AE255" s="305"/>
      <c r="AF255" s="305"/>
      <c r="AG255" s="305"/>
      <c r="AH255" s="305"/>
      <c r="AI255" s="305"/>
      <c r="AJ255" s="305"/>
      <c r="AK255" s="305"/>
      <c r="AL255" s="305"/>
      <c r="AM255" s="305"/>
      <c r="AN255" s="305"/>
    </row>
    <row r="256" spans="1:40" s="304" customFormat="1" ht="9" customHeight="1">
      <c r="A256" s="317" t="s">
        <v>25</v>
      </c>
      <c r="B256" s="323">
        <f t="shared" si="13"/>
        <v>16754.124886000001</v>
      </c>
      <c r="C256" s="323">
        <v>240.12299999999999</v>
      </c>
      <c r="D256" s="323">
        <v>0</v>
      </c>
      <c r="E256" s="323">
        <v>0</v>
      </c>
      <c r="F256" s="323">
        <v>402.22</v>
      </c>
      <c r="G256" s="323">
        <v>228.47399999999999</v>
      </c>
      <c r="H256" s="323">
        <v>67.043000000000006</v>
      </c>
      <c r="I256" s="323">
        <v>4730.3310000000001</v>
      </c>
      <c r="J256" s="323">
        <v>9939.2801920000002</v>
      </c>
      <c r="K256" s="323">
        <v>1146.6536940000001</v>
      </c>
      <c r="L256" s="323">
        <v>0</v>
      </c>
      <c r="M256" s="323">
        <v>0</v>
      </c>
      <c r="N256" s="314"/>
      <c r="O256" s="305"/>
      <c r="P256" s="305"/>
      <c r="Q256" s="305"/>
      <c r="R256" s="305"/>
      <c r="S256" s="305"/>
      <c r="T256" s="305"/>
      <c r="U256" s="305"/>
      <c r="V256" s="305"/>
      <c r="W256" s="305"/>
      <c r="X256" s="305"/>
      <c r="Y256" s="305"/>
      <c r="Z256" s="305"/>
      <c r="AA256" s="305"/>
      <c r="AB256" s="305"/>
      <c r="AC256" s="305"/>
      <c r="AD256" s="305"/>
      <c r="AE256" s="305"/>
      <c r="AF256" s="305"/>
      <c r="AG256" s="305"/>
      <c r="AH256" s="305"/>
      <c r="AI256" s="305"/>
      <c r="AJ256" s="305"/>
      <c r="AK256" s="305"/>
      <c r="AL256" s="305"/>
      <c r="AM256" s="305"/>
      <c r="AN256" s="305"/>
    </row>
    <row r="257" spans="1:40" s="304" customFormat="1" ht="9" customHeight="1">
      <c r="A257" s="319" t="s">
        <v>26</v>
      </c>
      <c r="B257" s="305">
        <f t="shared" si="13"/>
        <v>16713.227868000002</v>
      </c>
      <c r="C257" s="305">
        <v>277.62682599999999</v>
      </c>
      <c r="D257" s="305">
        <v>0</v>
      </c>
      <c r="E257" s="305">
        <v>0</v>
      </c>
      <c r="F257" s="305">
        <v>715.76899900000001</v>
      </c>
      <c r="G257" s="305">
        <v>160.74767600000001</v>
      </c>
      <c r="H257" s="305">
        <v>113.933532</v>
      </c>
      <c r="I257" s="305">
        <v>6024.0513700000001</v>
      </c>
      <c r="J257" s="305">
        <v>8553.824971</v>
      </c>
      <c r="K257" s="305">
        <v>867.274494</v>
      </c>
      <c r="L257" s="305">
        <v>0</v>
      </c>
      <c r="M257" s="305">
        <v>0</v>
      </c>
      <c r="N257" s="314"/>
      <c r="O257" s="305"/>
      <c r="P257" s="305"/>
      <c r="Q257" s="305"/>
      <c r="R257" s="305"/>
      <c r="S257" s="305"/>
      <c r="T257" s="305"/>
      <c r="U257" s="305"/>
      <c r="V257" s="305"/>
      <c r="W257" s="305"/>
      <c r="X257" s="305"/>
      <c r="Y257" s="305"/>
      <c r="Z257" s="305"/>
      <c r="AA257" s="305"/>
      <c r="AB257" s="305"/>
      <c r="AC257" s="305"/>
      <c r="AD257" s="305"/>
      <c r="AE257" s="305"/>
      <c r="AF257" s="305"/>
      <c r="AG257" s="305"/>
      <c r="AH257" s="305"/>
      <c r="AI257" s="305"/>
      <c r="AJ257" s="305"/>
      <c r="AK257" s="305"/>
      <c r="AL257" s="305"/>
      <c r="AM257" s="305"/>
      <c r="AN257" s="305"/>
    </row>
    <row r="258" spans="1:40" s="304" customFormat="1" ht="9" customHeight="1">
      <c r="A258" s="319" t="s">
        <v>27</v>
      </c>
      <c r="B258" s="305">
        <f t="shared" si="13"/>
        <v>19518.864825000001</v>
      </c>
      <c r="C258" s="305">
        <v>546.330017</v>
      </c>
      <c r="D258" s="305">
        <v>3.4796999999999998</v>
      </c>
      <c r="E258" s="305">
        <v>119.015395</v>
      </c>
      <c r="F258" s="305">
        <v>398.58294599999999</v>
      </c>
      <c r="G258" s="305">
        <v>37.987777999999999</v>
      </c>
      <c r="H258" s="305">
        <v>78.559179999999998</v>
      </c>
      <c r="I258" s="305">
        <v>7334.670932</v>
      </c>
      <c r="J258" s="305">
        <v>7967.963847</v>
      </c>
      <c r="K258" s="305">
        <v>1139.212</v>
      </c>
      <c r="L258" s="305">
        <v>0</v>
      </c>
      <c r="M258" s="305">
        <v>1893.06303</v>
      </c>
      <c r="N258" s="314"/>
      <c r="O258" s="305"/>
      <c r="P258" s="305"/>
      <c r="Q258" s="305"/>
      <c r="R258" s="305"/>
      <c r="S258" s="305"/>
      <c r="T258" s="305"/>
      <c r="U258" s="305"/>
      <c r="V258" s="305"/>
      <c r="W258" s="305"/>
      <c r="X258" s="305"/>
      <c r="Y258" s="305"/>
      <c r="Z258" s="305"/>
      <c r="AA258" s="305"/>
      <c r="AB258" s="305"/>
      <c r="AC258" s="305"/>
      <c r="AD258" s="305"/>
      <c r="AE258" s="305"/>
      <c r="AF258" s="305"/>
      <c r="AG258" s="305"/>
      <c r="AH258" s="305"/>
      <c r="AI258" s="305"/>
      <c r="AJ258" s="305"/>
      <c r="AK258" s="305"/>
      <c r="AL258" s="305"/>
      <c r="AM258" s="305"/>
      <c r="AN258" s="305"/>
    </row>
    <row r="259" spans="1:40" s="304" customFormat="1" ht="9" customHeight="1">
      <c r="A259" s="319" t="s">
        <v>28</v>
      </c>
      <c r="B259" s="305">
        <f t="shared" si="13"/>
        <v>22586.996144000004</v>
      </c>
      <c r="C259" s="305">
        <v>181.82642899999999</v>
      </c>
      <c r="D259" s="305">
        <v>0</v>
      </c>
      <c r="E259" s="305">
        <v>0</v>
      </c>
      <c r="F259" s="305">
        <v>184.56399400000001</v>
      </c>
      <c r="G259" s="305">
        <v>285.91101600000002</v>
      </c>
      <c r="H259" s="305">
        <v>139.34098299999999</v>
      </c>
      <c r="I259" s="305">
        <v>12334.885999</v>
      </c>
      <c r="J259" s="305">
        <v>9274.9484400000001</v>
      </c>
      <c r="K259" s="305">
        <v>0</v>
      </c>
      <c r="L259" s="305">
        <v>0</v>
      </c>
      <c r="M259" s="305">
        <v>185.519283</v>
      </c>
      <c r="N259" s="314"/>
      <c r="O259" s="305"/>
      <c r="P259" s="305"/>
      <c r="Q259" s="305"/>
      <c r="R259" s="305"/>
      <c r="S259" s="305"/>
      <c r="T259" s="305"/>
      <c r="U259" s="305"/>
      <c r="V259" s="305"/>
      <c r="W259" s="305"/>
      <c r="X259" s="305"/>
      <c r="Y259" s="305"/>
      <c r="Z259" s="305"/>
      <c r="AA259" s="305"/>
      <c r="AB259" s="305"/>
      <c r="AC259" s="305"/>
      <c r="AD259" s="305"/>
      <c r="AE259" s="305"/>
      <c r="AF259" s="305"/>
      <c r="AG259" s="305"/>
      <c r="AH259" s="305"/>
      <c r="AI259" s="305"/>
      <c r="AJ259" s="305"/>
      <c r="AK259" s="305"/>
      <c r="AL259" s="305"/>
      <c r="AM259" s="305"/>
      <c r="AN259" s="305"/>
    </row>
    <row r="260" spans="1:40" s="304" customFormat="1" ht="9" customHeight="1">
      <c r="A260" s="317" t="s">
        <v>29</v>
      </c>
      <c r="B260" s="323">
        <f t="shared" si="13"/>
        <v>22974.788295999999</v>
      </c>
      <c r="C260" s="323">
        <v>762.89700000000005</v>
      </c>
      <c r="D260" s="323">
        <v>0</v>
      </c>
      <c r="E260" s="323">
        <v>0</v>
      </c>
      <c r="F260" s="323">
        <v>881.77300000000002</v>
      </c>
      <c r="G260" s="323">
        <v>154.95599999999999</v>
      </c>
      <c r="H260" s="323">
        <v>199.91300000000001</v>
      </c>
      <c r="I260" s="323">
        <v>7095.0039999999999</v>
      </c>
      <c r="J260" s="323">
        <v>12021.281000000001</v>
      </c>
      <c r="K260" s="323">
        <v>1858.9642960000001</v>
      </c>
      <c r="L260" s="323">
        <v>0</v>
      </c>
      <c r="M260" s="323">
        <v>0</v>
      </c>
      <c r="N260" s="314"/>
      <c r="O260" s="305"/>
      <c r="P260" s="305"/>
      <c r="Q260" s="305"/>
      <c r="R260" s="305"/>
      <c r="S260" s="305"/>
      <c r="T260" s="305"/>
      <c r="U260" s="305"/>
      <c r="V260" s="305"/>
      <c r="W260" s="305"/>
      <c r="X260" s="305"/>
      <c r="Y260" s="305"/>
      <c r="Z260" s="305"/>
      <c r="AA260" s="305"/>
      <c r="AB260" s="305"/>
      <c r="AC260" s="305"/>
      <c r="AD260" s="305"/>
      <c r="AE260" s="305"/>
      <c r="AF260" s="305"/>
      <c r="AG260" s="305"/>
      <c r="AH260" s="305"/>
      <c r="AI260" s="305"/>
      <c r="AJ260" s="305"/>
      <c r="AK260" s="305"/>
      <c r="AL260" s="305"/>
      <c r="AM260" s="305"/>
      <c r="AN260" s="305"/>
    </row>
    <row r="261" spans="1:40" s="304" customFormat="1" ht="9" customHeight="1">
      <c r="A261" s="319" t="s">
        <v>30</v>
      </c>
      <c r="B261" s="305">
        <f t="shared" si="13"/>
        <v>7090.5313119999992</v>
      </c>
      <c r="C261" s="305">
        <v>113.438976</v>
      </c>
      <c r="D261" s="305">
        <v>177.19706300000001</v>
      </c>
      <c r="E261" s="305">
        <v>0</v>
      </c>
      <c r="F261" s="305">
        <v>115.66623199999999</v>
      </c>
      <c r="G261" s="305">
        <v>27.663819</v>
      </c>
      <c r="H261" s="305">
        <v>20.532867</v>
      </c>
      <c r="I261" s="305">
        <v>2488.7807299999999</v>
      </c>
      <c r="J261" s="305">
        <v>3736.9503880000002</v>
      </c>
      <c r="K261" s="305">
        <v>0</v>
      </c>
      <c r="L261" s="305">
        <v>318.82943799999998</v>
      </c>
      <c r="M261" s="305">
        <v>91.471799000000004</v>
      </c>
      <c r="N261" s="314"/>
      <c r="O261" s="305"/>
      <c r="P261" s="305"/>
      <c r="Q261" s="305"/>
      <c r="R261" s="305"/>
      <c r="S261" s="305"/>
      <c r="T261" s="305"/>
      <c r="U261" s="305"/>
      <c r="V261" s="305"/>
      <c r="W261" s="305"/>
      <c r="X261" s="305"/>
      <c r="Y261" s="305"/>
      <c r="Z261" s="305"/>
      <c r="AA261" s="305"/>
      <c r="AB261" s="305"/>
      <c r="AC261" s="305"/>
      <c r="AD261" s="305"/>
      <c r="AE261" s="305"/>
      <c r="AF261" s="305"/>
      <c r="AG261" s="305"/>
      <c r="AH261" s="305"/>
      <c r="AI261" s="305"/>
      <c r="AJ261" s="305"/>
      <c r="AK261" s="305"/>
      <c r="AL261" s="305"/>
      <c r="AM261" s="305"/>
      <c r="AN261" s="305"/>
    </row>
    <row r="262" spans="1:40" s="304" customFormat="1" ht="9" customHeight="1">
      <c r="A262" s="319" t="s">
        <v>31</v>
      </c>
      <c r="B262" s="305">
        <f t="shared" si="13"/>
        <v>46303.773291000005</v>
      </c>
      <c r="C262" s="305">
        <v>1006.803928</v>
      </c>
      <c r="D262" s="305">
        <v>0</v>
      </c>
      <c r="E262" s="305">
        <v>0</v>
      </c>
      <c r="F262" s="305">
        <v>971.693219</v>
      </c>
      <c r="G262" s="305">
        <v>26.866109000000002</v>
      </c>
      <c r="H262" s="305">
        <v>763.72044000000005</v>
      </c>
      <c r="I262" s="305">
        <v>14789.982217000001</v>
      </c>
      <c r="J262" s="305">
        <v>24628.342672999999</v>
      </c>
      <c r="K262" s="305">
        <v>3700</v>
      </c>
      <c r="L262" s="305">
        <v>391.78819399999998</v>
      </c>
      <c r="M262" s="305">
        <v>24.576511</v>
      </c>
      <c r="N262" s="314"/>
      <c r="O262" s="305"/>
      <c r="P262" s="305"/>
      <c r="Q262" s="305"/>
      <c r="R262" s="305"/>
      <c r="S262" s="305"/>
      <c r="T262" s="305"/>
      <c r="U262" s="305"/>
      <c r="V262" s="305"/>
      <c r="W262" s="305"/>
      <c r="X262" s="305"/>
      <c r="Y262" s="305"/>
      <c r="Z262" s="305"/>
      <c r="AA262" s="305"/>
      <c r="AB262" s="305"/>
      <c r="AC262" s="305"/>
      <c r="AD262" s="305"/>
      <c r="AE262" s="305"/>
      <c r="AF262" s="305"/>
      <c r="AG262" s="305"/>
      <c r="AH262" s="305"/>
      <c r="AI262" s="305"/>
      <c r="AJ262" s="305"/>
      <c r="AK262" s="305"/>
      <c r="AL262" s="305"/>
      <c r="AM262" s="305"/>
      <c r="AN262" s="305"/>
    </row>
    <row r="263" spans="1:40" s="305" customFormat="1" ht="9" customHeight="1">
      <c r="A263" s="320" t="s">
        <v>32</v>
      </c>
      <c r="B263" s="305">
        <f t="shared" si="13"/>
        <v>10662.083466999999</v>
      </c>
      <c r="C263" s="305">
        <v>232.09159600000001</v>
      </c>
      <c r="D263" s="305">
        <v>0</v>
      </c>
      <c r="E263" s="305">
        <v>0</v>
      </c>
      <c r="F263" s="305">
        <v>142.29463899999999</v>
      </c>
      <c r="G263" s="305">
        <v>63.907553999999998</v>
      </c>
      <c r="H263" s="305">
        <v>137.95546899999999</v>
      </c>
      <c r="I263" s="305">
        <v>4070.3752009999998</v>
      </c>
      <c r="J263" s="305">
        <v>5836.0617549999997</v>
      </c>
      <c r="K263" s="305">
        <v>179.39725300000001</v>
      </c>
      <c r="L263" s="305">
        <v>0</v>
      </c>
      <c r="M263" s="305">
        <v>0</v>
      </c>
      <c r="N263" s="314"/>
    </row>
    <row r="264" spans="1:40" s="304" customFormat="1" ht="9" customHeight="1">
      <c r="A264" s="326" t="s">
        <v>33</v>
      </c>
      <c r="B264" s="323">
        <f t="shared" si="13"/>
        <v>10189.381893</v>
      </c>
      <c r="C264" s="323">
        <v>141.85152600000001</v>
      </c>
      <c r="D264" s="323">
        <v>0</v>
      </c>
      <c r="E264" s="323">
        <v>0</v>
      </c>
      <c r="F264" s="323">
        <v>233.40780699999999</v>
      </c>
      <c r="G264" s="323">
        <v>60.121577000000002</v>
      </c>
      <c r="H264" s="323">
        <v>93.213301000000001</v>
      </c>
      <c r="I264" s="323">
        <v>3191.5090249999998</v>
      </c>
      <c r="J264" s="323">
        <v>6412.2397570000003</v>
      </c>
      <c r="K264" s="323">
        <v>57.038899999999998</v>
      </c>
      <c r="L264" s="323">
        <v>0</v>
      </c>
      <c r="M264" s="323">
        <v>0</v>
      </c>
      <c r="N264" s="314"/>
      <c r="O264" s="305"/>
      <c r="P264" s="305"/>
      <c r="Q264" s="305"/>
      <c r="R264" s="305"/>
      <c r="S264" s="305"/>
      <c r="T264" s="305"/>
      <c r="U264" s="305"/>
      <c r="V264" s="305"/>
      <c r="W264" s="305"/>
      <c r="X264" s="305"/>
      <c r="Y264" s="305"/>
      <c r="Z264" s="305"/>
      <c r="AA264" s="305"/>
      <c r="AB264" s="305"/>
      <c r="AC264" s="305"/>
      <c r="AD264" s="305"/>
      <c r="AE264" s="305"/>
      <c r="AF264" s="305"/>
      <c r="AG264" s="305"/>
      <c r="AH264" s="305"/>
      <c r="AI264" s="305"/>
      <c r="AJ264" s="305"/>
      <c r="AK264" s="305"/>
      <c r="AL264" s="305"/>
      <c r="AM264" s="305"/>
      <c r="AN264" s="305"/>
    </row>
    <row r="265" spans="1:40" s="304" customFormat="1" ht="9" customHeight="1">
      <c r="A265" s="319"/>
      <c r="B265" s="315"/>
      <c r="C265" s="315"/>
      <c r="D265" s="315"/>
      <c r="E265" s="315"/>
      <c r="F265" s="315"/>
      <c r="G265" s="315"/>
      <c r="H265" s="315"/>
      <c r="I265" s="315"/>
      <c r="J265" s="315"/>
      <c r="K265" s="315"/>
      <c r="L265" s="315"/>
      <c r="M265" s="315"/>
      <c r="N265" s="314"/>
      <c r="O265" s="315"/>
      <c r="P265" s="305"/>
      <c r="Q265" s="305"/>
      <c r="R265" s="305"/>
      <c r="S265" s="305"/>
      <c r="T265" s="305"/>
      <c r="U265" s="305"/>
      <c r="V265" s="305"/>
      <c r="W265" s="305"/>
      <c r="X265" s="305"/>
      <c r="Y265" s="305"/>
      <c r="Z265" s="305"/>
      <c r="AA265" s="305"/>
      <c r="AB265" s="305"/>
      <c r="AC265" s="305"/>
      <c r="AD265" s="305"/>
      <c r="AE265" s="305"/>
      <c r="AF265" s="305"/>
      <c r="AG265" s="305"/>
      <c r="AH265" s="305"/>
      <c r="AI265" s="305"/>
      <c r="AJ265" s="305"/>
      <c r="AK265" s="305"/>
      <c r="AL265" s="305"/>
      <c r="AM265" s="305"/>
      <c r="AN265" s="305"/>
    </row>
    <row r="266" spans="1:40" s="304" customFormat="1" ht="9" customHeight="1">
      <c r="A266" s="302">
        <v>2005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14"/>
      <c r="O266" s="305"/>
      <c r="P266" s="305"/>
      <c r="Q266" s="305"/>
      <c r="R266" s="305"/>
      <c r="S266" s="305"/>
      <c r="T266" s="305"/>
      <c r="U266" s="305"/>
      <c r="V266" s="305"/>
      <c r="W266" s="305"/>
      <c r="X266" s="305"/>
      <c r="Y266" s="305"/>
      <c r="Z266" s="305"/>
      <c r="AA266" s="305"/>
      <c r="AB266" s="305"/>
      <c r="AC266" s="305"/>
      <c r="AD266" s="305"/>
      <c r="AE266" s="305"/>
      <c r="AF266" s="305"/>
      <c r="AG266" s="305"/>
      <c r="AH266" s="305"/>
      <c r="AI266" s="305"/>
      <c r="AJ266" s="305"/>
      <c r="AK266" s="305"/>
      <c r="AL266" s="305"/>
      <c r="AM266" s="305"/>
      <c r="AN266" s="305"/>
    </row>
    <row r="267" spans="1:40" s="304" customFormat="1" ht="9" customHeight="1">
      <c r="A267" s="306" t="s">
        <v>1</v>
      </c>
      <c r="B267" s="307">
        <f>SUM(B269:B300)</f>
        <v>777138.55749100004</v>
      </c>
      <c r="C267" s="307">
        <f t="shared" ref="C267:M267" si="14">SUM(C269:C300)</f>
        <v>34994.853340999995</v>
      </c>
      <c r="D267" s="307">
        <f t="shared" si="14"/>
        <v>2461.2265130000001</v>
      </c>
      <c r="E267" s="307">
        <f t="shared" si="14"/>
        <v>1191.416121</v>
      </c>
      <c r="F267" s="307">
        <f t="shared" si="14"/>
        <v>28677.859725999999</v>
      </c>
      <c r="G267" s="307">
        <f t="shared" si="14"/>
        <v>6830.334699</v>
      </c>
      <c r="H267" s="307">
        <f t="shared" si="14"/>
        <v>12362.700427000002</v>
      </c>
      <c r="I267" s="307">
        <f t="shared" si="14"/>
        <v>280085.35408200003</v>
      </c>
      <c r="J267" s="307">
        <f t="shared" si="14"/>
        <v>375486.91086800006</v>
      </c>
      <c r="K267" s="307">
        <f t="shared" si="14"/>
        <v>13038.561159000001</v>
      </c>
      <c r="L267" s="307">
        <f t="shared" si="14"/>
        <v>8261.0441910000009</v>
      </c>
      <c r="M267" s="307">
        <f t="shared" si="14"/>
        <v>13748.296364</v>
      </c>
      <c r="N267" s="314"/>
      <c r="O267" s="308"/>
      <c r="P267" s="305"/>
      <c r="Q267" s="305"/>
      <c r="R267" s="305"/>
      <c r="S267" s="305"/>
      <c r="T267" s="305"/>
      <c r="U267" s="305"/>
      <c r="V267" s="305"/>
      <c r="W267" s="305"/>
      <c r="X267" s="305"/>
      <c r="Y267" s="305"/>
      <c r="Z267" s="305"/>
      <c r="AA267" s="305"/>
      <c r="AB267" s="305"/>
      <c r="AC267" s="305"/>
      <c r="AD267" s="305"/>
      <c r="AE267" s="305"/>
      <c r="AF267" s="305"/>
      <c r="AG267" s="305"/>
      <c r="AH267" s="305"/>
      <c r="AI267" s="305"/>
      <c r="AJ267" s="305"/>
      <c r="AK267" s="305"/>
      <c r="AL267" s="305"/>
      <c r="AM267" s="305"/>
      <c r="AN267" s="305"/>
    </row>
    <row r="268" spans="1:40" s="304" customFormat="1" ht="3" customHeight="1">
      <c r="A268" s="306"/>
      <c r="B268" s="307"/>
      <c r="C268" s="307"/>
      <c r="D268" s="307"/>
      <c r="E268" s="307"/>
      <c r="F268" s="307"/>
      <c r="G268" s="307"/>
      <c r="H268" s="307"/>
      <c r="I268" s="307"/>
      <c r="J268" s="307"/>
      <c r="K268" s="307"/>
      <c r="L268" s="307"/>
      <c r="M268" s="307"/>
      <c r="N268" s="314"/>
      <c r="O268" s="308"/>
      <c r="P268" s="305"/>
      <c r="Q268" s="305"/>
      <c r="R268" s="305"/>
      <c r="S268" s="305"/>
      <c r="T268" s="305"/>
      <c r="U268" s="305"/>
      <c r="V268" s="305"/>
      <c r="W268" s="305"/>
      <c r="X268" s="305"/>
      <c r="Y268" s="305"/>
      <c r="Z268" s="305"/>
      <c r="AA268" s="305"/>
      <c r="AB268" s="305"/>
      <c r="AC268" s="305"/>
      <c r="AD268" s="305"/>
      <c r="AE268" s="305"/>
      <c r="AF268" s="305"/>
      <c r="AG268" s="305"/>
      <c r="AH268" s="305"/>
      <c r="AI268" s="305"/>
      <c r="AJ268" s="305"/>
      <c r="AK268" s="305"/>
      <c r="AL268" s="305"/>
      <c r="AM268" s="305"/>
      <c r="AN268" s="305"/>
    </row>
    <row r="269" spans="1:40" s="304" customFormat="1" ht="9" customHeight="1">
      <c r="A269" s="311" t="s">
        <v>2</v>
      </c>
      <c r="B269" s="304">
        <f>SUM(C269:M269)</f>
        <v>8403.0639999999985</v>
      </c>
      <c r="C269" s="304">
        <v>77.628</v>
      </c>
      <c r="D269" s="304">
        <v>8.577</v>
      </c>
      <c r="E269" s="304">
        <v>0</v>
      </c>
      <c r="F269" s="304">
        <v>204.715</v>
      </c>
      <c r="G269" s="304">
        <v>66.697000000000003</v>
      </c>
      <c r="H269" s="304">
        <v>9.6059999999999999</v>
      </c>
      <c r="I269" s="304">
        <v>3289.5880000000002</v>
      </c>
      <c r="J269" s="304">
        <v>4372.0550000000003</v>
      </c>
      <c r="K269" s="304">
        <v>371.55900000000003</v>
      </c>
      <c r="L269" s="304">
        <v>2.6389999999999998</v>
      </c>
      <c r="M269" s="316">
        <v>0</v>
      </c>
      <c r="N269" s="314"/>
      <c r="O269" s="305"/>
      <c r="P269" s="305"/>
      <c r="Q269" s="305"/>
      <c r="R269" s="305"/>
      <c r="S269" s="305"/>
      <c r="T269" s="305"/>
      <c r="U269" s="305"/>
      <c r="V269" s="305"/>
      <c r="W269" s="305"/>
      <c r="X269" s="305"/>
      <c r="Y269" s="305"/>
      <c r="Z269" s="305"/>
      <c r="AA269" s="305"/>
      <c r="AB269" s="305"/>
      <c r="AC269" s="305"/>
      <c r="AD269" s="305"/>
      <c r="AE269" s="305"/>
      <c r="AF269" s="305"/>
      <c r="AG269" s="305"/>
      <c r="AH269" s="305"/>
      <c r="AI269" s="305"/>
      <c r="AJ269" s="305"/>
      <c r="AK269" s="305"/>
      <c r="AL269" s="305"/>
      <c r="AM269" s="305"/>
      <c r="AN269" s="305"/>
    </row>
    <row r="270" spans="1:40" s="304" customFormat="1" ht="9" customHeight="1">
      <c r="A270" s="311" t="s">
        <v>3</v>
      </c>
      <c r="B270" s="304">
        <f t="shared" ref="B270:B300" si="15">SUM(C270:M270)</f>
        <v>20764.119385000002</v>
      </c>
      <c r="C270" s="304">
        <v>1036.449134</v>
      </c>
      <c r="D270" s="304">
        <v>0</v>
      </c>
      <c r="E270" s="304">
        <v>32.311934999999998</v>
      </c>
      <c r="F270" s="304">
        <v>734.43069400000002</v>
      </c>
      <c r="G270" s="304">
        <v>160.14613600000001</v>
      </c>
      <c r="H270" s="304">
        <v>566.59188200000006</v>
      </c>
      <c r="I270" s="304">
        <v>8025.3698649999997</v>
      </c>
      <c r="J270" s="304">
        <v>10102.650862</v>
      </c>
      <c r="K270" s="304">
        <v>106.16887699999999</v>
      </c>
      <c r="L270" s="304">
        <v>0</v>
      </c>
      <c r="M270" s="304">
        <v>0</v>
      </c>
      <c r="N270" s="314"/>
      <c r="O270" s="305"/>
      <c r="P270" s="305"/>
      <c r="Q270" s="305"/>
      <c r="R270" s="305"/>
      <c r="S270" s="305"/>
      <c r="T270" s="305"/>
      <c r="U270" s="305"/>
      <c r="V270" s="305"/>
      <c r="W270" s="305"/>
      <c r="X270" s="305"/>
      <c r="Y270" s="305"/>
      <c r="Z270" s="305"/>
      <c r="AA270" s="305"/>
      <c r="AB270" s="305"/>
      <c r="AC270" s="305"/>
      <c r="AD270" s="305"/>
      <c r="AE270" s="305"/>
      <c r="AF270" s="305"/>
      <c r="AG270" s="305"/>
      <c r="AH270" s="305"/>
      <c r="AI270" s="305"/>
      <c r="AJ270" s="305"/>
      <c r="AK270" s="305"/>
      <c r="AL270" s="305"/>
      <c r="AM270" s="305"/>
      <c r="AN270" s="305"/>
    </row>
    <row r="271" spans="1:40" s="304" customFormat="1" ht="9" customHeight="1">
      <c r="A271" s="311" t="s">
        <v>4</v>
      </c>
      <c r="B271" s="304">
        <f t="shared" si="15"/>
        <v>5867.5049160000008</v>
      </c>
      <c r="C271" s="304">
        <v>207.171952</v>
      </c>
      <c r="D271" s="304">
        <v>36.841068999999997</v>
      </c>
      <c r="E271" s="304">
        <v>0</v>
      </c>
      <c r="F271" s="304">
        <v>3.2524510000000002</v>
      </c>
      <c r="G271" s="304">
        <v>49.730820000000001</v>
      </c>
      <c r="H271" s="304">
        <v>132.08514700000001</v>
      </c>
      <c r="I271" s="304">
        <v>1955.600995</v>
      </c>
      <c r="J271" s="304">
        <v>3141.1769199999999</v>
      </c>
      <c r="K271" s="304">
        <v>195.03829500000001</v>
      </c>
      <c r="L271" s="304">
        <v>146.60726700000001</v>
      </c>
      <c r="M271" s="304">
        <v>0</v>
      </c>
      <c r="N271" s="314"/>
      <c r="O271" s="305"/>
      <c r="P271" s="305"/>
      <c r="Q271" s="305"/>
      <c r="R271" s="305"/>
      <c r="S271" s="305"/>
      <c r="T271" s="305"/>
      <c r="U271" s="305"/>
      <c r="V271" s="305"/>
      <c r="W271" s="305"/>
      <c r="X271" s="305"/>
      <c r="Y271" s="305"/>
      <c r="Z271" s="305"/>
      <c r="AA271" s="305"/>
      <c r="AB271" s="305"/>
      <c r="AC271" s="305"/>
      <c r="AD271" s="305"/>
      <c r="AE271" s="305"/>
      <c r="AF271" s="305"/>
      <c r="AG271" s="305"/>
      <c r="AH271" s="305"/>
      <c r="AI271" s="305"/>
      <c r="AJ271" s="305"/>
      <c r="AK271" s="305"/>
      <c r="AL271" s="305"/>
      <c r="AM271" s="305"/>
      <c r="AN271" s="305"/>
    </row>
    <row r="272" spans="1:40" s="304" customFormat="1" ht="9" customHeight="1">
      <c r="A272" s="317" t="s">
        <v>5</v>
      </c>
      <c r="B272" s="323">
        <f t="shared" si="15"/>
        <v>10185.832987</v>
      </c>
      <c r="C272" s="323">
        <v>297.67796800000002</v>
      </c>
      <c r="D272" s="323">
        <v>858.87732500000004</v>
      </c>
      <c r="E272" s="323">
        <v>0</v>
      </c>
      <c r="F272" s="323">
        <v>211.320663</v>
      </c>
      <c r="G272" s="323">
        <v>53.417490999999998</v>
      </c>
      <c r="H272" s="323">
        <v>34.195</v>
      </c>
      <c r="I272" s="323">
        <v>3241.5336050000001</v>
      </c>
      <c r="J272" s="323">
        <v>4715.5922730000002</v>
      </c>
      <c r="K272" s="323">
        <v>0</v>
      </c>
      <c r="L272" s="323">
        <v>771.48209599999996</v>
      </c>
      <c r="M272" s="323">
        <v>1.7365660000000001</v>
      </c>
      <c r="N272" s="314"/>
      <c r="O272" s="305"/>
      <c r="P272" s="305"/>
      <c r="Q272" s="305"/>
      <c r="R272" s="305"/>
      <c r="S272" s="305"/>
      <c r="T272" s="305"/>
      <c r="U272" s="305"/>
      <c r="V272" s="305"/>
      <c r="W272" s="305"/>
      <c r="X272" s="305"/>
      <c r="Y272" s="305"/>
      <c r="Z272" s="305"/>
      <c r="AA272" s="305"/>
      <c r="AB272" s="305"/>
      <c r="AC272" s="305"/>
      <c r="AD272" s="305"/>
      <c r="AE272" s="305"/>
      <c r="AF272" s="305"/>
      <c r="AG272" s="305"/>
      <c r="AH272" s="305"/>
      <c r="AI272" s="305"/>
      <c r="AJ272" s="305"/>
      <c r="AK272" s="305"/>
      <c r="AL272" s="305"/>
      <c r="AM272" s="305"/>
      <c r="AN272" s="305"/>
    </row>
    <row r="273" spans="1:40" s="304" customFormat="1" ht="9" customHeight="1">
      <c r="A273" s="319" t="s">
        <v>6</v>
      </c>
      <c r="B273" s="305">
        <f t="shared" si="15"/>
        <v>19858.664971000002</v>
      </c>
      <c r="C273" s="305">
        <v>404.12200000000001</v>
      </c>
      <c r="D273" s="305">
        <v>0</v>
      </c>
      <c r="E273" s="305">
        <v>895.93299999999999</v>
      </c>
      <c r="F273" s="305">
        <v>467.096</v>
      </c>
      <c r="G273" s="305">
        <v>130.173</v>
      </c>
      <c r="H273" s="305">
        <v>56.893000000000001</v>
      </c>
      <c r="I273" s="305">
        <v>6557.7380000000003</v>
      </c>
      <c r="J273" s="305">
        <v>10771.559855</v>
      </c>
      <c r="K273" s="305">
        <v>0</v>
      </c>
      <c r="L273" s="305">
        <v>575.15011600000003</v>
      </c>
      <c r="M273" s="305">
        <v>0</v>
      </c>
      <c r="N273" s="314"/>
      <c r="O273" s="305"/>
      <c r="P273" s="305"/>
      <c r="Q273" s="305"/>
      <c r="R273" s="305"/>
      <c r="S273" s="305"/>
      <c r="T273" s="305"/>
      <c r="U273" s="305"/>
      <c r="V273" s="305"/>
      <c r="W273" s="305"/>
      <c r="X273" s="305"/>
      <c r="Y273" s="305"/>
      <c r="Z273" s="305"/>
      <c r="AA273" s="305"/>
      <c r="AB273" s="305"/>
      <c r="AC273" s="305"/>
      <c r="AD273" s="305"/>
      <c r="AE273" s="305"/>
      <c r="AF273" s="305"/>
      <c r="AG273" s="305"/>
      <c r="AH273" s="305"/>
      <c r="AI273" s="305"/>
      <c r="AJ273" s="305"/>
      <c r="AK273" s="305"/>
      <c r="AL273" s="305"/>
      <c r="AM273" s="305"/>
      <c r="AN273" s="305"/>
    </row>
    <row r="274" spans="1:40" s="304" customFormat="1" ht="9" customHeight="1">
      <c r="A274" s="319" t="s">
        <v>7</v>
      </c>
      <c r="B274" s="305">
        <f t="shared" si="15"/>
        <v>5746.1432639999994</v>
      </c>
      <c r="C274" s="305">
        <v>109.287892</v>
      </c>
      <c r="D274" s="305">
        <v>0</v>
      </c>
      <c r="E274" s="305">
        <v>0</v>
      </c>
      <c r="F274" s="305">
        <v>207.90259699999999</v>
      </c>
      <c r="G274" s="305">
        <v>14.767962000000001</v>
      </c>
      <c r="H274" s="305">
        <v>48.973083000000003</v>
      </c>
      <c r="I274" s="305">
        <v>2262.8929469999998</v>
      </c>
      <c r="J274" s="305">
        <v>2959.2247929999999</v>
      </c>
      <c r="K274" s="305">
        <v>143.09398999999999</v>
      </c>
      <c r="L274" s="305">
        <v>0</v>
      </c>
      <c r="M274" s="305">
        <v>0</v>
      </c>
      <c r="N274" s="314"/>
      <c r="O274" s="305"/>
      <c r="P274" s="305"/>
      <c r="Q274" s="305"/>
      <c r="R274" s="305"/>
      <c r="S274" s="305"/>
      <c r="T274" s="305"/>
      <c r="U274" s="305"/>
      <c r="V274" s="305"/>
      <c r="W274" s="305"/>
      <c r="X274" s="305"/>
      <c r="Y274" s="305"/>
      <c r="Z274" s="305"/>
      <c r="AA274" s="305"/>
      <c r="AB274" s="305"/>
      <c r="AC274" s="305"/>
      <c r="AD274" s="305"/>
      <c r="AE274" s="305"/>
      <c r="AF274" s="305"/>
      <c r="AG274" s="305"/>
      <c r="AH274" s="305"/>
      <c r="AI274" s="305"/>
      <c r="AJ274" s="305"/>
      <c r="AK274" s="305"/>
      <c r="AL274" s="305"/>
      <c r="AM274" s="305"/>
      <c r="AN274" s="305"/>
    </row>
    <row r="275" spans="1:40" s="304" customFormat="1" ht="9" customHeight="1">
      <c r="A275" s="319" t="s">
        <v>8</v>
      </c>
      <c r="B275" s="305">
        <f t="shared" si="15"/>
        <v>34423.615943999997</v>
      </c>
      <c r="C275" s="305">
        <v>483.48379699999998</v>
      </c>
      <c r="D275" s="305">
        <v>0</v>
      </c>
      <c r="E275" s="315">
        <v>0</v>
      </c>
      <c r="F275" s="305">
        <v>530.471542</v>
      </c>
      <c r="G275" s="305">
        <v>479.58931699999999</v>
      </c>
      <c r="H275" s="305">
        <v>298.18802199999999</v>
      </c>
      <c r="I275" s="305">
        <v>11134.466689999999</v>
      </c>
      <c r="J275" s="305">
        <v>21439.012278999999</v>
      </c>
      <c r="K275" s="305">
        <v>0</v>
      </c>
      <c r="L275" s="305">
        <v>58.404297</v>
      </c>
      <c r="M275" s="305">
        <v>0</v>
      </c>
      <c r="N275" s="314"/>
      <c r="O275" s="305"/>
      <c r="P275" s="305"/>
      <c r="Q275" s="305"/>
      <c r="R275" s="305"/>
      <c r="S275" s="305"/>
      <c r="T275" s="305"/>
      <c r="U275" s="305"/>
      <c r="V275" s="305"/>
      <c r="W275" s="305"/>
      <c r="X275" s="305"/>
      <c r="Y275" s="305"/>
      <c r="Z275" s="305"/>
      <c r="AA275" s="305"/>
      <c r="AB275" s="305"/>
      <c r="AC275" s="305"/>
      <c r="AD275" s="305"/>
      <c r="AE275" s="305"/>
      <c r="AF275" s="305"/>
      <c r="AG275" s="305"/>
      <c r="AH275" s="305"/>
      <c r="AI275" s="305"/>
      <c r="AJ275" s="305"/>
      <c r="AK275" s="305"/>
      <c r="AL275" s="305"/>
      <c r="AM275" s="305"/>
      <c r="AN275" s="305"/>
    </row>
    <row r="276" spans="1:40" s="304" customFormat="1" ht="9" customHeight="1">
      <c r="A276" s="317" t="s">
        <v>9</v>
      </c>
      <c r="B276" s="323">
        <f t="shared" si="15"/>
        <v>26563.227345000003</v>
      </c>
      <c r="C276" s="323">
        <v>1359.747316</v>
      </c>
      <c r="D276" s="323">
        <v>0</v>
      </c>
      <c r="E276" s="323">
        <v>0</v>
      </c>
      <c r="F276" s="323">
        <v>2078.727085</v>
      </c>
      <c r="G276" s="323">
        <v>224.546187</v>
      </c>
      <c r="H276" s="323">
        <v>780.71213299999999</v>
      </c>
      <c r="I276" s="323">
        <v>8122.3130849999998</v>
      </c>
      <c r="J276" s="323">
        <v>11987.076536</v>
      </c>
      <c r="K276" s="323">
        <v>0</v>
      </c>
      <c r="L276" s="323">
        <v>810.52876100000003</v>
      </c>
      <c r="M276" s="323">
        <v>1199.5762420000001</v>
      </c>
      <c r="N276" s="314"/>
      <c r="O276" s="305"/>
      <c r="P276" s="305"/>
      <c r="Q276" s="305"/>
      <c r="R276" s="305"/>
      <c r="S276" s="305"/>
      <c r="T276" s="305"/>
      <c r="U276" s="305"/>
      <c r="V276" s="305"/>
      <c r="W276" s="305"/>
      <c r="X276" s="305"/>
      <c r="Y276" s="305"/>
      <c r="Z276" s="305"/>
      <c r="AA276" s="305"/>
      <c r="AB276" s="305"/>
      <c r="AC276" s="305"/>
      <c r="AD276" s="305"/>
      <c r="AE276" s="305"/>
      <c r="AF276" s="305"/>
      <c r="AG276" s="305"/>
      <c r="AH276" s="305"/>
      <c r="AI276" s="305"/>
      <c r="AJ276" s="305"/>
      <c r="AK276" s="305"/>
      <c r="AL276" s="305"/>
      <c r="AM276" s="305"/>
      <c r="AN276" s="305"/>
    </row>
    <row r="277" spans="1:40" s="304" customFormat="1" ht="9" customHeight="1">
      <c r="A277" s="319" t="s">
        <v>178</v>
      </c>
      <c r="B277" s="305">
        <f t="shared" si="15"/>
        <v>79623.633099999992</v>
      </c>
      <c r="C277" s="305">
        <v>16974.041399999998</v>
      </c>
      <c r="D277" s="305">
        <v>0</v>
      </c>
      <c r="E277" s="305">
        <v>1.6178999999999999</v>
      </c>
      <c r="F277" s="305">
        <v>11852.6844</v>
      </c>
      <c r="G277" s="305">
        <v>1155.106</v>
      </c>
      <c r="H277" s="305">
        <v>4982.2740999999996</v>
      </c>
      <c r="I277" s="305">
        <v>34829.008900000001</v>
      </c>
      <c r="J277" s="305">
        <v>9828.9004000000004</v>
      </c>
      <c r="K277" s="305">
        <v>0</v>
      </c>
      <c r="L277" s="305">
        <v>0</v>
      </c>
      <c r="M277" s="305">
        <v>0</v>
      </c>
      <c r="N277" s="314"/>
      <c r="O277" s="305"/>
      <c r="P277" s="305"/>
      <c r="Q277" s="305"/>
      <c r="R277" s="305"/>
      <c r="S277" s="305"/>
      <c r="T277" s="305"/>
      <c r="U277" s="305"/>
      <c r="V277" s="305"/>
      <c r="W277" s="305"/>
      <c r="X277" s="305"/>
      <c r="Y277" s="305"/>
      <c r="Z277" s="305"/>
      <c r="AA277" s="305"/>
      <c r="AB277" s="305"/>
      <c r="AC277" s="305"/>
      <c r="AD277" s="305"/>
      <c r="AE277" s="305"/>
      <c r="AF277" s="305"/>
      <c r="AG277" s="305"/>
      <c r="AH277" s="305"/>
      <c r="AI277" s="305"/>
      <c r="AJ277" s="305"/>
      <c r="AK277" s="305"/>
      <c r="AL277" s="305"/>
      <c r="AM277" s="305"/>
      <c r="AN277" s="305"/>
    </row>
    <row r="278" spans="1:40" s="304" customFormat="1" ht="9" customHeight="1">
      <c r="A278" s="319" t="s">
        <v>11</v>
      </c>
      <c r="B278" s="305">
        <f t="shared" si="15"/>
        <v>11705.771134000001</v>
      </c>
      <c r="C278" s="305">
        <v>183.67950200000001</v>
      </c>
      <c r="D278" s="305">
        <v>0</v>
      </c>
      <c r="E278" s="305">
        <v>0</v>
      </c>
      <c r="F278" s="305">
        <v>259.276996</v>
      </c>
      <c r="G278" s="305">
        <v>55.815506999999997</v>
      </c>
      <c r="H278" s="305">
        <v>45.656461999999998</v>
      </c>
      <c r="I278" s="305">
        <v>3572.1656680000001</v>
      </c>
      <c r="J278" s="305">
        <v>7409.3664170000002</v>
      </c>
      <c r="K278" s="305">
        <v>149.85686699999999</v>
      </c>
      <c r="L278" s="305">
        <v>0</v>
      </c>
      <c r="M278" s="305">
        <v>29.953714999999999</v>
      </c>
      <c r="N278" s="314"/>
      <c r="O278" s="305"/>
      <c r="P278" s="305"/>
      <c r="Q278" s="305"/>
      <c r="R278" s="305"/>
      <c r="S278" s="305"/>
      <c r="T278" s="305"/>
      <c r="U278" s="305"/>
      <c r="V278" s="305"/>
      <c r="W278" s="305"/>
      <c r="X278" s="305"/>
      <c r="Y278" s="305"/>
      <c r="Z278" s="305"/>
      <c r="AA278" s="305"/>
      <c r="AB278" s="305"/>
      <c r="AC278" s="305"/>
      <c r="AD278" s="305"/>
      <c r="AE278" s="305"/>
      <c r="AF278" s="305"/>
      <c r="AG278" s="305"/>
      <c r="AH278" s="305"/>
      <c r="AI278" s="305"/>
      <c r="AJ278" s="305"/>
      <c r="AK278" s="305"/>
      <c r="AL278" s="305"/>
      <c r="AM278" s="305"/>
      <c r="AN278" s="305"/>
    </row>
    <row r="279" spans="1:40" s="304" customFormat="1" ht="9" customHeight="1">
      <c r="A279" s="319" t="s">
        <v>12</v>
      </c>
      <c r="B279" s="305">
        <f t="shared" si="15"/>
        <v>28192.351756</v>
      </c>
      <c r="C279" s="305">
        <v>891.50851799999998</v>
      </c>
      <c r="D279" s="305">
        <v>0</v>
      </c>
      <c r="E279" s="315">
        <v>0</v>
      </c>
      <c r="F279" s="305">
        <v>841.97276499999998</v>
      </c>
      <c r="G279" s="305">
        <v>335.13395100000002</v>
      </c>
      <c r="H279" s="305">
        <v>255.30793499999999</v>
      </c>
      <c r="I279" s="305">
        <v>10319.513278</v>
      </c>
      <c r="J279" s="305">
        <v>14726.924913999999</v>
      </c>
      <c r="K279" s="305">
        <v>413.36042800000001</v>
      </c>
      <c r="L279" s="305">
        <v>0</v>
      </c>
      <c r="M279" s="305">
        <v>408.62996700000002</v>
      </c>
      <c r="N279" s="314"/>
      <c r="O279" s="305"/>
      <c r="P279" s="305"/>
      <c r="Q279" s="305"/>
      <c r="R279" s="305"/>
      <c r="S279" s="305"/>
      <c r="T279" s="305"/>
      <c r="U279" s="305"/>
      <c r="V279" s="305"/>
      <c r="W279" s="305"/>
      <c r="X279" s="305"/>
      <c r="Y279" s="305"/>
      <c r="Z279" s="305"/>
      <c r="AA279" s="305"/>
      <c r="AB279" s="305"/>
      <c r="AC279" s="305"/>
      <c r="AD279" s="305"/>
      <c r="AE279" s="305"/>
      <c r="AF279" s="305"/>
      <c r="AG279" s="305"/>
      <c r="AH279" s="305"/>
      <c r="AI279" s="305"/>
      <c r="AJ279" s="305"/>
      <c r="AK279" s="305"/>
      <c r="AL279" s="305"/>
      <c r="AM279" s="305"/>
      <c r="AN279" s="305"/>
    </row>
    <row r="280" spans="1:40" s="304" customFormat="1" ht="9" customHeight="1">
      <c r="A280" s="317" t="s">
        <v>13</v>
      </c>
      <c r="B280" s="323">
        <f t="shared" si="15"/>
        <v>23672.864394</v>
      </c>
      <c r="C280" s="323">
        <v>437.29860000000002</v>
      </c>
      <c r="D280" s="323">
        <v>0</v>
      </c>
      <c r="E280" s="323">
        <v>0</v>
      </c>
      <c r="F280" s="323">
        <v>152.3597</v>
      </c>
      <c r="G280" s="323">
        <v>65.593599999999995</v>
      </c>
      <c r="H280" s="323">
        <v>85.002399999999994</v>
      </c>
      <c r="I280" s="323">
        <v>5786.1798939999999</v>
      </c>
      <c r="J280" s="323">
        <v>16435.746299999999</v>
      </c>
      <c r="K280" s="323">
        <v>0</v>
      </c>
      <c r="L280" s="323">
        <v>0</v>
      </c>
      <c r="M280" s="318">
        <v>710.68389999999999</v>
      </c>
      <c r="N280" s="314"/>
      <c r="O280" s="305"/>
      <c r="P280" s="305"/>
      <c r="Q280" s="305"/>
      <c r="R280" s="305"/>
      <c r="S280" s="305"/>
      <c r="T280" s="305"/>
      <c r="U280" s="305"/>
      <c r="V280" s="305"/>
      <c r="W280" s="305"/>
      <c r="X280" s="305"/>
      <c r="Y280" s="305"/>
      <c r="Z280" s="305"/>
      <c r="AA280" s="305"/>
      <c r="AB280" s="305"/>
      <c r="AC280" s="305"/>
      <c r="AD280" s="305"/>
      <c r="AE280" s="305"/>
      <c r="AF280" s="305"/>
      <c r="AG280" s="305"/>
      <c r="AH280" s="305"/>
      <c r="AI280" s="305"/>
      <c r="AJ280" s="305"/>
      <c r="AK280" s="305"/>
      <c r="AL280" s="305"/>
      <c r="AM280" s="305"/>
      <c r="AN280" s="305"/>
    </row>
    <row r="281" spans="1:40" s="304" customFormat="1" ht="9" customHeight="1">
      <c r="A281" s="319" t="s">
        <v>14</v>
      </c>
      <c r="B281" s="305">
        <f t="shared" si="15"/>
        <v>17805.678123000002</v>
      </c>
      <c r="C281" s="305">
        <v>284.509502</v>
      </c>
      <c r="D281" s="305">
        <v>0</v>
      </c>
      <c r="E281" s="305">
        <v>0</v>
      </c>
      <c r="F281" s="305">
        <v>644.33165799999995</v>
      </c>
      <c r="G281" s="305">
        <v>71.619330000000005</v>
      </c>
      <c r="H281" s="305">
        <v>11.4642</v>
      </c>
      <c r="I281" s="305">
        <v>5166.2591789999997</v>
      </c>
      <c r="J281" s="305">
        <v>10275.452158</v>
      </c>
      <c r="K281" s="305">
        <v>1250</v>
      </c>
      <c r="L281" s="305">
        <v>0</v>
      </c>
      <c r="M281" s="305">
        <v>102.042096</v>
      </c>
      <c r="N281" s="314"/>
      <c r="O281" s="305"/>
      <c r="P281" s="305"/>
      <c r="Q281" s="305"/>
      <c r="R281" s="305"/>
      <c r="S281" s="305"/>
      <c r="T281" s="305"/>
      <c r="U281" s="305"/>
      <c r="V281" s="305"/>
      <c r="W281" s="305"/>
      <c r="X281" s="305"/>
      <c r="Y281" s="305"/>
      <c r="Z281" s="305"/>
      <c r="AA281" s="305"/>
      <c r="AB281" s="305"/>
      <c r="AC281" s="305"/>
      <c r="AD281" s="305"/>
      <c r="AE281" s="305"/>
      <c r="AF281" s="305"/>
      <c r="AG281" s="305"/>
      <c r="AH281" s="305"/>
      <c r="AI281" s="305"/>
      <c r="AJ281" s="305"/>
      <c r="AK281" s="305"/>
      <c r="AL281" s="305"/>
      <c r="AM281" s="305"/>
      <c r="AN281" s="305"/>
    </row>
    <row r="282" spans="1:40" s="304" customFormat="1" ht="9" customHeight="1">
      <c r="A282" s="319" t="s">
        <v>15</v>
      </c>
      <c r="B282" s="305">
        <f t="shared" si="15"/>
        <v>44201.308898000003</v>
      </c>
      <c r="C282" s="305">
        <v>1503.7523920000001</v>
      </c>
      <c r="D282" s="305">
        <v>356.49311899999998</v>
      </c>
      <c r="E282" s="305">
        <v>0</v>
      </c>
      <c r="F282" s="305">
        <v>924.43234500000005</v>
      </c>
      <c r="G282" s="305">
        <v>324.24792100000002</v>
      </c>
      <c r="H282" s="305">
        <v>409.76907799999998</v>
      </c>
      <c r="I282" s="305">
        <v>17154.146370999999</v>
      </c>
      <c r="J282" s="305">
        <v>21023.332750000001</v>
      </c>
      <c r="K282" s="305">
        <v>1443.922409</v>
      </c>
      <c r="L282" s="305">
        <v>1061.2125129999999</v>
      </c>
      <c r="M282" s="305">
        <v>0</v>
      </c>
      <c r="N282" s="314"/>
      <c r="O282" s="305"/>
      <c r="P282" s="305"/>
      <c r="Q282" s="305"/>
      <c r="R282" s="305"/>
      <c r="S282" s="305"/>
      <c r="T282" s="305"/>
      <c r="U282" s="305"/>
      <c r="V282" s="305"/>
      <c r="W282" s="305"/>
      <c r="X282" s="305"/>
      <c r="Y282" s="305"/>
      <c r="Z282" s="305"/>
      <c r="AA282" s="305"/>
      <c r="AB282" s="305"/>
      <c r="AC282" s="305"/>
      <c r="AD282" s="305"/>
      <c r="AE282" s="305"/>
      <c r="AF282" s="305"/>
      <c r="AG282" s="305"/>
      <c r="AH282" s="305"/>
      <c r="AI282" s="305"/>
      <c r="AJ282" s="305"/>
      <c r="AK282" s="305"/>
      <c r="AL282" s="305"/>
      <c r="AM282" s="305"/>
      <c r="AN282" s="305"/>
    </row>
    <row r="283" spans="1:40" s="304" customFormat="1" ht="9" customHeight="1">
      <c r="A283" s="319" t="s">
        <v>16</v>
      </c>
      <c r="B283" s="305">
        <f t="shared" si="15"/>
        <v>88875.741599999994</v>
      </c>
      <c r="C283" s="305">
        <v>2612.5657000000001</v>
      </c>
      <c r="D283" s="305">
        <v>0</v>
      </c>
      <c r="E283" s="305">
        <v>87.094499999999996</v>
      </c>
      <c r="F283" s="305">
        <v>1918.2732000000001</v>
      </c>
      <c r="G283" s="305">
        <v>235.3749</v>
      </c>
      <c r="H283" s="305">
        <v>446.53</v>
      </c>
      <c r="I283" s="305">
        <v>33200.755499999999</v>
      </c>
      <c r="J283" s="305">
        <v>35087.045899999997</v>
      </c>
      <c r="K283" s="305">
        <v>4999.9151000000002</v>
      </c>
      <c r="L283" s="305">
        <v>0</v>
      </c>
      <c r="M283" s="305">
        <v>10288.186799999999</v>
      </c>
      <c r="N283" s="314"/>
      <c r="O283" s="305"/>
      <c r="P283" s="305"/>
      <c r="Q283" s="305"/>
      <c r="R283" s="305"/>
      <c r="S283" s="305"/>
      <c r="T283" s="305"/>
      <c r="U283" s="305"/>
      <c r="V283" s="305"/>
      <c r="W283" s="305"/>
      <c r="X283" s="305"/>
      <c r="Y283" s="305"/>
      <c r="Z283" s="305"/>
      <c r="AA283" s="305"/>
      <c r="AB283" s="305"/>
      <c r="AC283" s="305"/>
      <c r="AD283" s="305"/>
      <c r="AE283" s="305"/>
      <c r="AF283" s="305"/>
      <c r="AG283" s="305"/>
      <c r="AH283" s="305"/>
      <c r="AI283" s="305"/>
      <c r="AJ283" s="305"/>
      <c r="AK283" s="305"/>
      <c r="AL283" s="305"/>
      <c r="AM283" s="305"/>
      <c r="AN283" s="305"/>
    </row>
    <row r="284" spans="1:40" s="304" customFormat="1" ht="9" customHeight="1">
      <c r="A284" s="317" t="s">
        <v>17</v>
      </c>
      <c r="B284" s="323">
        <f t="shared" si="15"/>
        <v>27408.719938000002</v>
      </c>
      <c r="C284" s="323">
        <v>401.30226800000003</v>
      </c>
      <c r="D284" s="323">
        <v>0</v>
      </c>
      <c r="E284" s="323">
        <v>3.4966930000000001</v>
      </c>
      <c r="F284" s="323">
        <v>450.85879399999999</v>
      </c>
      <c r="G284" s="323">
        <v>55.639330000000001</v>
      </c>
      <c r="H284" s="323">
        <v>253.67302100000001</v>
      </c>
      <c r="I284" s="323">
        <v>8203.4670170000009</v>
      </c>
      <c r="J284" s="323">
        <v>16536.546547999998</v>
      </c>
      <c r="K284" s="323">
        <v>1500</v>
      </c>
      <c r="L284" s="323">
        <v>0</v>
      </c>
      <c r="M284" s="323">
        <v>3.7362669999999998</v>
      </c>
      <c r="N284" s="314"/>
      <c r="O284" s="305"/>
      <c r="P284" s="305"/>
      <c r="Q284" s="305"/>
      <c r="R284" s="305"/>
      <c r="S284" s="305"/>
      <c r="T284" s="305"/>
      <c r="U284" s="305"/>
      <c r="V284" s="305"/>
      <c r="W284" s="305"/>
      <c r="X284" s="305"/>
      <c r="Y284" s="305"/>
      <c r="Z284" s="305"/>
      <c r="AA284" s="305"/>
      <c r="AB284" s="305"/>
      <c r="AC284" s="305"/>
      <c r="AD284" s="305"/>
      <c r="AE284" s="305"/>
      <c r="AF284" s="305"/>
      <c r="AG284" s="305"/>
      <c r="AH284" s="305"/>
      <c r="AI284" s="305"/>
      <c r="AJ284" s="305"/>
      <c r="AK284" s="305"/>
      <c r="AL284" s="305"/>
      <c r="AM284" s="305"/>
      <c r="AN284" s="305"/>
    </row>
    <row r="285" spans="1:40" s="304" customFormat="1" ht="9" customHeight="1">
      <c r="A285" s="319" t="s">
        <v>18</v>
      </c>
      <c r="B285" s="305">
        <f t="shared" si="15"/>
        <v>11723.698417</v>
      </c>
      <c r="C285" s="305">
        <v>109.54300000000001</v>
      </c>
      <c r="D285" s="305">
        <v>0</v>
      </c>
      <c r="E285" s="305">
        <v>4.9450000000000003</v>
      </c>
      <c r="F285" s="305">
        <v>272.49700000000001</v>
      </c>
      <c r="G285" s="305">
        <v>59</v>
      </c>
      <c r="H285" s="305">
        <v>45.872999999999998</v>
      </c>
      <c r="I285" s="305">
        <v>4304.5839999999998</v>
      </c>
      <c r="J285" s="305">
        <v>6707.2563950000003</v>
      </c>
      <c r="K285" s="305">
        <v>220.000022</v>
      </c>
      <c r="L285" s="305">
        <v>0</v>
      </c>
      <c r="M285" s="305">
        <v>0</v>
      </c>
      <c r="N285" s="314"/>
      <c r="O285" s="305"/>
      <c r="P285" s="305"/>
      <c r="Q285" s="305"/>
      <c r="R285" s="305"/>
      <c r="S285" s="305"/>
      <c r="T285" s="305"/>
      <c r="U285" s="305"/>
      <c r="V285" s="305"/>
      <c r="W285" s="305"/>
      <c r="X285" s="305"/>
      <c r="Y285" s="305"/>
      <c r="Z285" s="305"/>
      <c r="AA285" s="305"/>
      <c r="AB285" s="305"/>
      <c r="AC285" s="305"/>
      <c r="AD285" s="305"/>
      <c r="AE285" s="305"/>
      <c r="AF285" s="305"/>
      <c r="AG285" s="305"/>
      <c r="AH285" s="305"/>
      <c r="AI285" s="305"/>
      <c r="AJ285" s="305"/>
      <c r="AK285" s="305"/>
      <c r="AL285" s="305"/>
      <c r="AM285" s="305"/>
      <c r="AN285" s="305"/>
    </row>
    <row r="286" spans="1:40" s="304" customFormat="1" ht="9" customHeight="1">
      <c r="A286" s="319" t="s">
        <v>19</v>
      </c>
      <c r="B286" s="305">
        <f t="shared" si="15"/>
        <v>8920.4260580000009</v>
      </c>
      <c r="C286" s="305">
        <v>206.31156899999999</v>
      </c>
      <c r="D286" s="305">
        <v>0</v>
      </c>
      <c r="E286" s="305">
        <v>0</v>
      </c>
      <c r="F286" s="305">
        <v>107.599024</v>
      </c>
      <c r="G286" s="305">
        <v>20.856822000000001</v>
      </c>
      <c r="H286" s="305">
        <v>29.207328</v>
      </c>
      <c r="I286" s="305">
        <v>2801.587923</v>
      </c>
      <c r="J286" s="305">
        <v>5187.836131</v>
      </c>
      <c r="K286" s="305">
        <v>0</v>
      </c>
      <c r="L286" s="305">
        <v>438.54743100000002</v>
      </c>
      <c r="M286" s="305">
        <v>128.47982999999999</v>
      </c>
      <c r="N286" s="314"/>
      <c r="O286" s="305"/>
      <c r="P286" s="305"/>
      <c r="Q286" s="305"/>
      <c r="R286" s="305"/>
      <c r="S286" s="305"/>
      <c r="T286" s="305"/>
      <c r="U286" s="305"/>
      <c r="V286" s="305"/>
      <c r="W286" s="305"/>
      <c r="X286" s="305"/>
      <c r="Y286" s="305"/>
      <c r="Z286" s="305"/>
      <c r="AA286" s="305"/>
      <c r="AB286" s="305"/>
      <c r="AC286" s="305"/>
      <c r="AD286" s="305"/>
      <c r="AE286" s="305"/>
      <c r="AF286" s="305"/>
      <c r="AG286" s="305"/>
      <c r="AH286" s="305"/>
      <c r="AI286" s="305"/>
      <c r="AJ286" s="305"/>
      <c r="AK286" s="305"/>
      <c r="AL286" s="305"/>
      <c r="AM286" s="305"/>
      <c r="AN286" s="305"/>
    </row>
    <row r="287" spans="1:40" s="304" customFormat="1" ht="9" customHeight="1">
      <c r="A287" s="319" t="s">
        <v>20</v>
      </c>
      <c r="B287" s="305">
        <f t="shared" si="15"/>
        <v>34392.514306000005</v>
      </c>
      <c r="C287" s="305">
        <v>1873.6044420000001</v>
      </c>
      <c r="D287" s="305">
        <v>0</v>
      </c>
      <c r="E287" s="305">
        <v>0</v>
      </c>
      <c r="F287" s="305">
        <v>1398.5614270000001</v>
      </c>
      <c r="G287" s="305">
        <v>422.532464</v>
      </c>
      <c r="H287" s="305">
        <v>600.14329099999998</v>
      </c>
      <c r="I287" s="305">
        <v>13231.540105</v>
      </c>
      <c r="J287" s="305">
        <v>14169.349512999999</v>
      </c>
      <c r="K287" s="305">
        <v>0</v>
      </c>
      <c r="L287" s="305">
        <v>2696.7830640000002</v>
      </c>
      <c r="M287" s="305">
        <v>0</v>
      </c>
      <c r="N287" s="314"/>
      <c r="O287" s="305"/>
      <c r="P287" s="305"/>
      <c r="Q287" s="305"/>
      <c r="R287" s="305"/>
      <c r="S287" s="305"/>
      <c r="T287" s="305"/>
      <c r="U287" s="305"/>
      <c r="V287" s="305"/>
      <c r="W287" s="305"/>
      <c r="X287" s="305"/>
      <c r="Y287" s="305"/>
      <c r="Z287" s="305"/>
      <c r="AA287" s="305"/>
      <c r="AB287" s="305"/>
      <c r="AC287" s="305"/>
      <c r="AD287" s="305"/>
      <c r="AE287" s="305"/>
      <c r="AF287" s="305"/>
      <c r="AG287" s="305"/>
      <c r="AH287" s="305"/>
      <c r="AI287" s="305"/>
      <c r="AJ287" s="305"/>
      <c r="AK287" s="305"/>
      <c r="AL287" s="305"/>
      <c r="AM287" s="305"/>
      <c r="AN287" s="305"/>
    </row>
    <row r="288" spans="1:40" s="304" customFormat="1" ht="9" customHeight="1">
      <c r="A288" s="317" t="s">
        <v>21</v>
      </c>
      <c r="B288" s="323">
        <f t="shared" si="15"/>
        <v>25974.172000000002</v>
      </c>
      <c r="C288" s="323">
        <v>179.60900000000001</v>
      </c>
      <c r="D288" s="323">
        <v>0</v>
      </c>
      <c r="E288" s="318">
        <v>4.5599999999999996</v>
      </c>
      <c r="F288" s="323">
        <v>533.91099999999994</v>
      </c>
      <c r="G288" s="323">
        <v>147.874</v>
      </c>
      <c r="H288" s="323">
        <v>184.09899999999999</v>
      </c>
      <c r="I288" s="323">
        <v>6979.16</v>
      </c>
      <c r="J288" s="323">
        <v>17781.843000000001</v>
      </c>
      <c r="K288" s="323">
        <v>160</v>
      </c>
      <c r="L288" s="323">
        <v>0</v>
      </c>
      <c r="M288" s="323">
        <v>3.1160000000000001</v>
      </c>
      <c r="N288" s="314"/>
      <c r="O288" s="305"/>
      <c r="P288" s="305"/>
      <c r="Q288" s="305"/>
      <c r="R288" s="305"/>
      <c r="S288" s="305"/>
      <c r="T288" s="305"/>
      <c r="U288" s="305"/>
      <c r="V288" s="305"/>
      <c r="W288" s="305"/>
      <c r="X288" s="305"/>
      <c r="Y288" s="305"/>
      <c r="Z288" s="305"/>
      <c r="AA288" s="305"/>
      <c r="AB288" s="305"/>
      <c r="AC288" s="305"/>
      <c r="AD288" s="305"/>
      <c r="AE288" s="305"/>
      <c r="AF288" s="305"/>
      <c r="AG288" s="305"/>
      <c r="AH288" s="305"/>
      <c r="AI288" s="305"/>
      <c r="AJ288" s="305"/>
      <c r="AK288" s="305"/>
      <c r="AL288" s="305"/>
      <c r="AM288" s="305"/>
      <c r="AN288" s="305"/>
    </row>
    <row r="289" spans="1:40" s="304" customFormat="1" ht="9" customHeight="1">
      <c r="A289" s="319" t="s">
        <v>22</v>
      </c>
      <c r="B289" s="305">
        <f t="shared" si="15"/>
        <v>31531.9162</v>
      </c>
      <c r="C289" s="305">
        <v>496.5915</v>
      </c>
      <c r="D289" s="305">
        <v>0</v>
      </c>
      <c r="E289" s="305">
        <v>0</v>
      </c>
      <c r="F289" s="305">
        <v>506.74970000000002</v>
      </c>
      <c r="G289" s="305">
        <v>104.4355</v>
      </c>
      <c r="H289" s="305">
        <v>413.99444999999997</v>
      </c>
      <c r="I289" s="305">
        <v>11618.6765</v>
      </c>
      <c r="J289" s="305">
        <v>18391.468550000001</v>
      </c>
      <c r="K289" s="305">
        <v>0</v>
      </c>
      <c r="L289" s="305">
        <v>0</v>
      </c>
      <c r="M289" s="305">
        <v>0</v>
      </c>
      <c r="N289" s="314"/>
      <c r="O289" s="305"/>
      <c r="P289" s="305"/>
      <c r="Q289" s="305"/>
      <c r="R289" s="305"/>
      <c r="S289" s="305"/>
      <c r="T289" s="305"/>
      <c r="U289" s="305"/>
      <c r="V289" s="305"/>
      <c r="W289" s="305"/>
      <c r="X289" s="305"/>
      <c r="Y289" s="305"/>
      <c r="Z289" s="305"/>
      <c r="AA289" s="305"/>
      <c r="AB289" s="305"/>
      <c r="AC289" s="305"/>
      <c r="AD289" s="305"/>
      <c r="AE289" s="305"/>
      <c r="AF289" s="305"/>
      <c r="AG289" s="305"/>
      <c r="AH289" s="305"/>
      <c r="AI289" s="305"/>
      <c r="AJ289" s="305"/>
      <c r="AK289" s="305"/>
      <c r="AL289" s="305"/>
      <c r="AM289" s="305"/>
      <c r="AN289" s="305"/>
    </row>
    <row r="290" spans="1:40" s="304" customFormat="1" ht="9" customHeight="1">
      <c r="A290" s="319" t="s">
        <v>23</v>
      </c>
      <c r="B290" s="305">
        <f t="shared" si="15"/>
        <v>12397.850665</v>
      </c>
      <c r="C290" s="305">
        <v>562.90624400000002</v>
      </c>
      <c r="D290" s="305">
        <v>0</v>
      </c>
      <c r="E290" s="305">
        <v>0.91119300000000003</v>
      </c>
      <c r="F290" s="305">
        <v>276.777242</v>
      </c>
      <c r="G290" s="305">
        <v>278.03256199999998</v>
      </c>
      <c r="H290" s="305">
        <v>64.411090000000002</v>
      </c>
      <c r="I290" s="305">
        <v>4937.3224790000004</v>
      </c>
      <c r="J290" s="305">
        <v>6275.6159200000002</v>
      </c>
      <c r="K290" s="305">
        <v>0</v>
      </c>
      <c r="L290" s="305">
        <v>0</v>
      </c>
      <c r="M290" s="305">
        <v>1.8739349999999999</v>
      </c>
      <c r="N290" s="314"/>
      <c r="O290" s="305"/>
      <c r="P290" s="305"/>
      <c r="Q290" s="305"/>
      <c r="R290" s="305"/>
      <c r="S290" s="305"/>
      <c r="T290" s="305"/>
      <c r="U290" s="305"/>
      <c r="V290" s="305"/>
      <c r="W290" s="305"/>
      <c r="X290" s="305"/>
      <c r="Y290" s="305"/>
      <c r="Z290" s="305"/>
      <c r="AA290" s="305"/>
      <c r="AB290" s="305"/>
      <c r="AC290" s="305"/>
      <c r="AD290" s="305"/>
      <c r="AE290" s="305"/>
      <c r="AF290" s="305"/>
      <c r="AG290" s="305"/>
      <c r="AH290" s="305"/>
      <c r="AI290" s="305"/>
      <c r="AJ290" s="305"/>
      <c r="AK290" s="305"/>
      <c r="AL290" s="305"/>
      <c r="AM290" s="305"/>
      <c r="AN290" s="305"/>
    </row>
    <row r="291" spans="1:40" s="304" customFormat="1" ht="9" customHeight="1">
      <c r="A291" s="319" t="s">
        <v>24</v>
      </c>
      <c r="B291" s="305">
        <f t="shared" si="15"/>
        <v>10175.600999999999</v>
      </c>
      <c r="C291" s="305">
        <v>469.76</v>
      </c>
      <c r="D291" s="305">
        <v>0</v>
      </c>
      <c r="E291" s="305">
        <v>0</v>
      </c>
      <c r="F291" s="305">
        <v>412.06700000000001</v>
      </c>
      <c r="G291" s="305">
        <v>106.10299999999999</v>
      </c>
      <c r="H291" s="305">
        <v>87.539000000000001</v>
      </c>
      <c r="I291" s="305">
        <v>3607.1529999999998</v>
      </c>
      <c r="J291" s="305">
        <v>4818.07</v>
      </c>
      <c r="K291" s="315">
        <v>0</v>
      </c>
      <c r="L291" s="305">
        <v>637.26900000000001</v>
      </c>
      <c r="M291" s="315">
        <v>37.64</v>
      </c>
      <c r="N291" s="314"/>
      <c r="O291" s="305"/>
      <c r="P291" s="305"/>
      <c r="Q291" s="305"/>
      <c r="R291" s="305"/>
      <c r="S291" s="305"/>
      <c r="T291" s="305"/>
      <c r="U291" s="305"/>
      <c r="V291" s="305"/>
      <c r="W291" s="305"/>
      <c r="X291" s="305"/>
      <c r="Y291" s="305"/>
      <c r="Z291" s="305"/>
      <c r="AA291" s="305"/>
      <c r="AB291" s="305"/>
      <c r="AC291" s="305"/>
      <c r="AD291" s="305"/>
      <c r="AE291" s="305"/>
      <c r="AF291" s="305"/>
      <c r="AG291" s="305"/>
      <c r="AH291" s="305"/>
      <c r="AI291" s="305"/>
      <c r="AJ291" s="305"/>
      <c r="AK291" s="305"/>
      <c r="AL291" s="305"/>
      <c r="AM291" s="305"/>
      <c r="AN291" s="305"/>
    </row>
    <row r="292" spans="1:40" s="304" customFormat="1" ht="9" customHeight="1">
      <c r="A292" s="317" t="s">
        <v>25</v>
      </c>
      <c r="B292" s="323">
        <f t="shared" si="15"/>
        <v>18318.339042</v>
      </c>
      <c r="C292" s="323">
        <v>257.67899999999997</v>
      </c>
      <c r="D292" s="323">
        <v>0</v>
      </c>
      <c r="E292" s="323">
        <v>0</v>
      </c>
      <c r="F292" s="323">
        <v>248.36099999999999</v>
      </c>
      <c r="G292" s="323">
        <v>828.98099999999999</v>
      </c>
      <c r="H292" s="323">
        <v>82.543000000000006</v>
      </c>
      <c r="I292" s="323">
        <v>5187.1409999999996</v>
      </c>
      <c r="J292" s="323">
        <v>10564.701999999999</v>
      </c>
      <c r="K292" s="323">
        <v>1142.0460419999999</v>
      </c>
      <c r="L292" s="323">
        <v>0</v>
      </c>
      <c r="M292" s="323">
        <v>6.8860000000000001</v>
      </c>
      <c r="N292" s="314"/>
      <c r="O292" s="305"/>
      <c r="P292" s="305"/>
      <c r="Q292" s="305"/>
      <c r="R292" s="305"/>
      <c r="S292" s="305"/>
      <c r="T292" s="305"/>
      <c r="U292" s="305"/>
      <c r="V292" s="305"/>
      <c r="W292" s="305"/>
      <c r="X292" s="305"/>
      <c r="Y292" s="305"/>
      <c r="Z292" s="305"/>
      <c r="AA292" s="305"/>
      <c r="AB292" s="305"/>
      <c r="AC292" s="305"/>
      <c r="AD292" s="305"/>
      <c r="AE292" s="305"/>
      <c r="AF292" s="305"/>
      <c r="AG292" s="305"/>
      <c r="AH292" s="305"/>
      <c r="AI292" s="305"/>
      <c r="AJ292" s="305"/>
      <c r="AK292" s="305"/>
      <c r="AL292" s="305"/>
      <c r="AM292" s="305"/>
      <c r="AN292" s="305"/>
    </row>
    <row r="293" spans="1:40" s="304" customFormat="1" ht="9" customHeight="1">
      <c r="A293" s="319" t="s">
        <v>26</v>
      </c>
      <c r="B293" s="305">
        <f t="shared" si="15"/>
        <v>18248.9702</v>
      </c>
      <c r="C293" s="305">
        <v>299.856493</v>
      </c>
      <c r="D293" s="305">
        <v>0</v>
      </c>
      <c r="E293" s="305">
        <v>0</v>
      </c>
      <c r="F293" s="305">
        <v>675.72980600000005</v>
      </c>
      <c r="G293" s="305">
        <v>210.422923</v>
      </c>
      <c r="H293" s="305">
        <v>250.84883199999999</v>
      </c>
      <c r="I293" s="305">
        <v>6801.2170249999999</v>
      </c>
      <c r="J293" s="305">
        <v>10010.895121</v>
      </c>
      <c r="K293" s="305">
        <v>0</v>
      </c>
      <c r="L293" s="305">
        <v>0</v>
      </c>
      <c r="M293" s="305">
        <v>0</v>
      </c>
      <c r="N293" s="314"/>
      <c r="O293" s="305"/>
      <c r="P293" s="305"/>
      <c r="Q293" s="305"/>
      <c r="R293" s="305"/>
      <c r="S293" s="305"/>
      <c r="T293" s="305"/>
      <c r="U293" s="305"/>
      <c r="V293" s="305"/>
      <c r="W293" s="305"/>
      <c r="X293" s="305"/>
      <c r="Y293" s="305"/>
      <c r="Z293" s="305"/>
      <c r="AA293" s="305"/>
      <c r="AB293" s="305"/>
      <c r="AC293" s="305"/>
      <c r="AD293" s="305"/>
      <c r="AE293" s="305"/>
      <c r="AF293" s="305"/>
      <c r="AG293" s="305"/>
      <c r="AH293" s="305"/>
      <c r="AI293" s="305"/>
      <c r="AJ293" s="305"/>
      <c r="AK293" s="305"/>
      <c r="AL293" s="305"/>
      <c r="AM293" s="305"/>
      <c r="AN293" s="305"/>
    </row>
    <row r="294" spans="1:40" s="304" customFormat="1" ht="9" customHeight="1">
      <c r="A294" s="319" t="s">
        <v>27</v>
      </c>
      <c r="B294" s="305">
        <f t="shared" si="15"/>
        <v>21530.162099999998</v>
      </c>
      <c r="C294" s="305">
        <v>633.42610000000002</v>
      </c>
      <c r="D294" s="305">
        <v>1200.4380000000001</v>
      </c>
      <c r="E294" s="305">
        <v>160.54589999999999</v>
      </c>
      <c r="F294" s="305">
        <v>635.95730000000003</v>
      </c>
      <c r="G294" s="305">
        <v>64.620400000000004</v>
      </c>
      <c r="H294" s="305">
        <v>457.76339999999999</v>
      </c>
      <c r="I294" s="305">
        <v>8693.8655999999992</v>
      </c>
      <c r="J294" s="305">
        <v>8298.3693999999996</v>
      </c>
      <c r="K294" s="305">
        <v>763.74530000000004</v>
      </c>
      <c r="L294" s="305">
        <v>0</v>
      </c>
      <c r="M294" s="305">
        <v>621.4307</v>
      </c>
      <c r="N294" s="314"/>
      <c r="O294" s="305"/>
      <c r="P294" s="305"/>
      <c r="Q294" s="305"/>
      <c r="R294" s="305"/>
      <c r="S294" s="305"/>
      <c r="T294" s="305"/>
      <c r="U294" s="305"/>
      <c r="V294" s="305"/>
      <c r="W294" s="305"/>
      <c r="X294" s="305"/>
      <c r="Y294" s="305"/>
      <c r="Z294" s="305"/>
      <c r="AA294" s="305"/>
      <c r="AB294" s="305"/>
      <c r="AC294" s="305"/>
      <c r="AD294" s="305"/>
      <c r="AE294" s="305"/>
      <c r="AF294" s="305"/>
      <c r="AG294" s="305"/>
      <c r="AH294" s="305"/>
      <c r="AI294" s="305"/>
      <c r="AJ294" s="305"/>
      <c r="AK294" s="305"/>
      <c r="AL294" s="305"/>
      <c r="AM294" s="305"/>
      <c r="AN294" s="305"/>
    </row>
    <row r="295" spans="1:40" s="304" customFormat="1" ht="9" customHeight="1">
      <c r="A295" s="319" t="s">
        <v>28</v>
      </c>
      <c r="B295" s="305">
        <f t="shared" si="15"/>
        <v>28067.874419</v>
      </c>
      <c r="C295" s="305">
        <v>212.32499999999999</v>
      </c>
      <c r="D295" s="305">
        <v>0</v>
      </c>
      <c r="E295" s="305">
        <v>0</v>
      </c>
      <c r="F295" s="305">
        <v>215.577</v>
      </c>
      <c r="G295" s="305">
        <v>384.93578500000001</v>
      </c>
      <c r="H295" s="305">
        <v>146.98099999999999</v>
      </c>
      <c r="I295" s="305">
        <v>14557.746762999999</v>
      </c>
      <c r="J295" s="305">
        <v>12345.984525</v>
      </c>
      <c r="K295" s="305">
        <v>0</v>
      </c>
      <c r="L295" s="305">
        <v>0</v>
      </c>
      <c r="M295" s="305">
        <v>204.32434599999999</v>
      </c>
      <c r="N295" s="314"/>
      <c r="O295" s="305"/>
      <c r="P295" s="305"/>
      <c r="Q295" s="305"/>
      <c r="R295" s="305"/>
      <c r="S295" s="305"/>
      <c r="T295" s="305"/>
      <c r="U295" s="305"/>
      <c r="V295" s="305"/>
      <c r="W295" s="305"/>
      <c r="X295" s="305"/>
      <c r="Y295" s="305"/>
      <c r="Z295" s="305"/>
      <c r="AA295" s="305"/>
      <c r="AB295" s="305"/>
      <c r="AC295" s="305"/>
      <c r="AD295" s="305"/>
      <c r="AE295" s="305"/>
      <c r="AF295" s="305"/>
      <c r="AG295" s="305"/>
      <c r="AH295" s="305"/>
      <c r="AI295" s="305"/>
      <c r="AJ295" s="305"/>
      <c r="AK295" s="305"/>
      <c r="AL295" s="305"/>
      <c r="AM295" s="305"/>
      <c r="AN295" s="305"/>
    </row>
    <row r="296" spans="1:40" s="304" customFormat="1" ht="9" customHeight="1">
      <c r="A296" s="317" t="s">
        <v>29</v>
      </c>
      <c r="B296" s="323">
        <f t="shared" si="15"/>
        <v>22975.665000000001</v>
      </c>
      <c r="C296" s="323">
        <v>808.94399999999996</v>
      </c>
      <c r="D296" s="323">
        <v>0</v>
      </c>
      <c r="E296" s="323">
        <v>0</v>
      </c>
      <c r="F296" s="323">
        <v>785.35799999999995</v>
      </c>
      <c r="G296" s="323">
        <v>187.584</v>
      </c>
      <c r="H296" s="323">
        <v>112.771</v>
      </c>
      <c r="I296" s="323">
        <v>7745.7110000000002</v>
      </c>
      <c r="J296" s="323">
        <v>13335.297</v>
      </c>
      <c r="K296" s="323">
        <v>0</v>
      </c>
      <c r="L296" s="323">
        <v>0</v>
      </c>
      <c r="M296" s="323">
        <v>0</v>
      </c>
      <c r="N296" s="314"/>
      <c r="O296" s="305"/>
      <c r="P296" s="305"/>
      <c r="Q296" s="305"/>
      <c r="R296" s="305"/>
      <c r="S296" s="305"/>
      <c r="T296" s="305"/>
      <c r="U296" s="305"/>
      <c r="V296" s="305"/>
      <c r="W296" s="305"/>
      <c r="X296" s="305"/>
      <c r="Y296" s="305"/>
      <c r="Z296" s="305"/>
      <c r="AA296" s="305"/>
      <c r="AB296" s="305"/>
      <c r="AC296" s="305"/>
      <c r="AD296" s="305"/>
      <c r="AE296" s="305"/>
      <c r="AF296" s="305"/>
      <c r="AG296" s="305"/>
      <c r="AH296" s="305"/>
      <c r="AI296" s="305"/>
      <c r="AJ296" s="305"/>
      <c r="AK296" s="305"/>
      <c r="AL296" s="305"/>
      <c r="AM296" s="305"/>
      <c r="AN296" s="305"/>
    </row>
    <row r="297" spans="1:40" s="304" customFormat="1" ht="9" customHeight="1">
      <c r="A297" s="319" t="s">
        <v>30</v>
      </c>
      <c r="B297" s="305">
        <f t="shared" si="15"/>
        <v>7689.0363839999991</v>
      </c>
      <c r="C297" s="305">
        <v>121.88361399999999</v>
      </c>
      <c r="D297" s="305">
        <v>0</v>
      </c>
      <c r="E297" s="305">
        <v>0</v>
      </c>
      <c r="F297" s="305">
        <v>122.843238</v>
      </c>
      <c r="G297" s="305">
        <v>15.965854999999999</v>
      </c>
      <c r="H297" s="305">
        <v>18.933427999999999</v>
      </c>
      <c r="I297" s="305">
        <v>2765.7383810000001</v>
      </c>
      <c r="J297" s="305">
        <v>4463.8170389999996</v>
      </c>
      <c r="K297" s="305">
        <v>179.854829</v>
      </c>
      <c r="L297" s="305">
        <v>0</v>
      </c>
      <c r="M297" s="305">
        <v>0</v>
      </c>
      <c r="N297" s="314"/>
      <c r="O297" s="305"/>
      <c r="P297" s="305"/>
      <c r="Q297" s="305"/>
      <c r="R297" s="305"/>
      <c r="S297" s="305"/>
      <c r="T297" s="305"/>
      <c r="U297" s="305"/>
      <c r="V297" s="305"/>
      <c r="W297" s="305"/>
      <c r="X297" s="305"/>
      <c r="Y297" s="305"/>
      <c r="Z297" s="305"/>
      <c r="AA297" s="305"/>
      <c r="AB297" s="305"/>
      <c r="AC297" s="305"/>
      <c r="AD297" s="305"/>
      <c r="AE297" s="305"/>
      <c r="AF297" s="305"/>
      <c r="AG297" s="305"/>
      <c r="AH297" s="305"/>
      <c r="AI297" s="305"/>
      <c r="AJ297" s="305"/>
      <c r="AK297" s="305"/>
      <c r="AL297" s="305"/>
      <c r="AM297" s="305"/>
      <c r="AN297" s="305"/>
    </row>
    <row r="298" spans="1:40" s="304" customFormat="1" ht="9" customHeight="1">
      <c r="A298" s="319" t="s">
        <v>31</v>
      </c>
      <c r="B298" s="305">
        <f t="shared" si="15"/>
        <v>47807.118174000003</v>
      </c>
      <c r="C298" s="305">
        <v>1070.464373</v>
      </c>
      <c r="D298" s="305">
        <v>0</v>
      </c>
      <c r="E298" s="305">
        <v>0</v>
      </c>
      <c r="F298" s="305">
        <v>599.19833000000006</v>
      </c>
      <c r="G298" s="305">
        <v>287.029518</v>
      </c>
      <c r="H298" s="305">
        <v>1270.8565269999999</v>
      </c>
      <c r="I298" s="305">
        <v>16050.898443</v>
      </c>
      <c r="J298" s="305">
        <v>27466.250337000001</v>
      </c>
      <c r="K298" s="305">
        <v>0</v>
      </c>
      <c r="L298" s="305">
        <v>1062.420646</v>
      </c>
      <c r="M298" s="305">
        <v>0</v>
      </c>
      <c r="N298" s="314"/>
      <c r="O298" s="305"/>
      <c r="P298" s="305"/>
      <c r="Q298" s="305"/>
      <c r="R298" s="305"/>
      <c r="S298" s="305"/>
      <c r="T298" s="305"/>
      <c r="U298" s="305"/>
      <c r="V298" s="305"/>
      <c r="W298" s="305"/>
      <c r="X298" s="305"/>
      <c r="Y298" s="305"/>
      <c r="Z298" s="305"/>
      <c r="AA298" s="305"/>
      <c r="AB298" s="305"/>
      <c r="AC298" s="305"/>
      <c r="AD298" s="305"/>
      <c r="AE298" s="305"/>
      <c r="AF298" s="305"/>
      <c r="AG298" s="305"/>
      <c r="AH298" s="305"/>
      <c r="AI298" s="305"/>
      <c r="AJ298" s="305"/>
      <c r="AK298" s="305"/>
      <c r="AL298" s="305"/>
      <c r="AM298" s="305"/>
      <c r="AN298" s="305"/>
    </row>
    <row r="299" spans="1:40" s="305" customFormat="1" ht="9" customHeight="1">
      <c r="A299" s="320" t="s">
        <v>32</v>
      </c>
      <c r="B299" s="305">
        <f t="shared" si="15"/>
        <v>12846.079334</v>
      </c>
      <c r="C299" s="305">
        <v>260.05763300000001</v>
      </c>
      <c r="D299" s="305">
        <v>0</v>
      </c>
      <c r="E299" s="305">
        <v>0</v>
      </c>
      <c r="F299" s="305">
        <v>142.739498</v>
      </c>
      <c r="G299" s="305">
        <v>130.24729300000001</v>
      </c>
      <c r="H299" s="305">
        <v>111.80828700000001</v>
      </c>
      <c r="I299" s="305">
        <v>4450.32449</v>
      </c>
      <c r="J299" s="305">
        <v>7750.9021329999996</v>
      </c>
      <c r="K299" s="305">
        <v>0</v>
      </c>
      <c r="L299" s="305">
        <v>0</v>
      </c>
      <c r="M299" s="305">
        <v>0</v>
      </c>
      <c r="N299" s="314"/>
    </row>
    <row r="300" spans="1:40" s="304" customFormat="1" ht="9" customHeight="1">
      <c r="A300" s="326" t="s">
        <v>33</v>
      </c>
      <c r="B300" s="323">
        <f t="shared" si="15"/>
        <v>11240.892436999999</v>
      </c>
      <c r="C300" s="323">
        <v>167.66543200000001</v>
      </c>
      <c r="D300" s="323">
        <v>0</v>
      </c>
      <c r="E300" s="323">
        <v>0</v>
      </c>
      <c r="F300" s="323">
        <v>261.827271</v>
      </c>
      <c r="G300" s="323">
        <v>104.11512500000001</v>
      </c>
      <c r="H300" s="323">
        <v>68.006331000000003</v>
      </c>
      <c r="I300" s="323">
        <v>3531.6883790000002</v>
      </c>
      <c r="J300" s="323">
        <v>7107.5898989999996</v>
      </c>
      <c r="K300" s="323">
        <v>0</v>
      </c>
      <c r="L300" s="323">
        <v>0</v>
      </c>
      <c r="M300" s="323">
        <v>0</v>
      </c>
      <c r="N300" s="314"/>
      <c r="O300" s="305"/>
      <c r="P300" s="305"/>
      <c r="Q300" s="305"/>
      <c r="R300" s="305"/>
      <c r="S300" s="305"/>
      <c r="T300" s="305"/>
      <c r="U300" s="305"/>
      <c r="V300" s="305"/>
      <c r="W300" s="305"/>
      <c r="X300" s="305"/>
      <c r="Y300" s="305"/>
      <c r="Z300" s="305"/>
      <c r="AA300" s="305"/>
      <c r="AB300" s="305"/>
      <c r="AC300" s="305"/>
      <c r="AD300" s="305"/>
      <c r="AE300" s="305"/>
      <c r="AF300" s="305"/>
      <c r="AG300" s="305"/>
      <c r="AH300" s="305"/>
      <c r="AI300" s="305"/>
      <c r="AJ300" s="305"/>
      <c r="AK300" s="305"/>
      <c r="AL300" s="305"/>
      <c r="AM300" s="305"/>
      <c r="AN300" s="305"/>
    </row>
    <row r="301" spans="1:40" s="304" customFormat="1" ht="9" customHeight="1">
      <c r="A301" s="319"/>
      <c r="B301" s="315"/>
      <c r="C301" s="315"/>
      <c r="D301" s="315"/>
      <c r="E301" s="315"/>
      <c r="F301" s="315"/>
      <c r="G301" s="315"/>
      <c r="H301" s="315"/>
      <c r="I301" s="315"/>
      <c r="J301" s="315"/>
      <c r="K301" s="315"/>
      <c r="L301" s="315"/>
      <c r="M301" s="315"/>
      <c r="N301" s="314"/>
      <c r="O301" s="315"/>
      <c r="P301" s="305"/>
      <c r="Q301" s="305"/>
      <c r="R301" s="305"/>
      <c r="S301" s="305"/>
      <c r="T301" s="305"/>
      <c r="U301" s="305"/>
      <c r="V301" s="305"/>
      <c r="W301" s="305"/>
      <c r="X301" s="305"/>
      <c r="Y301" s="305"/>
      <c r="Z301" s="305"/>
      <c r="AA301" s="305"/>
      <c r="AB301" s="305"/>
      <c r="AC301" s="305"/>
      <c r="AD301" s="305"/>
      <c r="AE301" s="305"/>
      <c r="AF301" s="305"/>
      <c r="AG301" s="305"/>
      <c r="AH301" s="305"/>
      <c r="AI301" s="305"/>
      <c r="AJ301" s="305"/>
      <c r="AK301" s="305"/>
      <c r="AL301" s="305"/>
      <c r="AM301" s="305"/>
      <c r="AN301" s="305"/>
    </row>
    <row r="302" spans="1:40" s="304" customFormat="1" ht="9" customHeight="1">
      <c r="A302" s="302">
        <v>2006</v>
      </c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14"/>
      <c r="O302" s="305"/>
      <c r="P302" s="305"/>
      <c r="Q302" s="305"/>
      <c r="R302" s="305"/>
      <c r="S302" s="305"/>
      <c r="T302" s="305"/>
      <c r="U302" s="305"/>
      <c r="V302" s="305"/>
      <c r="W302" s="305"/>
      <c r="X302" s="305"/>
      <c r="Y302" s="305"/>
      <c r="Z302" s="305"/>
      <c r="AA302" s="305"/>
      <c r="AB302" s="305"/>
      <c r="AC302" s="305"/>
      <c r="AD302" s="305"/>
      <c r="AE302" s="305"/>
      <c r="AF302" s="305"/>
      <c r="AG302" s="305"/>
      <c r="AH302" s="305"/>
      <c r="AI302" s="305"/>
      <c r="AJ302" s="305"/>
      <c r="AK302" s="305"/>
      <c r="AL302" s="305"/>
      <c r="AM302" s="305"/>
      <c r="AN302" s="305"/>
    </row>
    <row r="303" spans="1:40" s="304" customFormat="1" ht="9" customHeight="1">
      <c r="A303" s="306" t="s">
        <v>1</v>
      </c>
      <c r="B303" s="308">
        <f>SUM(B305:B336)+0.3043</f>
        <v>899927.55918799993</v>
      </c>
      <c r="C303" s="307">
        <f t="shared" ref="C303:M303" si="16">SUM(C305:C336)</f>
        <v>39393.067559000003</v>
      </c>
      <c r="D303" s="307">
        <f t="shared" si="16"/>
        <v>1496.5049279999998</v>
      </c>
      <c r="E303" s="308">
        <f>SUM(E305:E336)+0.3043</f>
        <v>426.64164300000004</v>
      </c>
      <c r="F303" s="307">
        <f t="shared" si="16"/>
        <v>30721.846465999999</v>
      </c>
      <c r="G303" s="307">
        <f t="shared" si="16"/>
        <v>11434.057123000001</v>
      </c>
      <c r="H303" s="307">
        <f t="shared" si="16"/>
        <v>15232.512715999999</v>
      </c>
      <c r="I303" s="307">
        <f t="shared" si="16"/>
        <v>326624.49608100002</v>
      </c>
      <c r="J303" s="307">
        <f t="shared" si="16"/>
        <v>420422.84180500009</v>
      </c>
      <c r="K303" s="307">
        <f t="shared" si="16"/>
        <v>16311.481997999999</v>
      </c>
      <c r="L303" s="307">
        <f t="shared" si="16"/>
        <v>15530.958273</v>
      </c>
      <c r="M303" s="307">
        <f t="shared" si="16"/>
        <v>22333.150296000003</v>
      </c>
      <c r="N303" s="314"/>
      <c r="O303" s="308"/>
      <c r="P303" s="305"/>
      <c r="Q303" s="305"/>
      <c r="R303" s="305"/>
      <c r="S303" s="305"/>
      <c r="T303" s="305"/>
      <c r="U303" s="305"/>
      <c r="V303" s="305"/>
      <c r="W303" s="305"/>
      <c r="X303" s="305"/>
      <c r="Y303" s="305"/>
      <c r="Z303" s="305"/>
      <c r="AA303" s="305"/>
      <c r="AB303" s="305"/>
      <c r="AC303" s="305"/>
      <c r="AD303" s="305"/>
      <c r="AE303" s="305"/>
      <c r="AF303" s="305"/>
      <c r="AG303" s="305"/>
      <c r="AH303" s="305"/>
      <c r="AI303" s="305"/>
      <c r="AJ303" s="305"/>
      <c r="AK303" s="305"/>
      <c r="AL303" s="305"/>
      <c r="AM303" s="305"/>
      <c r="AN303" s="305"/>
    </row>
    <row r="304" spans="1:40" s="304" customFormat="1" ht="3" customHeight="1">
      <c r="A304" s="306"/>
      <c r="B304" s="307"/>
      <c r="C304" s="307"/>
      <c r="D304" s="307"/>
      <c r="E304" s="307"/>
      <c r="F304" s="307"/>
      <c r="G304" s="307"/>
      <c r="H304" s="307"/>
      <c r="I304" s="307"/>
      <c r="J304" s="307"/>
      <c r="K304" s="307"/>
      <c r="L304" s="307"/>
      <c r="M304" s="307"/>
      <c r="N304" s="314"/>
      <c r="O304" s="308"/>
      <c r="P304" s="305"/>
      <c r="Q304" s="305"/>
      <c r="R304" s="305"/>
      <c r="S304" s="305"/>
      <c r="T304" s="305"/>
      <c r="U304" s="305"/>
      <c r="V304" s="305"/>
      <c r="W304" s="305"/>
      <c r="X304" s="305"/>
      <c r="Y304" s="305"/>
      <c r="Z304" s="305"/>
      <c r="AA304" s="305"/>
      <c r="AB304" s="305"/>
      <c r="AC304" s="305"/>
      <c r="AD304" s="305"/>
      <c r="AE304" s="305"/>
      <c r="AF304" s="305"/>
      <c r="AG304" s="305"/>
      <c r="AH304" s="305"/>
      <c r="AI304" s="305"/>
      <c r="AJ304" s="305"/>
      <c r="AK304" s="305"/>
      <c r="AL304" s="305"/>
      <c r="AM304" s="305"/>
      <c r="AN304" s="305"/>
    </row>
    <row r="305" spans="1:40" s="304" customFormat="1" ht="9" customHeight="1">
      <c r="A305" s="311" t="s">
        <v>2</v>
      </c>
      <c r="B305" s="304">
        <f>SUM(C305:M305)</f>
        <v>9896.9090000000015</v>
      </c>
      <c r="C305" s="304">
        <v>174.41499999999999</v>
      </c>
      <c r="D305" s="304">
        <v>3.1150000000000002</v>
      </c>
      <c r="E305" s="304">
        <v>0</v>
      </c>
      <c r="F305" s="304">
        <v>181.828</v>
      </c>
      <c r="G305" s="304">
        <v>65.418000000000006</v>
      </c>
      <c r="H305" s="304">
        <v>6.423</v>
      </c>
      <c r="I305" s="304">
        <v>3967.4520000000002</v>
      </c>
      <c r="J305" s="304">
        <v>5386.3</v>
      </c>
      <c r="K305" s="304">
        <v>0</v>
      </c>
      <c r="L305" s="304">
        <v>110.95</v>
      </c>
      <c r="M305" s="304">
        <v>1.008</v>
      </c>
      <c r="N305" s="314"/>
      <c r="O305" s="305"/>
      <c r="P305" s="305"/>
      <c r="Q305" s="305"/>
      <c r="R305" s="305"/>
      <c r="S305" s="305"/>
      <c r="T305" s="305"/>
      <c r="U305" s="305"/>
      <c r="V305" s="305"/>
      <c r="W305" s="305"/>
      <c r="X305" s="305"/>
      <c r="Y305" s="305"/>
      <c r="Z305" s="305"/>
      <c r="AA305" s="305"/>
      <c r="AB305" s="305"/>
      <c r="AC305" s="305"/>
      <c r="AD305" s="305"/>
      <c r="AE305" s="305"/>
      <c r="AF305" s="305"/>
      <c r="AG305" s="305"/>
      <c r="AH305" s="305"/>
      <c r="AI305" s="305"/>
      <c r="AJ305" s="305"/>
      <c r="AK305" s="305"/>
      <c r="AL305" s="305"/>
      <c r="AM305" s="305"/>
      <c r="AN305" s="305"/>
    </row>
    <row r="306" spans="1:40" s="304" customFormat="1" ht="9" customHeight="1">
      <c r="A306" s="311" t="s">
        <v>3</v>
      </c>
      <c r="B306" s="304">
        <f t="shared" ref="B306:B336" si="17">SUM(C306:M306)</f>
        <v>23322.359783</v>
      </c>
      <c r="C306" s="304">
        <v>1134.0384329999999</v>
      </c>
      <c r="D306" s="304">
        <v>0</v>
      </c>
      <c r="E306" s="304">
        <v>60.150250999999997</v>
      </c>
      <c r="F306" s="304">
        <v>827.92548099999999</v>
      </c>
      <c r="G306" s="304">
        <v>176.997635</v>
      </c>
      <c r="H306" s="304">
        <v>560.00555999999995</v>
      </c>
      <c r="I306" s="304">
        <v>9169.5118299999995</v>
      </c>
      <c r="J306" s="304">
        <v>11291.488321000001</v>
      </c>
      <c r="K306" s="304">
        <v>102.242272</v>
      </c>
      <c r="L306" s="304">
        <v>0</v>
      </c>
      <c r="M306" s="304">
        <v>0</v>
      </c>
      <c r="N306" s="314"/>
      <c r="O306" s="305"/>
      <c r="P306" s="305"/>
      <c r="Q306" s="305"/>
      <c r="R306" s="305"/>
      <c r="S306" s="305"/>
      <c r="T306" s="305"/>
      <c r="U306" s="305"/>
      <c r="V306" s="305"/>
      <c r="W306" s="305"/>
      <c r="X306" s="305"/>
      <c r="Y306" s="305"/>
      <c r="Z306" s="305"/>
      <c r="AA306" s="305"/>
      <c r="AB306" s="305"/>
      <c r="AC306" s="305"/>
      <c r="AD306" s="305"/>
      <c r="AE306" s="305"/>
      <c r="AF306" s="305"/>
      <c r="AG306" s="305"/>
      <c r="AH306" s="305"/>
      <c r="AI306" s="305"/>
      <c r="AJ306" s="305"/>
      <c r="AK306" s="305"/>
      <c r="AL306" s="305"/>
      <c r="AM306" s="305"/>
      <c r="AN306" s="305"/>
    </row>
    <row r="307" spans="1:40" s="304" customFormat="1" ht="9" customHeight="1">
      <c r="A307" s="311" t="s">
        <v>4</v>
      </c>
      <c r="B307" s="304">
        <f t="shared" si="17"/>
        <v>6855.4966089999998</v>
      </c>
      <c r="C307" s="304">
        <v>279.90716200000003</v>
      </c>
      <c r="D307" s="304">
        <v>51.265510999999996</v>
      </c>
      <c r="E307" s="304">
        <v>0</v>
      </c>
      <c r="F307" s="304">
        <v>49.355097999999998</v>
      </c>
      <c r="G307" s="304">
        <v>37.574702000000002</v>
      </c>
      <c r="H307" s="304">
        <v>224.58325600000001</v>
      </c>
      <c r="I307" s="304">
        <v>2312.9293539999999</v>
      </c>
      <c r="J307" s="304">
        <v>3310.761872</v>
      </c>
      <c r="K307" s="304">
        <v>110.824377</v>
      </c>
      <c r="L307" s="304">
        <v>478.295277</v>
      </c>
      <c r="M307" s="304">
        <v>0</v>
      </c>
      <c r="N307" s="314"/>
      <c r="O307" s="305"/>
      <c r="P307" s="305"/>
      <c r="Q307" s="305"/>
      <c r="R307" s="305"/>
      <c r="S307" s="305"/>
      <c r="T307" s="305"/>
      <c r="U307" s="305"/>
      <c r="V307" s="305"/>
      <c r="W307" s="305"/>
      <c r="X307" s="305"/>
      <c r="Y307" s="305"/>
      <c r="Z307" s="305"/>
      <c r="AA307" s="305"/>
      <c r="AB307" s="305"/>
      <c r="AC307" s="305"/>
      <c r="AD307" s="305"/>
      <c r="AE307" s="305"/>
      <c r="AF307" s="305"/>
      <c r="AG307" s="305"/>
      <c r="AH307" s="305"/>
      <c r="AI307" s="305"/>
      <c r="AJ307" s="305"/>
      <c r="AK307" s="305"/>
      <c r="AL307" s="305"/>
      <c r="AM307" s="305"/>
      <c r="AN307" s="305"/>
    </row>
    <row r="308" spans="1:40" s="304" customFormat="1" ht="9" customHeight="1">
      <c r="A308" s="317" t="s">
        <v>5</v>
      </c>
      <c r="B308" s="323">
        <f t="shared" si="17"/>
        <v>11360.811</v>
      </c>
      <c r="C308" s="323">
        <v>355.74400000000003</v>
      </c>
      <c r="D308" s="323">
        <v>518.15899999999999</v>
      </c>
      <c r="E308" s="323">
        <v>0</v>
      </c>
      <c r="F308" s="323">
        <v>383.584</v>
      </c>
      <c r="G308" s="323">
        <v>120.389</v>
      </c>
      <c r="H308" s="323">
        <v>11.161</v>
      </c>
      <c r="I308" s="323">
        <v>3702.0329999999999</v>
      </c>
      <c r="J308" s="323">
        <v>5273.982</v>
      </c>
      <c r="K308" s="323">
        <v>0</v>
      </c>
      <c r="L308" s="323">
        <v>994.43600000000004</v>
      </c>
      <c r="M308" s="323">
        <v>1.323</v>
      </c>
      <c r="N308" s="314"/>
      <c r="O308" s="305"/>
      <c r="P308" s="305"/>
      <c r="Q308" s="305"/>
      <c r="R308" s="305"/>
      <c r="S308" s="305"/>
      <c r="T308" s="305"/>
      <c r="U308" s="305"/>
      <c r="V308" s="305"/>
      <c r="W308" s="305"/>
      <c r="X308" s="305"/>
      <c r="Y308" s="305"/>
      <c r="Z308" s="305"/>
      <c r="AA308" s="305"/>
      <c r="AB308" s="305"/>
      <c r="AC308" s="305"/>
      <c r="AD308" s="305"/>
      <c r="AE308" s="305"/>
      <c r="AF308" s="305"/>
      <c r="AG308" s="305"/>
      <c r="AH308" s="305"/>
      <c r="AI308" s="305"/>
      <c r="AJ308" s="305"/>
      <c r="AK308" s="305"/>
      <c r="AL308" s="305"/>
      <c r="AM308" s="305"/>
      <c r="AN308" s="305"/>
    </row>
    <row r="309" spans="1:40" s="304" customFormat="1" ht="9" customHeight="1">
      <c r="A309" s="319" t="s">
        <v>6</v>
      </c>
      <c r="B309" s="305">
        <f t="shared" si="17"/>
        <v>21675.662106000003</v>
      </c>
      <c r="C309" s="305">
        <v>430.76</v>
      </c>
      <c r="D309" s="305">
        <v>449.69</v>
      </c>
      <c r="E309" s="305">
        <v>72.938999999999993</v>
      </c>
      <c r="F309" s="305">
        <v>568.89099999999996</v>
      </c>
      <c r="G309" s="305">
        <v>105.761</v>
      </c>
      <c r="H309" s="305">
        <v>43.226999999999997</v>
      </c>
      <c r="I309" s="305">
        <v>8047.165</v>
      </c>
      <c r="J309" s="305">
        <v>11343.985000000001</v>
      </c>
      <c r="K309" s="305">
        <v>0</v>
      </c>
      <c r="L309" s="305">
        <v>308.952</v>
      </c>
      <c r="M309" s="305">
        <v>304.29210599999999</v>
      </c>
      <c r="N309" s="314"/>
      <c r="O309" s="305"/>
      <c r="P309" s="305"/>
      <c r="Q309" s="305"/>
      <c r="R309" s="305"/>
      <c r="S309" s="305"/>
      <c r="T309" s="305"/>
      <c r="U309" s="305"/>
      <c r="V309" s="305"/>
      <c r="W309" s="305"/>
      <c r="X309" s="305"/>
      <c r="Y309" s="305"/>
      <c r="Z309" s="305"/>
      <c r="AA309" s="305"/>
      <c r="AB309" s="305"/>
      <c r="AC309" s="305"/>
      <c r="AD309" s="305"/>
      <c r="AE309" s="305"/>
      <c r="AF309" s="305"/>
      <c r="AG309" s="305"/>
      <c r="AH309" s="305"/>
      <c r="AI309" s="305"/>
      <c r="AJ309" s="305"/>
      <c r="AK309" s="305"/>
      <c r="AL309" s="305"/>
      <c r="AM309" s="305"/>
      <c r="AN309" s="305"/>
    </row>
    <row r="310" spans="1:40" s="304" customFormat="1" ht="9" customHeight="1">
      <c r="A310" s="319" t="s">
        <v>7</v>
      </c>
      <c r="B310" s="305">
        <f t="shared" si="17"/>
        <v>6552.352954</v>
      </c>
      <c r="C310" s="305">
        <v>138.146244</v>
      </c>
      <c r="D310" s="305">
        <v>0</v>
      </c>
      <c r="E310" s="305">
        <v>0</v>
      </c>
      <c r="F310" s="305">
        <v>140.324758</v>
      </c>
      <c r="G310" s="305">
        <v>21.948124</v>
      </c>
      <c r="H310" s="305">
        <v>36.630893</v>
      </c>
      <c r="I310" s="305">
        <v>2433.5460699999999</v>
      </c>
      <c r="J310" s="305">
        <v>3514.6222360000002</v>
      </c>
      <c r="K310" s="305">
        <v>267.13462900000002</v>
      </c>
      <c r="L310" s="305">
        <v>0</v>
      </c>
      <c r="M310" s="305">
        <v>0</v>
      </c>
      <c r="N310" s="314"/>
      <c r="O310" s="305"/>
      <c r="P310" s="305"/>
      <c r="Q310" s="305"/>
      <c r="R310" s="305"/>
      <c r="S310" s="305"/>
      <c r="T310" s="305"/>
      <c r="U310" s="305"/>
      <c r="V310" s="305"/>
      <c r="W310" s="305"/>
      <c r="X310" s="305"/>
      <c r="Y310" s="305"/>
      <c r="Z310" s="305"/>
      <c r="AA310" s="305"/>
      <c r="AB310" s="305"/>
      <c r="AC310" s="305"/>
      <c r="AD310" s="305"/>
      <c r="AE310" s="305"/>
      <c r="AF310" s="305"/>
      <c r="AG310" s="305"/>
      <c r="AH310" s="305"/>
      <c r="AI310" s="305"/>
      <c r="AJ310" s="305"/>
      <c r="AK310" s="305"/>
      <c r="AL310" s="305"/>
      <c r="AM310" s="305"/>
      <c r="AN310" s="305"/>
    </row>
    <row r="311" spans="1:40" s="304" customFormat="1" ht="9" customHeight="1">
      <c r="A311" s="319" t="s">
        <v>8</v>
      </c>
      <c r="B311" s="305">
        <f t="shared" si="17"/>
        <v>37578.466203000004</v>
      </c>
      <c r="C311" s="305">
        <v>559.25029900000004</v>
      </c>
      <c r="D311" s="305">
        <v>0</v>
      </c>
      <c r="E311" s="315">
        <v>0</v>
      </c>
      <c r="F311" s="305">
        <v>605.08632799999998</v>
      </c>
      <c r="G311" s="305">
        <v>434.34155299999998</v>
      </c>
      <c r="H311" s="305">
        <v>645.76644299999998</v>
      </c>
      <c r="I311" s="305">
        <v>12935.27643</v>
      </c>
      <c r="J311" s="305">
        <v>22398.745149999999</v>
      </c>
      <c r="K311" s="305">
        <v>0</v>
      </c>
      <c r="L311" s="305">
        <v>0</v>
      </c>
      <c r="M311" s="305">
        <v>0</v>
      </c>
      <c r="N311" s="314"/>
      <c r="O311" s="305"/>
      <c r="P311" s="305"/>
      <c r="Q311" s="305"/>
      <c r="R311" s="305"/>
      <c r="S311" s="305"/>
      <c r="T311" s="305"/>
      <c r="U311" s="305"/>
      <c r="V311" s="305"/>
      <c r="W311" s="305"/>
      <c r="X311" s="305"/>
      <c r="Y311" s="305"/>
      <c r="Z311" s="305"/>
      <c r="AA311" s="305"/>
      <c r="AB311" s="305"/>
      <c r="AC311" s="305"/>
      <c r="AD311" s="305"/>
      <c r="AE311" s="305"/>
      <c r="AF311" s="305"/>
      <c r="AG311" s="305"/>
      <c r="AH311" s="305"/>
      <c r="AI311" s="305"/>
      <c r="AJ311" s="305"/>
      <c r="AK311" s="305"/>
      <c r="AL311" s="305"/>
      <c r="AM311" s="305"/>
      <c r="AN311" s="305"/>
    </row>
    <row r="312" spans="1:40" s="304" customFormat="1" ht="9" customHeight="1">
      <c r="A312" s="317" t="s">
        <v>9</v>
      </c>
      <c r="B312" s="323">
        <f t="shared" si="17"/>
        <v>29878.365607</v>
      </c>
      <c r="C312" s="323">
        <v>1549.1279529999999</v>
      </c>
      <c r="D312" s="323">
        <v>0</v>
      </c>
      <c r="E312" s="323">
        <v>0</v>
      </c>
      <c r="F312" s="323">
        <v>2471.3860169999998</v>
      </c>
      <c r="G312" s="323">
        <v>156.00161399999999</v>
      </c>
      <c r="H312" s="323">
        <v>786.80572199999995</v>
      </c>
      <c r="I312" s="323">
        <v>9273.5922279999995</v>
      </c>
      <c r="J312" s="323">
        <v>14734.177809999999</v>
      </c>
      <c r="K312" s="323">
        <v>0</v>
      </c>
      <c r="L312" s="323">
        <v>16.718869000000002</v>
      </c>
      <c r="M312" s="323">
        <v>890.55539399999998</v>
      </c>
      <c r="N312" s="314"/>
      <c r="O312" s="305"/>
      <c r="P312" s="305"/>
      <c r="Q312" s="305"/>
      <c r="R312" s="305"/>
      <c r="S312" s="305"/>
      <c r="T312" s="305"/>
      <c r="U312" s="305"/>
      <c r="V312" s="305"/>
      <c r="W312" s="305"/>
      <c r="X312" s="305"/>
      <c r="Y312" s="305"/>
      <c r="Z312" s="305"/>
      <c r="AA312" s="305"/>
      <c r="AB312" s="305"/>
      <c r="AC312" s="305"/>
      <c r="AD312" s="305"/>
      <c r="AE312" s="305"/>
      <c r="AF312" s="305"/>
      <c r="AG312" s="305"/>
      <c r="AH312" s="305"/>
      <c r="AI312" s="305"/>
      <c r="AJ312" s="305"/>
      <c r="AK312" s="305"/>
      <c r="AL312" s="305"/>
      <c r="AM312" s="305"/>
      <c r="AN312" s="305"/>
    </row>
    <row r="313" spans="1:40" s="304" customFormat="1" ht="9" customHeight="1">
      <c r="A313" s="319" t="s">
        <v>178</v>
      </c>
      <c r="B313" s="305">
        <f>SUM(C313:M313)+0.0003</f>
        <v>94753.262200000012</v>
      </c>
      <c r="C313" s="305">
        <v>17832.661400000001</v>
      </c>
      <c r="D313" s="305">
        <v>0</v>
      </c>
      <c r="E313" s="315">
        <v>0</v>
      </c>
      <c r="F313" s="305">
        <v>12416.293299999999</v>
      </c>
      <c r="G313" s="305">
        <v>1772.7755999999999</v>
      </c>
      <c r="H313" s="305">
        <v>4262.2326000000003</v>
      </c>
      <c r="I313" s="305">
        <v>43886.042300000001</v>
      </c>
      <c r="J313" s="305">
        <v>12801.2389</v>
      </c>
      <c r="K313" s="305">
        <v>538.11180000000002</v>
      </c>
      <c r="L313" s="305">
        <v>1243.9059999999999</v>
      </c>
      <c r="M313" s="305">
        <v>0</v>
      </c>
      <c r="N313" s="314"/>
      <c r="O313" s="305"/>
      <c r="P313" s="305"/>
      <c r="Q313" s="305"/>
      <c r="R313" s="305"/>
      <c r="S313" s="305"/>
      <c r="T313" s="305"/>
      <c r="U313" s="305"/>
      <c r="V313" s="305"/>
      <c r="W313" s="305"/>
      <c r="X313" s="305"/>
      <c r="Y313" s="305"/>
      <c r="Z313" s="305"/>
      <c r="AA313" s="305"/>
      <c r="AB313" s="305"/>
      <c r="AC313" s="305"/>
      <c r="AD313" s="305"/>
      <c r="AE313" s="305"/>
      <c r="AF313" s="305"/>
      <c r="AG313" s="305"/>
      <c r="AH313" s="305"/>
      <c r="AI313" s="305"/>
      <c r="AJ313" s="305"/>
      <c r="AK313" s="305"/>
      <c r="AL313" s="305"/>
      <c r="AM313" s="305"/>
      <c r="AN313" s="305"/>
    </row>
    <row r="314" spans="1:40" s="304" customFormat="1" ht="9" customHeight="1">
      <c r="A314" s="319" t="s">
        <v>11</v>
      </c>
      <c r="B314" s="305">
        <f t="shared" si="17"/>
        <v>13186.062132000001</v>
      </c>
      <c r="C314" s="305">
        <v>345.52493399999997</v>
      </c>
      <c r="D314" s="305">
        <v>0</v>
      </c>
      <c r="E314" s="305">
        <v>0</v>
      </c>
      <c r="F314" s="305">
        <v>378.38776999999999</v>
      </c>
      <c r="G314" s="305">
        <v>73.371200000000002</v>
      </c>
      <c r="H314" s="305">
        <v>90.296113000000005</v>
      </c>
      <c r="I314" s="305">
        <v>4311.3276470000001</v>
      </c>
      <c r="J314" s="305">
        <v>7949.9897209999999</v>
      </c>
      <c r="K314" s="305">
        <v>0</v>
      </c>
      <c r="L314" s="305">
        <v>0</v>
      </c>
      <c r="M314" s="305">
        <v>37.164746999999998</v>
      </c>
      <c r="N314" s="314"/>
      <c r="O314" s="305"/>
      <c r="P314" s="305"/>
      <c r="Q314" s="305"/>
      <c r="R314" s="305"/>
      <c r="S314" s="305"/>
      <c r="T314" s="305"/>
      <c r="U314" s="305"/>
      <c r="V314" s="305"/>
      <c r="W314" s="305"/>
      <c r="X314" s="305"/>
      <c r="Y314" s="305"/>
      <c r="Z314" s="305"/>
      <c r="AA314" s="305"/>
      <c r="AB314" s="305"/>
      <c r="AC314" s="305"/>
      <c r="AD314" s="305"/>
      <c r="AE314" s="305"/>
      <c r="AF314" s="305"/>
      <c r="AG314" s="305"/>
      <c r="AH314" s="305"/>
      <c r="AI314" s="305"/>
      <c r="AJ314" s="305"/>
      <c r="AK314" s="305"/>
      <c r="AL314" s="305"/>
      <c r="AM314" s="305"/>
      <c r="AN314" s="305"/>
    </row>
    <row r="315" spans="1:40" s="304" customFormat="1" ht="9" customHeight="1">
      <c r="A315" s="319" t="s">
        <v>12</v>
      </c>
      <c r="B315" s="305">
        <f t="shared" si="17"/>
        <v>30850.496023000003</v>
      </c>
      <c r="C315" s="305">
        <v>1177.7235229999999</v>
      </c>
      <c r="D315" s="305">
        <v>0</v>
      </c>
      <c r="E315" s="315">
        <v>0</v>
      </c>
      <c r="F315" s="305">
        <v>922.71409900000003</v>
      </c>
      <c r="G315" s="305">
        <v>282.86073599999997</v>
      </c>
      <c r="H315" s="305">
        <v>214.181074</v>
      </c>
      <c r="I315" s="305">
        <v>12129.136845000001</v>
      </c>
      <c r="J315" s="305">
        <v>15167.511482</v>
      </c>
      <c r="K315" s="305">
        <v>269.27843899999999</v>
      </c>
      <c r="L315" s="305">
        <v>0</v>
      </c>
      <c r="M315" s="305">
        <v>687.08982500000002</v>
      </c>
      <c r="N315" s="314"/>
      <c r="O315" s="305"/>
      <c r="P315" s="305"/>
      <c r="Q315" s="305"/>
      <c r="R315" s="305"/>
      <c r="S315" s="305"/>
      <c r="T315" s="305"/>
      <c r="U315" s="305"/>
      <c r="V315" s="305"/>
      <c r="W315" s="305"/>
      <c r="X315" s="305"/>
      <c r="Y315" s="305"/>
      <c r="Z315" s="305"/>
      <c r="AA315" s="305"/>
      <c r="AB315" s="305"/>
      <c r="AC315" s="305"/>
      <c r="AD315" s="305"/>
      <c r="AE315" s="305"/>
      <c r="AF315" s="305"/>
      <c r="AG315" s="305"/>
      <c r="AH315" s="305"/>
      <c r="AI315" s="305"/>
      <c r="AJ315" s="305"/>
      <c r="AK315" s="305"/>
      <c r="AL315" s="305"/>
      <c r="AM315" s="305"/>
      <c r="AN315" s="305"/>
    </row>
    <row r="316" spans="1:40" s="304" customFormat="1" ht="9" customHeight="1">
      <c r="A316" s="317" t="s">
        <v>13</v>
      </c>
      <c r="B316" s="323">
        <f t="shared" si="17"/>
        <v>28539.104500000001</v>
      </c>
      <c r="C316" s="323">
        <v>537.48130000000003</v>
      </c>
      <c r="D316" s="323">
        <v>0</v>
      </c>
      <c r="E316" s="323">
        <v>0</v>
      </c>
      <c r="F316" s="323">
        <v>219.35380000000001</v>
      </c>
      <c r="G316" s="323">
        <v>92.226200000000006</v>
      </c>
      <c r="H316" s="323">
        <v>97.088300000000004</v>
      </c>
      <c r="I316" s="323">
        <v>6594.4952000000003</v>
      </c>
      <c r="J316" s="323">
        <v>18694.395799999998</v>
      </c>
      <c r="K316" s="323">
        <v>2301.5639000000001</v>
      </c>
      <c r="L316" s="323">
        <v>0</v>
      </c>
      <c r="M316" s="318">
        <v>2.5</v>
      </c>
      <c r="N316" s="314"/>
      <c r="O316" s="305"/>
      <c r="P316" s="305"/>
      <c r="Q316" s="305"/>
      <c r="R316" s="305"/>
      <c r="S316" s="305"/>
      <c r="T316" s="305"/>
      <c r="U316" s="305"/>
      <c r="V316" s="305"/>
      <c r="W316" s="305"/>
      <c r="X316" s="305"/>
      <c r="Y316" s="305"/>
      <c r="Z316" s="305"/>
      <c r="AA316" s="305"/>
      <c r="AB316" s="305"/>
      <c r="AC316" s="305"/>
      <c r="AD316" s="305"/>
      <c r="AE316" s="305"/>
      <c r="AF316" s="305"/>
      <c r="AG316" s="305"/>
      <c r="AH316" s="305"/>
      <c r="AI316" s="305"/>
      <c r="AJ316" s="305"/>
      <c r="AK316" s="305"/>
      <c r="AL316" s="305"/>
      <c r="AM316" s="305"/>
      <c r="AN316" s="305"/>
    </row>
    <row r="317" spans="1:40" s="304" customFormat="1" ht="9" customHeight="1">
      <c r="A317" s="319" t="s">
        <v>14</v>
      </c>
      <c r="B317" s="305">
        <f t="shared" si="17"/>
        <v>18725.082273</v>
      </c>
      <c r="C317" s="305">
        <v>367.14271200000002</v>
      </c>
      <c r="D317" s="305">
        <v>0</v>
      </c>
      <c r="E317" s="305">
        <v>0</v>
      </c>
      <c r="F317" s="305">
        <v>703.56962999999996</v>
      </c>
      <c r="G317" s="305">
        <v>68.041771999999995</v>
      </c>
      <c r="H317" s="305">
        <v>98.991952999999995</v>
      </c>
      <c r="I317" s="305">
        <v>6042.7632480000002</v>
      </c>
      <c r="J317" s="305">
        <v>11413.221286</v>
      </c>
      <c r="K317" s="305">
        <v>0</v>
      </c>
      <c r="L317" s="305">
        <v>31.351672000000001</v>
      </c>
      <c r="M317" s="305">
        <v>0</v>
      </c>
      <c r="N317" s="314"/>
      <c r="O317" s="305"/>
      <c r="P317" s="305"/>
      <c r="Q317" s="305"/>
      <c r="R317" s="305"/>
      <c r="S317" s="305"/>
      <c r="T317" s="305"/>
      <c r="U317" s="305"/>
      <c r="V317" s="305"/>
      <c r="W317" s="305"/>
      <c r="X317" s="305"/>
      <c r="Y317" s="305"/>
      <c r="Z317" s="305"/>
      <c r="AA317" s="305"/>
      <c r="AB317" s="305"/>
      <c r="AC317" s="305"/>
      <c r="AD317" s="305"/>
      <c r="AE317" s="305"/>
      <c r="AF317" s="305"/>
      <c r="AG317" s="305"/>
      <c r="AH317" s="305"/>
      <c r="AI317" s="305"/>
      <c r="AJ317" s="305"/>
      <c r="AK317" s="305"/>
      <c r="AL317" s="305"/>
      <c r="AM317" s="305"/>
      <c r="AN317" s="305"/>
    </row>
    <row r="318" spans="1:40" s="304" customFormat="1" ht="9" customHeight="1">
      <c r="A318" s="319" t="s">
        <v>15</v>
      </c>
      <c r="B318" s="305">
        <f t="shared" si="17"/>
        <v>50960.153065000006</v>
      </c>
      <c r="C318" s="305">
        <v>1655.4515280000001</v>
      </c>
      <c r="D318" s="305">
        <v>467.59113300000001</v>
      </c>
      <c r="E318" s="305">
        <v>0</v>
      </c>
      <c r="F318" s="305">
        <v>1041.7171080000001</v>
      </c>
      <c r="G318" s="305">
        <v>398.52954199999999</v>
      </c>
      <c r="H318" s="305">
        <v>512.78358600000001</v>
      </c>
      <c r="I318" s="305">
        <v>20907.532997999999</v>
      </c>
      <c r="J318" s="305">
        <v>21755.241951</v>
      </c>
      <c r="K318" s="305">
        <v>795.09207400000003</v>
      </c>
      <c r="L318" s="305">
        <v>2611.7194</v>
      </c>
      <c r="M318" s="305">
        <v>814.49374499999999</v>
      </c>
      <c r="N318" s="314"/>
      <c r="O318" s="305"/>
      <c r="P318" s="305"/>
      <c r="Q318" s="305"/>
      <c r="R318" s="305"/>
      <c r="S318" s="305"/>
      <c r="T318" s="305"/>
      <c r="U318" s="305"/>
      <c r="V318" s="305"/>
      <c r="W318" s="305"/>
      <c r="X318" s="305"/>
      <c r="Y318" s="305"/>
      <c r="Z318" s="305"/>
      <c r="AA318" s="305"/>
      <c r="AB318" s="305"/>
      <c r="AC318" s="305"/>
      <c r="AD318" s="305"/>
      <c r="AE318" s="305"/>
      <c r="AF318" s="305"/>
      <c r="AG318" s="305"/>
      <c r="AH318" s="305"/>
      <c r="AI318" s="305"/>
      <c r="AJ318" s="305"/>
      <c r="AK318" s="305"/>
      <c r="AL318" s="305"/>
      <c r="AM318" s="305"/>
      <c r="AN318" s="305"/>
    </row>
    <row r="319" spans="1:40" s="304" customFormat="1" ht="9" customHeight="1">
      <c r="A319" s="319" t="s">
        <v>16</v>
      </c>
      <c r="B319" s="305">
        <f t="shared" si="17"/>
        <v>104683.29979999999</v>
      </c>
      <c r="C319" s="305">
        <v>3117.4775</v>
      </c>
      <c r="D319" s="305">
        <v>0</v>
      </c>
      <c r="E319" s="305">
        <v>118.9406</v>
      </c>
      <c r="F319" s="305">
        <v>2080.9908</v>
      </c>
      <c r="G319" s="305">
        <v>384.99509999999998</v>
      </c>
      <c r="H319" s="305">
        <v>1131.4292</v>
      </c>
      <c r="I319" s="305">
        <v>38210.438999999998</v>
      </c>
      <c r="J319" s="305">
        <v>40104.682999999997</v>
      </c>
      <c r="K319" s="305">
        <v>5921.2560999999996</v>
      </c>
      <c r="L319" s="305">
        <v>0</v>
      </c>
      <c r="M319" s="305">
        <v>13613.0885</v>
      </c>
      <c r="N319" s="314"/>
      <c r="O319" s="305"/>
      <c r="P319" s="305"/>
      <c r="Q319" s="305"/>
      <c r="R319" s="305"/>
      <c r="S319" s="305"/>
      <c r="T319" s="305"/>
      <c r="U319" s="305"/>
      <c r="V319" s="305"/>
      <c r="W319" s="305"/>
      <c r="X319" s="305"/>
      <c r="Y319" s="305"/>
      <c r="Z319" s="305"/>
      <c r="AA319" s="305"/>
      <c r="AB319" s="305"/>
      <c r="AC319" s="305"/>
      <c r="AD319" s="305"/>
      <c r="AE319" s="305"/>
      <c r="AF319" s="305"/>
      <c r="AG319" s="305"/>
      <c r="AH319" s="305"/>
      <c r="AI319" s="305"/>
      <c r="AJ319" s="305"/>
      <c r="AK319" s="305"/>
      <c r="AL319" s="305"/>
      <c r="AM319" s="305"/>
      <c r="AN319" s="305"/>
    </row>
    <row r="320" spans="1:40" s="304" customFormat="1" ht="9" customHeight="1">
      <c r="A320" s="317" t="s">
        <v>17</v>
      </c>
      <c r="B320" s="323">
        <f t="shared" si="17"/>
        <v>30285.055152999998</v>
      </c>
      <c r="C320" s="323">
        <v>534.13562899999999</v>
      </c>
      <c r="D320" s="323">
        <v>0</v>
      </c>
      <c r="E320" s="323">
        <v>1.6682710000000001</v>
      </c>
      <c r="F320" s="323">
        <v>632.40424199999995</v>
      </c>
      <c r="G320" s="323">
        <v>129.271964</v>
      </c>
      <c r="H320" s="323">
        <v>242.69361599999999</v>
      </c>
      <c r="I320" s="323">
        <v>9524.2946209999991</v>
      </c>
      <c r="J320" s="323">
        <v>17779.218005999999</v>
      </c>
      <c r="K320" s="323">
        <v>323.57484099999999</v>
      </c>
      <c r="L320" s="323">
        <v>1116.586065</v>
      </c>
      <c r="M320" s="323">
        <v>1.2078979999999999</v>
      </c>
      <c r="N320" s="314"/>
      <c r="O320" s="305"/>
      <c r="P320" s="305"/>
      <c r="Q320" s="305"/>
      <c r="R320" s="305"/>
      <c r="S320" s="305"/>
      <c r="T320" s="305"/>
      <c r="U320" s="305"/>
      <c r="V320" s="305"/>
      <c r="W320" s="305"/>
      <c r="X320" s="305"/>
      <c r="Y320" s="305"/>
      <c r="Z320" s="305"/>
      <c r="AA320" s="305"/>
      <c r="AB320" s="305"/>
      <c r="AC320" s="305"/>
      <c r="AD320" s="305"/>
      <c r="AE320" s="305"/>
      <c r="AF320" s="305"/>
      <c r="AG320" s="305"/>
      <c r="AH320" s="305"/>
      <c r="AI320" s="305"/>
      <c r="AJ320" s="305"/>
      <c r="AK320" s="305"/>
      <c r="AL320" s="305"/>
      <c r="AM320" s="305"/>
      <c r="AN320" s="305"/>
    </row>
    <row r="321" spans="1:40" s="304" customFormat="1" ht="9" customHeight="1">
      <c r="A321" s="319" t="s">
        <v>18</v>
      </c>
      <c r="B321" s="305">
        <f t="shared" si="17"/>
        <v>13323.124</v>
      </c>
      <c r="C321" s="305">
        <v>117.069</v>
      </c>
      <c r="D321" s="305">
        <v>0</v>
      </c>
      <c r="E321" s="305">
        <v>0.9</v>
      </c>
      <c r="F321" s="305">
        <v>275.505</v>
      </c>
      <c r="G321" s="305">
        <v>49.167999999999999</v>
      </c>
      <c r="H321" s="305">
        <v>45.250999999999998</v>
      </c>
      <c r="I321" s="305">
        <v>4717.8779999999997</v>
      </c>
      <c r="J321" s="305">
        <v>7429.69</v>
      </c>
      <c r="K321" s="305">
        <v>0</v>
      </c>
      <c r="L321" s="305">
        <v>687.66300000000001</v>
      </c>
      <c r="M321" s="305">
        <v>0</v>
      </c>
      <c r="N321" s="314"/>
      <c r="O321" s="305"/>
      <c r="P321" s="305"/>
      <c r="Q321" s="305"/>
      <c r="R321" s="305"/>
      <c r="S321" s="305"/>
      <c r="T321" s="305"/>
      <c r="U321" s="305"/>
      <c r="V321" s="305"/>
      <c r="W321" s="305"/>
      <c r="X321" s="305"/>
      <c r="Y321" s="305"/>
      <c r="Z321" s="305"/>
      <c r="AA321" s="305"/>
      <c r="AB321" s="305"/>
      <c r="AC321" s="305"/>
      <c r="AD321" s="305"/>
      <c r="AE321" s="305"/>
      <c r="AF321" s="305"/>
      <c r="AG321" s="305"/>
      <c r="AH321" s="305"/>
      <c r="AI321" s="305"/>
      <c r="AJ321" s="305"/>
      <c r="AK321" s="305"/>
      <c r="AL321" s="305"/>
      <c r="AM321" s="305"/>
      <c r="AN321" s="305"/>
    </row>
    <row r="322" spans="1:40" s="304" customFormat="1" ht="9" customHeight="1">
      <c r="A322" s="319" t="s">
        <v>19</v>
      </c>
      <c r="B322" s="305">
        <f t="shared" si="17"/>
        <v>10256.983069999998</v>
      </c>
      <c r="C322" s="305">
        <v>232.866377</v>
      </c>
      <c r="D322" s="305">
        <v>0</v>
      </c>
      <c r="E322" s="305">
        <v>0</v>
      </c>
      <c r="F322" s="305">
        <v>123.454196</v>
      </c>
      <c r="G322" s="305">
        <v>11.956999</v>
      </c>
      <c r="H322" s="305">
        <v>15.014274</v>
      </c>
      <c r="I322" s="305">
        <v>3142.6362650000001</v>
      </c>
      <c r="J322" s="305">
        <v>5944.8843029999998</v>
      </c>
      <c r="K322" s="305">
        <v>300</v>
      </c>
      <c r="L322" s="305">
        <v>389.05029000000002</v>
      </c>
      <c r="M322" s="305">
        <v>97.120366000000004</v>
      </c>
      <c r="N322" s="314"/>
      <c r="O322" s="305"/>
      <c r="P322" s="305"/>
      <c r="Q322" s="305"/>
      <c r="R322" s="305"/>
      <c r="S322" s="305"/>
      <c r="T322" s="305"/>
      <c r="U322" s="305"/>
      <c r="V322" s="305"/>
      <c r="W322" s="305"/>
      <c r="X322" s="305"/>
      <c r="Y322" s="305"/>
      <c r="Z322" s="305"/>
      <c r="AA322" s="305"/>
      <c r="AB322" s="305"/>
      <c r="AC322" s="305"/>
      <c r="AD322" s="305"/>
      <c r="AE322" s="305"/>
      <c r="AF322" s="305"/>
      <c r="AG322" s="305"/>
      <c r="AH322" s="305"/>
      <c r="AI322" s="305"/>
      <c r="AJ322" s="305"/>
      <c r="AK322" s="305"/>
      <c r="AL322" s="305"/>
      <c r="AM322" s="305"/>
      <c r="AN322" s="305"/>
    </row>
    <row r="323" spans="1:40" s="304" customFormat="1" ht="9" customHeight="1">
      <c r="A323" s="319" t="s">
        <v>20</v>
      </c>
      <c r="B323" s="305">
        <f t="shared" si="17"/>
        <v>39742.974000000002</v>
      </c>
      <c r="C323" s="305">
        <v>2105.962</v>
      </c>
      <c r="D323" s="305">
        <v>0</v>
      </c>
      <c r="E323" s="305">
        <v>0</v>
      </c>
      <c r="F323" s="305">
        <v>369.00599999999997</v>
      </c>
      <c r="G323" s="305">
        <v>263.12200000000001</v>
      </c>
      <c r="H323" s="305">
        <v>3222.136</v>
      </c>
      <c r="I323" s="305">
        <v>16123.672</v>
      </c>
      <c r="J323" s="305">
        <v>15863.554</v>
      </c>
      <c r="K323" s="305">
        <v>0</v>
      </c>
      <c r="L323" s="305">
        <v>1760.941</v>
      </c>
      <c r="M323" s="305">
        <v>34.581000000000003</v>
      </c>
      <c r="N323" s="314"/>
      <c r="O323" s="305"/>
      <c r="P323" s="305"/>
      <c r="Q323" s="305"/>
      <c r="R323" s="305"/>
      <c r="S323" s="305"/>
      <c r="T323" s="305"/>
      <c r="U323" s="305"/>
      <c r="V323" s="305"/>
      <c r="W323" s="305"/>
      <c r="X323" s="305"/>
      <c r="Y323" s="305"/>
      <c r="Z323" s="305"/>
      <c r="AA323" s="305"/>
      <c r="AB323" s="305"/>
      <c r="AC323" s="305"/>
      <c r="AD323" s="305"/>
      <c r="AE323" s="305"/>
      <c r="AF323" s="305"/>
      <c r="AG323" s="305"/>
      <c r="AH323" s="305"/>
      <c r="AI323" s="305"/>
      <c r="AJ323" s="305"/>
      <c r="AK323" s="305"/>
      <c r="AL323" s="305"/>
      <c r="AM323" s="305"/>
      <c r="AN323" s="305"/>
    </row>
    <row r="324" spans="1:40" s="304" customFormat="1" ht="9" customHeight="1">
      <c r="A324" s="317" t="s">
        <v>21</v>
      </c>
      <c r="B324" s="323">
        <f t="shared" si="17"/>
        <v>32309</v>
      </c>
      <c r="C324" s="323">
        <v>246.047</v>
      </c>
      <c r="D324" s="323">
        <v>0</v>
      </c>
      <c r="E324" s="318">
        <v>0</v>
      </c>
      <c r="F324" s="323">
        <v>494.065</v>
      </c>
      <c r="G324" s="323">
        <v>216.31899999999999</v>
      </c>
      <c r="H324" s="323">
        <v>202.26499999999999</v>
      </c>
      <c r="I324" s="323">
        <v>7873.1480000000001</v>
      </c>
      <c r="J324" s="323">
        <v>22277.155999999999</v>
      </c>
      <c r="K324" s="323">
        <v>1000</v>
      </c>
      <c r="L324" s="323">
        <v>0</v>
      </c>
      <c r="M324" s="323">
        <v>0</v>
      </c>
      <c r="N324" s="314"/>
      <c r="O324" s="305"/>
      <c r="P324" s="305"/>
      <c r="Q324" s="305"/>
      <c r="R324" s="305"/>
      <c r="S324" s="305"/>
      <c r="T324" s="305"/>
      <c r="U324" s="305"/>
      <c r="V324" s="305"/>
      <c r="W324" s="305"/>
      <c r="X324" s="305"/>
      <c r="Y324" s="305"/>
      <c r="Z324" s="305"/>
      <c r="AA324" s="305"/>
      <c r="AB324" s="305"/>
      <c r="AC324" s="305"/>
      <c r="AD324" s="305"/>
      <c r="AE324" s="305"/>
      <c r="AF324" s="305"/>
      <c r="AG324" s="305"/>
      <c r="AH324" s="305"/>
      <c r="AI324" s="305"/>
      <c r="AJ324" s="305"/>
      <c r="AK324" s="305"/>
      <c r="AL324" s="305"/>
      <c r="AM324" s="305"/>
      <c r="AN324" s="305"/>
    </row>
    <row r="325" spans="1:40" s="304" customFormat="1" ht="9" customHeight="1">
      <c r="A325" s="319" t="s">
        <v>22</v>
      </c>
      <c r="B325" s="305">
        <f t="shared" si="17"/>
        <v>35634.207963000001</v>
      </c>
      <c r="C325" s="305">
        <v>778.61839999999995</v>
      </c>
      <c r="D325" s="305">
        <v>0</v>
      </c>
      <c r="E325" s="305">
        <v>0</v>
      </c>
      <c r="F325" s="305">
        <v>835.85517900000002</v>
      </c>
      <c r="G325" s="305">
        <v>164.11578399999999</v>
      </c>
      <c r="H325" s="305">
        <v>95.998999999999995</v>
      </c>
      <c r="I325" s="305">
        <v>12485.309499999999</v>
      </c>
      <c r="J325" s="305">
        <v>19348.538799999998</v>
      </c>
      <c r="K325" s="305">
        <v>0</v>
      </c>
      <c r="L325" s="305">
        <v>0</v>
      </c>
      <c r="M325" s="305">
        <v>1925.7713000000001</v>
      </c>
      <c r="N325" s="314"/>
      <c r="O325" s="305"/>
      <c r="P325" s="305"/>
      <c r="Q325" s="305"/>
      <c r="R325" s="305"/>
      <c r="S325" s="305"/>
      <c r="T325" s="305"/>
      <c r="U325" s="305"/>
      <c r="V325" s="305"/>
      <c r="W325" s="305"/>
      <c r="X325" s="305"/>
      <c r="Y325" s="305"/>
      <c r="Z325" s="305"/>
      <c r="AA325" s="305"/>
      <c r="AB325" s="305"/>
      <c r="AC325" s="305"/>
      <c r="AD325" s="305"/>
      <c r="AE325" s="305"/>
      <c r="AF325" s="305"/>
      <c r="AG325" s="305"/>
      <c r="AH325" s="305"/>
      <c r="AI325" s="305"/>
      <c r="AJ325" s="305"/>
      <c r="AK325" s="305"/>
      <c r="AL325" s="305"/>
      <c r="AM325" s="305"/>
      <c r="AN325" s="305"/>
    </row>
    <row r="326" spans="1:40" s="304" customFormat="1" ht="9" customHeight="1">
      <c r="A326" s="319" t="s">
        <v>23</v>
      </c>
      <c r="B326" s="305">
        <f t="shared" si="17"/>
        <v>13835.382828</v>
      </c>
      <c r="C326" s="305">
        <v>776.97945700000002</v>
      </c>
      <c r="D326" s="305">
        <v>0</v>
      </c>
      <c r="E326" s="305">
        <v>14.503208000000001</v>
      </c>
      <c r="F326" s="305">
        <v>277.42001199999999</v>
      </c>
      <c r="G326" s="305">
        <v>309.58233799999999</v>
      </c>
      <c r="H326" s="305">
        <v>69.563343000000003</v>
      </c>
      <c r="I326" s="305">
        <v>5506.6975979999997</v>
      </c>
      <c r="J326" s="305">
        <v>6880.636872</v>
      </c>
      <c r="K326" s="305">
        <v>0</v>
      </c>
      <c r="L326" s="305">
        <v>0</v>
      </c>
      <c r="M326" s="305">
        <v>0</v>
      </c>
      <c r="N326" s="314"/>
      <c r="O326" s="305"/>
      <c r="P326" s="305"/>
      <c r="Q326" s="305"/>
      <c r="R326" s="305"/>
      <c r="S326" s="305"/>
      <c r="T326" s="305"/>
      <c r="U326" s="305"/>
      <c r="V326" s="305"/>
      <c r="W326" s="305"/>
      <c r="X326" s="305"/>
      <c r="Y326" s="305"/>
      <c r="Z326" s="305"/>
      <c r="AA326" s="305"/>
      <c r="AB326" s="305"/>
      <c r="AC326" s="305"/>
      <c r="AD326" s="305"/>
      <c r="AE326" s="305"/>
      <c r="AF326" s="305"/>
      <c r="AG326" s="305"/>
      <c r="AH326" s="305"/>
      <c r="AI326" s="305"/>
      <c r="AJ326" s="305"/>
      <c r="AK326" s="305"/>
      <c r="AL326" s="305"/>
      <c r="AM326" s="305"/>
      <c r="AN326" s="305"/>
    </row>
    <row r="327" spans="1:40" s="304" customFormat="1" ht="9" customHeight="1">
      <c r="A327" s="319" t="s">
        <v>24</v>
      </c>
      <c r="B327" s="305">
        <f t="shared" si="17"/>
        <v>11821.393999999998</v>
      </c>
      <c r="C327" s="305">
        <v>520.346</v>
      </c>
      <c r="D327" s="305">
        <v>0</v>
      </c>
      <c r="E327" s="305">
        <v>0</v>
      </c>
      <c r="F327" s="305">
        <v>516.89</v>
      </c>
      <c r="G327" s="305">
        <v>122.508</v>
      </c>
      <c r="H327" s="305">
        <v>227.50299999999999</v>
      </c>
      <c r="I327" s="305">
        <v>4243.8029999999999</v>
      </c>
      <c r="J327" s="305">
        <v>5408.7209999999995</v>
      </c>
      <c r="K327" s="305">
        <v>0</v>
      </c>
      <c r="L327" s="305">
        <v>434.38600000000002</v>
      </c>
      <c r="M327" s="315">
        <v>347.23700000000002</v>
      </c>
      <c r="N327" s="314"/>
      <c r="O327" s="305"/>
      <c r="P327" s="305"/>
      <c r="Q327" s="305"/>
      <c r="R327" s="305"/>
      <c r="S327" s="305"/>
      <c r="T327" s="305"/>
      <c r="U327" s="305"/>
      <c r="V327" s="305"/>
      <c r="W327" s="305"/>
      <c r="X327" s="305"/>
      <c r="Y327" s="305"/>
      <c r="Z327" s="305"/>
      <c r="AA327" s="305"/>
      <c r="AB327" s="305"/>
      <c r="AC327" s="305"/>
      <c r="AD327" s="305"/>
      <c r="AE327" s="305"/>
      <c r="AF327" s="305"/>
      <c r="AG327" s="305"/>
      <c r="AH327" s="305"/>
      <c r="AI327" s="305"/>
      <c r="AJ327" s="305"/>
      <c r="AK327" s="305"/>
      <c r="AL327" s="305"/>
      <c r="AM327" s="305"/>
      <c r="AN327" s="305"/>
    </row>
    <row r="328" spans="1:40" s="304" customFormat="1" ht="9" customHeight="1">
      <c r="A328" s="317" t="s">
        <v>25</v>
      </c>
      <c r="B328" s="323">
        <f t="shared" si="17"/>
        <v>21051.438039000001</v>
      </c>
      <c r="C328" s="323">
        <v>292.18900000000002</v>
      </c>
      <c r="D328" s="323">
        <v>0</v>
      </c>
      <c r="E328" s="323">
        <v>0</v>
      </c>
      <c r="F328" s="323">
        <v>208.21299999999999</v>
      </c>
      <c r="G328" s="323">
        <v>571.23099999999999</v>
      </c>
      <c r="H328" s="323">
        <v>48.582999999999998</v>
      </c>
      <c r="I328" s="323">
        <v>5974.942</v>
      </c>
      <c r="J328" s="323">
        <v>12704.210999999999</v>
      </c>
      <c r="K328" s="323">
        <v>1049.636039</v>
      </c>
      <c r="L328" s="323">
        <v>0</v>
      </c>
      <c r="M328" s="323">
        <v>202.43299999999999</v>
      </c>
      <c r="N328" s="314"/>
      <c r="O328" s="305"/>
      <c r="P328" s="305"/>
      <c r="Q328" s="305"/>
      <c r="R328" s="305"/>
      <c r="S328" s="305"/>
      <c r="T328" s="305"/>
      <c r="U328" s="305"/>
      <c r="V328" s="305"/>
      <c r="W328" s="305"/>
      <c r="X328" s="305"/>
      <c r="Y328" s="305"/>
      <c r="Z328" s="305"/>
      <c r="AA328" s="305"/>
      <c r="AB328" s="305"/>
      <c r="AC328" s="305"/>
      <c r="AD328" s="305"/>
      <c r="AE328" s="305"/>
      <c r="AF328" s="305"/>
      <c r="AG328" s="305"/>
      <c r="AH328" s="305"/>
      <c r="AI328" s="305"/>
      <c r="AJ328" s="305"/>
      <c r="AK328" s="305"/>
      <c r="AL328" s="305"/>
      <c r="AM328" s="305"/>
      <c r="AN328" s="305"/>
    </row>
    <row r="329" spans="1:40" s="304" customFormat="1" ht="9" customHeight="1">
      <c r="A329" s="319" t="s">
        <v>26</v>
      </c>
      <c r="B329" s="305">
        <f t="shared" si="17"/>
        <v>23062.70435</v>
      </c>
      <c r="C329" s="305">
        <v>356.129436</v>
      </c>
      <c r="D329" s="305">
        <v>0</v>
      </c>
      <c r="E329" s="305">
        <v>0</v>
      </c>
      <c r="F329" s="305">
        <v>833.10094400000003</v>
      </c>
      <c r="G329" s="305">
        <v>243.32997800000001</v>
      </c>
      <c r="H329" s="305">
        <v>307.07117599999998</v>
      </c>
      <c r="I329" s="305">
        <v>7889.6675770000002</v>
      </c>
      <c r="J329" s="305">
        <v>11833.621150000001</v>
      </c>
      <c r="K329" s="305">
        <v>1599.784089</v>
      </c>
      <c r="L329" s="305">
        <v>0</v>
      </c>
      <c r="M329" s="305">
        <v>0</v>
      </c>
      <c r="N329" s="314"/>
      <c r="O329" s="305"/>
      <c r="P329" s="305"/>
      <c r="Q329" s="305"/>
      <c r="R329" s="305"/>
      <c r="S329" s="305"/>
      <c r="T329" s="305"/>
      <c r="U329" s="305"/>
      <c r="V329" s="305"/>
      <c r="W329" s="305"/>
      <c r="X329" s="305"/>
      <c r="Y329" s="305"/>
      <c r="Z329" s="305"/>
      <c r="AA329" s="305"/>
      <c r="AB329" s="305"/>
      <c r="AC329" s="305"/>
      <c r="AD329" s="305"/>
      <c r="AE329" s="305"/>
      <c r="AF329" s="305"/>
      <c r="AG329" s="305"/>
      <c r="AH329" s="305"/>
      <c r="AI329" s="305"/>
      <c r="AJ329" s="305"/>
      <c r="AK329" s="305"/>
      <c r="AL329" s="305"/>
      <c r="AM329" s="305"/>
      <c r="AN329" s="305"/>
    </row>
    <row r="330" spans="1:40" s="304" customFormat="1" ht="9" customHeight="1">
      <c r="A330" s="319" t="s">
        <v>27</v>
      </c>
      <c r="B330" s="305">
        <f t="shared" si="17"/>
        <v>26512.943311999999</v>
      </c>
      <c r="C330" s="305">
        <v>683.22726799999998</v>
      </c>
      <c r="D330" s="305">
        <v>0</v>
      </c>
      <c r="E330" s="305">
        <v>157.23601300000001</v>
      </c>
      <c r="F330" s="305">
        <v>610.56343400000003</v>
      </c>
      <c r="G330" s="305">
        <v>105.89737</v>
      </c>
      <c r="H330" s="305">
        <v>671.86969599999998</v>
      </c>
      <c r="I330" s="305">
        <v>9889.563553</v>
      </c>
      <c r="J330" s="305">
        <v>9963.7898249999998</v>
      </c>
      <c r="K330" s="305">
        <v>1393.1230330000001</v>
      </c>
      <c r="L330" s="305">
        <v>0</v>
      </c>
      <c r="M330" s="305">
        <v>3037.6731199999999</v>
      </c>
      <c r="N330" s="314"/>
      <c r="O330" s="305"/>
      <c r="P330" s="305"/>
      <c r="Q330" s="305"/>
      <c r="R330" s="305"/>
      <c r="S330" s="305"/>
      <c r="T330" s="305"/>
      <c r="U330" s="305"/>
      <c r="V330" s="305"/>
      <c r="W330" s="305"/>
      <c r="X330" s="305"/>
      <c r="Y330" s="305"/>
      <c r="Z330" s="305"/>
      <c r="AA330" s="305"/>
      <c r="AB330" s="305"/>
      <c r="AC330" s="305"/>
      <c r="AD330" s="305"/>
      <c r="AE330" s="305"/>
      <c r="AF330" s="305"/>
      <c r="AG330" s="305"/>
      <c r="AH330" s="305"/>
      <c r="AI330" s="305"/>
      <c r="AJ330" s="305"/>
      <c r="AK330" s="305"/>
      <c r="AL330" s="305"/>
      <c r="AM330" s="305"/>
      <c r="AN330" s="305"/>
    </row>
    <row r="331" spans="1:40" s="304" customFormat="1" ht="9" customHeight="1">
      <c r="A331" s="319" t="s">
        <v>28</v>
      </c>
      <c r="B331" s="305">
        <f t="shared" si="17"/>
        <v>31056.224724000003</v>
      </c>
      <c r="C331" s="305">
        <v>246.07340500000001</v>
      </c>
      <c r="D331" s="305">
        <v>0</v>
      </c>
      <c r="E331" s="305">
        <v>0</v>
      </c>
      <c r="F331" s="305">
        <v>239.34992500000001</v>
      </c>
      <c r="G331" s="305">
        <v>346.07548000000003</v>
      </c>
      <c r="H331" s="305">
        <v>232.45223200000001</v>
      </c>
      <c r="I331" s="305">
        <v>15402.776873000001</v>
      </c>
      <c r="J331" s="305">
        <v>14380.469563000001</v>
      </c>
      <c r="K331" s="305">
        <v>0</v>
      </c>
      <c r="L331" s="305">
        <v>0</v>
      </c>
      <c r="M331" s="305">
        <v>209.02724599999999</v>
      </c>
      <c r="N331" s="314"/>
      <c r="O331" s="305"/>
      <c r="P331" s="305"/>
      <c r="Q331" s="305"/>
      <c r="R331" s="305"/>
      <c r="S331" s="305"/>
      <c r="T331" s="305"/>
      <c r="U331" s="305"/>
      <c r="V331" s="305"/>
      <c r="W331" s="305"/>
      <c r="X331" s="305"/>
      <c r="Y331" s="305"/>
      <c r="Z331" s="305"/>
      <c r="AA331" s="305"/>
      <c r="AB331" s="305"/>
      <c r="AC331" s="305"/>
      <c r="AD331" s="305"/>
      <c r="AE331" s="305"/>
      <c r="AF331" s="305"/>
      <c r="AG331" s="305"/>
      <c r="AH331" s="305"/>
      <c r="AI331" s="305"/>
      <c r="AJ331" s="305"/>
      <c r="AK331" s="305"/>
      <c r="AL331" s="305"/>
      <c r="AM331" s="305"/>
      <c r="AN331" s="305"/>
    </row>
    <row r="332" spans="1:40" s="304" customFormat="1" ht="9" customHeight="1">
      <c r="A332" s="317" t="s">
        <v>29</v>
      </c>
      <c r="B332" s="323">
        <f t="shared" si="17"/>
        <v>28161.457416000005</v>
      </c>
      <c r="C332" s="323">
        <v>936.270216</v>
      </c>
      <c r="D332" s="323">
        <v>0</v>
      </c>
      <c r="E332" s="323">
        <v>0</v>
      </c>
      <c r="F332" s="323">
        <v>898.01542400000005</v>
      </c>
      <c r="G332" s="323">
        <v>257.91991300000001</v>
      </c>
      <c r="H332" s="323">
        <v>169.85194999999999</v>
      </c>
      <c r="I332" s="323">
        <v>8834.4249600000003</v>
      </c>
      <c r="J332" s="323">
        <v>15107.607986000001</v>
      </c>
      <c r="K332" s="323">
        <v>0</v>
      </c>
      <c r="L332" s="323">
        <v>1957.3669669999999</v>
      </c>
      <c r="M332" s="323">
        <v>0</v>
      </c>
      <c r="N332" s="314"/>
      <c r="O332" s="305"/>
      <c r="P332" s="305"/>
      <c r="Q332" s="305"/>
      <c r="R332" s="305"/>
      <c r="S332" s="305"/>
      <c r="T332" s="305"/>
      <c r="U332" s="305"/>
      <c r="V332" s="305"/>
      <c r="W332" s="305"/>
      <c r="X332" s="305"/>
      <c r="Y332" s="305"/>
      <c r="Z332" s="305"/>
      <c r="AA332" s="305"/>
      <c r="AB332" s="305"/>
      <c r="AC332" s="305"/>
      <c r="AD332" s="305"/>
      <c r="AE332" s="305"/>
      <c r="AF332" s="305"/>
      <c r="AG332" s="305"/>
      <c r="AH332" s="305"/>
      <c r="AI332" s="305"/>
      <c r="AJ332" s="305"/>
      <c r="AK332" s="305"/>
      <c r="AL332" s="305"/>
      <c r="AM332" s="305"/>
      <c r="AN332" s="305"/>
    </row>
    <row r="333" spans="1:40" s="304" customFormat="1" ht="9" customHeight="1">
      <c r="A333" s="319" t="s">
        <v>30</v>
      </c>
      <c r="B333" s="305">
        <f t="shared" si="17"/>
        <v>9162.3148089999995</v>
      </c>
      <c r="C333" s="305">
        <v>137.79256699999999</v>
      </c>
      <c r="D333" s="305">
        <v>6.6842839999999999</v>
      </c>
      <c r="E333" s="305">
        <v>0</v>
      </c>
      <c r="F333" s="305">
        <v>176.27274199999999</v>
      </c>
      <c r="G333" s="305">
        <v>17.652173999999999</v>
      </c>
      <c r="H333" s="305">
        <v>90.400632999999999</v>
      </c>
      <c r="I333" s="305">
        <v>3205.4819729999999</v>
      </c>
      <c r="J333" s="305">
        <v>4594.9666550000002</v>
      </c>
      <c r="K333" s="305">
        <v>180</v>
      </c>
      <c r="L333" s="305">
        <v>628.87973199999999</v>
      </c>
      <c r="M333" s="305">
        <v>124.184049</v>
      </c>
      <c r="N333" s="314"/>
      <c r="O333" s="305"/>
      <c r="P333" s="305"/>
      <c r="Q333" s="305"/>
      <c r="R333" s="305"/>
      <c r="S333" s="305"/>
      <c r="T333" s="305"/>
      <c r="U333" s="305"/>
      <c r="V333" s="305"/>
      <c r="W333" s="305"/>
      <c r="X333" s="305"/>
      <c r="Y333" s="305"/>
      <c r="Z333" s="305"/>
      <c r="AA333" s="305"/>
      <c r="AB333" s="305"/>
      <c r="AC333" s="305"/>
      <c r="AD333" s="305"/>
      <c r="AE333" s="305"/>
      <c r="AF333" s="305"/>
      <c r="AG333" s="305"/>
      <c r="AH333" s="305"/>
      <c r="AI333" s="305"/>
      <c r="AJ333" s="305"/>
      <c r="AK333" s="305"/>
      <c r="AL333" s="305"/>
      <c r="AM333" s="305"/>
      <c r="AN333" s="305"/>
    </row>
    <row r="334" spans="1:40" s="304" customFormat="1" ht="9" customHeight="1">
      <c r="A334" s="319" t="s">
        <v>31</v>
      </c>
      <c r="B334" s="305">
        <f t="shared" si="17"/>
        <v>56921.577569999994</v>
      </c>
      <c r="C334" s="305">
        <v>1231.373378</v>
      </c>
      <c r="D334" s="305">
        <v>0</v>
      </c>
      <c r="E334" s="305">
        <v>0</v>
      </c>
      <c r="F334" s="305">
        <v>729.36677399999996</v>
      </c>
      <c r="G334" s="305">
        <v>3881.262275</v>
      </c>
      <c r="H334" s="305">
        <v>609.81697699999995</v>
      </c>
      <c r="I334" s="305">
        <v>18270.956162999999</v>
      </c>
      <c r="J334" s="305">
        <v>29721.535915</v>
      </c>
      <c r="K334" s="305">
        <v>0</v>
      </c>
      <c r="L334" s="305">
        <v>2477.2660879999999</v>
      </c>
      <c r="M334" s="305">
        <v>0</v>
      </c>
      <c r="N334" s="314"/>
      <c r="O334" s="305"/>
      <c r="P334" s="305"/>
      <c r="Q334" s="305"/>
      <c r="R334" s="305"/>
      <c r="S334" s="305"/>
      <c r="T334" s="305"/>
      <c r="U334" s="305"/>
      <c r="V334" s="305"/>
      <c r="W334" s="305"/>
      <c r="X334" s="305"/>
      <c r="Y334" s="305"/>
      <c r="Z334" s="305"/>
      <c r="AA334" s="305"/>
      <c r="AB334" s="305"/>
      <c r="AC334" s="305"/>
      <c r="AD334" s="305"/>
      <c r="AE334" s="305"/>
      <c r="AF334" s="305"/>
      <c r="AG334" s="305"/>
      <c r="AH334" s="305"/>
      <c r="AI334" s="305"/>
      <c r="AJ334" s="305"/>
      <c r="AK334" s="305"/>
      <c r="AL334" s="305"/>
      <c r="AM334" s="305"/>
      <c r="AN334" s="305"/>
    </row>
    <row r="335" spans="1:40" s="305" customFormat="1" ht="9" customHeight="1">
      <c r="A335" s="320" t="s">
        <v>32</v>
      </c>
      <c r="B335" s="305">
        <f t="shared" si="17"/>
        <v>15171.056266999998</v>
      </c>
      <c r="C335" s="305">
        <v>346.38661100000002</v>
      </c>
      <c r="D335" s="305">
        <v>0</v>
      </c>
      <c r="E335" s="305">
        <v>0</v>
      </c>
      <c r="F335" s="305">
        <v>240.05873700000001</v>
      </c>
      <c r="G335" s="305">
        <v>432.73208499999998</v>
      </c>
      <c r="H335" s="305">
        <v>164.67734200000001</v>
      </c>
      <c r="I335" s="305">
        <v>5325.777564</v>
      </c>
      <c r="J335" s="305">
        <v>8216.6736099999998</v>
      </c>
      <c r="K335" s="305">
        <v>159.86040499999999</v>
      </c>
      <c r="L335" s="305">
        <v>282.489913</v>
      </c>
      <c r="M335" s="305">
        <v>2.4</v>
      </c>
      <c r="N335" s="314"/>
    </row>
    <row r="336" spans="1:40" s="304" customFormat="1" ht="9" customHeight="1">
      <c r="A336" s="326" t="s">
        <v>33</v>
      </c>
      <c r="B336" s="323">
        <f t="shared" si="17"/>
        <v>12801.534132000001</v>
      </c>
      <c r="C336" s="323">
        <v>196.74982700000001</v>
      </c>
      <c r="D336" s="323">
        <v>0</v>
      </c>
      <c r="E336" s="323">
        <v>0</v>
      </c>
      <c r="F336" s="323">
        <v>270.89866799999999</v>
      </c>
      <c r="G336" s="323">
        <v>120.68098500000001</v>
      </c>
      <c r="H336" s="323">
        <v>95.758776999999995</v>
      </c>
      <c r="I336" s="323">
        <v>4290.2232839999997</v>
      </c>
      <c r="J336" s="323">
        <v>7827.2225909999997</v>
      </c>
      <c r="K336" s="323">
        <v>0</v>
      </c>
      <c r="L336" s="323">
        <v>0</v>
      </c>
      <c r="M336" s="323">
        <v>0</v>
      </c>
      <c r="N336" s="314"/>
      <c r="O336" s="305"/>
      <c r="P336" s="305"/>
      <c r="Q336" s="305"/>
      <c r="R336" s="305"/>
      <c r="S336" s="305"/>
      <c r="T336" s="305"/>
      <c r="U336" s="305"/>
      <c r="V336" s="305"/>
      <c r="W336" s="305"/>
      <c r="X336" s="305"/>
      <c r="Y336" s="305"/>
      <c r="Z336" s="305"/>
      <c r="AA336" s="305"/>
      <c r="AB336" s="305"/>
      <c r="AC336" s="305"/>
      <c r="AD336" s="305"/>
      <c r="AE336" s="305"/>
      <c r="AF336" s="305"/>
      <c r="AG336" s="305"/>
      <c r="AH336" s="305"/>
      <c r="AI336" s="305"/>
      <c r="AJ336" s="305"/>
      <c r="AK336" s="305"/>
      <c r="AL336" s="305"/>
      <c r="AM336" s="305"/>
      <c r="AN336" s="305"/>
    </row>
    <row r="337" spans="1:40" s="304" customFormat="1" ht="9" customHeight="1">
      <c r="A337" s="319"/>
      <c r="B337" s="315"/>
      <c r="C337" s="315"/>
      <c r="D337" s="315"/>
      <c r="E337" s="315"/>
      <c r="F337" s="315"/>
      <c r="G337" s="315"/>
      <c r="H337" s="315"/>
      <c r="I337" s="315"/>
      <c r="J337" s="315"/>
      <c r="K337" s="315"/>
      <c r="L337" s="315"/>
      <c r="M337" s="315"/>
      <c r="N337" s="314"/>
      <c r="O337" s="315"/>
      <c r="P337" s="305"/>
      <c r="Q337" s="305"/>
      <c r="R337" s="305"/>
      <c r="S337" s="305"/>
      <c r="T337" s="305"/>
      <c r="U337" s="305"/>
      <c r="V337" s="305"/>
      <c r="W337" s="305"/>
      <c r="X337" s="305"/>
      <c r="Y337" s="305"/>
      <c r="Z337" s="305"/>
      <c r="AA337" s="305"/>
      <c r="AB337" s="305"/>
      <c r="AC337" s="305"/>
      <c r="AD337" s="305"/>
      <c r="AE337" s="305"/>
      <c r="AF337" s="305"/>
      <c r="AG337" s="305"/>
      <c r="AH337" s="305"/>
      <c r="AI337" s="305"/>
      <c r="AJ337" s="305"/>
      <c r="AK337" s="305"/>
      <c r="AL337" s="305"/>
      <c r="AM337" s="305"/>
      <c r="AN337" s="305"/>
    </row>
    <row r="338" spans="1:40" s="304" customFormat="1" ht="9" customHeight="1">
      <c r="A338" s="302">
        <v>2007</v>
      </c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14"/>
      <c r="O338" s="305"/>
      <c r="P338" s="305"/>
      <c r="Q338" s="305"/>
      <c r="R338" s="305"/>
      <c r="S338" s="305"/>
      <c r="T338" s="305"/>
      <c r="U338" s="305"/>
      <c r="V338" s="305"/>
      <c r="W338" s="305"/>
      <c r="X338" s="305"/>
      <c r="Y338" s="305"/>
      <c r="Z338" s="305"/>
      <c r="AA338" s="305"/>
      <c r="AB338" s="305"/>
      <c r="AC338" s="305"/>
      <c r="AD338" s="305"/>
      <c r="AE338" s="305"/>
      <c r="AF338" s="305"/>
      <c r="AG338" s="305"/>
      <c r="AH338" s="305"/>
      <c r="AI338" s="305"/>
      <c r="AJ338" s="305"/>
      <c r="AK338" s="305"/>
      <c r="AL338" s="305"/>
      <c r="AM338" s="305"/>
      <c r="AN338" s="305"/>
    </row>
    <row r="339" spans="1:40" s="304" customFormat="1" ht="9" customHeight="1">
      <c r="A339" s="306" t="s">
        <v>1</v>
      </c>
      <c r="B339" s="307">
        <f>SUM(B341:B372)</f>
        <v>995298.93213399989</v>
      </c>
      <c r="C339" s="307">
        <f t="shared" ref="C339:M339" si="18">SUM(C341:C372)</f>
        <v>44924.900827000012</v>
      </c>
      <c r="D339" s="307">
        <f t="shared" si="18"/>
        <v>1519.6343020000002</v>
      </c>
      <c r="E339" s="307">
        <f t="shared" si="18"/>
        <v>1779.9470019999999</v>
      </c>
      <c r="F339" s="307">
        <f t="shared" si="18"/>
        <v>34529.876756000012</v>
      </c>
      <c r="G339" s="307">
        <f t="shared" si="18"/>
        <v>7508.175957999998</v>
      </c>
      <c r="H339" s="307">
        <f t="shared" si="18"/>
        <v>14662.170918999997</v>
      </c>
      <c r="I339" s="307">
        <f t="shared" si="18"/>
        <v>335705.87961399998</v>
      </c>
      <c r="J339" s="307">
        <f t="shared" si="18"/>
        <v>453227.93396499997</v>
      </c>
      <c r="K339" s="307">
        <f t="shared" si="18"/>
        <v>23267.069197999994</v>
      </c>
      <c r="L339" s="307">
        <f t="shared" si="18"/>
        <v>23062.199326999995</v>
      </c>
      <c r="M339" s="307">
        <f t="shared" si="18"/>
        <v>55111.144265999996</v>
      </c>
      <c r="N339" s="314"/>
      <c r="O339" s="308"/>
      <c r="P339" s="305"/>
      <c r="Q339" s="305"/>
      <c r="R339" s="305"/>
      <c r="S339" s="305"/>
      <c r="T339" s="305"/>
      <c r="U339" s="305"/>
      <c r="V339" s="305"/>
      <c r="W339" s="305"/>
      <c r="X339" s="305"/>
      <c r="Y339" s="305"/>
      <c r="Z339" s="305"/>
      <c r="AA339" s="305"/>
      <c r="AB339" s="305"/>
      <c r="AC339" s="305"/>
      <c r="AD339" s="305"/>
      <c r="AE339" s="305"/>
      <c r="AF339" s="305"/>
      <c r="AG339" s="305"/>
      <c r="AH339" s="305"/>
      <c r="AI339" s="305"/>
      <c r="AJ339" s="305"/>
      <c r="AK339" s="305"/>
      <c r="AL339" s="305"/>
      <c r="AM339" s="305"/>
      <c r="AN339" s="305"/>
    </row>
    <row r="340" spans="1:40" s="304" customFormat="1" ht="3" customHeight="1">
      <c r="A340" s="306"/>
      <c r="N340" s="314"/>
      <c r="O340" s="305"/>
      <c r="P340" s="305"/>
      <c r="Q340" s="305"/>
      <c r="R340" s="305"/>
      <c r="S340" s="305"/>
      <c r="T340" s="305"/>
      <c r="U340" s="305"/>
      <c r="V340" s="305"/>
      <c r="W340" s="305"/>
      <c r="X340" s="305"/>
      <c r="Y340" s="305"/>
      <c r="Z340" s="305"/>
      <c r="AA340" s="305"/>
      <c r="AB340" s="305"/>
      <c r="AC340" s="305"/>
      <c r="AD340" s="305"/>
      <c r="AE340" s="305"/>
      <c r="AF340" s="305"/>
      <c r="AG340" s="305"/>
      <c r="AH340" s="305"/>
      <c r="AI340" s="305"/>
      <c r="AJ340" s="305"/>
      <c r="AK340" s="305"/>
      <c r="AL340" s="305"/>
      <c r="AM340" s="305"/>
      <c r="AN340" s="305"/>
    </row>
    <row r="341" spans="1:40" s="304" customFormat="1" ht="9" customHeight="1">
      <c r="A341" s="311" t="s">
        <v>2</v>
      </c>
      <c r="B341" s="314">
        <f>SUM(C341:M341)</f>
        <v>11848.058486999998</v>
      </c>
      <c r="C341" s="314">
        <v>329.67853600000001</v>
      </c>
      <c r="D341" s="314">
        <v>0</v>
      </c>
      <c r="E341" s="314">
        <v>0</v>
      </c>
      <c r="F341" s="314">
        <v>216.55583200000001</v>
      </c>
      <c r="G341" s="314">
        <v>103.433485</v>
      </c>
      <c r="H341" s="314">
        <v>10.084645</v>
      </c>
      <c r="I341" s="314">
        <v>4041.9415909999998</v>
      </c>
      <c r="J341" s="314">
        <v>5309.4703689999997</v>
      </c>
      <c r="K341" s="314">
        <v>1500</v>
      </c>
      <c r="L341" s="304">
        <v>324.79235899999998</v>
      </c>
      <c r="M341" s="314">
        <v>12.10167</v>
      </c>
      <c r="N341" s="314"/>
      <c r="O341" s="327"/>
      <c r="P341" s="305"/>
      <c r="Q341" s="305"/>
      <c r="R341" s="305"/>
      <c r="S341" s="305"/>
      <c r="T341" s="305"/>
      <c r="U341" s="305"/>
      <c r="V341" s="305"/>
      <c r="W341" s="305"/>
      <c r="X341" s="305"/>
      <c r="Y341" s="305"/>
      <c r="Z341" s="305"/>
      <c r="AA341" s="305"/>
      <c r="AB341" s="305"/>
      <c r="AC341" s="305"/>
      <c r="AD341" s="305"/>
      <c r="AE341" s="305"/>
      <c r="AF341" s="305"/>
      <c r="AG341" s="305"/>
      <c r="AH341" s="305"/>
      <c r="AI341" s="305"/>
      <c r="AJ341" s="305"/>
      <c r="AK341" s="305"/>
      <c r="AL341" s="305"/>
      <c r="AM341" s="305"/>
      <c r="AN341" s="305"/>
    </row>
    <row r="342" spans="1:40" s="304" customFormat="1" ht="9" customHeight="1">
      <c r="A342" s="311" t="s">
        <v>3</v>
      </c>
      <c r="B342" s="314">
        <f t="shared" ref="B342:B372" si="19">SUM(C342:M342)</f>
        <v>24804.389362000002</v>
      </c>
      <c r="C342" s="314">
        <v>1280.240372</v>
      </c>
      <c r="D342" s="314">
        <v>0</v>
      </c>
      <c r="E342" s="314">
        <v>63.100605999999999</v>
      </c>
      <c r="F342" s="314">
        <v>895.62761799999998</v>
      </c>
      <c r="G342" s="314">
        <v>174.68788900000001</v>
      </c>
      <c r="H342" s="314">
        <v>675.55782099999999</v>
      </c>
      <c r="I342" s="314">
        <v>9441.6542530000006</v>
      </c>
      <c r="J342" s="314">
        <v>11358.520802999999</v>
      </c>
      <c r="K342" s="314">
        <v>915</v>
      </c>
      <c r="L342" s="304">
        <v>0</v>
      </c>
      <c r="M342" s="314">
        <v>0</v>
      </c>
      <c r="N342" s="314"/>
      <c r="O342" s="327"/>
      <c r="P342" s="305"/>
      <c r="Q342" s="305"/>
      <c r="R342" s="305"/>
      <c r="S342" s="305"/>
      <c r="T342" s="305"/>
      <c r="U342" s="305"/>
      <c r="V342" s="305"/>
      <c r="W342" s="305"/>
      <c r="X342" s="305"/>
      <c r="Y342" s="305"/>
      <c r="Z342" s="305"/>
      <c r="AA342" s="305"/>
      <c r="AB342" s="305"/>
      <c r="AC342" s="305"/>
      <c r="AD342" s="305"/>
      <c r="AE342" s="305"/>
      <c r="AF342" s="305"/>
      <c r="AG342" s="305"/>
      <c r="AH342" s="305"/>
      <c r="AI342" s="305"/>
      <c r="AJ342" s="305"/>
      <c r="AK342" s="305"/>
      <c r="AL342" s="305"/>
      <c r="AM342" s="305"/>
      <c r="AN342" s="305"/>
    </row>
    <row r="343" spans="1:40" s="304" customFormat="1" ht="9" customHeight="1">
      <c r="A343" s="311" t="s">
        <v>4</v>
      </c>
      <c r="B343" s="314">
        <f t="shared" si="19"/>
        <v>8409.3278719999998</v>
      </c>
      <c r="C343" s="314">
        <v>345.07475299999999</v>
      </c>
      <c r="D343" s="314">
        <v>235.97402700000001</v>
      </c>
      <c r="E343" s="314">
        <v>0</v>
      </c>
      <c r="F343" s="314">
        <v>50.886797999999999</v>
      </c>
      <c r="G343" s="314">
        <v>27.553201999999999</v>
      </c>
      <c r="H343" s="314">
        <v>266.25257499999998</v>
      </c>
      <c r="I343" s="314">
        <v>2511.5243820000001</v>
      </c>
      <c r="J343" s="314">
        <v>3963.2496000000001</v>
      </c>
      <c r="K343" s="314">
        <v>611.05954999999994</v>
      </c>
      <c r="L343" s="304">
        <v>397.75298500000002</v>
      </c>
      <c r="M343" s="314">
        <v>0</v>
      </c>
      <c r="N343" s="314"/>
      <c r="O343" s="327"/>
      <c r="P343" s="305"/>
      <c r="Q343" s="305"/>
      <c r="R343" s="305"/>
      <c r="S343" s="305"/>
      <c r="T343" s="305"/>
      <c r="U343" s="305"/>
      <c r="V343" s="305"/>
      <c r="W343" s="305"/>
      <c r="X343" s="305"/>
      <c r="Y343" s="305"/>
      <c r="Z343" s="305"/>
      <c r="AA343" s="305"/>
      <c r="AB343" s="305"/>
      <c r="AC343" s="305"/>
      <c r="AD343" s="305"/>
      <c r="AE343" s="305"/>
      <c r="AF343" s="305"/>
      <c r="AG343" s="305"/>
      <c r="AH343" s="305"/>
      <c r="AI343" s="305"/>
      <c r="AJ343" s="305"/>
      <c r="AK343" s="305"/>
      <c r="AL343" s="305"/>
      <c r="AM343" s="305"/>
      <c r="AN343" s="305"/>
    </row>
    <row r="344" spans="1:40" s="304" customFormat="1" ht="9" customHeight="1">
      <c r="A344" s="317" t="s">
        <v>5</v>
      </c>
      <c r="B344" s="328">
        <f t="shared" si="19"/>
        <v>12468.049173000001</v>
      </c>
      <c r="C344" s="328">
        <v>443.97199999999998</v>
      </c>
      <c r="D344" s="328">
        <v>0</v>
      </c>
      <c r="E344" s="328">
        <v>0</v>
      </c>
      <c r="F344" s="328">
        <v>527.36</v>
      </c>
      <c r="G344" s="328">
        <v>109.069</v>
      </c>
      <c r="H344" s="328">
        <v>27.068000000000001</v>
      </c>
      <c r="I344" s="328">
        <v>3983.3020000000001</v>
      </c>
      <c r="J344" s="328">
        <v>6634.45</v>
      </c>
      <c r="K344" s="328">
        <v>0</v>
      </c>
      <c r="L344" s="323">
        <v>742.82817299999999</v>
      </c>
      <c r="M344" s="328">
        <v>0</v>
      </c>
      <c r="N344" s="314"/>
      <c r="O344" s="327"/>
      <c r="P344" s="305"/>
      <c r="Q344" s="305"/>
      <c r="R344" s="305"/>
      <c r="S344" s="305"/>
      <c r="T344" s="305"/>
      <c r="U344" s="305"/>
      <c r="V344" s="305"/>
      <c r="W344" s="305"/>
      <c r="X344" s="305"/>
      <c r="Y344" s="305"/>
      <c r="Z344" s="305"/>
      <c r="AA344" s="305"/>
      <c r="AB344" s="305"/>
      <c r="AC344" s="305"/>
      <c r="AD344" s="305"/>
      <c r="AE344" s="305"/>
      <c r="AF344" s="305"/>
      <c r="AG344" s="305"/>
      <c r="AH344" s="305"/>
      <c r="AI344" s="305"/>
      <c r="AJ344" s="305"/>
      <c r="AK344" s="305"/>
      <c r="AL344" s="305"/>
      <c r="AM344" s="305"/>
      <c r="AN344" s="305"/>
    </row>
    <row r="345" spans="1:40" s="304" customFormat="1" ht="9" customHeight="1">
      <c r="A345" s="319" t="s">
        <v>6</v>
      </c>
      <c r="B345" s="314">
        <f t="shared" si="19"/>
        <v>25772.643</v>
      </c>
      <c r="C345" s="314">
        <v>495.45363900000001</v>
      </c>
      <c r="D345" s="314">
        <v>0</v>
      </c>
      <c r="E345" s="314">
        <v>1043.896258</v>
      </c>
      <c r="F345" s="314">
        <v>875.23694699999999</v>
      </c>
      <c r="G345" s="314">
        <v>174.22851199999999</v>
      </c>
      <c r="H345" s="314">
        <v>36.722391999999999</v>
      </c>
      <c r="I345" s="314">
        <v>8008.6755249999997</v>
      </c>
      <c r="J345" s="314">
        <v>12876.184160000001</v>
      </c>
      <c r="K345" s="314">
        <v>0</v>
      </c>
      <c r="L345" s="304">
        <v>1130.7349999999999</v>
      </c>
      <c r="M345" s="314">
        <v>1131.510567</v>
      </c>
      <c r="N345" s="314"/>
      <c r="O345" s="327"/>
      <c r="P345" s="305"/>
      <c r="Q345" s="305"/>
      <c r="R345" s="305"/>
      <c r="S345" s="305"/>
      <c r="T345" s="305"/>
      <c r="U345" s="305"/>
      <c r="V345" s="305"/>
      <c r="W345" s="305"/>
      <c r="X345" s="305"/>
      <c r="Y345" s="305"/>
      <c r="Z345" s="305"/>
      <c r="AA345" s="305"/>
      <c r="AB345" s="305"/>
      <c r="AC345" s="305"/>
      <c r="AD345" s="305"/>
      <c r="AE345" s="305"/>
      <c r="AF345" s="305"/>
      <c r="AG345" s="305"/>
      <c r="AH345" s="305"/>
      <c r="AI345" s="305"/>
      <c r="AJ345" s="305"/>
      <c r="AK345" s="305"/>
      <c r="AL345" s="305"/>
      <c r="AM345" s="305"/>
      <c r="AN345" s="305"/>
    </row>
    <row r="346" spans="1:40" s="304" customFormat="1" ht="9" customHeight="1">
      <c r="A346" s="319" t="s">
        <v>7</v>
      </c>
      <c r="B346" s="314">
        <f t="shared" si="19"/>
        <v>7106.8767910000006</v>
      </c>
      <c r="C346" s="314">
        <v>166.84943000000001</v>
      </c>
      <c r="D346" s="314">
        <v>0</v>
      </c>
      <c r="E346" s="314">
        <v>0</v>
      </c>
      <c r="F346" s="314">
        <v>158.096597</v>
      </c>
      <c r="G346" s="314">
        <v>15.245511</v>
      </c>
      <c r="H346" s="314">
        <v>397.29611699999998</v>
      </c>
      <c r="I346" s="314">
        <v>2581.2908600000001</v>
      </c>
      <c r="J346" s="314">
        <v>3688.0982760000002</v>
      </c>
      <c r="K346" s="314">
        <v>100</v>
      </c>
      <c r="L346" s="304">
        <v>0</v>
      </c>
      <c r="M346" s="314">
        <v>0</v>
      </c>
      <c r="N346" s="314"/>
      <c r="O346" s="327"/>
      <c r="P346" s="305"/>
      <c r="Q346" s="305"/>
      <c r="R346" s="305"/>
      <c r="S346" s="305"/>
      <c r="T346" s="305"/>
      <c r="U346" s="305"/>
      <c r="V346" s="305"/>
      <c r="W346" s="305"/>
      <c r="X346" s="305"/>
      <c r="Y346" s="305"/>
      <c r="Z346" s="305"/>
      <c r="AA346" s="305"/>
      <c r="AB346" s="305"/>
      <c r="AC346" s="305"/>
      <c r="AD346" s="305"/>
      <c r="AE346" s="305"/>
      <c r="AF346" s="305"/>
      <c r="AG346" s="305"/>
      <c r="AH346" s="305"/>
      <c r="AI346" s="305"/>
      <c r="AJ346" s="305"/>
      <c r="AK346" s="305"/>
      <c r="AL346" s="305"/>
      <c r="AM346" s="305"/>
      <c r="AN346" s="305"/>
    </row>
    <row r="347" spans="1:40" s="304" customFormat="1" ht="9" customHeight="1">
      <c r="A347" s="319" t="s">
        <v>8</v>
      </c>
      <c r="B347" s="314">
        <f t="shared" si="19"/>
        <v>44508.542729000001</v>
      </c>
      <c r="C347" s="314">
        <v>624.24756000000002</v>
      </c>
      <c r="D347" s="314">
        <v>0</v>
      </c>
      <c r="E347" s="314">
        <v>0</v>
      </c>
      <c r="F347" s="314">
        <v>658.95230300000003</v>
      </c>
      <c r="G347" s="314">
        <v>477.11463199999997</v>
      </c>
      <c r="H347" s="314">
        <v>363.00976400000002</v>
      </c>
      <c r="I347" s="314">
        <v>13144.302815999999</v>
      </c>
      <c r="J347" s="314">
        <v>24775.160838</v>
      </c>
      <c r="K347" s="314">
        <v>0</v>
      </c>
      <c r="L347" s="304">
        <v>0</v>
      </c>
      <c r="M347" s="314">
        <v>4465.7548159999997</v>
      </c>
      <c r="N347" s="314"/>
      <c r="O347" s="327"/>
      <c r="P347" s="305"/>
      <c r="Q347" s="305"/>
      <c r="R347" s="305"/>
      <c r="S347" s="305"/>
      <c r="T347" s="305"/>
      <c r="U347" s="305"/>
      <c r="V347" s="305"/>
      <c r="W347" s="305"/>
      <c r="X347" s="305"/>
      <c r="Y347" s="305"/>
      <c r="Z347" s="305"/>
      <c r="AA347" s="305"/>
      <c r="AB347" s="305"/>
      <c r="AC347" s="305"/>
      <c r="AD347" s="305"/>
      <c r="AE347" s="305"/>
      <c r="AF347" s="305"/>
      <c r="AG347" s="305"/>
      <c r="AH347" s="305"/>
      <c r="AI347" s="305"/>
      <c r="AJ347" s="305"/>
      <c r="AK347" s="305"/>
      <c r="AL347" s="305"/>
      <c r="AM347" s="305"/>
      <c r="AN347" s="305"/>
    </row>
    <row r="348" spans="1:40" s="304" customFormat="1" ht="9" customHeight="1">
      <c r="A348" s="317" t="s">
        <v>9</v>
      </c>
      <c r="B348" s="328">
        <f t="shared" si="19"/>
        <v>30174.960811000001</v>
      </c>
      <c r="C348" s="328">
        <v>1708.450094</v>
      </c>
      <c r="D348" s="328">
        <v>0</v>
      </c>
      <c r="E348" s="328">
        <v>0</v>
      </c>
      <c r="F348" s="328">
        <v>2402.282702</v>
      </c>
      <c r="G348" s="328">
        <v>132.914489</v>
      </c>
      <c r="H348" s="328">
        <v>815.69710699999996</v>
      </c>
      <c r="I348" s="328">
        <v>9301.5591999999997</v>
      </c>
      <c r="J348" s="328">
        <v>14275.728373</v>
      </c>
      <c r="K348" s="328">
        <v>0</v>
      </c>
      <c r="L348" s="323">
        <v>401.14667900000001</v>
      </c>
      <c r="M348" s="328">
        <v>1137.1821669999999</v>
      </c>
      <c r="N348" s="314"/>
      <c r="O348" s="327"/>
      <c r="P348" s="305"/>
      <c r="Q348" s="305"/>
      <c r="R348" s="305"/>
      <c r="S348" s="305"/>
      <c r="T348" s="305"/>
      <c r="U348" s="305"/>
      <c r="V348" s="305"/>
      <c r="W348" s="305"/>
      <c r="X348" s="305"/>
      <c r="Y348" s="305"/>
      <c r="Z348" s="305"/>
      <c r="AA348" s="305"/>
      <c r="AB348" s="305"/>
      <c r="AC348" s="305"/>
      <c r="AD348" s="305"/>
      <c r="AE348" s="305"/>
      <c r="AF348" s="305"/>
      <c r="AG348" s="305"/>
      <c r="AH348" s="305"/>
      <c r="AI348" s="305"/>
      <c r="AJ348" s="305"/>
      <c r="AK348" s="305"/>
      <c r="AL348" s="305"/>
      <c r="AM348" s="305"/>
      <c r="AN348" s="305"/>
    </row>
    <row r="349" spans="1:40" s="304" customFormat="1" ht="9" customHeight="1">
      <c r="A349" s="319" t="s">
        <v>178</v>
      </c>
      <c r="B349" s="314">
        <f t="shared" si="19"/>
        <v>101176.72659999999</v>
      </c>
      <c r="C349" s="314">
        <v>18945.0422</v>
      </c>
      <c r="D349" s="314">
        <v>0</v>
      </c>
      <c r="E349" s="329">
        <v>0</v>
      </c>
      <c r="F349" s="314">
        <v>14062.7773</v>
      </c>
      <c r="G349" s="314">
        <v>1845.9812999999999</v>
      </c>
      <c r="H349" s="314">
        <v>2934.9506999999999</v>
      </c>
      <c r="I349" s="314">
        <v>43352.968200000003</v>
      </c>
      <c r="J349" s="314">
        <v>12824.589599999999</v>
      </c>
      <c r="K349" s="314">
        <v>0</v>
      </c>
      <c r="L349" s="305">
        <v>0</v>
      </c>
      <c r="M349" s="314">
        <v>7210.4173000000001</v>
      </c>
      <c r="N349" s="314"/>
      <c r="O349" s="327"/>
      <c r="P349" s="305"/>
      <c r="Q349" s="305"/>
      <c r="R349" s="305"/>
      <c r="S349" s="305"/>
      <c r="T349" s="305"/>
      <c r="U349" s="305"/>
      <c r="V349" s="305"/>
      <c r="W349" s="305"/>
      <c r="X349" s="305"/>
      <c r="Y349" s="305"/>
      <c r="Z349" s="305"/>
      <c r="AA349" s="305"/>
      <c r="AB349" s="305"/>
      <c r="AC349" s="305"/>
      <c r="AD349" s="305"/>
      <c r="AE349" s="305"/>
      <c r="AF349" s="305"/>
      <c r="AG349" s="305"/>
      <c r="AH349" s="305"/>
      <c r="AI349" s="305"/>
      <c r="AJ349" s="305"/>
      <c r="AK349" s="305"/>
      <c r="AL349" s="305"/>
      <c r="AM349" s="305"/>
      <c r="AN349" s="305"/>
    </row>
    <row r="350" spans="1:40" s="304" customFormat="1" ht="9" customHeight="1">
      <c r="A350" s="319" t="s">
        <v>11</v>
      </c>
      <c r="B350" s="314">
        <f t="shared" si="19"/>
        <v>15045.134979</v>
      </c>
      <c r="C350" s="314">
        <v>376.12858799999998</v>
      </c>
      <c r="D350" s="314">
        <v>0</v>
      </c>
      <c r="E350" s="314">
        <v>0</v>
      </c>
      <c r="F350" s="314">
        <v>352.52418499999999</v>
      </c>
      <c r="G350" s="314">
        <v>84.548331000000005</v>
      </c>
      <c r="H350" s="314">
        <v>58.332681000000001</v>
      </c>
      <c r="I350" s="314">
        <v>4312.2437739999996</v>
      </c>
      <c r="J350" s="314">
        <v>9337.9731510000001</v>
      </c>
      <c r="K350" s="314">
        <v>19.999991000000001</v>
      </c>
      <c r="L350" s="304">
        <v>487.49171999999999</v>
      </c>
      <c r="M350" s="314">
        <v>15.892557999999999</v>
      </c>
      <c r="N350" s="314"/>
      <c r="O350" s="327"/>
      <c r="P350" s="305"/>
      <c r="Q350" s="305"/>
      <c r="R350" s="305"/>
      <c r="S350" s="305"/>
      <c r="T350" s="305"/>
      <c r="U350" s="305"/>
      <c r="V350" s="305"/>
      <c r="W350" s="305"/>
      <c r="X350" s="305"/>
      <c r="Y350" s="305"/>
      <c r="Z350" s="305"/>
      <c r="AA350" s="305"/>
      <c r="AB350" s="305"/>
      <c r="AC350" s="305"/>
      <c r="AD350" s="305"/>
      <c r="AE350" s="305"/>
      <c r="AF350" s="305"/>
      <c r="AG350" s="305"/>
      <c r="AH350" s="305"/>
      <c r="AI350" s="305"/>
      <c r="AJ350" s="305"/>
      <c r="AK350" s="305"/>
      <c r="AL350" s="305"/>
      <c r="AM350" s="305"/>
      <c r="AN350" s="305"/>
    </row>
    <row r="351" spans="1:40" s="304" customFormat="1" ht="9" customHeight="1">
      <c r="A351" s="319" t="s">
        <v>12</v>
      </c>
      <c r="B351" s="314">
        <f t="shared" si="19"/>
        <v>32565.800749000002</v>
      </c>
      <c r="C351" s="314">
        <v>1324.0368699999999</v>
      </c>
      <c r="D351" s="314">
        <v>0</v>
      </c>
      <c r="E351" s="314">
        <v>0</v>
      </c>
      <c r="F351" s="314">
        <v>1070.7631799999999</v>
      </c>
      <c r="G351" s="314">
        <v>189.24200400000001</v>
      </c>
      <c r="H351" s="314">
        <v>312.92937799999999</v>
      </c>
      <c r="I351" s="314">
        <v>12332.908971000001</v>
      </c>
      <c r="J351" s="314">
        <v>14943.62687</v>
      </c>
      <c r="K351" s="314">
        <v>1398.9762519999999</v>
      </c>
      <c r="L351" s="304">
        <v>0</v>
      </c>
      <c r="M351" s="314">
        <v>993.31722400000001</v>
      </c>
      <c r="N351" s="314"/>
      <c r="O351" s="327"/>
      <c r="P351" s="305"/>
      <c r="Q351" s="305"/>
      <c r="R351" s="305"/>
      <c r="S351" s="305"/>
      <c r="T351" s="305"/>
      <c r="U351" s="305"/>
      <c r="V351" s="305"/>
      <c r="W351" s="305"/>
      <c r="X351" s="305"/>
      <c r="Y351" s="305"/>
      <c r="Z351" s="305"/>
      <c r="AA351" s="305"/>
      <c r="AB351" s="305"/>
      <c r="AC351" s="305"/>
      <c r="AD351" s="305"/>
      <c r="AE351" s="305"/>
      <c r="AF351" s="305"/>
      <c r="AG351" s="305"/>
      <c r="AH351" s="305"/>
      <c r="AI351" s="305"/>
      <c r="AJ351" s="305"/>
      <c r="AK351" s="305"/>
      <c r="AL351" s="305"/>
      <c r="AM351" s="305"/>
      <c r="AN351" s="305"/>
    </row>
    <row r="352" spans="1:40" s="304" customFormat="1" ht="9" customHeight="1">
      <c r="A352" s="317" t="s">
        <v>13</v>
      </c>
      <c r="B352" s="328">
        <f t="shared" si="19"/>
        <v>28601.319248</v>
      </c>
      <c r="C352" s="328">
        <v>584.79869799999994</v>
      </c>
      <c r="D352" s="328">
        <v>0</v>
      </c>
      <c r="E352" s="328">
        <v>0</v>
      </c>
      <c r="F352" s="328">
        <v>218.498143</v>
      </c>
      <c r="G352" s="328">
        <v>90.091941000000006</v>
      </c>
      <c r="H352" s="328">
        <v>125.856932</v>
      </c>
      <c r="I352" s="328">
        <v>6646.7304000000004</v>
      </c>
      <c r="J352" s="328">
        <v>20506.306573999998</v>
      </c>
      <c r="K352" s="328">
        <v>426.89628800000003</v>
      </c>
      <c r="L352" s="323">
        <v>0</v>
      </c>
      <c r="M352" s="328">
        <v>2.140272</v>
      </c>
      <c r="N352" s="314"/>
      <c r="O352" s="327"/>
      <c r="P352" s="305"/>
      <c r="Q352" s="305"/>
      <c r="R352" s="305"/>
      <c r="S352" s="305"/>
      <c r="T352" s="305"/>
      <c r="U352" s="305"/>
      <c r="V352" s="305"/>
      <c r="W352" s="305"/>
      <c r="X352" s="305"/>
      <c r="Y352" s="305"/>
      <c r="Z352" s="305"/>
      <c r="AA352" s="305"/>
      <c r="AB352" s="305"/>
      <c r="AC352" s="305"/>
      <c r="AD352" s="305"/>
      <c r="AE352" s="305"/>
      <c r="AF352" s="305"/>
      <c r="AG352" s="305"/>
      <c r="AH352" s="305"/>
      <c r="AI352" s="305"/>
      <c r="AJ352" s="305"/>
      <c r="AK352" s="305"/>
      <c r="AL352" s="305"/>
      <c r="AM352" s="305"/>
      <c r="AN352" s="305"/>
    </row>
    <row r="353" spans="1:40" s="304" customFormat="1" ht="9" customHeight="1">
      <c r="A353" s="319" t="s">
        <v>14</v>
      </c>
      <c r="B353" s="314">
        <f t="shared" si="19"/>
        <v>23673.977007000005</v>
      </c>
      <c r="C353" s="314">
        <v>392.70392399999997</v>
      </c>
      <c r="D353" s="314">
        <v>0</v>
      </c>
      <c r="E353" s="314">
        <v>0</v>
      </c>
      <c r="F353" s="314">
        <v>857.59891200000004</v>
      </c>
      <c r="G353" s="314">
        <v>70.864858999999996</v>
      </c>
      <c r="H353" s="314">
        <v>26.384467999999998</v>
      </c>
      <c r="I353" s="314">
        <v>6174.4976049999996</v>
      </c>
      <c r="J353" s="314">
        <v>13536.409970000001</v>
      </c>
      <c r="K353" s="314">
        <v>2450</v>
      </c>
      <c r="L353" s="304">
        <v>66.667195000000007</v>
      </c>
      <c r="M353" s="314">
        <v>98.850074000000006</v>
      </c>
      <c r="N353" s="314"/>
      <c r="O353" s="327"/>
      <c r="P353" s="305"/>
      <c r="Q353" s="305"/>
      <c r="R353" s="305"/>
      <c r="S353" s="305"/>
      <c r="T353" s="305"/>
      <c r="U353" s="305"/>
      <c r="V353" s="305"/>
      <c r="W353" s="305"/>
      <c r="X353" s="305"/>
      <c r="Y353" s="305"/>
      <c r="Z353" s="305"/>
      <c r="AA353" s="305"/>
      <c r="AB353" s="305"/>
      <c r="AC353" s="305"/>
      <c r="AD353" s="305"/>
      <c r="AE353" s="305"/>
      <c r="AF353" s="305"/>
      <c r="AG353" s="305"/>
      <c r="AH353" s="305"/>
      <c r="AI353" s="305"/>
      <c r="AJ353" s="305"/>
      <c r="AK353" s="305"/>
      <c r="AL353" s="305"/>
      <c r="AM353" s="305"/>
      <c r="AN353" s="305"/>
    </row>
    <row r="354" spans="1:40" s="304" customFormat="1" ht="9" customHeight="1">
      <c r="A354" s="319" t="s">
        <v>15</v>
      </c>
      <c r="B354" s="314">
        <f t="shared" si="19"/>
        <v>54412.623184000004</v>
      </c>
      <c r="C354" s="314">
        <v>1852.872918</v>
      </c>
      <c r="D354" s="314">
        <v>1248.3986090000001</v>
      </c>
      <c r="E354" s="314">
        <v>0</v>
      </c>
      <c r="F354" s="314">
        <v>1125.99683</v>
      </c>
      <c r="G354" s="314">
        <v>430.999009</v>
      </c>
      <c r="H354" s="314">
        <v>560.57976099999996</v>
      </c>
      <c r="I354" s="314">
        <v>21456.758923000001</v>
      </c>
      <c r="J354" s="314">
        <v>22455.627044000001</v>
      </c>
      <c r="K354" s="314">
        <v>254.30454900000001</v>
      </c>
      <c r="L354" s="304">
        <v>4299.7514469999996</v>
      </c>
      <c r="M354" s="314">
        <v>727.33409400000005</v>
      </c>
      <c r="N354" s="314"/>
      <c r="O354" s="327"/>
      <c r="P354" s="305"/>
      <c r="Q354" s="305"/>
      <c r="R354" s="305"/>
      <c r="S354" s="305"/>
      <c r="T354" s="305"/>
      <c r="U354" s="305"/>
      <c r="V354" s="305"/>
      <c r="W354" s="305"/>
      <c r="X354" s="305"/>
      <c r="Y354" s="305"/>
      <c r="Z354" s="305"/>
      <c r="AA354" s="305"/>
      <c r="AB354" s="305"/>
      <c r="AC354" s="305"/>
      <c r="AD354" s="305"/>
      <c r="AE354" s="305"/>
      <c r="AF354" s="305"/>
      <c r="AG354" s="305"/>
      <c r="AH354" s="305"/>
      <c r="AI354" s="305"/>
      <c r="AJ354" s="305"/>
      <c r="AK354" s="305"/>
      <c r="AL354" s="305"/>
      <c r="AM354" s="305"/>
      <c r="AN354" s="305"/>
    </row>
    <row r="355" spans="1:40" s="304" customFormat="1" ht="9" customHeight="1">
      <c r="A355" s="319" t="s">
        <v>16</v>
      </c>
      <c r="B355" s="314">
        <f t="shared" si="19"/>
        <v>116530.23540000001</v>
      </c>
      <c r="C355" s="314">
        <v>4963.5690000000004</v>
      </c>
      <c r="D355" s="314">
        <v>0</v>
      </c>
      <c r="E355" s="314">
        <v>249.61799999999999</v>
      </c>
      <c r="F355" s="314">
        <v>1969.11</v>
      </c>
      <c r="G355" s="314">
        <v>626.71500000000003</v>
      </c>
      <c r="H355" s="314">
        <v>2631.8580000000002</v>
      </c>
      <c r="I355" s="314">
        <v>40552.251700000001</v>
      </c>
      <c r="J355" s="314">
        <v>42515.248699999996</v>
      </c>
      <c r="K355" s="314">
        <v>4786.4690000000001</v>
      </c>
      <c r="L355" s="304">
        <v>0</v>
      </c>
      <c r="M355" s="314">
        <v>18235.396000000001</v>
      </c>
      <c r="N355" s="314"/>
      <c r="O355" s="327"/>
      <c r="P355" s="305"/>
      <c r="Q355" s="305"/>
      <c r="R355" s="305"/>
      <c r="S355" s="305"/>
      <c r="T355" s="305"/>
      <c r="U355" s="305"/>
      <c r="V355" s="305"/>
      <c r="W355" s="305"/>
      <c r="X355" s="305"/>
      <c r="Y355" s="305"/>
      <c r="Z355" s="305"/>
      <c r="AA355" s="305"/>
      <c r="AB355" s="305"/>
      <c r="AC355" s="305"/>
      <c r="AD355" s="305"/>
      <c r="AE355" s="305"/>
      <c r="AF355" s="305"/>
      <c r="AG355" s="305"/>
      <c r="AH355" s="305"/>
      <c r="AI355" s="305"/>
      <c r="AJ355" s="305"/>
      <c r="AK355" s="305"/>
      <c r="AL355" s="305"/>
      <c r="AM355" s="305"/>
      <c r="AN355" s="305"/>
    </row>
    <row r="356" spans="1:40" s="304" customFormat="1" ht="9" customHeight="1">
      <c r="A356" s="317" t="s">
        <v>17</v>
      </c>
      <c r="B356" s="328">
        <f t="shared" si="19"/>
        <v>36700.108385</v>
      </c>
      <c r="C356" s="328">
        <v>624.55138699999998</v>
      </c>
      <c r="D356" s="328">
        <v>0</v>
      </c>
      <c r="E356" s="330">
        <v>0</v>
      </c>
      <c r="F356" s="328">
        <v>946.60139200000003</v>
      </c>
      <c r="G356" s="328">
        <v>265.636504</v>
      </c>
      <c r="H356" s="328">
        <v>268.05307499999998</v>
      </c>
      <c r="I356" s="328">
        <v>9645.7779129999999</v>
      </c>
      <c r="J356" s="328">
        <v>20598.418532</v>
      </c>
      <c r="K356" s="328">
        <v>0</v>
      </c>
      <c r="L356" s="323">
        <v>0</v>
      </c>
      <c r="M356" s="328">
        <v>4351.0695820000001</v>
      </c>
      <c r="N356" s="314"/>
      <c r="O356" s="327"/>
      <c r="P356" s="305"/>
      <c r="Q356" s="305"/>
      <c r="R356" s="305"/>
      <c r="S356" s="305"/>
      <c r="T356" s="305"/>
      <c r="U356" s="305"/>
      <c r="V356" s="305"/>
      <c r="W356" s="305"/>
      <c r="X356" s="305"/>
      <c r="Y356" s="305"/>
      <c r="Z356" s="305"/>
      <c r="AA356" s="305"/>
      <c r="AB356" s="305"/>
      <c r="AC356" s="305"/>
      <c r="AD356" s="305"/>
      <c r="AE356" s="305"/>
      <c r="AF356" s="305"/>
      <c r="AG356" s="305"/>
      <c r="AH356" s="305"/>
      <c r="AI356" s="305"/>
      <c r="AJ356" s="305"/>
      <c r="AK356" s="305"/>
      <c r="AL356" s="305"/>
      <c r="AM356" s="305"/>
      <c r="AN356" s="305"/>
    </row>
    <row r="357" spans="1:40" s="304" customFormat="1" ht="9" customHeight="1">
      <c r="A357" s="319" t="s">
        <v>18</v>
      </c>
      <c r="B357" s="314">
        <f t="shared" si="19"/>
        <v>14272.105000000001</v>
      </c>
      <c r="C357" s="314">
        <v>232.12200000000001</v>
      </c>
      <c r="D357" s="314">
        <v>0</v>
      </c>
      <c r="E357" s="314">
        <v>3.4140000000000001</v>
      </c>
      <c r="F357" s="314">
        <v>325.41399999999999</v>
      </c>
      <c r="G357" s="314">
        <v>43.030999999999999</v>
      </c>
      <c r="H357" s="314">
        <v>54.357999999999997</v>
      </c>
      <c r="I357" s="314">
        <v>4859.6030000000001</v>
      </c>
      <c r="J357" s="314">
        <v>7632.0460000000003</v>
      </c>
      <c r="K357" s="314">
        <v>0</v>
      </c>
      <c r="L357" s="304">
        <v>387.99299999999999</v>
      </c>
      <c r="M357" s="314">
        <v>734.12400000000002</v>
      </c>
      <c r="N357" s="314"/>
      <c r="O357" s="327"/>
      <c r="P357" s="305"/>
      <c r="Q357" s="305"/>
      <c r="R357" s="305"/>
      <c r="S357" s="305"/>
      <c r="T357" s="305"/>
      <c r="U357" s="305"/>
      <c r="V357" s="305"/>
      <c r="W357" s="305"/>
      <c r="X357" s="305"/>
      <c r="Y357" s="305"/>
      <c r="Z357" s="305"/>
      <c r="AA357" s="305"/>
      <c r="AB357" s="305"/>
      <c r="AC357" s="305"/>
      <c r="AD357" s="305"/>
      <c r="AE357" s="305"/>
      <c r="AF357" s="305"/>
      <c r="AG357" s="305"/>
      <c r="AH357" s="305"/>
      <c r="AI357" s="305"/>
      <c r="AJ357" s="305"/>
      <c r="AK357" s="305"/>
      <c r="AL357" s="305"/>
      <c r="AM357" s="305"/>
      <c r="AN357" s="305"/>
    </row>
    <row r="358" spans="1:40" s="304" customFormat="1" ht="9" customHeight="1">
      <c r="A358" s="319" t="s">
        <v>19</v>
      </c>
      <c r="B358" s="314">
        <f t="shared" si="19"/>
        <v>11280.655463999999</v>
      </c>
      <c r="C358" s="314">
        <v>298.39217100000002</v>
      </c>
      <c r="D358" s="314">
        <v>0</v>
      </c>
      <c r="E358" s="314">
        <v>0</v>
      </c>
      <c r="F358" s="314">
        <v>175.311688</v>
      </c>
      <c r="G358" s="314">
        <v>6.0639539999999998</v>
      </c>
      <c r="H358" s="314">
        <v>21.745661999999999</v>
      </c>
      <c r="I358" s="314">
        <v>3410.3710769999998</v>
      </c>
      <c r="J358" s="314">
        <v>6756.49352</v>
      </c>
      <c r="K358" s="314">
        <v>122.86774</v>
      </c>
      <c r="L358" s="304">
        <v>388.47131000000002</v>
      </c>
      <c r="M358" s="314">
        <v>100.93834200000001</v>
      </c>
      <c r="N358" s="314"/>
      <c r="O358" s="327"/>
      <c r="P358" s="305"/>
      <c r="Q358" s="305"/>
      <c r="R358" s="305"/>
      <c r="S358" s="305"/>
      <c r="T358" s="305"/>
      <c r="U358" s="305"/>
      <c r="V358" s="305"/>
      <c r="W358" s="305"/>
      <c r="X358" s="305"/>
      <c r="Y358" s="305"/>
      <c r="Z358" s="305"/>
      <c r="AA358" s="305"/>
      <c r="AB358" s="305"/>
      <c r="AC358" s="305"/>
      <c r="AD358" s="305"/>
      <c r="AE358" s="305"/>
      <c r="AF358" s="305"/>
      <c r="AG358" s="305"/>
      <c r="AH358" s="305"/>
      <c r="AI358" s="305"/>
      <c r="AJ358" s="305"/>
      <c r="AK358" s="305"/>
      <c r="AL358" s="305"/>
      <c r="AM358" s="305"/>
      <c r="AN358" s="305"/>
    </row>
    <row r="359" spans="1:40" s="304" customFormat="1" ht="9" customHeight="1">
      <c r="A359" s="319" t="s">
        <v>20</v>
      </c>
      <c r="B359" s="314">
        <f t="shared" si="19"/>
        <v>41356.663</v>
      </c>
      <c r="C359" s="314">
        <v>2304.473</v>
      </c>
      <c r="D359" s="314">
        <v>0</v>
      </c>
      <c r="E359" s="314">
        <v>0</v>
      </c>
      <c r="F359" s="314">
        <v>405.95</v>
      </c>
      <c r="G359" s="314">
        <v>196.36500000000001</v>
      </c>
      <c r="H359" s="314">
        <v>2916.2660000000001</v>
      </c>
      <c r="I359" s="314">
        <v>16092.795</v>
      </c>
      <c r="J359" s="314">
        <v>16922.419000000002</v>
      </c>
      <c r="K359" s="314">
        <v>0</v>
      </c>
      <c r="L359" s="304">
        <v>2422.96</v>
      </c>
      <c r="M359" s="314">
        <v>95.435000000000002</v>
      </c>
      <c r="N359" s="314"/>
      <c r="O359" s="327"/>
      <c r="P359" s="305"/>
      <c r="Q359" s="305"/>
      <c r="R359" s="305"/>
      <c r="S359" s="305"/>
      <c r="T359" s="305"/>
      <c r="U359" s="305"/>
      <c r="V359" s="305"/>
      <c r="W359" s="305"/>
      <c r="X359" s="305"/>
      <c r="Y359" s="305"/>
      <c r="Z359" s="305"/>
      <c r="AA359" s="305"/>
      <c r="AB359" s="305"/>
      <c r="AC359" s="305"/>
      <c r="AD359" s="305"/>
      <c r="AE359" s="305"/>
      <c r="AF359" s="305"/>
      <c r="AG359" s="305"/>
      <c r="AH359" s="305"/>
      <c r="AI359" s="305"/>
      <c r="AJ359" s="305"/>
      <c r="AK359" s="305"/>
      <c r="AL359" s="305"/>
      <c r="AM359" s="305"/>
      <c r="AN359" s="305"/>
    </row>
    <row r="360" spans="1:40" s="304" customFormat="1" ht="9" customHeight="1">
      <c r="A360" s="317" t="s">
        <v>21</v>
      </c>
      <c r="B360" s="328">
        <f t="shared" si="19"/>
        <v>38950.107000000004</v>
      </c>
      <c r="C360" s="328">
        <v>259.95699999999999</v>
      </c>
      <c r="D360" s="328">
        <v>0</v>
      </c>
      <c r="E360" s="328">
        <v>9.1449999999999996</v>
      </c>
      <c r="F360" s="328">
        <v>589.274</v>
      </c>
      <c r="G360" s="328">
        <v>219.297</v>
      </c>
      <c r="H360" s="328">
        <v>148.84399999999999</v>
      </c>
      <c r="I360" s="328">
        <v>8097.3959999999997</v>
      </c>
      <c r="J360" s="328">
        <v>24193.217000000001</v>
      </c>
      <c r="K360" s="328">
        <v>500</v>
      </c>
      <c r="L360" s="323">
        <v>1919.434</v>
      </c>
      <c r="M360" s="328">
        <v>3013.5430000000001</v>
      </c>
      <c r="N360" s="314"/>
      <c r="O360" s="327"/>
      <c r="P360" s="305"/>
      <c r="Q360" s="305"/>
      <c r="R360" s="305"/>
      <c r="S360" s="305"/>
      <c r="T360" s="305"/>
      <c r="U360" s="305"/>
      <c r="V360" s="305"/>
      <c r="W360" s="305"/>
      <c r="X360" s="305"/>
      <c r="Y360" s="305"/>
      <c r="Z360" s="305"/>
      <c r="AA360" s="305"/>
      <c r="AB360" s="305"/>
      <c r="AC360" s="305"/>
      <c r="AD360" s="305"/>
      <c r="AE360" s="305"/>
      <c r="AF360" s="305"/>
      <c r="AG360" s="305"/>
      <c r="AH360" s="305"/>
      <c r="AI360" s="305"/>
      <c r="AJ360" s="305"/>
      <c r="AK360" s="305"/>
      <c r="AL360" s="305"/>
      <c r="AM360" s="305"/>
      <c r="AN360" s="305"/>
    </row>
    <row r="361" spans="1:40" s="304" customFormat="1" ht="9" customHeight="1">
      <c r="A361" s="319" t="s">
        <v>22</v>
      </c>
      <c r="B361" s="314">
        <f t="shared" si="19"/>
        <v>44686.715430999997</v>
      </c>
      <c r="C361" s="314">
        <v>981.11149999999998</v>
      </c>
      <c r="D361" s="314">
        <v>0</v>
      </c>
      <c r="E361" s="314">
        <v>0</v>
      </c>
      <c r="F361" s="314">
        <v>791.58995100000004</v>
      </c>
      <c r="G361" s="314">
        <v>179.66472999999999</v>
      </c>
      <c r="H361" s="314">
        <v>134.20249999999999</v>
      </c>
      <c r="I361" s="314">
        <v>13354.653399999999</v>
      </c>
      <c r="J361" s="314">
        <v>22239.427199999998</v>
      </c>
      <c r="K361" s="314">
        <v>3350</v>
      </c>
      <c r="L361" s="304">
        <v>0</v>
      </c>
      <c r="M361" s="314">
        <v>3656.0661500000001</v>
      </c>
      <c r="N361" s="314"/>
      <c r="O361" s="327"/>
      <c r="P361" s="305"/>
      <c r="Q361" s="305"/>
      <c r="R361" s="305"/>
      <c r="S361" s="305"/>
      <c r="T361" s="305"/>
      <c r="U361" s="305"/>
      <c r="V361" s="305"/>
      <c r="W361" s="305"/>
      <c r="X361" s="305"/>
      <c r="Y361" s="305"/>
      <c r="Z361" s="305"/>
      <c r="AA361" s="305"/>
      <c r="AB361" s="305"/>
      <c r="AC361" s="305"/>
      <c r="AD361" s="305"/>
      <c r="AE361" s="305"/>
      <c r="AF361" s="305"/>
      <c r="AG361" s="305"/>
      <c r="AH361" s="305"/>
      <c r="AI361" s="305"/>
      <c r="AJ361" s="305"/>
      <c r="AK361" s="305"/>
      <c r="AL361" s="305"/>
      <c r="AM361" s="305"/>
      <c r="AN361" s="305"/>
    </row>
    <row r="362" spans="1:40" s="304" customFormat="1" ht="9" customHeight="1">
      <c r="A362" s="319" t="s">
        <v>23</v>
      </c>
      <c r="B362" s="314">
        <f t="shared" si="19"/>
        <v>15082.539014</v>
      </c>
      <c r="C362" s="314">
        <v>855.09022600000003</v>
      </c>
      <c r="D362" s="314">
        <v>0</v>
      </c>
      <c r="E362" s="314">
        <v>2.1794850000000001</v>
      </c>
      <c r="F362" s="314">
        <v>319.84664900000001</v>
      </c>
      <c r="G362" s="314">
        <v>450.692295</v>
      </c>
      <c r="H362" s="314">
        <v>91.697581</v>
      </c>
      <c r="I362" s="314">
        <v>5972.077346</v>
      </c>
      <c r="J362" s="314">
        <v>7390.9554319999997</v>
      </c>
      <c r="K362" s="314">
        <v>0</v>
      </c>
      <c r="L362" s="304">
        <v>0</v>
      </c>
      <c r="M362" s="314">
        <v>0</v>
      </c>
      <c r="N362" s="314"/>
      <c r="O362" s="327"/>
      <c r="P362" s="305"/>
      <c r="Q362" s="305"/>
      <c r="R362" s="305"/>
      <c r="S362" s="305"/>
      <c r="T362" s="305"/>
      <c r="U362" s="305"/>
      <c r="V362" s="305"/>
      <c r="W362" s="305"/>
      <c r="X362" s="305"/>
      <c r="Y362" s="305"/>
      <c r="Z362" s="305"/>
      <c r="AA362" s="305"/>
      <c r="AB362" s="305"/>
      <c r="AC362" s="305"/>
      <c r="AD362" s="305"/>
      <c r="AE362" s="305"/>
      <c r="AF362" s="305"/>
      <c r="AG362" s="305"/>
      <c r="AH362" s="305"/>
      <c r="AI362" s="305"/>
      <c r="AJ362" s="305"/>
      <c r="AK362" s="305"/>
      <c r="AL362" s="305"/>
      <c r="AM362" s="305"/>
      <c r="AN362" s="305"/>
    </row>
    <row r="363" spans="1:40" s="304" customFormat="1" ht="9" customHeight="1">
      <c r="A363" s="319" t="s">
        <v>24</v>
      </c>
      <c r="B363" s="314">
        <f t="shared" si="19"/>
        <v>14736.038999999999</v>
      </c>
      <c r="C363" s="314">
        <v>674.39599999999996</v>
      </c>
      <c r="D363" s="314">
        <v>0</v>
      </c>
      <c r="E363" s="314">
        <v>0</v>
      </c>
      <c r="F363" s="314">
        <v>751.36900000000003</v>
      </c>
      <c r="G363" s="314">
        <v>106.849</v>
      </c>
      <c r="H363" s="314">
        <v>266.916</v>
      </c>
      <c r="I363" s="314">
        <v>4597.5730000000003</v>
      </c>
      <c r="J363" s="314">
        <v>6548.3339999999998</v>
      </c>
      <c r="K363" s="314">
        <v>581.03599999999994</v>
      </c>
      <c r="L363" s="304">
        <v>651.72900000000004</v>
      </c>
      <c r="M363" s="314">
        <v>557.83699999999999</v>
      </c>
      <c r="N363" s="314"/>
      <c r="O363" s="327"/>
      <c r="P363" s="305"/>
      <c r="Q363" s="305"/>
      <c r="R363" s="305"/>
      <c r="S363" s="305"/>
      <c r="T363" s="305"/>
      <c r="U363" s="305"/>
      <c r="V363" s="305"/>
      <c r="W363" s="305"/>
      <c r="X363" s="305"/>
      <c r="Y363" s="305"/>
      <c r="Z363" s="305"/>
      <c r="AA363" s="305"/>
      <c r="AB363" s="305"/>
      <c r="AC363" s="305"/>
      <c r="AD363" s="305"/>
      <c r="AE363" s="305"/>
      <c r="AF363" s="305"/>
      <c r="AG363" s="305"/>
      <c r="AH363" s="305"/>
      <c r="AI363" s="305"/>
      <c r="AJ363" s="305"/>
      <c r="AK363" s="305"/>
      <c r="AL363" s="305"/>
      <c r="AM363" s="305"/>
      <c r="AN363" s="305"/>
    </row>
    <row r="364" spans="1:40" s="304" customFormat="1" ht="9" customHeight="1">
      <c r="A364" s="317" t="s">
        <v>25</v>
      </c>
      <c r="B364" s="328">
        <f t="shared" si="19"/>
        <v>21970.669038</v>
      </c>
      <c r="C364" s="328">
        <v>388.18599999999998</v>
      </c>
      <c r="D364" s="328">
        <v>0</v>
      </c>
      <c r="E364" s="328">
        <v>0</v>
      </c>
      <c r="F364" s="328">
        <v>423.733</v>
      </c>
      <c r="G364" s="328">
        <v>404.21</v>
      </c>
      <c r="H364" s="328">
        <v>83.43</v>
      </c>
      <c r="I364" s="328">
        <v>6235.8339999999998</v>
      </c>
      <c r="J364" s="328">
        <v>13315.918</v>
      </c>
      <c r="K364" s="328">
        <v>887.78603799999996</v>
      </c>
      <c r="L364" s="323">
        <v>0</v>
      </c>
      <c r="M364" s="328">
        <v>231.572</v>
      </c>
      <c r="N364" s="314"/>
      <c r="O364" s="327"/>
      <c r="P364" s="305"/>
      <c r="Q364" s="305"/>
      <c r="R364" s="305"/>
      <c r="S364" s="305"/>
      <c r="T364" s="305"/>
      <c r="U364" s="305"/>
      <c r="V364" s="305"/>
      <c r="W364" s="305"/>
      <c r="X364" s="305"/>
      <c r="Y364" s="305"/>
      <c r="Z364" s="305"/>
      <c r="AA364" s="305"/>
      <c r="AB364" s="305"/>
      <c r="AC364" s="305"/>
      <c r="AD364" s="305"/>
      <c r="AE364" s="305"/>
      <c r="AF364" s="305"/>
      <c r="AG364" s="305"/>
      <c r="AH364" s="305"/>
      <c r="AI364" s="305"/>
      <c r="AJ364" s="305"/>
      <c r="AK364" s="305"/>
      <c r="AL364" s="305"/>
      <c r="AM364" s="305"/>
      <c r="AN364" s="305"/>
    </row>
    <row r="365" spans="1:40" s="304" customFormat="1" ht="9" customHeight="1">
      <c r="A365" s="319" t="s">
        <v>26</v>
      </c>
      <c r="B365" s="314">
        <f t="shared" si="19"/>
        <v>23594.998600999999</v>
      </c>
      <c r="C365" s="314">
        <v>397.30262199999999</v>
      </c>
      <c r="D365" s="314">
        <v>0</v>
      </c>
      <c r="E365" s="314">
        <v>0</v>
      </c>
      <c r="F365" s="314">
        <v>890.47860000000003</v>
      </c>
      <c r="G365" s="314">
        <v>250.904076</v>
      </c>
      <c r="H365" s="314">
        <v>362.074251</v>
      </c>
      <c r="I365" s="314">
        <v>8363.7074410000005</v>
      </c>
      <c r="J365" s="314">
        <v>12402.620249</v>
      </c>
      <c r="K365" s="314">
        <v>927.91136200000005</v>
      </c>
      <c r="L365" s="304">
        <v>0</v>
      </c>
      <c r="M365" s="314">
        <v>0</v>
      </c>
      <c r="N365" s="314"/>
      <c r="O365" s="327"/>
      <c r="P365" s="305"/>
      <c r="Q365" s="305"/>
      <c r="R365" s="305"/>
      <c r="S365" s="305"/>
      <c r="T365" s="305"/>
      <c r="U365" s="305"/>
      <c r="V365" s="305"/>
      <c r="W365" s="305"/>
      <c r="X365" s="305"/>
      <c r="Y365" s="305"/>
      <c r="Z365" s="305"/>
      <c r="AA365" s="305"/>
      <c r="AB365" s="305"/>
      <c r="AC365" s="305"/>
      <c r="AD365" s="305"/>
      <c r="AE365" s="305"/>
      <c r="AF365" s="305"/>
      <c r="AG365" s="305"/>
      <c r="AH365" s="305"/>
      <c r="AI365" s="305"/>
      <c r="AJ365" s="305"/>
      <c r="AK365" s="305"/>
      <c r="AL365" s="305"/>
      <c r="AM365" s="305"/>
      <c r="AN365" s="305"/>
    </row>
    <row r="366" spans="1:40" s="304" customFormat="1" ht="9" customHeight="1">
      <c r="A366" s="319" t="s">
        <v>27</v>
      </c>
      <c r="B366" s="314">
        <f t="shared" si="19"/>
        <v>26037.409266999999</v>
      </c>
      <c r="C366" s="314">
        <v>799.905618</v>
      </c>
      <c r="D366" s="314">
        <v>0</v>
      </c>
      <c r="E366" s="314">
        <v>178.451942</v>
      </c>
      <c r="F366" s="314">
        <v>609.23572999999999</v>
      </c>
      <c r="G366" s="314">
        <v>120.504368</v>
      </c>
      <c r="H366" s="314">
        <v>169.41435000000001</v>
      </c>
      <c r="I366" s="314">
        <v>10295.154417</v>
      </c>
      <c r="J366" s="314">
        <v>10435.564039999999</v>
      </c>
      <c r="K366" s="314">
        <v>150</v>
      </c>
      <c r="L366" s="304">
        <v>0</v>
      </c>
      <c r="M366" s="314">
        <v>3279.1788019999999</v>
      </c>
      <c r="N366" s="314"/>
      <c r="O366" s="327"/>
      <c r="P366" s="305"/>
      <c r="Q366" s="305"/>
      <c r="R366" s="305"/>
      <c r="S366" s="305"/>
      <c r="T366" s="305"/>
      <c r="U366" s="305"/>
      <c r="V366" s="305"/>
      <c r="W366" s="305"/>
      <c r="X366" s="305"/>
      <c r="Y366" s="305"/>
      <c r="Z366" s="305"/>
      <c r="AA366" s="305"/>
      <c r="AB366" s="305"/>
      <c r="AC366" s="305"/>
      <c r="AD366" s="305"/>
      <c r="AE366" s="305"/>
      <c r="AF366" s="305"/>
      <c r="AG366" s="305"/>
      <c r="AH366" s="305"/>
      <c r="AI366" s="305"/>
      <c r="AJ366" s="305"/>
      <c r="AK366" s="305"/>
      <c r="AL366" s="305"/>
      <c r="AM366" s="305"/>
      <c r="AN366" s="305"/>
    </row>
    <row r="367" spans="1:40" s="304" customFormat="1" ht="9" customHeight="1">
      <c r="A367" s="319" t="s">
        <v>28</v>
      </c>
      <c r="B367" s="314">
        <f t="shared" si="19"/>
        <v>31400.85687</v>
      </c>
      <c r="C367" s="314">
        <v>255.66216800000001</v>
      </c>
      <c r="D367" s="314">
        <v>0</v>
      </c>
      <c r="E367" s="314">
        <v>0</v>
      </c>
      <c r="F367" s="314">
        <v>235.24373900000001</v>
      </c>
      <c r="G367" s="314">
        <v>62.751466999999998</v>
      </c>
      <c r="H367" s="314">
        <v>147.51132999999999</v>
      </c>
      <c r="I367" s="314">
        <v>13705.325553000001</v>
      </c>
      <c r="J367" s="314">
        <v>12817.494943</v>
      </c>
      <c r="K367" s="314">
        <v>4000</v>
      </c>
      <c r="L367" s="304">
        <v>0</v>
      </c>
      <c r="M367" s="314">
        <v>176.86767</v>
      </c>
      <c r="N367" s="314"/>
      <c r="O367" s="327"/>
      <c r="P367" s="305"/>
      <c r="Q367" s="305"/>
      <c r="R367" s="305"/>
      <c r="S367" s="305"/>
      <c r="T367" s="305"/>
      <c r="U367" s="305"/>
      <c r="V367" s="305"/>
      <c r="W367" s="305"/>
      <c r="X367" s="305"/>
      <c r="Y367" s="305"/>
      <c r="Z367" s="305"/>
      <c r="AA367" s="305"/>
      <c r="AB367" s="305"/>
      <c r="AC367" s="305"/>
      <c r="AD367" s="305"/>
      <c r="AE367" s="305"/>
      <c r="AF367" s="305"/>
      <c r="AG367" s="305"/>
      <c r="AH367" s="305"/>
      <c r="AI367" s="305"/>
      <c r="AJ367" s="305"/>
      <c r="AK367" s="305"/>
      <c r="AL367" s="305"/>
      <c r="AM367" s="305"/>
      <c r="AN367" s="305"/>
    </row>
    <row r="368" spans="1:40" s="304" customFormat="1" ht="9" customHeight="1">
      <c r="A368" s="317" t="s">
        <v>29</v>
      </c>
      <c r="B368" s="328">
        <f t="shared" si="19"/>
        <v>35043.128274999995</v>
      </c>
      <c r="C368" s="328">
        <v>1007.769</v>
      </c>
      <c r="D368" s="328">
        <v>0</v>
      </c>
      <c r="E368" s="328">
        <v>0</v>
      </c>
      <c r="F368" s="328">
        <v>1147.451</v>
      </c>
      <c r="G368" s="328">
        <v>238.559</v>
      </c>
      <c r="H368" s="328">
        <v>213.93199999999999</v>
      </c>
      <c r="I368" s="328">
        <v>9511.8389999999999</v>
      </c>
      <c r="J368" s="328">
        <v>15909.853999999999</v>
      </c>
      <c r="K368" s="328">
        <v>0</v>
      </c>
      <c r="L368" s="323">
        <v>7013.7242749999996</v>
      </c>
      <c r="M368" s="328">
        <v>0</v>
      </c>
      <c r="N368" s="314"/>
      <c r="O368" s="327"/>
      <c r="P368" s="305"/>
      <c r="Q368" s="305"/>
      <c r="R368" s="305"/>
      <c r="S368" s="305"/>
      <c r="T368" s="305"/>
      <c r="U368" s="305"/>
      <c r="V368" s="305"/>
      <c r="W368" s="305"/>
      <c r="X368" s="305"/>
      <c r="Y368" s="305"/>
      <c r="Z368" s="305"/>
      <c r="AA368" s="305"/>
      <c r="AB368" s="305"/>
      <c r="AC368" s="305"/>
      <c r="AD368" s="305"/>
      <c r="AE368" s="305"/>
      <c r="AF368" s="305"/>
      <c r="AG368" s="305"/>
      <c r="AH368" s="305"/>
      <c r="AI368" s="305"/>
      <c r="AJ368" s="305"/>
      <c r="AK368" s="305"/>
      <c r="AL368" s="305"/>
      <c r="AM368" s="305"/>
      <c r="AN368" s="305"/>
    </row>
    <row r="369" spans="1:40" s="304" customFormat="1" ht="9" customHeight="1">
      <c r="A369" s="319" t="s">
        <v>30</v>
      </c>
      <c r="B369" s="314">
        <f t="shared" si="19"/>
        <v>10930.758087000002</v>
      </c>
      <c r="C369" s="314">
        <v>134.98522299999999</v>
      </c>
      <c r="D369" s="314">
        <v>35.261665999999998</v>
      </c>
      <c r="E369" s="314">
        <v>0</v>
      </c>
      <c r="F369" s="314">
        <v>158.08786499999999</v>
      </c>
      <c r="G369" s="314">
        <v>80.082526999999999</v>
      </c>
      <c r="H369" s="314">
        <v>17.559244</v>
      </c>
      <c r="I369" s="314">
        <v>3233.2655770000001</v>
      </c>
      <c r="J369" s="314">
        <v>6108.1824189999998</v>
      </c>
      <c r="K369" s="314">
        <v>210</v>
      </c>
      <c r="L369" s="304">
        <v>550.99245199999996</v>
      </c>
      <c r="M369" s="314">
        <v>402.341114</v>
      </c>
      <c r="N369" s="314"/>
      <c r="O369" s="327"/>
      <c r="P369" s="305"/>
      <c r="Q369" s="305"/>
      <c r="R369" s="305"/>
      <c r="S369" s="305"/>
      <c r="T369" s="305"/>
      <c r="U369" s="305"/>
      <c r="V369" s="305"/>
      <c r="W369" s="305"/>
      <c r="X369" s="305"/>
      <c r="Y369" s="305"/>
      <c r="Z369" s="305"/>
      <c r="AA369" s="305"/>
      <c r="AB369" s="305"/>
      <c r="AC369" s="305"/>
      <c r="AD369" s="305"/>
      <c r="AE369" s="305"/>
      <c r="AF369" s="305"/>
      <c r="AG369" s="305"/>
      <c r="AH369" s="305"/>
      <c r="AI369" s="305"/>
      <c r="AJ369" s="305"/>
      <c r="AK369" s="305"/>
      <c r="AL369" s="305"/>
      <c r="AM369" s="305"/>
      <c r="AN369" s="305"/>
    </row>
    <row r="370" spans="1:40" s="304" customFormat="1" ht="9" customHeight="1">
      <c r="A370" s="319" t="s">
        <v>31</v>
      </c>
      <c r="B370" s="314">
        <f t="shared" si="19"/>
        <v>62068.108133000002</v>
      </c>
      <c r="C370" s="314">
        <v>1292.327871</v>
      </c>
      <c r="D370" s="314">
        <v>0</v>
      </c>
      <c r="E370" s="314">
        <v>0</v>
      </c>
      <c r="F370" s="314">
        <v>805.36638900000003</v>
      </c>
      <c r="G370" s="314">
        <v>51.467758000000003</v>
      </c>
      <c r="H370" s="314">
        <v>327.25521500000002</v>
      </c>
      <c r="I370" s="314">
        <v>20634.819533999998</v>
      </c>
      <c r="J370" s="314">
        <v>32598.866770000001</v>
      </c>
      <c r="K370" s="314">
        <v>0</v>
      </c>
      <c r="L370" s="304">
        <v>1875.729732</v>
      </c>
      <c r="M370" s="314">
        <v>4482.274864</v>
      </c>
      <c r="N370" s="314"/>
      <c r="O370" s="327"/>
      <c r="P370" s="305"/>
      <c r="Q370" s="305"/>
      <c r="R370" s="305"/>
      <c r="S370" s="305"/>
      <c r="T370" s="305"/>
      <c r="U370" s="305"/>
      <c r="V370" s="305"/>
      <c r="W370" s="305"/>
      <c r="X370" s="305"/>
      <c r="Y370" s="305"/>
      <c r="Z370" s="305"/>
      <c r="AA370" s="305"/>
      <c r="AB370" s="305"/>
      <c r="AC370" s="305"/>
      <c r="AD370" s="305"/>
      <c r="AE370" s="305"/>
      <c r="AF370" s="305"/>
      <c r="AG370" s="305"/>
      <c r="AH370" s="305"/>
      <c r="AI370" s="305"/>
      <c r="AJ370" s="305"/>
      <c r="AK370" s="305"/>
      <c r="AL370" s="305"/>
      <c r="AM370" s="305"/>
      <c r="AN370" s="305"/>
    </row>
    <row r="371" spans="1:40" s="305" customFormat="1" ht="9" customHeight="1">
      <c r="A371" s="320" t="s">
        <v>32</v>
      </c>
      <c r="B371" s="314">
        <f t="shared" si="19"/>
        <v>15001.557202</v>
      </c>
      <c r="C371" s="314">
        <v>353.91889300000003</v>
      </c>
      <c r="D371" s="314">
        <v>0</v>
      </c>
      <c r="E371" s="314">
        <v>0</v>
      </c>
      <c r="F371" s="314">
        <v>197.28581299999999</v>
      </c>
      <c r="G371" s="314">
        <v>160.12485100000001</v>
      </c>
      <c r="H371" s="314">
        <v>100.92121299999999</v>
      </c>
      <c r="I371" s="314">
        <v>5548.4862320000002</v>
      </c>
      <c r="J371" s="314">
        <v>8620.8181850000001</v>
      </c>
      <c r="K371" s="314">
        <v>20.002015</v>
      </c>
      <c r="L371" s="305">
        <v>0</v>
      </c>
      <c r="M371" s="314">
        <v>0</v>
      </c>
      <c r="N371" s="314"/>
      <c r="O371" s="327"/>
    </row>
    <row r="372" spans="1:40" s="304" customFormat="1" ht="9" customHeight="1">
      <c r="A372" s="326" t="s">
        <v>33</v>
      </c>
      <c r="B372" s="328">
        <f t="shared" si="19"/>
        <v>15087.848974999999</v>
      </c>
      <c r="C372" s="328">
        <v>231.63156599999999</v>
      </c>
      <c r="D372" s="328">
        <v>0</v>
      </c>
      <c r="E372" s="328">
        <v>230.14171099999999</v>
      </c>
      <c r="F372" s="328">
        <v>315.37059299999999</v>
      </c>
      <c r="G372" s="328">
        <v>119.283264</v>
      </c>
      <c r="H372" s="328">
        <v>95.410156999999998</v>
      </c>
      <c r="I372" s="328">
        <v>4304.5909240000001</v>
      </c>
      <c r="J372" s="328">
        <v>9736.6603469999991</v>
      </c>
      <c r="K372" s="328">
        <v>54.760413</v>
      </c>
      <c r="L372" s="323">
        <v>0</v>
      </c>
      <c r="M372" s="328">
        <v>0</v>
      </c>
      <c r="N372" s="314"/>
      <c r="O372" s="327"/>
      <c r="P372" s="305"/>
      <c r="Q372" s="305"/>
      <c r="R372" s="305"/>
      <c r="S372" s="305"/>
      <c r="T372" s="305"/>
      <c r="U372" s="305"/>
      <c r="V372" s="305"/>
      <c r="W372" s="305"/>
      <c r="X372" s="305"/>
      <c r="Y372" s="305"/>
      <c r="Z372" s="305"/>
      <c r="AA372" s="305"/>
      <c r="AB372" s="305"/>
      <c r="AC372" s="305"/>
      <c r="AD372" s="305"/>
      <c r="AE372" s="305"/>
      <c r="AF372" s="305"/>
      <c r="AG372" s="305"/>
      <c r="AH372" s="305"/>
      <c r="AI372" s="305"/>
      <c r="AJ372" s="305"/>
      <c r="AK372" s="305"/>
      <c r="AL372" s="305"/>
      <c r="AM372" s="305"/>
      <c r="AN372" s="305"/>
    </row>
    <row r="373" spans="1:40" s="304" customFormat="1" ht="9" customHeight="1">
      <c r="A373" s="319"/>
      <c r="B373" s="315"/>
      <c r="C373" s="315"/>
      <c r="D373" s="315"/>
      <c r="E373" s="315"/>
      <c r="F373" s="315"/>
      <c r="G373" s="315"/>
      <c r="H373" s="315"/>
      <c r="I373" s="315"/>
      <c r="J373" s="315"/>
      <c r="K373" s="315"/>
      <c r="L373" s="315"/>
      <c r="M373" s="315"/>
      <c r="N373" s="314"/>
      <c r="O373" s="315"/>
      <c r="P373" s="305"/>
      <c r="Q373" s="305"/>
      <c r="R373" s="305"/>
      <c r="S373" s="305"/>
      <c r="T373" s="305"/>
      <c r="U373" s="305"/>
      <c r="V373" s="305"/>
      <c r="W373" s="305"/>
      <c r="X373" s="305"/>
      <c r="Y373" s="305"/>
      <c r="Z373" s="305"/>
      <c r="AA373" s="305"/>
      <c r="AB373" s="305"/>
      <c r="AC373" s="305"/>
      <c r="AD373" s="305"/>
      <c r="AE373" s="305"/>
      <c r="AF373" s="305"/>
      <c r="AG373" s="305"/>
      <c r="AH373" s="305"/>
      <c r="AI373" s="305"/>
      <c r="AJ373" s="305"/>
      <c r="AK373" s="305"/>
      <c r="AL373" s="305"/>
      <c r="AM373" s="305"/>
      <c r="AN373" s="305"/>
    </row>
    <row r="374" spans="1:40" s="304" customFormat="1" ht="9" customHeight="1">
      <c r="A374" s="302">
        <v>2008</v>
      </c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14"/>
      <c r="O374" s="305"/>
      <c r="P374" s="305"/>
      <c r="Q374" s="305"/>
      <c r="R374" s="305"/>
      <c r="S374" s="305"/>
      <c r="T374" s="305"/>
      <c r="U374" s="305"/>
      <c r="V374" s="305"/>
      <c r="W374" s="305"/>
      <c r="X374" s="305"/>
      <c r="Y374" s="305"/>
      <c r="Z374" s="305"/>
      <c r="AA374" s="305"/>
      <c r="AB374" s="305"/>
      <c r="AC374" s="305"/>
      <c r="AD374" s="305"/>
      <c r="AE374" s="305"/>
      <c r="AF374" s="305"/>
      <c r="AG374" s="305"/>
      <c r="AH374" s="305"/>
      <c r="AI374" s="305"/>
      <c r="AJ374" s="305"/>
      <c r="AK374" s="305"/>
      <c r="AL374" s="305"/>
      <c r="AM374" s="305"/>
      <c r="AN374" s="305"/>
    </row>
    <row r="375" spans="1:40" s="304" customFormat="1" ht="9" customHeight="1">
      <c r="A375" s="306" t="s">
        <v>1</v>
      </c>
      <c r="B375" s="308">
        <f>SUM(B377:B408)+0.1585</f>
        <v>1173609.5473999998</v>
      </c>
      <c r="C375" s="307">
        <f t="shared" ref="C375:M375" si="20">SUM(C377:C408)</f>
        <v>49072.83872800001</v>
      </c>
      <c r="D375" s="307">
        <f t="shared" si="20"/>
        <v>3252.0829489999996</v>
      </c>
      <c r="E375" s="308">
        <f>SUM(E377:E408)+0.1585</f>
        <v>1333.2482099999997</v>
      </c>
      <c r="F375" s="307">
        <f t="shared" si="20"/>
        <v>36587.543427999997</v>
      </c>
      <c r="G375" s="307">
        <f t="shared" si="20"/>
        <v>9512.5515140000025</v>
      </c>
      <c r="H375" s="307">
        <f t="shared" si="20"/>
        <v>22498.930569999997</v>
      </c>
      <c r="I375" s="307">
        <f t="shared" si="20"/>
        <v>420881.89383800002</v>
      </c>
      <c r="J375" s="307">
        <f t="shared" si="20"/>
        <v>550475.06067100004</v>
      </c>
      <c r="K375" s="307">
        <f t="shared" si="20"/>
        <v>15107.129873</v>
      </c>
      <c r="L375" s="307">
        <f t="shared" si="20"/>
        <v>23374.872555999998</v>
      </c>
      <c r="M375" s="307">
        <f t="shared" si="20"/>
        <v>41513.395063000004</v>
      </c>
      <c r="N375" s="314"/>
      <c r="O375" s="308"/>
      <c r="P375" s="305"/>
      <c r="Q375" s="305"/>
      <c r="R375" s="305"/>
      <c r="S375" s="305"/>
      <c r="T375" s="305"/>
      <c r="U375" s="305"/>
      <c r="V375" s="305"/>
      <c r="W375" s="305"/>
      <c r="X375" s="305"/>
      <c r="Y375" s="305"/>
      <c r="Z375" s="305"/>
      <c r="AA375" s="305"/>
      <c r="AB375" s="305"/>
      <c r="AC375" s="305"/>
      <c r="AD375" s="305"/>
      <c r="AE375" s="305"/>
      <c r="AF375" s="305"/>
      <c r="AG375" s="305"/>
      <c r="AH375" s="305"/>
      <c r="AI375" s="305"/>
      <c r="AJ375" s="305"/>
      <c r="AK375" s="305"/>
      <c r="AL375" s="305"/>
      <c r="AM375" s="305"/>
      <c r="AN375" s="305"/>
    </row>
    <row r="376" spans="1:40" s="304" customFormat="1" ht="3" customHeight="1">
      <c r="A376" s="306"/>
      <c r="N376" s="314"/>
      <c r="O376" s="305"/>
      <c r="P376" s="305"/>
      <c r="Q376" s="305"/>
      <c r="R376" s="305"/>
      <c r="S376" s="305"/>
      <c r="T376" s="305"/>
      <c r="U376" s="305"/>
      <c r="V376" s="305"/>
      <c r="W376" s="305"/>
      <c r="X376" s="305"/>
      <c r="Y376" s="305"/>
      <c r="Z376" s="305"/>
      <c r="AA376" s="305"/>
      <c r="AB376" s="305"/>
      <c r="AC376" s="305"/>
      <c r="AD376" s="305"/>
      <c r="AE376" s="305"/>
      <c r="AF376" s="305"/>
      <c r="AG376" s="305"/>
      <c r="AH376" s="305"/>
      <c r="AI376" s="305"/>
      <c r="AJ376" s="305"/>
      <c r="AK376" s="305"/>
      <c r="AL376" s="305"/>
      <c r="AM376" s="305"/>
      <c r="AN376" s="305"/>
    </row>
    <row r="377" spans="1:40" s="304" customFormat="1" ht="9" customHeight="1">
      <c r="A377" s="311" t="s">
        <v>2</v>
      </c>
      <c r="B377" s="314">
        <f>SUM(C377:M377)</f>
        <v>12965.368999999999</v>
      </c>
      <c r="C377" s="314">
        <v>320.58300000000003</v>
      </c>
      <c r="D377" s="314">
        <v>0</v>
      </c>
      <c r="E377" s="314">
        <v>0</v>
      </c>
      <c r="F377" s="314">
        <v>282.83600000000001</v>
      </c>
      <c r="G377" s="314">
        <v>62.125999999999998</v>
      </c>
      <c r="H377" s="314">
        <v>107.374</v>
      </c>
      <c r="I377" s="314">
        <v>4933.0410000000002</v>
      </c>
      <c r="J377" s="314">
        <v>7251.8040000000001</v>
      </c>
      <c r="K377" s="314">
        <v>0</v>
      </c>
      <c r="L377" s="304">
        <v>0</v>
      </c>
      <c r="M377" s="314">
        <v>7.6050000000000004</v>
      </c>
      <c r="N377" s="314"/>
      <c r="O377" s="327"/>
      <c r="P377" s="305"/>
      <c r="Q377" s="305"/>
      <c r="R377" s="305"/>
      <c r="S377" s="305"/>
      <c r="T377" s="305"/>
      <c r="U377" s="305"/>
      <c r="V377" s="305"/>
      <c r="W377" s="305"/>
      <c r="X377" s="305"/>
      <c r="Y377" s="305"/>
      <c r="Z377" s="305"/>
      <c r="AA377" s="305"/>
      <c r="AB377" s="305"/>
      <c r="AC377" s="305"/>
      <c r="AD377" s="305"/>
      <c r="AE377" s="305"/>
      <c r="AF377" s="305"/>
      <c r="AG377" s="305"/>
      <c r="AH377" s="305"/>
      <c r="AI377" s="305"/>
      <c r="AJ377" s="305"/>
      <c r="AK377" s="305"/>
      <c r="AL377" s="305"/>
      <c r="AM377" s="305"/>
      <c r="AN377" s="305"/>
    </row>
    <row r="378" spans="1:40" s="304" customFormat="1" ht="9" customHeight="1">
      <c r="A378" s="311" t="s">
        <v>3</v>
      </c>
      <c r="B378" s="314">
        <f t="shared" ref="B378:B408" si="21">SUM(C378:M378)</f>
        <v>27159.227000999999</v>
      </c>
      <c r="C378" s="314">
        <v>1326.0203839999999</v>
      </c>
      <c r="D378" s="314">
        <v>0</v>
      </c>
      <c r="E378" s="314">
        <v>58.767411000000003</v>
      </c>
      <c r="F378" s="314">
        <v>882.88833199999999</v>
      </c>
      <c r="G378" s="314">
        <v>246.17287899999999</v>
      </c>
      <c r="H378" s="314">
        <v>473.14546799999999</v>
      </c>
      <c r="I378" s="314">
        <v>11812.922304</v>
      </c>
      <c r="J378" s="314">
        <v>12279.309810000001</v>
      </c>
      <c r="K378" s="314">
        <v>80.000412999999995</v>
      </c>
      <c r="L378" s="304">
        <v>0</v>
      </c>
      <c r="M378" s="314">
        <v>0</v>
      </c>
      <c r="N378" s="314"/>
      <c r="O378" s="327"/>
      <c r="P378" s="305"/>
      <c r="Q378" s="305"/>
      <c r="R378" s="305"/>
      <c r="S378" s="305"/>
      <c r="T378" s="305"/>
      <c r="U378" s="305"/>
      <c r="V378" s="305"/>
      <c r="W378" s="305"/>
      <c r="X378" s="305"/>
      <c r="Y378" s="305"/>
      <c r="Z378" s="305"/>
      <c r="AA378" s="305"/>
      <c r="AB378" s="305"/>
      <c r="AC378" s="305"/>
      <c r="AD378" s="305"/>
      <c r="AE378" s="305"/>
      <c r="AF378" s="305"/>
      <c r="AG378" s="305"/>
      <c r="AH378" s="305"/>
      <c r="AI378" s="305"/>
      <c r="AJ378" s="305"/>
      <c r="AK378" s="305"/>
      <c r="AL378" s="305"/>
      <c r="AM378" s="305"/>
      <c r="AN378" s="305"/>
    </row>
    <row r="379" spans="1:40" s="304" customFormat="1" ht="9" customHeight="1">
      <c r="A379" s="311" t="s">
        <v>4</v>
      </c>
      <c r="B379" s="314">
        <f t="shared" si="21"/>
        <v>8741.5572460000003</v>
      </c>
      <c r="C379" s="314">
        <v>379.462333</v>
      </c>
      <c r="D379" s="314">
        <v>0</v>
      </c>
      <c r="E379" s="314">
        <v>0</v>
      </c>
      <c r="F379" s="314">
        <v>50.945</v>
      </c>
      <c r="G379" s="314">
        <v>46.724443000000001</v>
      </c>
      <c r="H379" s="314">
        <v>324.46576299999998</v>
      </c>
      <c r="I379" s="314">
        <v>2941.1593250000001</v>
      </c>
      <c r="J379" s="314">
        <v>4543.8003820000004</v>
      </c>
      <c r="K379" s="314">
        <v>455</v>
      </c>
      <c r="L379" s="304">
        <v>0</v>
      </c>
      <c r="M379" s="314">
        <v>0</v>
      </c>
      <c r="N379" s="314"/>
      <c r="O379" s="327"/>
      <c r="P379" s="305"/>
      <c r="Q379" s="305"/>
      <c r="R379" s="305"/>
      <c r="S379" s="305"/>
      <c r="T379" s="305"/>
      <c r="U379" s="305"/>
      <c r="V379" s="305"/>
      <c r="W379" s="305"/>
      <c r="X379" s="305"/>
      <c r="Y379" s="305"/>
      <c r="Z379" s="305"/>
      <c r="AA379" s="305"/>
      <c r="AB379" s="305"/>
      <c r="AC379" s="305"/>
      <c r="AD379" s="305"/>
      <c r="AE379" s="305"/>
      <c r="AF379" s="305"/>
      <c r="AG379" s="305"/>
      <c r="AH379" s="305"/>
      <c r="AI379" s="305"/>
      <c r="AJ379" s="305"/>
      <c r="AK379" s="305"/>
      <c r="AL379" s="305"/>
      <c r="AM379" s="305"/>
      <c r="AN379" s="305"/>
    </row>
    <row r="380" spans="1:40" s="304" customFormat="1" ht="9" customHeight="1">
      <c r="A380" s="317" t="s">
        <v>5</v>
      </c>
      <c r="B380" s="328">
        <f t="shared" si="21"/>
        <v>16356.690698</v>
      </c>
      <c r="C380" s="328">
        <v>492.45100000000002</v>
      </c>
      <c r="D380" s="328">
        <v>1096.3600610000001</v>
      </c>
      <c r="E380" s="328">
        <v>0</v>
      </c>
      <c r="F380" s="328">
        <v>496.57100000000003</v>
      </c>
      <c r="G380" s="328">
        <v>143.04499999999999</v>
      </c>
      <c r="H380" s="328">
        <v>9.33</v>
      </c>
      <c r="I380" s="328">
        <v>5700.1440000000002</v>
      </c>
      <c r="J380" s="328">
        <v>6515.509</v>
      </c>
      <c r="K380" s="328">
        <v>0</v>
      </c>
      <c r="L380" s="323">
        <v>1148.887888</v>
      </c>
      <c r="M380" s="328">
        <v>754.39274899999998</v>
      </c>
      <c r="N380" s="314"/>
      <c r="O380" s="327"/>
      <c r="P380" s="305"/>
      <c r="Q380" s="305"/>
      <c r="R380" s="305"/>
      <c r="S380" s="305"/>
      <c r="T380" s="305"/>
      <c r="U380" s="305"/>
      <c r="V380" s="305"/>
      <c r="W380" s="305"/>
      <c r="X380" s="305"/>
      <c r="Y380" s="305"/>
      <c r="Z380" s="305"/>
      <c r="AA380" s="305"/>
      <c r="AB380" s="305"/>
      <c r="AC380" s="305"/>
      <c r="AD380" s="305"/>
      <c r="AE380" s="305"/>
      <c r="AF380" s="305"/>
      <c r="AG380" s="305"/>
      <c r="AH380" s="305"/>
      <c r="AI380" s="305"/>
      <c r="AJ380" s="305"/>
      <c r="AK380" s="305"/>
      <c r="AL380" s="305"/>
      <c r="AM380" s="305"/>
      <c r="AN380" s="305"/>
    </row>
    <row r="381" spans="1:40" s="304" customFormat="1" ht="9" customHeight="1">
      <c r="A381" s="319" t="s">
        <v>6</v>
      </c>
      <c r="B381" s="314">
        <f t="shared" si="21"/>
        <v>31409.154999999995</v>
      </c>
      <c r="C381" s="314">
        <v>571.49699999999996</v>
      </c>
      <c r="D381" s="314">
        <v>0</v>
      </c>
      <c r="E381" s="314">
        <v>285.97899999999998</v>
      </c>
      <c r="F381" s="314">
        <v>892.10699999999997</v>
      </c>
      <c r="G381" s="314">
        <v>113.48699999999999</v>
      </c>
      <c r="H381" s="314">
        <v>104.68</v>
      </c>
      <c r="I381" s="314">
        <v>10580.3</v>
      </c>
      <c r="J381" s="314">
        <v>14853.472</v>
      </c>
      <c r="K381" s="314">
        <v>1300</v>
      </c>
      <c r="L381" s="304">
        <v>774.101</v>
      </c>
      <c r="M381" s="314">
        <v>1933.5319999999999</v>
      </c>
      <c r="N381" s="314"/>
      <c r="O381" s="327"/>
      <c r="P381" s="305"/>
      <c r="Q381" s="305"/>
      <c r="R381" s="305"/>
      <c r="S381" s="305"/>
      <c r="T381" s="305"/>
      <c r="U381" s="305"/>
      <c r="V381" s="305"/>
      <c r="W381" s="305"/>
      <c r="X381" s="305"/>
      <c r="Y381" s="305"/>
      <c r="Z381" s="305"/>
      <c r="AA381" s="305"/>
      <c r="AB381" s="305"/>
      <c r="AC381" s="305"/>
      <c r="AD381" s="305"/>
      <c r="AE381" s="305"/>
      <c r="AF381" s="305"/>
      <c r="AG381" s="305"/>
      <c r="AH381" s="305"/>
      <c r="AI381" s="305"/>
      <c r="AJ381" s="305"/>
      <c r="AK381" s="305"/>
      <c r="AL381" s="305"/>
      <c r="AM381" s="305"/>
      <c r="AN381" s="305"/>
    </row>
    <row r="382" spans="1:40" s="304" customFormat="1" ht="9" customHeight="1">
      <c r="A382" s="319" t="s">
        <v>7</v>
      </c>
      <c r="B382" s="314">
        <f t="shared" si="21"/>
        <v>8769.1978209999997</v>
      </c>
      <c r="C382" s="314">
        <v>169.78245100000001</v>
      </c>
      <c r="D382" s="314">
        <v>0</v>
      </c>
      <c r="E382" s="314">
        <v>0</v>
      </c>
      <c r="F382" s="314">
        <v>167.793297</v>
      </c>
      <c r="G382" s="314">
        <v>22.161501999999999</v>
      </c>
      <c r="H382" s="314">
        <v>29.715824999999999</v>
      </c>
      <c r="I382" s="314">
        <v>3073.8406570000002</v>
      </c>
      <c r="J382" s="314">
        <v>4691.1668019999997</v>
      </c>
      <c r="K382" s="314">
        <v>614.73728700000004</v>
      </c>
      <c r="L382" s="304">
        <v>0</v>
      </c>
      <c r="M382" s="314">
        <v>0</v>
      </c>
      <c r="N382" s="314"/>
      <c r="O382" s="327"/>
      <c r="P382" s="305"/>
      <c r="Q382" s="305"/>
      <c r="R382" s="305"/>
      <c r="S382" s="305"/>
      <c r="T382" s="305"/>
      <c r="U382" s="305"/>
      <c r="V382" s="305"/>
      <c r="W382" s="305"/>
      <c r="X382" s="305"/>
      <c r="Y382" s="305"/>
      <c r="Z382" s="305"/>
      <c r="AA382" s="305"/>
      <c r="AB382" s="305"/>
      <c r="AC382" s="305"/>
      <c r="AD382" s="305"/>
      <c r="AE382" s="305"/>
      <c r="AF382" s="305"/>
      <c r="AG382" s="305"/>
      <c r="AH382" s="305"/>
      <c r="AI382" s="305"/>
      <c r="AJ382" s="305"/>
      <c r="AK382" s="305"/>
      <c r="AL382" s="305"/>
      <c r="AM382" s="305"/>
      <c r="AN382" s="305"/>
    </row>
    <row r="383" spans="1:40" s="304" customFormat="1" ht="9" customHeight="1">
      <c r="A383" s="319" t="s">
        <v>8</v>
      </c>
      <c r="B383" s="314">
        <f t="shared" si="21"/>
        <v>49744.793941999997</v>
      </c>
      <c r="C383" s="314">
        <v>790.15188899999998</v>
      </c>
      <c r="D383" s="314">
        <v>0</v>
      </c>
      <c r="E383" s="314">
        <v>0</v>
      </c>
      <c r="F383" s="314">
        <v>720.21748600000001</v>
      </c>
      <c r="G383" s="314">
        <v>753.26549499999999</v>
      </c>
      <c r="H383" s="314">
        <v>761.40455399999996</v>
      </c>
      <c r="I383" s="314">
        <v>16937.943121</v>
      </c>
      <c r="J383" s="314">
        <v>29780.040041</v>
      </c>
      <c r="K383" s="314">
        <v>0</v>
      </c>
      <c r="L383" s="304">
        <v>0</v>
      </c>
      <c r="M383" s="314">
        <v>1.7713559999999999</v>
      </c>
      <c r="N383" s="314"/>
      <c r="O383" s="327"/>
      <c r="P383" s="305"/>
      <c r="Q383" s="305"/>
      <c r="R383" s="305"/>
      <c r="S383" s="305"/>
      <c r="T383" s="305"/>
      <c r="U383" s="305"/>
      <c r="V383" s="305"/>
      <c r="W383" s="305"/>
      <c r="X383" s="305"/>
      <c r="Y383" s="305"/>
      <c r="Z383" s="305"/>
      <c r="AA383" s="305"/>
      <c r="AB383" s="305"/>
      <c r="AC383" s="305"/>
      <c r="AD383" s="305"/>
      <c r="AE383" s="305"/>
      <c r="AF383" s="305"/>
      <c r="AG383" s="305"/>
      <c r="AH383" s="305"/>
      <c r="AI383" s="305"/>
      <c r="AJ383" s="305"/>
      <c r="AK383" s="305"/>
      <c r="AL383" s="305"/>
      <c r="AM383" s="305"/>
      <c r="AN383" s="305"/>
    </row>
    <row r="384" spans="1:40" s="304" customFormat="1" ht="9" customHeight="1">
      <c r="A384" s="317" t="s">
        <v>9</v>
      </c>
      <c r="B384" s="328">
        <f t="shared" si="21"/>
        <v>35244.217295999995</v>
      </c>
      <c r="C384" s="328">
        <v>1729.6425200000001</v>
      </c>
      <c r="D384" s="328">
        <v>0</v>
      </c>
      <c r="E384" s="328">
        <v>0</v>
      </c>
      <c r="F384" s="328">
        <v>2524.0622469999998</v>
      </c>
      <c r="G384" s="328">
        <v>152.87757999999999</v>
      </c>
      <c r="H384" s="328">
        <v>913.24215000000004</v>
      </c>
      <c r="I384" s="328">
        <v>12067.312743</v>
      </c>
      <c r="J384" s="328">
        <v>15932.724896</v>
      </c>
      <c r="K384" s="328">
        <v>0</v>
      </c>
      <c r="L384" s="323">
        <v>395.211592</v>
      </c>
      <c r="M384" s="328">
        <v>1529.143568</v>
      </c>
      <c r="N384" s="314"/>
      <c r="O384" s="327"/>
      <c r="P384" s="305"/>
      <c r="Q384" s="305"/>
      <c r="R384" s="305"/>
      <c r="S384" s="305"/>
      <c r="T384" s="305"/>
      <c r="U384" s="305"/>
      <c r="V384" s="305"/>
      <c r="W384" s="305"/>
      <c r="X384" s="305"/>
      <c r="Y384" s="305"/>
      <c r="Z384" s="305"/>
      <c r="AA384" s="305"/>
      <c r="AB384" s="305"/>
      <c r="AC384" s="305"/>
      <c r="AD384" s="305"/>
      <c r="AE384" s="305"/>
      <c r="AF384" s="305"/>
      <c r="AG384" s="305"/>
      <c r="AH384" s="305"/>
      <c r="AI384" s="305"/>
      <c r="AJ384" s="305"/>
      <c r="AK384" s="305"/>
      <c r="AL384" s="305"/>
      <c r="AM384" s="305"/>
      <c r="AN384" s="305"/>
    </row>
    <row r="385" spans="1:40" s="304" customFormat="1" ht="9" customHeight="1">
      <c r="A385" s="319" t="s">
        <v>178</v>
      </c>
      <c r="B385" s="314">
        <f t="shared" si="21"/>
        <v>116510.87168699999</v>
      </c>
      <c r="C385" s="314">
        <v>20211.764500000001</v>
      </c>
      <c r="D385" s="314">
        <v>0</v>
      </c>
      <c r="E385" s="329">
        <v>0</v>
      </c>
      <c r="F385" s="314">
        <v>14062.8307</v>
      </c>
      <c r="G385" s="314">
        <v>1984.9337</v>
      </c>
      <c r="H385" s="314">
        <v>5059.5937000000004</v>
      </c>
      <c r="I385" s="314">
        <v>51972.910600000003</v>
      </c>
      <c r="J385" s="314">
        <v>21223.856</v>
      </c>
      <c r="K385" s="314">
        <v>1893.5835</v>
      </c>
      <c r="L385" s="305">
        <v>0</v>
      </c>
      <c r="M385" s="314">
        <v>101.39898700000001</v>
      </c>
      <c r="N385" s="314"/>
      <c r="O385" s="327"/>
      <c r="P385" s="305"/>
      <c r="Q385" s="305"/>
      <c r="R385" s="305"/>
      <c r="S385" s="305"/>
      <c r="T385" s="305"/>
      <c r="U385" s="305"/>
      <c r="V385" s="305"/>
      <c r="W385" s="305"/>
      <c r="X385" s="305"/>
      <c r="Y385" s="305"/>
      <c r="Z385" s="305"/>
      <c r="AA385" s="305"/>
      <c r="AB385" s="305"/>
      <c r="AC385" s="305"/>
      <c r="AD385" s="305"/>
      <c r="AE385" s="305"/>
      <c r="AF385" s="305"/>
      <c r="AG385" s="305"/>
      <c r="AH385" s="305"/>
      <c r="AI385" s="305"/>
      <c r="AJ385" s="305"/>
      <c r="AK385" s="305"/>
      <c r="AL385" s="305"/>
      <c r="AM385" s="305"/>
      <c r="AN385" s="305"/>
    </row>
    <row r="386" spans="1:40" s="304" customFormat="1" ht="9" customHeight="1">
      <c r="A386" s="319" t="s">
        <v>11</v>
      </c>
      <c r="B386" s="314">
        <f t="shared" si="21"/>
        <v>17558.079306999996</v>
      </c>
      <c r="C386" s="314">
        <v>398.27198099999998</v>
      </c>
      <c r="D386" s="314">
        <v>0</v>
      </c>
      <c r="E386" s="314">
        <v>0</v>
      </c>
      <c r="F386" s="314">
        <v>343.70915300000001</v>
      </c>
      <c r="G386" s="314">
        <v>157.279157</v>
      </c>
      <c r="H386" s="314">
        <v>57.080626000000002</v>
      </c>
      <c r="I386" s="314">
        <v>5462.4758830000001</v>
      </c>
      <c r="J386" s="314">
        <v>10544.174811999999</v>
      </c>
      <c r="K386" s="314">
        <v>588.25</v>
      </c>
      <c r="L386" s="304">
        <v>0</v>
      </c>
      <c r="M386" s="314">
        <v>6.8376950000000001</v>
      </c>
      <c r="N386" s="314"/>
      <c r="O386" s="327"/>
      <c r="P386" s="305"/>
      <c r="Q386" s="305"/>
      <c r="R386" s="305"/>
      <c r="S386" s="305"/>
      <c r="T386" s="305"/>
      <c r="U386" s="305"/>
      <c r="V386" s="305"/>
      <c r="W386" s="305"/>
      <c r="X386" s="305"/>
      <c r="Y386" s="305"/>
      <c r="Z386" s="305"/>
      <c r="AA386" s="305"/>
      <c r="AB386" s="305"/>
      <c r="AC386" s="305"/>
      <c r="AD386" s="305"/>
      <c r="AE386" s="305"/>
      <c r="AF386" s="305"/>
      <c r="AG386" s="305"/>
      <c r="AH386" s="305"/>
      <c r="AI386" s="305"/>
      <c r="AJ386" s="305"/>
      <c r="AK386" s="305"/>
      <c r="AL386" s="305"/>
      <c r="AM386" s="305"/>
      <c r="AN386" s="305"/>
    </row>
    <row r="387" spans="1:40" s="304" customFormat="1" ht="9" customHeight="1">
      <c r="A387" s="319" t="s">
        <v>12</v>
      </c>
      <c r="B387" s="314">
        <f t="shared" si="21"/>
        <v>47314.451791000007</v>
      </c>
      <c r="C387" s="314">
        <v>1501.875663</v>
      </c>
      <c r="D387" s="314">
        <v>0</v>
      </c>
      <c r="E387" s="314">
        <v>0</v>
      </c>
      <c r="F387" s="314">
        <v>1110.798047</v>
      </c>
      <c r="G387" s="314">
        <v>305.60455300000001</v>
      </c>
      <c r="H387" s="314">
        <v>276.05754300000001</v>
      </c>
      <c r="I387" s="314">
        <v>16277.7516</v>
      </c>
      <c r="J387" s="314">
        <v>21022.804236</v>
      </c>
      <c r="K387" s="314">
        <v>0</v>
      </c>
      <c r="L387" s="304">
        <v>4771.5337719999998</v>
      </c>
      <c r="M387" s="314">
        <v>2048.0263770000001</v>
      </c>
      <c r="N387" s="314"/>
      <c r="O387" s="327"/>
      <c r="P387" s="305"/>
      <c r="Q387" s="305"/>
      <c r="R387" s="305"/>
      <c r="S387" s="305"/>
      <c r="T387" s="305"/>
      <c r="U387" s="305"/>
      <c r="V387" s="305"/>
      <c r="W387" s="305"/>
      <c r="X387" s="305"/>
      <c r="Y387" s="305"/>
      <c r="Z387" s="305"/>
      <c r="AA387" s="305"/>
      <c r="AB387" s="305"/>
      <c r="AC387" s="305"/>
      <c r="AD387" s="305"/>
      <c r="AE387" s="305"/>
      <c r="AF387" s="305"/>
      <c r="AG387" s="305"/>
      <c r="AH387" s="305"/>
      <c r="AI387" s="305"/>
      <c r="AJ387" s="305"/>
      <c r="AK387" s="305"/>
      <c r="AL387" s="305"/>
      <c r="AM387" s="305"/>
      <c r="AN387" s="305"/>
    </row>
    <row r="388" spans="1:40" s="304" customFormat="1" ht="9" customHeight="1">
      <c r="A388" s="317" t="s">
        <v>13</v>
      </c>
      <c r="B388" s="328">
        <f t="shared" si="21"/>
        <v>34750.783699999993</v>
      </c>
      <c r="C388" s="328">
        <v>656.44669999999996</v>
      </c>
      <c r="D388" s="328">
        <v>0</v>
      </c>
      <c r="E388" s="328">
        <v>0</v>
      </c>
      <c r="F388" s="328">
        <v>200.3741</v>
      </c>
      <c r="G388" s="328">
        <v>129.3903</v>
      </c>
      <c r="H388" s="328">
        <v>209.7458</v>
      </c>
      <c r="I388" s="328">
        <v>8941.5707000000002</v>
      </c>
      <c r="J388" s="328">
        <v>23660.788199999999</v>
      </c>
      <c r="K388" s="328">
        <v>680.43820000000005</v>
      </c>
      <c r="L388" s="323">
        <v>0</v>
      </c>
      <c r="M388" s="328">
        <v>272.02969999999999</v>
      </c>
      <c r="N388" s="314"/>
      <c r="O388" s="327"/>
      <c r="P388" s="305"/>
      <c r="Q388" s="305"/>
      <c r="R388" s="305"/>
      <c r="S388" s="305"/>
      <c r="T388" s="305"/>
      <c r="U388" s="305"/>
      <c r="V388" s="305"/>
      <c r="W388" s="305"/>
      <c r="X388" s="305"/>
      <c r="Y388" s="305"/>
      <c r="Z388" s="305"/>
      <c r="AA388" s="305"/>
      <c r="AB388" s="305"/>
      <c r="AC388" s="305"/>
      <c r="AD388" s="305"/>
      <c r="AE388" s="305"/>
      <c r="AF388" s="305"/>
      <c r="AG388" s="305"/>
      <c r="AH388" s="305"/>
      <c r="AI388" s="305"/>
      <c r="AJ388" s="305"/>
      <c r="AK388" s="305"/>
      <c r="AL388" s="305"/>
      <c r="AM388" s="305"/>
      <c r="AN388" s="305"/>
    </row>
    <row r="389" spans="1:40" s="304" customFormat="1" ht="9" customHeight="1">
      <c r="A389" s="319" t="s">
        <v>14</v>
      </c>
      <c r="B389" s="314">
        <f t="shared" si="21"/>
        <v>25543.129994999999</v>
      </c>
      <c r="C389" s="314">
        <v>626.64596900000004</v>
      </c>
      <c r="D389" s="314">
        <v>0</v>
      </c>
      <c r="E389" s="314">
        <v>9.9330200000000008</v>
      </c>
      <c r="F389" s="314">
        <v>897.69555800000001</v>
      </c>
      <c r="G389" s="314">
        <v>91.893213000000003</v>
      </c>
      <c r="H389" s="314">
        <v>98.541746000000003</v>
      </c>
      <c r="I389" s="314">
        <v>8023.8382320000001</v>
      </c>
      <c r="J389" s="314">
        <v>15712.027441</v>
      </c>
      <c r="K389" s="314">
        <v>0</v>
      </c>
      <c r="L389" s="304">
        <v>75.554816000000002</v>
      </c>
      <c r="M389" s="314">
        <v>7</v>
      </c>
      <c r="N389" s="314"/>
      <c r="O389" s="327"/>
      <c r="P389" s="305"/>
      <c r="Q389" s="305"/>
      <c r="R389" s="305"/>
      <c r="S389" s="305"/>
      <c r="T389" s="305"/>
      <c r="U389" s="305"/>
      <c r="V389" s="305"/>
      <c r="W389" s="305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  <c r="AI389" s="305"/>
      <c r="AJ389" s="305"/>
      <c r="AK389" s="305"/>
      <c r="AL389" s="305"/>
      <c r="AM389" s="305"/>
      <c r="AN389" s="305"/>
    </row>
    <row r="390" spans="1:40" s="304" customFormat="1" ht="9" customHeight="1">
      <c r="A390" s="319" t="s">
        <v>15</v>
      </c>
      <c r="B390" s="314">
        <f t="shared" si="21"/>
        <v>64754.488593000002</v>
      </c>
      <c r="C390" s="314">
        <v>2000.432485</v>
      </c>
      <c r="D390" s="314">
        <v>2155.7228879999998</v>
      </c>
      <c r="E390" s="314">
        <v>0</v>
      </c>
      <c r="F390" s="314">
        <v>1220.3152359999999</v>
      </c>
      <c r="G390" s="314">
        <v>694.78800200000001</v>
      </c>
      <c r="H390" s="314">
        <v>699.51583900000003</v>
      </c>
      <c r="I390" s="314">
        <v>26813.057218999998</v>
      </c>
      <c r="J390" s="314">
        <v>25969.688830999999</v>
      </c>
      <c r="K390" s="314">
        <v>2020</v>
      </c>
      <c r="L390" s="304">
        <v>3178.1244670000001</v>
      </c>
      <c r="M390" s="314">
        <v>2.843626</v>
      </c>
      <c r="N390" s="314"/>
      <c r="O390" s="327"/>
      <c r="P390" s="305"/>
      <c r="Q390" s="305"/>
      <c r="R390" s="305"/>
      <c r="S390" s="305"/>
      <c r="T390" s="305"/>
      <c r="U390" s="305"/>
      <c r="V390" s="305"/>
      <c r="W390" s="305"/>
      <c r="X390" s="305"/>
      <c r="Y390" s="305"/>
      <c r="Z390" s="305"/>
      <c r="AA390" s="305"/>
      <c r="AB390" s="305"/>
      <c r="AC390" s="305"/>
      <c r="AD390" s="305"/>
      <c r="AE390" s="305"/>
      <c r="AF390" s="305"/>
      <c r="AG390" s="305"/>
      <c r="AH390" s="305"/>
      <c r="AI390" s="305"/>
      <c r="AJ390" s="305"/>
      <c r="AK390" s="305"/>
      <c r="AL390" s="305"/>
      <c r="AM390" s="305"/>
      <c r="AN390" s="305"/>
    </row>
    <row r="391" spans="1:40" s="304" customFormat="1" ht="9" customHeight="1">
      <c r="A391" s="319" t="s">
        <v>16</v>
      </c>
      <c r="B391" s="314">
        <f t="shared" si="21"/>
        <v>147992.56419999999</v>
      </c>
      <c r="C391" s="314">
        <v>5339.6</v>
      </c>
      <c r="D391" s="314">
        <v>0</v>
      </c>
      <c r="E391" s="314">
        <v>317.18</v>
      </c>
      <c r="F391" s="314">
        <v>1408.828</v>
      </c>
      <c r="G391" s="314">
        <v>841.81</v>
      </c>
      <c r="H391" s="314">
        <v>7094.2470000000003</v>
      </c>
      <c r="I391" s="314">
        <v>50733.357000000004</v>
      </c>
      <c r="J391" s="314">
        <v>52501.968000000001</v>
      </c>
      <c r="K391" s="314">
        <v>4515.0645000000004</v>
      </c>
      <c r="L391" s="304">
        <v>1406.5726999999999</v>
      </c>
      <c r="M391" s="314">
        <v>23833.937000000002</v>
      </c>
      <c r="N391" s="314"/>
      <c r="O391" s="327"/>
      <c r="P391" s="305"/>
      <c r="Q391" s="305"/>
      <c r="R391" s="305"/>
      <c r="S391" s="305"/>
      <c r="T391" s="305"/>
      <c r="U391" s="305"/>
      <c r="V391" s="305"/>
      <c r="W391" s="305"/>
      <c r="X391" s="305"/>
      <c r="Y391" s="305"/>
      <c r="Z391" s="305"/>
      <c r="AA391" s="305"/>
      <c r="AB391" s="305"/>
      <c r="AC391" s="305"/>
      <c r="AD391" s="305"/>
      <c r="AE391" s="305"/>
      <c r="AF391" s="305"/>
      <c r="AG391" s="305"/>
      <c r="AH391" s="305"/>
      <c r="AI391" s="305"/>
      <c r="AJ391" s="305"/>
      <c r="AK391" s="305"/>
      <c r="AL391" s="305"/>
      <c r="AM391" s="305"/>
      <c r="AN391" s="305"/>
    </row>
    <row r="392" spans="1:40" s="304" customFormat="1" ht="9" customHeight="1">
      <c r="A392" s="317" t="s">
        <v>17</v>
      </c>
      <c r="B392" s="328">
        <f t="shared" si="21"/>
        <v>40218.079098000002</v>
      </c>
      <c r="C392" s="328">
        <v>619.62668399999995</v>
      </c>
      <c r="D392" s="328">
        <v>0</v>
      </c>
      <c r="E392" s="330">
        <v>1.7180519999999999</v>
      </c>
      <c r="F392" s="328">
        <v>723.61049100000002</v>
      </c>
      <c r="G392" s="328">
        <v>184.88442499999999</v>
      </c>
      <c r="H392" s="328">
        <v>447.72036000000003</v>
      </c>
      <c r="I392" s="328">
        <v>12544.149299999999</v>
      </c>
      <c r="J392" s="328">
        <v>24231.419789</v>
      </c>
      <c r="K392" s="328">
        <v>0</v>
      </c>
      <c r="L392" s="323">
        <v>1437.244246</v>
      </c>
      <c r="M392" s="328">
        <v>27.705750999999999</v>
      </c>
      <c r="N392" s="314"/>
      <c r="O392" s="327"/>
      <c r="P392" s="305"/>
      <c r="Q392" s="305"/>
      <c r="R392" s="305"/>
      <c r="S392" s="305"/>
      <c r="T392" s="305"/>
      <c r="U392" s="305"/>
      <c r="V392" s="305"/>
      <c r="W392" s="305"/>
      <c r="X392" s="305"/>
      <c r="Y392" s="305"/>
      <c r="Z392" s="305"/>
      <c r="AA392" s="305"/>
      <c r="AB392" s="305"/>
      <c r="AC392" s="305"/>
      <c r="AD392" s="305"/>
      <c r="AE392" s="305"/>
      <c r="AF392" s="305"/>
      <c r="AG392" s="305"/>
      <c r="AH392" s="305"/>
      <c r="AI392" s="305"/>
      <c r="AJ392" s="305"/>
      <c r="AK392" s="305"/>
      <c r="AL392" s="305"/>
      <c r="AM392" s="305"/>
      <c r="AN392" s="305"/>
    </row>
    <row r="393" spans="1:40" s="304" customFormat="1" ht="9" customHeight="1">
      <c r="A393" s="319" t="s">
        <v>18</v>
      </c>
      <c r="B393" s="314">
        <f t="shared" si="21"/>
        <v>16637.534</v>
      </c>
      <c r="C393" s="314">
        <v>321.50400000000002</v>
      </c>
      <c r="D393" s="314">
        <v>0</v>
      </c>
      <c r="E393" s="314">
        <v>3.286</v>
      </c>
      <c r="F393" s="314">
        <v>380.53199999999998</v>
      </c>
      <c r="G393" s="314">
        <v>83.847999999999999</v>
      </c>
      <c r="H393" s="314">
        <v>51.677999999999997</v>
      </c>
      <c r="I393" s="314">
        <v>5955.2920000000004</v>
      </c>
      <c r="J393" s="314">
        <v>8977.1329999999998</v>
      </c>
      <c r="K393" s="314">
        <v>0</v>
      </c>
      <c r="L393" s="304">
        <v>864.26099999999997</v>
      </c>
      <c r="M393" s="329">
        <v>0</v>
      </c>
      <c r="N393" s="314"/>
      <c r="O393" s="327"/>
      <c r="P393" s="305"/>
      <c r="Q393" s="305"/>
      <c r="R393" s="305"/>
      <c r="S393" s="305"/>
      <c r="T393" s="305"/>
      <c r="U393" s="305"/>
      <c r="V393" s="305"/>
      <c r="W393" s="305"/>
      <c r="X393" s="305"/>
      <c r="Y393" s="305"/>
      <c r="Z393" s="305"/>
      <c r="AA393" s="305"/>
      <c r="AB393" s="305"/>
      <c r="AC393" s="305"/>
      <c r="AD393" s="305"/>
      <c r="AE393" s="305"/>
      <c r="AF393" s="305"/>
      <c r="AG393" s="305"/>
      <c r="AH393" s="305"/>
      <c r="AI393" s="305"/>
      <c r="AJ393" s="305"/>
      <c r="AK393" s="305"/>
      <c r="AL393" s="305"/>
      <c r="AM393" s="305"/>
      <c r="AN393" s="305"/>
    </row>
    <row r="394" spans="1:40" s="304" customFormat="1" ht="9" customHeight="1">
      <c r="A394" s="319" t="s">
        <v>19</v>
      </c>
      <c r="B394" s="314">
        <f t="shared" si="21"/>
        <v>13737.968108000001</v>
      </c>
      <c r="C394" s="314">
        <v>327.58803599999999</v>
      </c>
      <c r="D394" s="314">
        <v>0</v>
      </c>
      <c r="E394" s="314">
        <v>0</v>
      </c>
      <c r="F394" s="314">
        <v>169.03995599999999</v>
      </c>
      <c r="G394" s="314">
        <v>10.456227999999999</v>
      </c>
      <c r="H394" s="314">
        <v>31.694604999999999</v>
      </c>
      <c r="I394" s="314">
        <v>4162.8093920000001</v>
      </c>
      <c r="J394" s="314">
        <v>8016.3554800000002</v>
      </c>
      <c r="K394" s="314">
        <v>545.04623600000002</v>
      </c>
      <c r="L394" s="304">
        <v>318.43472100000002</v>
      </c>
      <c r="M394" s="314">
        <v>156.543454</v>
      </c>
      <c r="N394" s="314"/>
      <c r="O394" s="327"/>
      <c r="P394" s="305"/>
      <c r="Q394" s="305"/>
      <c r="R394" s="305"/>
      <c r="S394" s="305"/>
      <c r="T394" s="305"/>
      <c r="U394" s="305"/>
      <c r="V394" s="305"/>
      <c r="W394" s="305"/>
      <c r="X394" s="305"/>
      <c r="Y394" s="305"/>
      <c r="Z394" s="305"/>
      <c r="AA394" s="305"/>
      <c r="AB394" s="305"/>
      <c r="AC394" s="305"/>
      <c r="AD394" s="305"/>
      <c r="AE394" s="305"/>
      <c r="AF394" s="305"/>
      <c r="AG394" s="305"/>
      <c r="AH394" s="305"/>
      <c r="AI394" s="305"/>
      <c r="AJ394" s="305"/>
      <c r="AK394" s="305"/>
      <c r="AL394" s="305"/>
      <c r="AM394" s="305"/>
      <c r="AN394" s="305"/>
    </row>
    <row r="395" spans="1:40" s="304" customFormat="1" ht="9" customHeight="1">
      <c r="A395" s="319" t="s">
        <v>20</v>
      </c>
      <c r="B395" s="314">
        <f t="shared" si="21"/>
        <v>47879.015999999996</v>
      </c>
      <c r="C395" s="314">
        <v>2600.5551409999998</v>
      </c>
      <c r="D395" s="314">
        <v>0</v>
      </c>
      <c r="E395" s="314">
        <v>0</v>
      </c>
      <c r="F395" s="314">
        <v>1925.049638</v>
      </c>
      <c r="G395" s="314">
        <v>191.473919</v>
      </c>
      <c r="H395" s="314">
        <v>2620.3640839999998</v>
      </c>
      <c r="I395" s="314">
        <v>20526.811725</v>
      </c>
      <c r="J395" s="314">
        <v>19090.307493</v>
      </c>
      <c r="K395" s="314">
        <v>0</v>
      </c>
      <c r="L395" s="304">
        <v>924.45399999999995</v>
      </c>
      <c r="M395" s="314">
        <v>0</v>
      </c>
      <c r="N395" s="314"/>
      <c r="O395" s="327"/>
      <c r="P395" s="305"/>
      <c r="Q395" s="305"/>
      <c r="R395" s="305"/>
      <c r="S395" s="305"/>
      <c r="T395" s="305"/>
      <c r="U395" s="305"/>
      <c r="V395" s="305"/>
      <c r="W395" s="305"/>
      <c r="X395" s="305"/>
      <c r="Y395" s="305"/>
      <c r="Z395" s="305"/>
      <c r="AA395" s="305"/>
      <c r="AB395" s="305"/>
      <c r="AC395" s="305"/>
      <c r="AD395" s="305"/>
      <c r="AE395" s="305"/>
      <c r="AF395" s="305"/>
      <c r="AG395" s="305"/>
      <c r="AH395" s="305"/>
      <c r="AI395" s="305"/>
      <c r="AJ395" s="305"/>
      <c r="AK395" s="305"/>
      <c r="AL395" s="305"/>
      <c r="AM395" s="305"/>
      <c r="AN395" s="305"/>
    </row>
    <row r="396" spans="1:40" s="304" customFormat="1" ht="9" customHeight="1">
      <c r="A396" s="317" t="s">
        <v>21</v>
      </c>
      <c r="B396" s="328">
        <f t="shared" si="21"/>
        <v>44092.267999999996</v>
      </c>
      <c r="C396" s="328">
        <v>296.09300000000002</v>
      </c>
      <c r="D396" s="328">
        <v>0</v>
      </c>
      <c r="E396" s="328">
        <v>77.611000000000004</v>
      </c>
      <c r="F396" s="328">
        <v>549.86699999999996</v>
      </c>
      <c r="G396" s="328">
        <v>436.31</v>
      </c>
      <c r="H396" s="328">
        <v>128.87299999999999</v>
      </c>
      <c r="I396" s="328">
        <v>10531.706</v>
      </c>
      <c r="J396" s="328">
        <v>28669.303</v>
      </c>
      <c r="K396" s="328">
        <v>0</v>
      </c>
      <c r="L396" s="323">
        <v>3318.0010000000002</v>
      </c>
      <c r="M396" s="328">
        <v>84.504000000000005</v>
      </c>
      <c r="N396" s="314"/>
      <c r="O396" s="327"/>
      <c r="P396" s="305"/>
      <c r="Q396" s="305"/>
      <c r="R396" s="305"/>
      <c r="S396" s="305"/>
      <c r="T396" s="305"/>
      <c r="U396" s="305"/>
      <c r="V396" s="305"/>
      <c r="W396" s="305"/>
      <c r="X396" s="305"/>
      <c r="Y396" s="305"/>
      <c r="Z396" s="305"/>
      <c r="AA396" s="305"/>
      <c r="AB396" s="305"/>
      <c r="AC396" s="305"/>
      <c r="AD396" s="305"/>
      <c r="AE396" s="305"/>
      <c r="AF396" s="305"/>
      <c r="AG396" s="305"/>
      <c r="AH396" s="305"/>
      <c r="AI396" s="305"/>
      <c r="AJ396" s="305"/>
      <c r="AK396" s="305"/>
      <c r="AL396" s="305"/>
      <c r="AM396" s="305"/>
      <c r="AN396" s="305"/>
    </row>
    <row r="397" spans="1:40" s="304" customFormat="1" ht="9" customHeight="1">
      <c r="A397" s="319" t="s">
        <v>22</v>
      </c>
      <c r="B397" s="314">
        <f t="shared" si="21"/>
        <v>47485.060399999995</v>
      </c>
      <c r="C397" s="314">
        <v>1064.578</v>
      </c>
      <c r="D397" s="314">
        <v>0</v>
      </c>
      <c r="E397" s="314">
        <v>0</v>
      </c>
      <c r="F397" s="314">
        <v>897.79049999999995</v>
      </c>
      <c r="G397" s="314">
        <v>308.14280000000002</v>
      </c>
      <c r="H397" s="314">
        <v>171.06970000000001</v>
      </c>
      <c r="I397" s="314">
        <v>16324.0697</v>
      </c>
      <c r="J397" s="314">
        <v>27237.850399999999</v>
      </c>
      <c r="K397" s="314">
        <v>0</v>
      </c>
      <c r="L397" s="304">
        <v>0</v>
      </c>
      <c r="M397" s="314">
        <v>1481.5592999999999</v>
      </c>
      <c r="N397" s="314"/>
      <c r="O397" s="327"/>
      <c r="P397" s="305"/>
      <c r="Q397" s="305"/>
      <c r="R397" s="305"/>
      <c r="S397" s="305"/>
      <c r="T397" s="305"/>
      <c r="U397" s="305"/>
      <c r="V397" s="305"/>
      <c r="W397" s="305"/>
      <c r="X397" s="305"/>
      <c r="Y397" s="305"/>
      <c r="Z397" s="305"/>
      <c r="AA397" s="305"/>
      <c r="AB397" s="305"/>
      <c r="AC397" s="305"/>
      <c r="AD397" s="305"/>
      <c r="AE397" s="305"/>
      <c r="AF397" s="305"/>
      <c r="AG397" s="305"/>
      <c r="AH397" s="305"/>
      <c r="AI397" s="305"/>
      <c r="AJ397" s="305"/>
      <c r="AK397" s="305"/>
      <c r="AL397" s="305"/>
      <c r="AM397" s="305"/>
      <c r="AN397" s="305"/>
    </row>
    <row r="398" spans="1:40" s="304" customFormat="1" ht="9" customHeight="1">
      <c r="A398" s="319" t="s">
        <v>23</v>
      </c>
      <c r="B398" s="314">
        <f t="shared" si="21"/>
        <v>18616.891</v>
      </c>
      <c r="C398" s="314">
        <v>997.54148899999996</v>
      </c>
      <c r="D398" s="314">
        <v>0</v>
      </c>
      <c r="E398" s="314">
        <v>8.0871510000000004</v>
      </c>
      <c r="F398" s="314">
        <v>475.06393700000001</v>
      </c>
      <c r="G398" s="314">
        <v>616.51424799999995</v>
      </c>
      <c r="H398" s="314">
        <v>132.22031799999999</v>
      </c>
      <c r="I398" s="314">
        <v>7325.3646930000004</v>
      </c>
      <c r="J398" s="314">
        <v>9062.0991639999993</v>
      </c>
      <c r="K398" s="314">
        <v>0</v>
      </c>
      <c r="L398" s="304">
        <v>0</v>
      </c>
      <c r="M398" s="314">
        <v>0</v>
      </c>
      <c r="N398" s="314"/>
      <c r="O398" s="327"/>
      <c r="P398" s="305"/>
      <c r="Q398" s="305"/>
      <c r="R398" s="305"/>
      <c r="S398" s="305"/>
      <c r="T398" s="305"/>
      <c r="U398" s="305"/>
      <c r="V398" s="305"/>
      <c r="W398" s="305"/>
      <c r="X398" s="305"/>
      <c r="Y398" s="305"/>
      <c r="Z398" s="305"/>
      <c r="AA398" s="305"/>
      <c r="AB398" s="305"/>
      <c r="AC398" s="305"/>
      <c r="AD398" s="305"/>
      <c r="AE398" s="305"/>
      <c r="AF398" s="305"/>
      <c r="AG398" s="305"/>
      <c r="AH398" s="305"/>
      <c r="AI398" s="305"/>
      <c r="AJ398" s="305"/>
      <c r="AK398" s="305"/>
      <c r="AL398" s="305"/>
      <c r="AM398" s="305"/>
      <c r="AN398" s="305"/>
    </row>
    <row r="399" spans="1:40" s="304" customFormat="1" ht="9" customHeight="1">
      <c r="A399" s="319" t="s">
        <v>24</v>
      </c>
      <c r="B399" s="314">
        <f t="shared" si="21"/>
        <v>19146.020999999997</v>
      </c>
      <c r="C399" s="314">
        <v>800.73900000000003</v>
      </c>
      <c r="D399" s="314">
        <v>0</v>
      </c>
      <c r="E399" s="314">
        <v>0</v>
      </c>
      <c r="F399" s="314">
        <v>705.45799999999997</v>
      </c>
      <c r="G399" s="314">
        <v>152.078</v>
      </c>
      <c r="H399" s="314">
        <v>320.51799999999997</v>
      </c>
      <c r="I399" s="314">
        <v>5530.2910000000002</v>
      </c>
      <c r="J399" s="314">
        <v>8638.3040000000001</v>
      </c>
      <c r="K399" s="314">
        <v>1350</v>
      </c>
      <c r="L399" s="304">
        <v>1048.7449999999999</v>
      </c>
      <c r="M399" s="314">
        <v>599.88800000000003</v>
      </c>
      <c r="N399" s="314"/>
      <c r="O399" s="327"/>
      <c r="P399" s="305"/>
      <c r="Q399" s="305"/>
      <c r="R399" s="305"/>
      <c r="S399" s="305"/>
      <c r="T399" s="305"/>
      <c r="U399" s="305"/>
      <c r="V399" s="305"/>
      <c r="W399" s="305"/>
      <c r="X399" s="305"/>
      <c r="Y399" s="305"/>
      <c r="Z399" s="305"/>
      <c r="AA399" s="305"/>
      <c r="AB399" s="305"/>
      <c r="AC399" s="305"/>
      <c r="AD399" s="305"/>
      <c r="AE399" s="305"/>
      <c r="AF399" s="305"/>
      <c r="AG399" s="305"/>
      <c r="AH399" s="305"/>
      <c r="AI399" s="305"/>
      <c r="AJ399" s="305"/>
      <c r="AK399" s="305"/>
      <c r="AL399" s="305"/>
      <c r="AM399" s="305"/>
      <c r="AN399" s="305"/>
    </row>
    <row r="400" spans="1:40" s="304" customFormat="1" ht="9" customHeight="1">
      <c r="A400" s="317" t="s">
        <v>25</v>
      </c>
      <c r="B400" s="328">
        <f t="shared" si="21"/>
        <v>24797.19</v>
      </c>
      <c r="C400" s="328">
        <v>564.50300000000004</v>
      </c>
      <c r="D400" s="328">
        <v>0</v>
      </c>
      <c r="E400" s="328">
        <v>0</v>
      </c>
      <c r="F400" s="328">
        <v>308.017</v>
      </c>
      <c r="G400" s="328">
        <v>456.55900000000003</v>
      </c>
      <c r="H400" s="328">
        <v>63.795999999999999</v>
      </c>
      <c r="I400" s="328">
        <v>7940.4110000000001</v>
      </c>
      <c r="J400" s="328">
        <v>15352.013999999999</v>
      </c>
      <c r="K400" s="328">
        <v>111.89</v>
      </c>
      <c r="L400" s="323">
        <v>0</v>
      </c>
      <c r="M400" s="328">
        <v>0</v>
      </c>
      <c r="N400" s="314"/>
      <c r="O400" s="327"/>
      <c r="P400" s="305"/>
      <c r="Q400" s="305"/>
      <c r="R400" s="305"/>
      <c r="S400" s="305"/>
      <c r="T400" s="305"/>
      <c r="U400" s="305"/>
      <c r="V400" s="305"/>
      <c r="W400" s="305"/>
      <c r="X400" s="305"/>
      <c r="Y400" s="305"/>
      <c r="Z400" s="305"/>
      <c r="AA400" s="305"/>
      <c r="AB400" s="305"/>
      <c r="AC400" s="305"/>
      <c r="AD400" s="305"/>
      <c r="AE400" s="305"/>
      <c r="AF400" s="305"/>
      <c r="AG400" s="305"/>
      <c r="AH400" s="305"/>
      <c r="AI400" s="305"/>
      <c r="AJ400" s="305"/>
      <c r="AK400" s="305"/>
      <c r="AL400" s="305"/>
      <c r="AM400" s="305"/>
      <c r="AN400" s="305"/>
    </row>
    <row r="401" spans="1:40" s="304" customFormat="1" ht="9" customHeight="1">
      <c r="A401" s="319" t="s">
        <v>26</v>
      </c>
      <c r="B401" s="314">
        <f t="shared" si="21"/>
        <v>27965.443324</v>
      </c>
      <c r="C401" s="314">
        <v>542.419669</v>
      </c>
      <c r="D401" s="314">
        <v>0</v>
      </c>
      <c r="E401" s="314">
        <v>0</v>
      </c>
      <c r="F401" s="314">
        <v>1212.708284</v>
      </c>
      <c r="G401" s="314">
        <v>331.18331699999999</v>
      </c>
      <c r="H401" s="314">
        <v>228.26539</v>
      </c>
      <c r="I401" s="314">
        <v>10355.299555</v>
      </c>
      <c r="J401" s="314">
        <v>15295.567109</v>
      </c>
      <c r="K401" s="314">
        <v>0</v>
      </c>
      <c r="L401" s="304">
        <v>0</v>
      </c>
      <c r="M401" s="314">
        <v>0</v>
      </c>
      <c r="N401" s="314"/>
      <c r="O401" s="327"/>
      <c r="P401" s="305"/>
      <c r="Q401" s="305"/>
      <c r="R401" s="305"/>
      <c r="S401" s="305"/>
      <c r="T401" s="305"/>
      <c r="U401" s="305"/>
      <c r="V401" s="305"/>
      <c r="W401" s="305"/>
      <c r="X401" s="305"/>
      <c r="Y401" s="305"/>
      <c r="Z401" s="305"/>
      <c r="AA401" s="305"/>
      <c r="AB401" s="305"/>
      <c r="AC401" s="305"/>
      <c r="AD401" s="305"/>
      <c r="AE401" s="305"/>
      <c r="AF401" s="305"/>
      <c r="AG401" s="305"/>
      <c r="AH401" s="305"/>
      <c r="AI401" s="305"/>
      <c r="AJ401" s="305"/>
      <c r="AK401" s="305"/>
      <c r="AL401" s="305"/>
      <c r="AM401" s="305"/>
      <c r="AN401" s="305"/>
    </row>
    <row r="402" spans="1:40" s="304" customFormat="1" ht="9" customHeight="1">
      <c r="A402" s="319" t="s">
        <v>27</v>
      </c>
      <c r="B402" s="314">
        <f t="shared" si="21"/>
        <v>31990.677154000001</v>
      </c>
      <c r="C402" s="314">
        <v>851.92176400000005</v>
      </c>
      <c r="D402" s="314">
        <v>0</v>
      </c>
      <c r="E402" s="314">
        <v>207.351146</v>
      </c>
      <c r="F402" s="314">
        <v>769.92708900000002</v>
      </c>
      <c r="G402" s="314">
        <v>374.50006100000002</v>
      </c>
      <c r="H402" s="314">
        <v>701.52191700000003</v>
      </c>
      <c r="I402" s="314">
        <v>12834.798765</v>
      </c>
      <c r="J402" s="314">
        <v>12988.260705999999</v>
      </c>
      <c r="K402" s="314">
        <v>76.771320000000003</v>
      </c>
      <c r="L402" s="304">
        <v>0</v>
      </c>
      <c r="M402" s="314">
        <v>3185.624386</v>
      </c>
      <c r="N402" s="314"/>
      <c r="O402" s="327"/>
      <c r="P402" s="305"/>
      <c r="Q402" s="305"/>
      <c r="R402" s="305"/>
      <c r="S402" s="305"/>
      <c r="T402" s="305"/>
      <c r="U402" s="305"/>
      <c r="V402" s="305"/>
      <c r="W402" s="305"/>
      <c r="X402" s="305"/>
      <c r="Y402" s="305"/>
      <c r="Z402" s="305"/>
      <c r="AA402" s="305"/>
      <c r="AB402" s="305"/>
      <c r="AC402" s="305"/>
      <c r="AD402" s="305"/>
      <c r="AE402" s="305"/>
      <c r="AF402" s="305"/>
      <c r="AG402" s="305"/>
      <c r="AH402" s="305"/>
      <c r="AI402" s="305"/>
      <c r="AJ402" s="305"/>
      <c r="AK402" s="305"/>
      <c r="AL402" s="305"/>
      <c r="AM402" s="305"/>
      <c r="AN402" s="305"/>
    </row>
    <row r="403" spans="1:40" s="304" customFormat="1" ht="9" customHeight="1">
      <c r="A403" s="319" t="s">
        <v>28</v>
      </c>
      <c r="B403" s="314">
        <f t="shared" si="21"/>
        <v>37437.758599000001</v>
      </c>
      <c r="C403" s="314">
        <v>252.47543999999999</v>
      </c>
      <c r="D403" s="314">
        <v>0</v>
      </c>
      <c r="E403" s="314">
        <v>0</v>
      </c>
      <c r="F403" s="314">
        <v>434.12426299999998</v>
      </c>
      <c r="G403" s="314">
        <v>2.148536</v>
      </c>
      <c r="H403" s="314">
        <v>532.60954300000003</v>
      </c>
      <c r="I403" s="314">
        <v>16125.275373</v>
      </c>
      <c r="J403" s="314">
        <v>19940.629186999999</v>
      </c>
      <c r="K403" s="314">
        <v>0</v>
      </c>
      <c r="L403" s="304">
        <v>0</v>
      </c>
      <c r="M403" s="314">
        <v>150.49625700000001</v>
      </c>
      <c r="N403" s="314"/>
      <c r="O403" s="327"/>
      <c r="P403" s="305"/>
      <c r="Q403" s="305"/>
      <c r="R403" s="305"/>
      <c r="S403" s="305"/>
      <c r="T403" s="305"/>
      <c r="U403" s="305"/>
      <c r="V403" s="305"/>
      <c r="W403" s="305"/>
      <c r="X403" s="305"/>
      <c r="Y403" s="305"/>
      <c r="Z403" s="305"/>
      <c r="AA403" s="305"/>
      <c r="AB403" s="305"/>
      <c r="AC403" s="305"/>
      <c r="AD403" s="305"/>
      <c r="AE403" s="305"/>
      <c r="AF403" s="305"/>
      <c r="AG403" s="305"/>
      <c r="AH403" s="305"/>
      <c r="AI403" s="305"/>
      <c r="AJ403" s="305"/>
      <c r="AK403" s="305"/>
      <c r="AL403" s="305"/>
      <c r="AM403" s="305"/>
      <c r="AN403" s="305"/>
    </row>
    <row r="404" spans="1:40" s="304" customFormat="1" ht="9" customHeight="1">
      <c r="A404" s="317" t="s">
        <v>29</v>
      </c>
      <c r="B404" s="328">
        <f t="shared" si="21"/>
        <v>33523.224869999998</v>
      </c>
      <c r="C404" s="328">
        <v>1171.066186</v>
      </c>
      <c r="D404" s="328">
        <v>0</v>
      </c>
      <c r="E404" s="328">
        <v>0</v>
      </c>
      <c r="F404" s="328">
        <v>1065.8989469999999</v>
      </c>
      <c r="G404" s="328">
        <v>240.956514</v>
      </c>
      <c r="H404" s="328">
        <v>282.41297800000001</v>
      </c>
      <c r="I404" s="328">
        <v>11921.365253</v>
      </c>
      <c r="J404" s="328">
        <v>18317.074642</v>
      </c>
      <c r="K404" s="328">
        <v>0</v>
      </c>
      <c r="L404" s="323">
        <v>524.45034999999996</v>
      </c>
      <c r="M404" s="328">
        <v>0</v>
      </c>
      <c r="N404" s="314"/>
      <c r="O404" s="327"/>
      <c r="P404" s="305"/>
      <c r="Q404" s="305"/>
      <c r="R404" s="305"/>
      <c r="S404" s="305"/>
      <c r="T404" s="305"/>
      <c r="U404" s="305"/>
      <c r="V404" s="305"/>
      <c r="W404" s="305"/>
      <c r="X404" s="305"/>
      <c r="Y404" s="305"/>
      <c r="Z404" s="305"/>
      <c r="AA404" s="305"/>
      <c r="AB404" s="305"/>
      <c r="AC404" s="305"/>
      <c r="AD404" s="305"/>
      <c r="AE404" s="305"/>
      <c r="AF404" s="305"/>
      <c r="AG404" s="305"/>
      <c r="AH404" s="305"/>
      <c r="AI404" s="305"/>
      <c r="AJ404" s="305"/>
      <c r="AK404" s="305"/>
      <c r="AL404" s="305"/>
      <c r="AM404" s="305"/>
      <c r="AN404" s="305"/>
    </row>
    <row r="405" spans="1:40" s="304" customFormat="1" ht="9" customHeight="1">
      <c r="A405" s="319" t="s">
        <v>30</v>
      </c>
      <c r="B405" s="314">
        <f t="shared" si="21"/>
        <v>13981.045985999999</v>
      </c>
      <c r="C405" s="314">
        <v>152.79531</v>
      </c>
      <c r="D405" s="314">
        <v>0</v>
      </c>
      <c r="E405" s="314">
        <v>0</v>
      </c>
      <c r="F405" s="314">
        <v>193.02281099999999</v>
      </c>
      <c r="G405" s="314">
        <v>130.42529400000001</v>
      </c>
      <c r="H405" s="314">
        <v>15.067206000000001</v>
      </c>
      <c r="I405" s="314">
        <v>4114.8207130000001</v>
      </c>
      <c r="J405" s="314">
        <v>7643.2370229999997</v>
      </c>
      <c r="K405" s="314">
        <v>0</v>
      </c>
      <c r="L405" s="304">
        <v>730.82177200000001</v>
      </c>
      <c r="M405" s="314">
        <v>1000.855857</v>
      </c>
      <c r="N405" s="314"/>
      <c r="O405" s="327"/>
      <c r="P405" s="305"/>
      <c r="Q405" s="305"/>
      <c r="R405" s="305"/>
      <c r="S405" s="305"/>
      <c r="T405" s="305"/>
      <c r="U405" s="305"/>
      <c r="V405" s="305"/>
      <c r="W405" s="305"/>
      <c r="X405" s="305"/>
      <c r="Y405" s="305"/>
      <c r="Z405" s="305"/>
      <c r="AA405" s="305"/>
      <c r="AB405" s="305"/>
      <c r="AC405" s="305"/>
      <c r="AD405" s="305"/>
      <c r="AE405" s="305"/>
      <c r="AF405" s="305"/>
      <c r="AG405" s="305"/>
      <c r="AH405" s="305"/>
      <c r="AI405" s="305"/>
      <c r="AJ405" s="305"/>
      <c r="AK405" s="305"/>
      <c r="AL405" s="305"/>
      <c r="AM405" s="305"/>
      <c r="AN405" s="305"/>
    </row>
    <row r="406" spans="1:40" s="304" customFormat="1" ht="9" customHeight="1">
      <c r="A406" s="319" t="s">
        <v>31</v>
      </c>
      <c r="B406" s="314">
        <f t="shared" si="21"/>
        <v>73048.17423199999</v>
      </c>
      <c r="C406" s="314">
        <v>1344.2</v>
      </c>
      <c r="D406" s="314">
        <v>0</v>
      </c>
      <c r="E406" s="314">
        <v>0</v>
      </c>
      <c r="F406" s="314">
        <v>873.8</v>
      </c>
      <c r="G406" s="314">
        <v>58.299998000000002</v>
      </c>
      <c r="H406" s="314">
        <v>339.4</v>
      </c>
      <c r="I406" s="314">
        <v>26001</v>
      </c>
      <c r="J406" s="314">
        <v>37645.300002000004</v>
      </c>
      <c r="K406" s="314">
        <v>0</v>
      </c>
      <c r="L406" s="304">
        <v>2458.474232</v>
      </c>
      <c r="M406" s="314">
        <v>4327.7</v>
      </c>
      <c r="N406" s="314"/>
      <c r="O406" s="327"/>
      <c r="P406" s="305"/>
      <c r="Q406" s="305"/>
      <c r="R406" s="305"/>
      <c r="S406" s="305"/>
      <c r="T406" s="305"/>
      <c r="U406" s="305"/>
      <c r="V406" s="305"/>
      <c r="W406" s="305"/>
      <c r="X406" s="305"/>
      <c r="Y406" s="305"/>
      <c r="Z406" s="305"/>
      <c r="AA406" s="305"/>
      <c r="AB406" s="305"/>
      <c r="AC406" s="305"/>
      <c r="AD406" s="305"/>
      <c r="AE406" s="305"/>
      <c r="AF406" s="305"/>
      <c r="AG406" s="305"/>
      <c r="AH406" s="305"/>
      <c r="AI406" s="305"/>
      <c r="AJ406" s="305"/>
      <c r="AK406" s="305"/>
      <c r="AL406" s="305"/>
      <c r="AM406" s="305"/>
      <c r="AN406" s="305"/>
    </row>
    <row r="407" spans="1:40" s="305" customFormat="1" ht="9" customHeight="1">
      <c r="A407" s="320" t="s">
        <v>32</v>
      </c>
      <c r="B407" s="314">
        <f t="shared" si="21"/>
        <v>18727.860428</v>
      </c>
      <c r="C407" s="314">
        <v>377.14940100000001</v>
      </c>
      <c r="D407" s="314">
        <v>0</v>
      </c>
      <c r="E407" s="314">
        <v>0</v>
      </c>
      <c r="F407" s="314">
        <v>228.64692400000001</v>
      </c>
      <c r="G407" s="314">
        <v>49.726047000000001</v>
      </c>
      <c r="H407" s="314">
        <v>81.934265999999994</v>
      </c>
      <c r="I407" s="314">
        <v>6903.1192199999996</v>
      </c>
      <c r="J407" s="314">
        <v>10847.28457</v>
      </c>
      <c r="K407" s="314">
        <v>240</v>
      </c>
      <c r="L407" s="305">
        <v>0</v>
      </c>
      <c r="M407" s="314">
        <v>0</v>
      </c>
      <c r="N407" s="314"/>
      <c r="O407" s="327"/>
    </row>
    <row r="408" spans="1:40" s="304" customFormat="1" ht="9" customHeight="1">
      <c r="A408" s="326" t="s">
        <v>33</v>
      </c>
      <c r="B408" s="328">
        <f t="shared" si="21"/>
        <v>19510.599424</v>
      </c>
      <c r="C408" s="328">
        <v>273.45473299999998</v>
      </c>
      <c r="D408" s="328">
        <v>0</v>
      </c>
      <c r="E408" s="328">
        <v>363.17693000000003</v>
      </c>
      <c r="F408" s="328">
        <v>413.01543199999998</v>
      </c>
      <c r="G408" s="328">
        <v>139.48630299999999</v>
      </c>
      <c r="H408" s="328">
        <v>131.64518899999999</v>
      </c>
      <c r="I408" s="328">
        <v>5513.6857650000002</v>
      </c>
      <c r="J408" s="328">
        <v>12039.786655</v>
      </c>
      <c r="K408" s="328">
        <v>636.34841700000004</v>
      </c>
      <c r="L408" s="323">
        <v>0</v>
      </c>
      <c r="M408" s="328">
        <v>0</v>
      </c>
      <c r="N408" s="314"/>
      <c r="O408" s="327"/>
      <c r="P408" s="305"/>
      <c r="Q408" s="305"/>
      <c r="R408" s="305"/>
      <c r="S408" s="305"/>
      <c r="T408" s="305"/>
      <c r="U408" s="305"/>
      <c r="V408" s="305"/>
      <c r="W408" s="305"/>
      <c r="X408" s="305"/>
      <c r="Y408" s="305"/>
      <c r="Z408" s="305"/>
      <c r="AA408" s="305"/>
      <c r="AB408" s="305"/>
      <c r="AC408" s="305"/>
      <c r="AD408" s="305"/>
      <c r="AE408" s="305"/>
      <c r="AF408" s="305"/>
      <c r="AG408" s="305"/>
      <c r="AH408" s="305"/>
      <c r="AI408" s="305"/>
      <c r="AJ408" s="305"/>
      <c r="AK408" s="305"/>
      <c r="AL408" s="305"/>
      <c r="AM408" s="305"/>
      <c r="AN408" s="305"/>
    </row>
    <row r="409" spans="1:40" s="304" customFormat="1" ht="9" customHeight="1">
      <c r="A409" s="319"/>
      <c r="B409" s="315"/>
      <c r="C409" s="315"/>
      <c r="D409" s="315"/>
      <c r="E409" s="315"/>
      <c r="F409" s="315"/>
      <c r="G409" s="315"/>
      <c r="H409" s="315"/>
      <c r="I409" s="315"/>
      <c r="J409" s="315"/>
      <c r="K409" s="315"/>
      <c r="L409" s="315"/>
      <c r="M409" s="315"/>
      <c r="N409" s="314"/>
      <c r="O409" s="315"/>
      <c r="P409" s="305"/>
      <c r="Q409" s="305"/>
      <c r="R409" s="305"/>
      <c r="S409" s="305"/>
      <c r="T409" s="305"/>
      <c r="U409" s="305"/>
      <c r="V409" s="305"/>
      <c r="W409" s="305"/>
      <c r="X409" s="305"/>
      <c r="Y409" s="305"/>
      <c r="Z409" s="305"/>
      <c r="AA409" s="305"/>
      <c r="AB409" s="305"/>
      <c r="AC409" s="305"/>
      <c r="AD409" s="305"/>
      <c r="AE409" s="305"/>
      <c r="AF409" s="305"/>
      <c r="AG409" s="305"/>
      <c r="AH409" s="305"/>
      <c r="AI409" s="305"/>
      <c r="AJ409" s="305"/>
      <c r="AK409" s="305"/>
      <c r="AL409" s="305"/>
      <c r="AM409" s="305"/>
      <c r="AN409" s="305"/>
    </row>
    <row r="410" spans="1:40" s="304" customFormat="1" ht="9" customHeight="1">
      <c r="A410" s="302">
        <v>2009</v>
      </c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14"/>
      <c r="O410" s="305"/>
      <c r="P410" s="305"/>
      <c r="Q410" s="305"/>
      <c r="R410" s="305"/>
      <c r="S410" s="305"/>
      <c r="T410" s="305"/>
      <c r="U410" s="305"/>
      <c r="V410" s="305"/>
      <c r="W410" s="305"/>
      <c r="X410" s="305"/>
      <c r="Y410" s="305"/>
      <c r="Z410" s="305"/>
      <c r="AA410" s="305"/>
      <c r="AB410" s="305"/>
      <c r="AC410" s="305"/>
      <c r="AD410" s="305"/>
      <c r="AE410" s="305"/>
      <c r="AF410" s="305"/>
      <c r="AG410" s="305"/>
      <c r="AH410" s="305"/>
      <c r="AI410" s="305"/>
      <c r="AJ410" s="305"/>
      <c r="AK410" s="305"/>
      <c r="AL410" s="305"/>
      <c r="AM410" s="305"/>
      <c r="AN410" s="305"/>
    </row>
    <row r="411" spans="1:40" s="304" customFormat="1" ht="9" customHeight="1">
      <c r="A411" s="306" t="s">
        <v>1</v>
      </c>
      <c r="B411" s="307">
        <f>SUM(B413:B444)</f>
        <v>1270025.1809659998</v>
      </c>
      <c r="C411" s="307">
        <f t="shared" ref="C411:M411" si="22">SUM(C413:C444)</f>
        <v>49930.838815000003</v>
      </c>
      <c r="D411" s="307">
        <f t="shared" si="22"/>
        <v>2155.7228890000001</v>
      </c>
      <c r="E411" s="308">
        <f>SUM(E413:E444)+0.7485</f>
        <v>1064.0392519999998</v>
      </c>
      <c r="F411" s="307">
        <f t="shared" si="22"/>
        <v>35859.43190700002</v>
      </c>
      <c r="G411" s="307">
        <f t="shared" si="22"/>
        <v>6791.2990260000006</v>
      </c>
      <c r="H411" s="307">
        <f t="shared" si="22"/>
        <v>22335.377877999996</v>
      </c>
      <c r="I411" s="307">
        <f t="shared" si="22"/>
        <v>386229.59887499997</v>
      </c>
      <c r="J411" s="307">
        <f t="shared" si="22"/>
        <v>639710.29880899983</v>
      </c>
      <c r="K411" s="307">
        <f t="shared" si="22"/>
        <v>47945.719497000006</v>
      </c>
      <c r="L411" s="307">
        <f t="shared" si="22"/>
        <v>32686.605933999999</v>
      </c>
      <c r="M411" s="307">
        <f t="shared" si="22"/>
        <v>45316.57858400001</v>
      </c>
      <c r="N411" s="314"/>
      <c r="O411" s="308"/>
      <c r="P411" s="305"/>
      <c r="Q411" s="305"/>
      <c r="R411" s="305"/>
      <c r="S411" s="305"/>
      <c r="T411" s="305"/>
      <c r="U411" s="305"/>
      <c r="V411" s="305"/>
      <c r="W411" s="305"/>
      <c r="X411" s="305"/>
      <c r="Y411" s="305"/>
      <c r="Z411" s="305"/>
      <c r="AA411" s="305"/>
      <c r="AB411" s="305"/>
      <c r="AC411" s="305"/>
      <c r="AD411" s="305"/>
      <c r="AE411" s="305"/>
      <c r="AF411" s="305"/>
      <c r="AG411" s="305"/>
      <c r="AH411" s="305"/>
      <c r="AI411" s="305"/>
      <c r="AJ411" s="305"/>
      <c r="AK411" s="305"/>
      <c r="AL411" s="305"/>
      <c r="AM411" s="305"/>
      <c r="AN411" s="305"/>
    </row>
    <row r="412" spans="1:40" s="304" customFormat="1" ht="3" customHeight="1">
      <c r="A412" s="306"/>
      <c r="N412" s="314"/>
      <c r="O412" s="305"/>
      <c r="P412" s="305"/>
      <c r="Q412" s="305"/>
      <c r="R412" s="305"/>
      <c r="S412" s="305"/>
      <c r="T412" s="305"/>
      <c r="U412" s="305"/>
      <c r="V412" s="305"/>
      <c r="W412" s="305"/>
      <c r="X412" s="305"/>
      <c r="Y412" s="305"/>
      <c r="Z412" s="305"/>
      <c r="AA412" s="305"/>
      <c r="AB412" s="305"/>
      <c r="AC412" s="305"/>
      <c r="AD412" s="305"/>
      <c r="AE412" s="305"/>
      <c r="AF412" s="305"/>
      <c r="AG412" s="305"/>
      <c r="AH412" s="305"/>
      <c r="AI412" s="305"/>
      <c r="AJ412" s="305"/>
      <c r="AK412" s="305"/>
      <c r="AL412" s="305"/>
      <c r="AM412" s="305"/>
      <c r="AN412" s="305"/>
    </row>
    <row r="413" spans="1:40" s="304" customFormat="1" ht="9" customHeight="1">
      <c r="A413" s="311" t="s">
        <v>2</v>
      </c>
      <c r="B413" s="314">
        <f>SUM(C413:M413)</f>
        <v>13861.956040999999</v>
      </c>
      <c r="C413" s="314">
        <v>476.49772400000001</v>
      </c>
      <c r="D413" s="314">
        <v>0</v>
      </c>
      <c r="E413" s="314">
        <v>0</v>
      </c>
      <c r="F413" s="314">
        <v>248.606056</v>
      </c>
      <c r="G413" s="314">
        <v>28.372826</v>
      </c>
      <c r="H413" s="314">
        <v>9.9156099999999991</v>
      </c>
      <c r="I413" s="314">
        <v>4727.1909759999999</v>
      </c>
      <c r="J413" s="314">
        <v>7337.6661949999998</v>
      </c>
      <c r="K413" s="314">
        <v>1032.6471590000001</v>
      </c>
      <c r="L413" s="304">
        <v>0</v>
      </c>
      <c r="M413" s="314">
        <v>1.0594950000000001</v>
      </c>
      <c r="N413" s="314"/>
      <c r="O413" s="327"/>
      <c r="P413" s="305"/>
      <c r="Q413" s="305"/>
      <c r="R413" s="305"/>
      <c r="S413" s="305"/>
      <c r="T413" s="305"/>
      <c r="U413" s="305"/>
      <c r="V413" s="305"/>
      <c r="W413" s="305"/>
      <c r="X413" s="305"/>
      <c r="Y413" s="305"/>
      <c r="Z413" s="305"/>
      <c r="AA413" s="305"/>
      <c r="AB413" s="305"/>
      <c r="AC413" s="305"/>
      <c r="AD413" s="305"/>
      <c r="AE413" s="305"/>
      <c r="AF413" s="305"/>
      <c r="AG413" s="305"/>
      <c r="AH413" s="305"/>
      <c r="AI413" s="305"/>
      <c r="AJ413" s="305"/>
      <c r="AK413" s="305"/>
      <c r="AL413" s="305"/>
      <c r="AM413" s="305"/>
      <c r="AN413" s="305"/>
    </row>
    <row r="414" spans="1:40" s="304" customFormat="1" ht="9" customHeight="1">
      <c r="A414" s="311" t="s">
        <v>3</v>
      </c>
      <c r="B414" s="314">
        <f t="shared" ref="B414:B444" si="23">SUM(C414:M414)</f>
        <v>28515.510307999997</v>
      </c>
      <c r="C414" s="314">
        <v>1250.6094390000001</v>
      </c>
      <c r="D414" s="314">
        <v>0</v>
      </c>
      <c r="E414" s="314">
        <v>91.508691999999996</v>
      </c>
      <c r="F414" s="314">
        <v>767.44836799999996</v>
      </c>
      <c r="G414" s="314">
        <v>120.229319</v>
      </c>
      <c r="H414" s="314">
        <v>304.61165199999999</v>
      </c>
      <c r="I414" s="314">
        <v>10595.652077000001</v>
      </c>
      <c r="J414" s="314">
        <v>15122.485903999999</v>
      </c>
      <c r="K414" s="314">
        <v>262.96485699999999</v>
      </c>
      <c r="L414" s="304">
        <v>0</v>
      </c>
      <c r="M414" s="314">
        <v>0</v>
      </c>
      <c r="N414" s="314"/>
      <c r="O414" s="327"/>
      <c r="P414" s="305"/>
      <c r="Q414" s="305"/>
      <c r="R414" s="305"/>
      <c r="S414" s="305"/>
      <c r="T414" s="305"/>
      <c r="U414" s="305"/>
      <c r="V414" s="305"/>
      <c r="W414" s="305"/>
      <c r="X414" s="305"/>
      <c r="Y414" s="305"/>
      <c r="Z414" s="305"/>
      <c r="AA414" s="305"/>
      <c r="AB414" s="305"/>
      <c r="AC414" s="305"/>
      <c r="AD414" s="305"/>
      <c r="AE414" s="305"/>
      <c r="AF414" s="305"/>
      <c r="AG414" s="305"/>
      <c r="AH414" s="305"/>
      <c r="AI414" s="305"/>
      <c r="AJ414" s="305"/>
      <c r="AK414" s="305"/>
      <c r="AL414" s="305"/>
      <c r="AM414" s="305"/>
      <c r="AN414" s="305"/>
    </row>
    <row r="415" spans="1:40" s="304" customFormat="1" ht="9" customHeight="1">
      <c r="A415" s="311" t="s">
        <v>4</v>
      </c>
      <c r="B415" s="314">
        <f t="shared" si="23"/>
        <v>9869.5531069999997</v>
      </c>
      <c r="C415" s="314">
        <v>354.32256599999999</v>
      </c>
      <c r="D415" s="314">
        <v>0</v>
      </c>
      <c r="E415" s="314">
        <v>0</v>
      </c>
      <c r="F415" s="314">
        <v>44.564990000000002</v>
      </c>
      <c r="G415" s="314">
        <v>44.790602999999997</v>
      </c>
      <c r="H415" s="314">
        <v>967.20630200000005</v>
      </c>
      <c r="I415" s="314">
        <v>2954.6546499999999</v>
      </c>
      <c r="J415" s="314">
        <v>4492.7163979999996</v>
      </c>
      <c r="K415" s="314">
        <v>414.597598</v>
      </c>
      <c r="L415" s="304">
        <v>0</v>
      </c>
      <c r="M415" s="314">
        <v>596.70000000000005</v>
      </c>
      <c r="N415" s="314"/>
      <c r="O415" s="327"/>
      <c r="P415" s="305"/>
      <c r="Q415" s="305"/>
      <c r="R415" s="305"/>
      <c r="S415" s="305"/>
      <c r="T415" s="305"/>
      <c r="U415" s="305"/>
      <c r="V415" s="305"/>
      <c r="W415" s="305"/>
      <c r="X415" s="305"/>
      <c r="Y415" s="305"/>
      <c r="Z415" s="305"/>
      <c r="AA415" s="305"/>
      <c r="AB415" s="305"/>
      <c r="AC415" s="305"/>
      <c r="AD415" s="305"/>
      <c r="AE415" s="305"/>
      <c r="AF415" s="305"/>
      <c r="AG415" s="305"/>
      <c r="AH415" s="305"/>
      <c r="AI415" s="305"/>
      <c r="AJ415" s="305"/>
      <c r="AK415" s="305"/>
      <c r="AL415" s="305"/>
      <c r="AM415" s="305"/>
      <c r="AN415" s="305"/>
    </row>
    <row r="416" spans="1:40" s="304" customFormat="1" ht="9" customHeight="1">
      <c r="A416" s="317" t="s">
        <v>5</v>
      </c>
      <c r="B416" s="328">
        <f t="shared" si="23"/>
        <v>13498.377</v>
      </c>
      <c r="C416" s="328">
        <v>546.46</v>
      </c>
      <c r="D416" s="328">
        <v>0</v>
      </c>
      <c r="E416" s="328">
        <v>0</v>
      </c>
      <c r="F416" s="328">
        <v>314.52</v>
      </c>
      <c r="G416" s="328">
        <v>77.653999999999996</v>
      </c>
      <c r="H416" s="328">
        <v>0.23899999999999999</v>
      </c>
      <c r="I416" s="328">
        <v>4736.0219999999999</v>
      </c>
      <c r="J416" s="328">
        <v>6740.4610000000002</v>
      </c>
      <c r="K416" s="328">
        <v>1083.021</v>
      </c>
      <c r="L416" s="323">
        <v>0</v>
      </c>
      <c r="M416" s="328">
        <v>0</v>
      </c>
      <c r="N416" s="314"/>
      <c r="O416" s="327"/>
      <c r="P416" s="305"/>
      <c r="Q416" s="305"/>
      <c r="R416" s="305"/>
      <c r="S416" s="305"/>
      <c r="T416" s="305"/>
      <c r="U416" s="305"/>
      <c r="V416" s="305"/>
      <c r="W416" s="305"/>
      <c r="X416" s="305"/>
      <c r="Y416" s="305"/>
      <c r="Z416" s="305"/>
      <c r="AA416" s="305"/>
      <c r="AB416" s="305"/>
      <c r="AC416" s="305"/>
      <c r="AD416" s="305"/>
      <c r="AE416" s="305"/>
      <c r="AF416" s="305"/>
      <c r="AG416" s="305"/>
      <c r="AH416" s="305"/>
      <c r="AI416" s="305"/>
      <c r="AJ416" s="305"/>
      <c r="AK416" s="305"/>
      <c r="AL416" s="305"/>
      <c r="AM416" s="305"/>
      <c r="AN416" s="305"/>
    </row>
    <row r="417" spans="1:40" s="304" customFormat="1" ht="9" customHeight="1">
      <c r="A417" s="319" t="s">
        <v>6</v>
      </c>
      <c r="B417" s="314">
        <f t="shared" si="23"/>
        <v>33709.294484000005</v>
      </c>
      <c r="C417" s="314">
        <v>527.97754899999995</v>
      </c>
      <c r="D417" s="314">
        <v>0</v>
      </c>
      <c r="E417" s="314">
        <v>143.13231400000001</v>
      </c>
      <c r="F417" s="314">
        <v>778.56028600000002</v>
      </c>
      <c r="G417" s="314">
        <v>55.600422999999999</v>
      </c>
      <c r="H417" s="314">
        <v>61.145415</v>
      </c>
      <c r="I417" s="314">
        <v>9067.5892750000003</v>
      </c>
      <c r="J417" s="314">
        <v>18791.762392000001</v>
      </c>
      <c r="K417" s="314">
        <v>1000</v>
      </c>
      <c r="L417" s="304">
        <v>1687.676935</v>
      </c>
      <c r="M417" s="314">
        <v>1595.8498950000001</v>
      </c>
      <c r="N417" s="314"/>
      <c r="O417" s="327"/>
      <c r="P417" s="305"/>
      <c r="Q417" s="305"/>
      <c r="R417" s="305"/>
      <c r="S417" s="305"/>
      <c r="T417" s="305"/>
      <c r="U417" s="305"/>
      <c r="V417" s="305"/>
      <c r="W417" s="305"/>
      <c r="X417" s="305"/>
      <c r="Y417" s="305"/>
      <c r="Z417" s="305"/>
      <c r="AA417" s="305"/>
      <c r="AB417" s="305"/>
      <c r="AC417" s="305"/>
      <c r="AD417" s="305"/>
      <c r="AE417" s="305"/>
      <c r="AF417" s="305"/>
      <c r="AG417" s="305"/>
      <c r="AH417" s="305"/>
      <c r="AI417" s="305"/>
      <c r="AJ417" s="305"/>
      <c r="AK417" s="305"/>
      <c r="AL417" s="305"/>
      <c r="AM417" s="305"/>
      <c r="AN417" s="305"/>
    </row>
    <row r="418" spans="1:40" s="304" customFormat="1" ht="9" customHeight="1">
      <c r="A418" s="319" t="s">
        <v>7</v>
      </c>
      <c r="B418" s="327">
        <f>SUM(C418:M418)+0.418</f>
        <v>8207.2928969999994</v>
      </c>
      <c r="C418" s="314">
        <v>178.590104</v>
      </c>
      <c r="D418" s="314">
        <v>0</v>
      </c>
      <c r="E418" s="314">
        <v>0</v>
      </c>
      <c r="F418" s="314">
        <v>181.01651000000001</v>
      </c>
      <c r="G418" s="314">
        <v>29.681713999999999</v>
      </c>
      <c r="H418" s="314">
        <v>45.090870000000002</v>
      </c>
      <c r="I418" s="314">
        <v>2710.5749129999999</v>
      </c>
      <c r="J418" s="314">
        <v>4825.6785719999998</v>
      </c>
      <c r="K418" s="314">
        <v>236.24221399999999</v>
      </c>
      <c r="L418" s="304">
        <v>0</v>
      </c>
      <c r="M418" s="329">
        <v>0</v>
      </c>
      <c r="N418" s="314"/>
      <c r="O418" s="327"/>
      <c r="P418" s="305"/>
      <c r="Q418" s="305"/>
      <c r="R418" s="305"/>
      <c r="S418" s="305"/>
      <c r="T418" s="305"/>
      <c r="U418" s="305"/>
      <c r="V418" s="305"/>
      <c r="W418" s="305"/>
      <c r="X418" s="305"/>
      <c r="Y418" s="305"/>
      <c r="Z418" s="305"/>
      <c r="AA418" s="305"/>
      <c r="AB418" s="305"/>
      <c r="AC418" s="305"/>
      <c r="AD418" s="305"/>
      <c r="AE418" s="305"/>
      <c r="AF418" s="305"/>
      <c r="AG418" s="305"/>
      <c r="AH418" s="305"/>
      <c r="AI418" s="305"/>
      <c r="AJ418" s="305"/>
      <c r="AK418" s="305"/>
      <c r="AL418" s="305"/>
      <c r="AM418" s="305"/>
      <c r="AN418" s="305"/>
    </row>
    <row r="419" spans="1:40" s="304" customFormat="1" ht="9" customHeight="1">
      <c r="A419" s="319" t="s">
        <v>8</v>
      </c>
      <c r="B419" s="314">
        <f t="shared" si="23"/>
        <v>54417.576767000006</v>
      </c>
      <c r="C419" s="314">
        <v>940.90764300000001</v>
      </c>
      <c r="D419" s="314">
        <v>0</v>
      </c>
      <c r="E419" s="314">
        <v>12.816629000000001</v>
      </c>
      <c r="F419" s="314">
        <v>1001.4181</v>
      </c>
      <c r="G419" s="314">
        <v>421.40251699999999</v>
      </c>
      <c r="H419" s="314">
        <v>765.66202599999997</v>
      </c>
      <c r="I419" s="314">
        <v>16889.070627000001</v>
      </c>
      <c r="J419" s="314">
        <v>32062.545411999999</v>
      </c>
      <c r="K419" s="314">
        <v>2318.998998</v>
      </c>
      <c r="L419" s="304">
        <v>0</v>
      </c>
      <c r="M419" s="314">
        <v>4.7548149999999998</v>
      </c>
      <c r="N419" s="314"/>
      <c r="O419" s="327"/>
      <c r="P419" s="305"/>
      <c r="Q419" s="305"/>
      <c r="R419" s="305"/>
      <c r="S419" s="305"/>
      <c r="T419" s="305"/>
      <c r="U419" s="305"/>
      <c r="V419" s="305"/>
      <c r="W419" s="305"/>
      <c r="X419" s="305"/>
      <c r="Y419" s="305"/>
      <c r="Z419" s="305"/>
      <c r="AA419" s="305"/>
      <c r="AB419" s="305"/>
      <c r="AC419" s="305"/>
      <c r="AD419" s="305"/>
      <c r="AE419" s="305"/>
      <c r="AF419" s="305"/>
      <c r="AG419" s="305"/>
      <c r="AH419" s="305"/>
      <c r="AI419" s="305"/>
      <c r="AJ419" s="305"/>
      <c r="AK419" s="305"/>
      <c r="AL419" s="305"/>
      <c r="AM419" s="305"/>
      <c r="AN419" s="305"/>
    </row>
    <row r="420" spans="1:40" s="304" customFormat="1" ht="9" customHeight="1">
      <c r="A420" s="317" t="s">
        <v>9</v>
      </c>
      <c r="B420" s="328">
        <f t="shared" si="23"/>
        <v>39692.352854000004</v>
      </c>
      <c r="C420" s="328">
        <v>1677.5000239999999</v>
      </c>
      <c r="D420" s="328">
        <v>0</v>
      </c>
      <c r="E420" s="328">
        <v>0</v>
      </c>
      <c r="F420" s="328">
        <v>2569.3904550000002</v>
      </c>
      <c r="G420" s="328">
        <v>139.67888500000001</v>
      </c>
      <c r="H420" s="328">
        <v>992.39013599999998</v>
      </c>
      <c r="I420" s="328">
        <v>12030.530677000001</v>
      </c>
      <c r="J420" s="328">
        <v>18681.292814</v>
      </c>
      <c r="K420" s="328">
        <v>2350</v>
      </c>
      <c r="L420" s="323">
        <v>25.271795999999998</v>
      </c>
      <c r="M420" s="328">
        <v>1226.2980669999999</v>
      </c>
      <c r="N420" s="314"/>
      <c r="O420" s="327"/>
      <c r="P420" s="305"/>
      <c r="Q420" s="305"/>
      <c r="R420" s="305"/>
      <c r="S420" s="305"/>
      <c r="T420" s="305"/>
      <c r="U420" s="305"/>
      <c r="V420" s="305"/>
      <c r="W420" s="305"/>
      <c r="X420" s="305"/>
      <c r="Y420" s="305"/>
      <c r="Z420" s="305"/>
      <c r="AA420" s="305"/>
      <c r="AB420" s="305"/>
      <c r="AC420" s="305"/>
      <c r="AD420" s="305"/>
      <c r="AE420" s="305"/>
      <c r="AF420" s="305"/>
      <c r="AG420" s="305"/>
      <c r="AH420" s="305"/>
      <c r="AI420" s="305"/>
      <c r="AJ420" s="305"/>
      <c r="AK420" s="305"/>
      <c r="AL420" s="305"/>
      <c r="AM420" s="305"/>
      <c r="AN420" s="305"/>
    </row>
    <row r="421" spans="1:40" s="304" customFormat="1" ht="9" customHeight="1">
      <c r="A421" s="319" t="s">
        <v>178</v>
      </c>
      <c r="B421" s="314">
        <f t="shared" si="23"/>
        <v>119644.2409</v>
      </c>
      <c r="C421" s="314">
        <v>20147.469400000002</v>
      </c>
      <c r="D421" s="314">
        <v>0</v>
      </c>
      <c r="E421" s="329">
        <v>0</v>
      </c>
      <c r="F421" s="314">
        <v>13859.828100000001</v>
      </c>
      <c r="G421" s="314">
        <v>1481.9954</v>
      </c>
      <c r="H421" s="314">
        <v>4130.2372999999998</v>
      </c>
      <c r="I421" s="314">
        <v>46715.3007</v>
      </c>
      <c r="J421" s="314">
        <v>27604.201000000001</v>
      </c>
      <c r="K421" s="314">
        <v>1950</v>
      </c>
      <c r="L421" s="305">
        <v>0</v>
      </c>
      <c r="M421" s="314">
        <v>3755.2089999999998</v>
      </c>
      <c r="N421" s="314"/>
      <c r="O421" s="327"/>
      <c r="P421" s="305"/>
      <c r="Q421" s="305"/>
      <c r="R421" s="305"/>
      <c r="S421" s="305"/>
      <c r="T421" s="305"/>
      <c r="U421" s="305"/>
      <c r="V421" s="305"/>
      <c r="W421" s="305"/>
      <c r="X421" s="305"/>
      <c r="Y421" s="305"/>
      <c r="Z421" s="305"/>
      <c r="AA421" s="305"/>
      <c r="AB421" s="305"/>
      <c r="AC421" s="305"/>
      <c r="AD421" s="305"/>
      <c r="AE421" s="305"/>
      <c r="AF421" s="305"/>
      <c r="AG421" s="305"/>
      <c r="AH421" s="305"/>
      <c r="AI421" s="305"/>
      <c r="AJ421" s="305"/>
      <c r="AK421" s="305"/>
      <c r="AL421" s="305"/>
      <c r="AM421" s="305"/>
      <c r="AN421" s="305"/>
    </row>
    <row r="422" spans="1:40" s="304" customFormat="1" ht="9" customHeight="1">
      <c r="A422" s="319" t="s">
        <v>11</v>
      </c>
      <c r="B422" s="314">
        <f t="shared" si="23"/>
        <v>21901.043007999997</v>
      </c>
      <c r="C422" s="314">
        <v>461.316396</v>
      </c>
      <c r="D422" s="314">
        <v>0</v>
      </c>
      <c r="E422" s="314">
        <v>14.517733</v>
      </c>
      <c r="F422" s="314">
        <v>515.31950800000004</v>
      </c>
      <c r="G422" s="314">
        <v>109.10220099999999</v>
      </c>
      <c r="H422" s="314">
        <v>124.529121</v>
      </c>
      <c r="I422" s="314">
        <v>4836.162918</v>
      </c>
      <c r="J422" s="314">
        <v>13800.69528</v>
      </c>
      <c r="K422" s="314">
        <v>0</v>
      </c>
      <c r="L422" s="304">
        <v>2039.3998509999999</v>
      </c>
      <c r="M422" s="314">
        <v>0</v>
      </c>
      <c r="N422" s="314"/>
      <c r="O422" s="327"/>
      <c r="P422" s="305"/>
      <c r="Q422" s="305"/>
      <c r="R422" s="305"/>
      <c r="S422" s="305"/>
      <c r="T422" s="305"/>
      <c r="U422" s="305"/>
      <c r="V422" s="305"/>
      <c r="W422" s="305"/>
      <c r="X422" s="305"/>
      <c r="Y422" s="305"/>
      <c r="Z422" s="305"/>
      <c r="AA422" s="305"/>
      <c r="AB422" s="305"/>
      <c r="AC422" s="305"/>
      <c r="AD422" s="305"/>
      <c r="AE422" s="305"/>
      <c r="AF422" s="305"/>
      <c r="AG422" s="305"/>
      <c r="AH422" s="305"/>
      <c r="AI422" s="305"/>
      <c r="AJ422" s="305"/>
      <c r="AK422" s="305"/>
      <c r="AL422" s="305"/>
      <c r="AM422" s="305"/>
      <c r="AN422" s="305"/>
    </row>
    <row r="423" spans="1:40" s="304" customFormat="1" ht="9" customHeight="1">
      <c r="A423" s="319" t="s">
        <v>12</v>
      </c>
      <c r="B423" s="314">
        <f t="shared" si="23"/>
        <v>48005.695902999993</v>
      </c>
      <c r="C423" s="314">
        <v>1538.9831670000001</v>
      </c>
      <c r="D423" s="314">
        <v>0</v>
      </c>
      <c r="E423" s="314">
        <v>0</v>
      </c>
      <c r="F423" s="314">
        <v>1083.032772</v>
      </c>
      <c r="G423" s="314">
        <v>148.88738599999999</v>
      </c>
      <c r="H423" s="314">
        <v>264.56379199999998</v>
      </c>
      <c r="I423" s="314">
        <v>13997.974881</v>
      </c>
      <c r="J423" s="314">
        <v>26436.271445999999</v>
      </c>
      <c r="K423" s="314">
        <v>3044.4773300000002</v>
      </c>
      <c r="L423" s="304">
        <v>0</v>
      </c>
      <c r="M423" s="314">
        <v>1491.5051289999999</v>
      </c>
      <c r="N423" s="314"/>
      <c r="O423" s="327"/>
      <c r="P423" s="305"/>
      <c r="Q423" s="305"/>
      <c r="R423" s="305"/>
      <c r="S423" s="305"/>
      <c r="T423" s="305"/>
      <c r="U423" s="305"/>
      <c r="V423" s="305"/>
      <c r="W423" s="305"/>
      <c r="X423" s="305"/>
      <c r="Y423" s="305"/>
      <c r="Z423" s="305"/>
      <c r="AA423" s="305"/>
      <c r="AB423" s="305"/>
      <c r="AC423" s="305"/>
      <c r="AD423" s="305"/>
      <c r="AE423" s="305"/>
      <c r="AF423" s="305"/>
      <c r="AG423" s="305"/>
      <c r="AH423" s="305"/>
      <c r="AI423" s="305"/>
      <c r="AJ423" s="305"/>
      <c r="AK423" s="305"/>
      <c r="AL423" s="305"/>
      <c r="AM423" s="305"/>
      <c r="AN423" s="305"/>
    </row>
    <row r="424" spans="1:40" s="304" customFormat="1" ht="9" customHeight="1">
      <c r="A424" s="317" t="s">
        <v>13</v>
      </c>
      <c r="B424" s="328">
        <f t="shared" si="23"/>
        <v>36125.52678</v>
      </c>
      <c r="C424" s="328">
        <v>889.1925</v>
      </c>
      <c r="D424" s="328">
        <v>0</v>
      </c>
      <c r="E424" s="328">
        <v>0</v>
      </c>
      <c r="F424" s="328">
        <v>250.6591</v>
      </c>
      <c r="G424" s="328">
        <v>74.362499999999997</v>
      </c>
      <c r="H424" s="328">
        <v>64.1999</v>
      </c>
      <c r="I424" s="328">
        <v>7649.1125000000002</v>
      </c>
      <c r="J424" s="328">
        <v>25555.935280000002</v>
      </c>
      <c r="K424" s="328">
        <v>0</v>
      </c>
      <c r="L424" s="323">
        <v>0</v>
      </c>
      <c r="M424" s="328">
        <v>1642.0650000000001</v>
      </c>
      <c r="N424" s="314"/>
      <c r="O424" s="327"/>
      <c r="P424" s="305"/>
      <c r="Q424" s="305"/>
      <c r="R424" s="305"/>
      <c r="S424" s="305"/>
      <c r="T424" s="305"/>
      <c r="U424" s="305"/>
      <c r="V424" s="305"/>
      <c r="W424" s="305"/>
      <c r="X424" s="305"/>
      <c r="Y424" s="305"/>
      <c r="Z424" s="305"/>
      <c r="AA424" s="305"/>
      <c r="AB424" s="305"/>
      <c r="AC424" s="305"/>
      <c r="AD424" s="305"/>
      <c r="AE424" s="305"/>
      <c r="AF424" s="305"/>
      <c r="AG424" s="305"/>
      <c r="AH424" s="305"/>
      <c r="AI424" s="305"/>
      <c r="AJ424" s="305"/>
      <c r="AK424" s="305"/>
      <c r="AL424" s="305"/>
      <c r="AM424" s="305"/>
      <c r="AN424" s="305"/>
    </row>
    <row r="425" spans="1:40" s="304" customFormat="1" ht="9" customHeight="1">
      <c r="A425" s="319" t="s">
        <v>14</v>
      </c>
      <c r="B425" s="314">
        <f t="shared" si="23"/>
        <v>27569.795638000003</v>
      </c>
      <c r="C425" s="314">
        <v>688.02853600000003</v>
      </c>
      <c r="D425" s="314">
        <v>0</v>
      </c>
      <c r="E425" s="314">
        <v>0</v>
      </c>
      <c r="F425" s="314">
        <v>1007.679065</v>
      </c>
      <c r="G425" s="314">
        <v>80.991710999999995</v>
      </c>
      <c r="H425" s="314">
        <v>135.26510500000001</v>
      </c>
      <c r="I425" s="314">
        <v>6970.5493079999997</v>
      </c>
      <c r="J425" s="314">
        <v>17156.118007000001</v>
      </c>
      <c r="K425" s="314">
        <v>1500</v>
      </c>
      <c r="L425" s="304">
        <v>31.163906000000001</v>
      </c>
      <c r="M425" s="314">
        <v>0</v>
      </c>
      <c r="N425" s="314"/>
      <c r="O425" s="327"/>
      <c r="P425" s="305"/>
      <c r="Q425" s="305"/>
      <c r="R425" s="305"/>
      <c r="S425" s="305"/>
      <c r="T425" s="305"/>
      <c r="U425" s="305"/>
      <c r="V425" s="305"/>
      <c r="W425" s="305"/>
      <c r="X425" s="305"/>
      <c r="Y425" s="305"/>
      <c r="Z425" s="305"/>
      <c r="AA425" s="305"/>
      <c r="AB425" s="305"/>
      <c r="AC425" s="305"/>
      <c r="AD425" s="305"/>
      <c r="AE425" s="305"/>
      <c r="AF425" s="305"/>
      <c r="AG425" s="305"/>
      <c r="AH425" s="305"/>
      <c r="AI425" s="305"/>
      <c r="AJ425" s="305"/>
      <c r="AK425" s="305"/>
      <c r="AL425" s="305"/>
      <c r="AM425" s="305"/>
      <c r="AN425" s="305"/>
    </row>
    <row r="426" spans="1:40" s="304" customFormat="1" ht="9" customHeight="1">
      <c r="A426" s="319" t="s">
        <v>15</v>
      </c>
      <c r="B426" s="314">
        <f t="shared" si="23"/>
        <v>74232.302782999992</v>
      </c>
      <c r="C426" s="314">
        <v>2035.527124</v>
      </c>
      <c r="D426" s="314">
        <v>2155.7228890000001</v>
      </c>
      <c r="E426" s="314">
        <v>0</v>
      </c>
      <c r="F426" s="314">
        <v>1206.4619279999999</v>
      </c>
      <c r="G426" s="314">
        <v>421.07727799999998</v>
      </c>
      <c r="H426" s="314">
        <v>986.517066</v>
      </c>
      <c r="I426" s="314">
        <v>23732.676750999999</v>
      </c>
      <c r="J426" s="314">
        <v>32736.897638999999</v>
      </c>
      <c r="K426" s="314">
        <v>6678</v>
      </c>
      <c r="L426" s="304">
        <v>2640.8941140000002</v>
      </c>
      <c r="M426" s="314">
        <v>1638.527994</v>
      </c>
      <c r="N426" s="314"/>
      <c r="O426" s="327"/>
      <c r="P426" s="305"/>
      <c r="Q426" s="305"/>
      <c r="R426" s="305"/>
      <c r="S426" s="305"/>
      <c r="T426" s="305"/>
      <c r="U426" s="305"/>
      <c r="V426" s="305"/>
      <c r="W426" s="305"/>
      <c r="X426" s="305"/>
      <c r="Y426" s="305"/>
      <c r="Z426" s="305"/>
      <c r="AA426" s="305"/>
      <c r="AB426" s="305"/>
      <c r="AC426" s="305"/>
      <c r="AD426" s="305"/>
      <c r="AE426" s="305"/>
      <c r="AF426" s="305"/>
      <c r="AG426" s="305"/>
      <c r="AH426" s="305"/>
      <c r="AI426" s="305"/>
      <c r="AJ426" s="305"/>
      <c r="AK426" s="305"/>
      <c r="AL426" s="305"/>
      <c r="AM426" s="305"/>
      <c r="AN426" s="305"/>
    </row>
    <row r="427" spans="1:40" s="304" customFormat="1" ht="9" customHeight="1">
      <c r="A427" s="319" t="s">
        <v>16</v>
      </c>
      <c r="B427" s="314">
        <f t="shared" si="23"/>
        <v>152712.86569999999</v>
      </c>
      <c r="C427" s="314">
        <v>5538.8540000000003</v>
      </c>
      <c r="D427" s="314">
        <v>0</v>
      </c>
      <c r="E427" s="314">
        <v>213.33099999999999</v>
      </c>
      <c r="F427" s="314">
        <v>1568.0250000000001</v>
      </c>
      <c r="G427" s="314">
        <v>656.32500000000005</v>
      </c>
      <c r="H427" s="314">
        <v>2730.625</v>
      </c>
      <c r="I427" s="314">
        <v>44316.868000000002</v>
      </c>
      <c r="J427" s="314">
        <v>65990.573999999993</v>
      </c>
      <c r="K427" s="314">
        <v>4961.1540000000005</v>
      </c>
      <c r="L427" s="304">
        <v>1038.3896999999999</v>
      </c>
      <c r="M427" s="314">
        <v>25698.720000000001</v>
      </c>
      <c r="N427" s="314"/>
      <c r="O427" s="327"/>
      <c r="P427" s="305"/>
      <c r="Q427" s="305"/>
      <c r="R427" s="305"/>
      <c r="S427" s="305"/>
      <c r="T427" s="305"/>
      <c r="U427" s="305"/>
      <c r="V427" s="305"/>
      <c r="W427" s="305"/>
      <c r="X427" s="305"/>
      <c r="Y427" s="305"/>
      <c r="Z427" s="305"/>
      <c r="AA427" s="305"/>
      <c r="AB427" s="305"/>
      <c r="AC427" s="305"/>
      <c r="AD427" s="305"/>
      <c r="AE427" s="305"/>
      <c r="AF427" s="305"/>
      <c r="AG427" s="305"/>
      <c r="AH427" s="305"/>
      <c r="AI427" s="305"/>
      <c r="AJ427" s="305"/>
      <c r="AK427" s="305"/>
      <c r="AL427" s="305"/>
      <c r="AM427" s="305"/>
      <c r="AN427" s="305"/>
    </row>
    <row r="428" spans="1:40" s="304" customFormat="1" ht="9" customHeight="1">
      <c r="A428" s="317" t="s">
        <v>17</v>
      </c>
      <c r="B428" s="328">
        <f t="shared" si="23"/>
        <v>44224.259188000004</v>
      </c>
      <c r="C428" s="328">
        <v>741.15014199999996</v>
      </c>
      <c r="D428" s="328">
        <v>0</v>
      </c>
      <c r="E428" s="330">
        <v>1.54891</v>
      </c>
      <c r="F428" s="328">
        <v>716.80501400000003</v>
      </c>
      <c r="G428" s="328">
        <v>116.233068</v>
      </c>
      <c r="H428" s="328">
        <v>628.91551800000002</v>
      </c>
      <c r="I428" s="328">
        <v>10992.872214000001</v>
      </c>
      <c r="J428" s="328">
        <v>25663.826234</v>
      </c>
      <c r="K428" s="328">
        <v>4002.0339330000002</v>
      </c>
      <c r="L428" s="323">
        <v>731.16169300000001</v>
      </c>
      <c r="M428" s="328">
        <v>629.71246199999996</v>
      </c>
      <c r="N428" s="314"/>
      <c r="O428" s="327"/>
      <c r="P428" s="305"/>
      <c r="Q428" s="305"/>
      <c r="R428" s="305"/>
      <c r="S428" s="305"/>
      <c r="T428" s="305"/>
      <c r="U428" s="305"/>
      <c r="V428" s="305"/>
      <c r="W428" s="305"/>
      <c r="X428" s="305"/>
      <c r="Y428" s="305"/>
      <c r="Z428" s="305"/>
      <c r="AA428" s="305"/>
      <c r="AB428" s="305"/>
      <c r="AC428" s="305"/>
      <c r="AD428" s="305"/>
      <c r="AE428" s="305"/>
      <c r="AF428" s="305"/>
      <c r="AG428" s="305"/>
      <c r="AH428" s="305"/>
      <c r="AI428" s="305"/>
      <c r="AJ428" s="305"/>
      <c r="AK428" s="305"/>
      <c r="AL428" s="305"/>
      <c r="AM428" s="305"/>
      <c r="AN428" s="305"/>
    </row>
    <row r="429" spans="1:40" s="304" customFormat="1" ht="9" customHeight="1">
      <c r="A429" s="319" t="s">
        <v>18</v>
      </c>
      <c r="B429" s="314">
        <f t="shared" si="23"/>
        <v>18775.733</v>
      </c>
      <c r="C429" s="314">
        <v>310.733</v>
      </c>
      <c r="D429" s="314">
        <v>0</v>
      </c>
      <c r="E429" s="314">
        <v>162.54</v>
      </c>
      <c r="F429" s="314">
        <v>325.15100000000001</v>
      </c>
      <c r="G429" s="314">
        <v>51.917999999999999</v>
      </c>
      <c r="H429" s="314">
        <v>50.177999999999997</v>
      </c>
      <c r="I429" s="314">
        <v>5973.5839999999998</v>
      </c>
      <c r="J429" s="314">
        <v>10169.143</v>
      </c>
      <c r="K429" s="314">
        <v>0</v>
      </c>
      <c r="L429" s="304">
        <v>1721.9079999999999</v>
      </c>
      <c r="M429" s="329">
        <v>10.577999999999999</v>
      </c>
      <c r="N429" s="314"/>
      <c r="O429" s="327"/>
      <c r="P429" s="305"/>
      <c r="Q429" s="305"/>
      <c r="R429" s="305"/>
      <c r="S429" s="305"/>
      <c r="T429" s="305"/>
      <c r="U429" s="305"/>
      <c r="V429" s="305"/>
      <c r="W429" s="305"/>
      <c r="X429" s="305"/>
      <c r="Y429" s="305"/>
      <c r="Z429" s="305"/>
      <c r="AA429" s="305"/>
      <c r="AB429" s="305"/>
      <c r="AC429" s="305"/>
      <c r="AD429" s="305"/>
      <c r="AE429" s="305"/>
      <c r="AF429" s="305"/>
      <c r="AG429" s="305"/>
      <c r="AH429" s="305"/>
      <c r="AI429" s="305"/>
      <c r="AJ429" s="305"/>
      <c r="AK429" s="305"/>
      <c r="AL429" s="305"/>
      <c r="AM429" s="305"/>
      <c r="AN429" s="305"/>
    </row>
    <row r="430" spans="1:40" s="304" customFormat="1" ht="9" customHeight="1">
      <c r="A430" s="319" t="s">
        <v>19</v>
      </c>
      <c r="B430" s="314">
        <f t="shared" si="23"/>
        <v>14845.244193</v>
      </c>
      <c r="C430" s="314">
        <v>326.98080700000003</v>
      </c>
      <c r="D430" s="314">
        <v>0</v>
      </c>
      <c r="E430" s="314">
        <v>0</v>
      </c>
      <c r="F430" s="314">
        <v>157.00815900000001</v>
      </c>
      <c r="G430" s="314">
        <v>7.8887859999999996</v>
      </c>
      <c r="H430" s="314">
        <v>23.208051999999999</v>
      </c>
      <c r="I430" s="314">
        <v>3889.6184130000001</v>
      </c>
      <c r="J430" s="314">
        <v>8883.0763000000006</v>
      </c>
      <c r="K430" s="314">
        <v>0</v>
      </c>
      <c r="L430" s="304">
        <v>467.686893</v>
      </c>
      <c r="M430" s="314">
        <v>1089.776783</v>
      </c>
      <c r="N430" s="314"/>
      <c r="O430" s="327"/>
      <c r="P430" s="305"/>
      <c r="Q430" s="305"/>
      <c r="R430" s="305"/>
      <c r="S430" s="305"/>
      <c r="T430" s="305"/>
      <c r="U430" s="305"/>
      <c r="V430" s="305"/>
      <c r="W430" s="305"/>
      <c r="X430" s="305"/>
      <c r="Y430" s="305"/>
      <c r="Z430" s="305"/>
      <c r="AA430" s="305"/>
      <c r="AB430" s="305"/>
      <c r="AC430" s="305"/>
      <c r="AD430" s="305"/>
      <c r="AE430" s="305"/>
      <c r="AF430" s="305"/>
      <c r="AG430" s="305"/>
      <c r="AH430" s="305"/>
      <c r="AI430" s="305"/>
      <c r="AJ430" s="305"/>
      <c r="AK430" s="305"/>
      <c r="AL430" s="305"/>
      <c r="AM430" s="305"/>
      <c r="AN430" s="305"/>
    </row>
    <row r="431" spans="1:40" s="304" customFormat="1" ht="9" customHeight="1">
      <c r="A431" s="319" t="s">
        <v>20</v>
      </c>
      <c r="B431" s="314">
        <f t="shared" si="23"/>
        <v>53271.462</v>
      </c>
      <c r="C431" s="314">
        <v>2474.6172339999998</v>
      </c>
      <c r="D431" s="314">
        <v>0</v>
      </c>
      <c r="E431" s="314">
        <v>0</v>
      </c>
      <c r="F431" s="314">
        <v>1386.638925</v>
      </c>
      <c r="G431" s="314">
        <v>145.316903</v>
      </c>
      <c r="H431" s="314">
        <v>4077.3774060000001</v>
      </c>
      <c r="I431" s="314">
        <v>19880.980967</v>
      </c>
      <c r="J431" s="314">
        <v>24320.184232</v>
      </c>
      <c r="K431" s="314">
        <v>0</v>
      </c>
      <c r="L431" s="304">
        <v>986.34633299999996</v>
      </c>
      <c r="M431" s="314">
        <v>0</v>
      </c>
      <c r="N431" s="314"/>
      <c r="O431" s="327"/>
      <c r="P431" s="305"/>
      <c r="Q431" s="305"/>
      <c r="R431" s="305"/>
      <c r="S431" s="305"/>
      <c r="T431" s="305"/>
      <c r="U431" s="305"/>
      <c r="V431" s="305"/>
      <c r="W431" s="305"/>
      <c r="X431" s="305"/>
      <c r="Y431" s="305"/>
      <c r="Z431" s="305"/>
      <c r="AA431" s="305"/>
      <c r="AB431" s="305"/>
      <c r="AC431" s="305"/>
      <c r="AD431" s="305"/>
      <c r="AE431" s="305"/>
      <c r="AF431" s="305"/>
      <c r="AG431" s="305"/>
      <c r="AH431" s="305"/>
      <c r="AI431" s="305"/>
      <c r="AJ431" s="305"/>
      <c r="AK431" s="305"/>
      <c r="AL431" s="305"/>
      <c r="AM431" s="305"/>
      <c r="AN431" s="305"/>
    </row>
    <row r="432" spans="1:40" s="304" customFormat="1" ht="9" customHeight="1">
      <c r="A432" s="317" t="s">
        <v>21</v>
      </c>
      <c r="B432" s="328">
        <f t="shared" si="23"/>
        <v>51602.401000000005</v>
      </c>
      <c r="C432" s="328">
        <v>352.16</v>
      </c>
      <c r="D432" s="328">
        <v>0</v>
      </c>
      <c r="E432" s="328">
        <v>80.457999999999998</v>
      </c>
      <c r="F432" s="328">
        <v>696.24</v>
      </c>
      <c r="G432" s="328">
        <v>405.43200000000002</v>
      </c>
      <c r="H432" s="328">
        <v>134.94900000000001</v>
      </c>
      <c r="I432" s="328">
        <v>9296.0310000000009</v>
      </c>
      <c r="J432" s="328">
        <v>35517.258000000002</v>
      </c>
      <c r="K432" s="328">
        <v>0</v>
      </c>
      <c r="L432" s="323">
        <v>5041.0600000000004</v>
      </c>
      <c r="M432" s="328">
        <v>78.813000000000002</v>
      </c>
      <c r="N432" s="314"/>
      <c r="O432" s="327"/>
      <c r="P432" s="305"/>
      <c r="Q432" s="305"/>
      <c r="R432" s="305"/>
      <c r="S432" s="305"/>
      <c r="T432" s="305"/>
      <c r="U432" s="305"/>
      <c r="V432" s="305"/>
      <c r="W432" s="305"/>
      <c r="X432" s="305"/>
      <c r="Y432" s="305"/>
      <c r="Z432" s="305"/>
      <c r="AA432" s="305"/>
      <c r="AB432" s="305"/>
      <c r="AC432" s="305"/>
      <c r="AD432" s="305"/>
      <c r="AE432" s="305"/>
      <c r="AF432" s="305"/>
      <c r="AG432" s="305"/>
      <c r="AH432" s="305"/>
      <c r="AI432" s="305"/>
      <c r="AJ432" s="305"/>
      <c r="AK432" s="305"/>
      <c r="AL432" s="305"/>
      <c r="AM432" s="305"/>
      <c r="AN432" s="305"/>
    </row>
    <row r="433" spans="1:40" s="304" customFormat="1" ht="9" customHeight="1">
      <c r="A433" s="319" t="s">
        <v>22</v>
      </c>
      <c r="B433" s="314">
        <f t="shared" si="23"/>
        <v>51084.726800000004</v>
      </c>
      <c r="C433" s="314">
        <v>1017.0747</v>
      </c>
      <c r="D433" s="314">
        <v>0</v>
      </c>
      <c r="E433" s="314">
        <v>0</v>
      </c>
      <c r="F433" s="314">
        <v>929.0018</v>
      </c>
      <c r="G433" s="314">
        <v>117.7428</v>
      </c>
      <c r="H433" s="314">
        <v>121.2392</v>
      </c>
      <c r="I433" s="314">
        <v>17128.2016</v>
      </c>
      <c r="J433" s="314">
        <v>31211.019100000001</v>
      </c>
      <c r="K433" s="314">
        <v>0</v>
      </c>
      <c r="L433" s="304">
        <v>0</v>
      </c>
      <c r="M433" s="314">
        <v>560.44759999999997</v>
      </c>
      <c r="N433" s="314"/>
      <c r="O433" s="327"/>
      <c r="P433" s="305"/>
      <c r="Q433" s="305"/>
      <c r="R433" s="305"/>
      <c r="S433" s="305"/>
      <c r="T433" s="305"/>
      <c r="U433" s="305"/>
      <c r="V433" s="305"/>
      <c r="W433" s="305"/>
      <c r="X433" s="305"/>
      <c r="Y433" s="305"/>
      <c r="Z433" s="305"/>
      <c r="AA433" s="305"/>
      <c r="AB433" s="305"/>
      <c r="AC433" s="305"/>
      <c r="AD433" s="305"/>
      <c r="AE433" s="305"/>
      <c r="AF433" s="305"/>
      <c r="AG433" s="305"/>
      <c r="AH433" s="305"/>
      <c r="AI433" s="305"/>
      <c r="AJ433" s="305"/>
      <c r="AK433" s="305"/>
      <c r="AL433" s="305"/>
      <c r="AM433" s="305"/>
      <c r="AN433" s="305"/>
    </row>
    <row r="434" spans="1:40" s="304" customFormat="1" ht="9" customHeight="1">
      <c r="A434" s="319" t="s">
        <v>23</v>
      </c>
      <c r="B434" s="314">
        <f t="shared" si="23"/>
        <v>19909.497553999998</v>
      </c>
      <c r="C434" s="314">
        <v>999.71029299999998</v>
      </c>
      <c r="D434" s="314">
        <v>0</v>
      </c>
      <c r="E434" s="314">
        <v>2.6545909999999999</v>
      </c>
      <c r="F434" s="314">
        <v>409.47237100000001</v>
      </c>
      <c r="G434" s="314">
        <v>289.58585099999999</v>
      </c>
      <c r="H434" s="314">
        <v>265.15156100000002</v>
      </c>
      <c r="I434" s="314">
        <v>6501.1424189999998</v>
      </c>
      <c r="J434" s="314">
        <v>10619.180453999999</v>
      </c>
      <c r="K434" s="314">
        <v>822.60001399999999</v>
      </c>
      <c r="L434" s="304">
        <v>0</v>
      </c>
      <c r="M434" s="314">
        <v>0</v>
      </c>
      <c r="N434" s="314"/>
      <c r="O434" s="327"/>
      <c r="P434" s="305"/>
      <c r="Q434" s="305"/>
      <c r="R434" s="305"/>
      <c r="S434" s="305"/>
      <c r="T434" s="305"/>
      <c r="U434" s="305"/>
      <c r="V434" s="305"/>
      <c r="W434" s="305"/>
      <c r="X434" s="305"/>
      <c r="Y434" s="305"/>
      <c r="Z434" s="305"/>
      <c r="AA434" s="305"/>
      <c r="AB434" s="305"/>
      <c r="AC434" s="305"/>
      <c r="AD434" s="305"/>
      <c r="AE434" s="305"/>
      <c r="AF434" s="305"/>
      <c r="AG434" s="305"/>
      <c r="AH434" s="305"/>
      <c r="AI434" s="305"/>
      <c r="AJ434" s="305"/>
      <c r="AK434" s="305"/>
      <c r="AL434" s="305"/>
      <c r="AM434" s="305"/>
      <c r="AN434" s="305"/>
    </row>
    <row r="435" spans="1:40" s="304" customFormat="1" ht="9" customHeight="1">
      <c r="A435" s="319" t="s">
        <v>24</v>
      </c>
      <c r="B435" s="314">
        <f t="shared" si="23"/>
        <v>20433.43</v>
      </c>
      <c r="C435" s="314">
        <v>772.029</v>
      </c>
      <c r="D435" s="314">
        <v>0</v>
      </c>
      <c r="E435" s="314">
        <v>0</v>
      </c>
      <c r="F435" s="314">
        <v>552.16600000000005</v>
      </c>
      <c r="G435" s="314">
        <v>151.65799999999999</v>
      </c>
      <c r="H435" s="314">
        <v>256.63</v>
      </c>
      <c r="I435" s="314">
        <v>5067.5820000000003</v>
      </c>
      <c r="J435" s="314">
        <v>9026.61</v>
      </c>
      <c r="K435" s="314">
        <v>0</v>
      </c>
      <c r="L435" s="304">
        <v>1539.664</v>
      </c>
      <c r="M435" s="314">
        <v>3067.0909999999999</v>
      </c>
      <c r="N435" s="314"/>
      <c r="O435" s="327"/>
      <c r="P435" s="305"/>
      <c r="Q435" s="305"/>
      <c r="R435" s="305"/>
      <c r="S435" s="305"/>
      <c r="T435" s="305"/>
      <c r="U435" s="305"/>
      <c r="V435" s="305"/>
      <c r="W435" s="305"/>
      <c r="X435" s="305"/>
      <c r="Y435" s="305"/>
      <c r="Z435" s="305"/>
      <c r="AA435" s="305"/>
      <c r="AB435" s="305"/>
      <c r="AC435" s="305"/>
      <c r="AD435" s="305"/>
      <c r="AE435" s="305"/>
      <c r="AF435" s="305"/>
      <c r="AG435" s="305"/>
      <c r="AH435" s="305"/>
      <c r="AI435" s="305"/>
      <c r="AJ435" s="305"/>
      <c r="AK435" s="305"/>
      <c r="AL435" s="305"/>
      <c r="AM435" s="305"/>
      <c r="AN435" s="305"/>
    </row>
    <row r="436" spans="1:40" s="304" customFormat="1" ht="9" customHeight="1">
      <c r="A436" s="317" t="s">
        <v>25</v>
      </c>
      <c r="B436" s="328">
        <f t="shared" si="23"/>
        <v>26790.529000000002</v>
      </c>
      <c r="C436" s="328">
        <v>560.322</v>
      </c>
      <c r="D436" s="328">
        <v>0</v>
      </c>
      <c r="E436" s="328">
        <v>0</v>
      </c>
      <c r="F436" s="328">
        <v>305.81099999999998</v>
      </c>
      <c r="G436" s="328">
        <v>408.8</v>
      </c>
      <c r="H436" s="328">
        <v>208.18600000000001</v>
      </c>
      <c r="I436" s="328">
        <v>6968.25</v>
      </c>
      <c r="J436" s="328">
        <v>16836.526999999998</v>
      </c>
      <c r="K436" s="328">
        <v>1500</v>
      </c>
      <c r="L436" s="323">
        <v>0</v>
      </c>
      <c r="M436" s="328">
        <v>2.633</v>
      </c>
      <c r="N436" s="314"/>
      <c r="O436" s="327"/>
      <c r="P436" s="305"/>
      <c r="Q436" s="305"/>
      <c r="R436" s="305"/>
      <c r="S436" s="305"/>
      <c r="T436" s="305"/>
      <c r="U436" s="305"/>
      <c r="V436" s="305"/>
      <c r="W436" s="305"/>
      <c r="X436" s="305"/>
      <c r="Y436" s="305"/>
      <c r="Z436" s="305"/>
      <c r="AA436" s="305"/>
      <c r="AB436" s="305"/>
      <c r="AC436" s="305"/>
      <c r="AD436" s="305"/>
      <c r="AE436" s="305"/>
      <c r="AF436" s="305"/>
      <c r="AG436" s="305"/>
      <c r="AH436" s="305"/>
      <c r="AI436" s="305"/>
      <c r="AJ436" s="305"/>
      <c r="AK436" s="305"/>
      <c r="AL436" s="305"/>
      <c r="AM436" s="305"/>
      <c r="AN436" s="305"/>
    </row>
    <row r="437" spans="1:40" s="304" customFormat="1" ht="9" customHeight="1">
      <c r="A437" s="319" t="s">
        <v>26</v>
      </c>
      <c r="B437" s="314">
        <f t="shared" si="23"/>
        <v>31311.244006000001</v>
      </c>
      <c r="C437" s="314">
        <v>587.36376099999995</v>
      </c>
      <c r="D437" s="314">
        <v>0</v>
      </c>
      <c r="E437" s="314">
        <v>0</v>
      </c>
      <c r="F437" s="314">
        <v>1193.4266729999999</v>
      </c>
      <c r="G437" s="314">
        <v>309.59877399999999</v>
      </c>
      <c r="H437" s="314">
        <v>223.77078800000001</v>
      </c>
      <c r="I437" s="314">
        <v>10625.669107</v>
      </c>
      <c r="J437" s="314">
        <v>18371.414903000001</v>
      </c>
      <c r="K437" s="314">
        <v>0</v>
      </c>
      <c r="L437" s="304">
        <v>0</v>
      </c>
      <c r="M437" s="314">
        <v>0</v>
      </c>
      <c r="N437" s="314"/>
      <c r="O437" s="327"/>
      <c r="P437" s="305"/>
      <c r="Q437" s="305"/>
      <c r="R437" s="305"/>
      <c r="S437" s="305"/>
      <c r="T437" s="305"/>
      <c r="U437" s="305"/>
      <c r="V437" s="305"/>
      <c r="W437" s="305"/>
      <c r="X437" s="305"/>
      <c r="Y437" s="305"/>
      <c r="Z437" s="305"/>
      <c r="AA437" s="305"/>
      <c r="AB437" s="305"/>
      <c r="AC437" s="305"/>
      <c r="AD437" s="305"/>
      <c r="AE437" s="305"/>
      <c r="AF437" s="305"/>
      <c r="AG437" s="305"/>
      <c r="AH437" s="305"/>
      <c r="AI437" s="305"/>
      <c r="AJ437" s="305"/>
      <c r="AK437" s="305"/>
      <c r="AL437" s="305"/>
      <c r="AM437" s="305"/>
      <c r="AN437" s="305"/>
    </row>
    <row r="438" spans="1:40" s="304" customFormat="1" ht="9" customHeight="1">
      <c r="A438" s="319" t="s">
        <v>27</v>
      </c>
      <c r="B438" s="314">
        <f t="shared" si="23"/>
        <v>38099.931942000003</v>
      </c>
      <c r="C438" s="314">
        <v>825.59918600000003</v>
      </c>
      <c r="D438" s="314">
        <v>0</v>
      </c>
      <c r="E438" s="314">
        <v>188.420469</v>
      </c>
      <c r="F438" s="314">
        <v>637.88040799999999</v>
      </c>
      <c r="G438" s="314">
        <v>200.762539</v>
      </c>
      <c r="H438" s="314">
        <v>3207.0932120000002</v>
      </c>
      <c r="I438" s="314">
        <v>12637.621864999999</v>
      </c>
      <c r="J438" s="314">
        <v>16132.274219999999</v>
      </c>
      <c r="K438" s="314">
        <v>353.45975099999998</v>
      </c>
      <c r="L438" s="304">
        <v>3909.534032</v>
      </c>
      <c r="M438" s="314">
        <v>7.2862600000000004</v>
      </c>
      <c r="N438" s="314"/>
      <c r="O438" s="327"/>
      <c r="P438" s="305"/>
      <c r="Q438" s="305"/>
      <c r="R438" s="305"/>
      <c r="S438" s="305"/>
      <c r="T438" s="305"/>
      <c r="U438" s="305"/>
      <c r="V438" s="305"/>
      <c r="W438" s="305"/>
      <c r="X438" s="305"/>
      <c r="Y438" s="305"/>
      <c r="Z438" s="305"/>
      <c r="AA438" s="305"/>
      <c r="AB438" s="305"/>
      <c r="AC438" s="305"/>
      <c r="AD438" s="305"/>
      <c r="AE438" s="305"/>
      <c r="AF438" s="305"/>
      <c r="AG438" s="305"/>
      <c r="AH438" s="305"/>
      <c r="AI438" s="305"/>
      <c r="AJ438" s="305"/>
      <c r="AK438" s="305"/>
      <c r="AL438" s="305"/>
      <c r="AM438" s="305"/>
      <c r="AN438" s="305"/>
    </row>
    <row r="439" spans="1:40" s="304" customFormat="1" ht="9" customHeight="1">
      <c r="A439" s="319" t="s">
        <v>28</v>
      </c>
      <c r="B439" s="314">
        <f t="shared" si="23"/>
        <v>35970.373310000003</v>
      </c>
      <c r="C439" s="314">
        <v>330.55188399999997</v>
      </c>
      <c r="D439" s="314">
        <v>0</v>
      </c>
      <c r="E439" s="314">
        <v>0</v>
      </c>
      <c r="F439" s="314">
        <v>449.95410500000003</v>
      </c>
      <c r="G439" s="314">
        <v>66.635521999999995</v>
      </c>
      <c r="H439" s="314">
        <v>390.81532199999998</v>
      </c>
      <c r="I439" s="314">
        <v>16149.939906</v>
      </c>
      <c r="J439" s="314">
        <v>17162.061249999999</v>
      </c>
      <c r="K439" s="314">
        <v>0</v>
      </c>
      <c r="L439" s="304">
        <v>1420.4153209999999</v>
      </c>
      <c r="M439" s="314">
        <v>0</v>
      </c>
      <c r="N439" s="314"/>
      <c r="O439" s="327"/>
      <c r="P439" s="305"/>
      <c r="Q439" s="305"/>
      <c r="R439" s="305"/>
      <c r="S439" s="305"/>
      <c r="T439" s="305"/>
      <c r="U439" s="305"/>
      <c r="V439" s="305"/>
      <c r="W439" s="305"/>
      <c r="X439" s="305"/>
      <c r="Y439" s="305"/>
      <c r="Z439" s="305"/>
      <c r="AA439" s="305"/>
      <c r="AB439" s="305"/>
      <c r="AC439" s="305"/>
      <c r="AD439" s="305"/>
      <c r="AE439" s="305"/>
      <c r="AF439" s="305"/>
      <c r="AG439" s="305"/>
      <c r="AH439" s="305"/>
      <c r="AI439" s="305"/>
      <c r="AJ439" s="305"/>
      <c r="AK439" s="305"/>
      <c r="AL439" s="305"/>
      <c r="AM439" s="305"/>
      <c r="AN439" s="305"/>
    </row>
    <row r="440" spans="1:40" s="304" customFormat="1" ht="9" customHeight="1">
      <c r="A440" s="317" t="s">
        <v>29</v>
      </c>
      <c r="B440" s="328">
        <f t="shared" si="23"/>
        <v>41913.124602999997</v>
      </c>
      <c r="C440" s="328">
        <v>1071.9325260000001</v>
      </c>
      <c r="D440" s="328">
        <v>0</v>
      </c>
      <c r="E440" s="328">
        <v>0</v>
      </c>
      <c r="F440" s="328">
        <v>970.96189400000003</v>
      </c>
      <c r="G440" s="328">
        <v>275.70808099999999</v>
      </c>
      <c r="H440" s="328">
        <v>333.14340600000003</v>
      </c>
      <c r="I440" s="328">
        <v>12011.761955</v>
      </c>
      <c r="J440" s="328">
        <v>19671.872267999999</v>
      </c>
      <c r="K440" s="328">
        <v>5500</v>
      </c>
      <c r="L440" s="323">
        <v>2077.7444730000002</v>
      </c>
      <c r="M440" s="328">
        <v>0</v>
      </c>
      <c r="N440" s="314"/>
      <c r="O440" s="327"/>
      <c r="P440" s="305"/>
      <c r="Q440" s="305"/>
      <c r="R440" s="305"/>
      <c r="S440" s="305"/>
      <c r="T440" s="305"/>
      <c r="U440" s="305"/>
      <c r="V440" s="305"/>
      <c r="W440" s="305"/>
      <c r="X440" s="305"/>
      <c r="Y440" s="305"/>
      <c r="Z440" s="305"/>
      <c r="AA440" s="305"/>
      <c r="AB440" s="305"/>
      <c r="AC440" s="305"/>
      <c r="AD440" s="305"/>
      <c r="AE440" s="305"/>
      <c r="AF440" s="305"/>
      <c r="AG440" s="305"/>
      <c r="AH440" s="305"/>
      <c r="AI440" s="305"/>
      <c r="AJ440" s="305"/>
      <c r="AK440" s="305"/>
      <c r="AL440" s="305"/>
      <c r="AM440" s="305"/>
      <c r="AN440" s="305"/>
    </row>
    <row r="441" spans="1:40" s="304" customFormat="1" ht="9" customHeight="1">
      <c r="A441" s="319" t="s">
        <v>30</v>
      </c>
      <c r="B441" s="314">
        <f t="shared" si="23"/>
        <v>14313.69981</v>
      </c>
      <c r="C441" s="314">
        <v>137.42647600000001</v>
      </c>
      <c r="D441" s="314">
        <v>0</v>
      </c>
      <c r="E441" s="314">
        <v>0</v>
      </c>
      <c r="F441" s="314">
        <v>179.82957500000001</v>
      </c>
      <c r="G441" s="314">
        <v>41.38503</v>
      </c>
      <c r="H441" s="314">
        <v>14.218178</v>
      </c>
      <c r="I441" s="314">
        <v>4349.5138379999999</v>
      </c>
      <c r="J441" s="314">
        <v>7891.5304779999997</v>
      </c>
      <c r="K441" s="314">
        <v>0</v>
      </c>
      <c r="L441" s="304">
        <v>1545.9866460000001</v>
      </c>
      <c r="M441" s="314">
        <v>153.80958899999999</v>
      </c>
      <c r="N441" s="314"/>
      <c r="O441" s="327"/>
      <c r="P441" s="305"/>
      <c r="Q441" s="305"/>
      <c r="R441" s="305"/>
      <c r="S441" s="305"/>
      <c r="T441" s="305"/>
      <c r="U441" s="305"/>
      <c r="V441" s="305"/>
      <c r="W441" s="305"/>
      <c r="X441" s="305"/>
      <c r="Y441" s="305"/>
      <c r="Z441" s="305"/>
      <c r="AA441" s="305"/>
      <c r="AB441" s="305"/>
      <c r="AC441" s="305"/>
      <c r="AD441" s="305"/>
      <c r="AE441" s="305"/>
      <c r="AF441" s="305"/>
      <c r="AG441" s="305"/>
      <c r="AH441" s="305"/>
      <c r="AI441" s="305"/>
      <c r="AJ441" s="305"/>
      <c r="AK441" s="305"/>
      <c r="AL441" s="305"/>
      <c r="AM441" s="305"/>
      <c r="AN441" s="305"/>
    </row>
    <row r="442" spans="1:40" s="304" customFormat="1" ht="9" customHeight="1">
      <c r="A442" s="319" t="s">
        <v>31</v>
      </c>
      <c r="B442" s="314">
        <f t="shared" si="23"/>
        <v>82831.344933</v>
      </c>
      <c r="C442" s="314">
        <v>1506.092756</v>
      </c>
      <c r="D442" s="314">
        <v>0</v>
      </c>
      <c r="E442" s="314">
        <v>0</v>
      </c>
      <c r="F442" s="314">
        <v>992.74054000000001</v>
      </c>
      <c r="G442" s="314">
        <v>62.665961000000003</v>
      </c>
      <c r="H442" s="314">
        <v>389.945449</v>
      </c>
      <c r="I442" s="314">
        <v>21320.294567000001</v>
      </c>
      <c r="J442" s="314">
        <v>44784.467462000001</v>
      </c>
      <c r="K442" s="314">
        <v>6800</v>
      </c>
      <c r="L442" s="304">
        <v>4909.3967030000003</v>
      </c>
      <c r="M442" s="314">
        <v>2065.7414950000002</v>
      </c>
      <c r="N442" s="314"/>
      <c r="O442" s="327"/>
      <c r="P442" s="305"/>
      <c r="Q442" s="305"/>
      <c r="R442" s="305"/>
      <c r="S442" s="305"/>
      <c r="T442" s="305"/>
      <c r="U442" s="305"/>
      <c r="V442" s="305"/>
      <c r="W442" s="305"/>
      <c r="X442" s="305"/>
      <c r="Y442" s="305"/>
      <c r="Z442" s="305"/>
      <c r="AA442" s="305"/>
      <c r="AB442" s="305"/>
      <c r="AC442" s="305"/>
      <c r="AD442" s="305"/>
      <c r="AE442" s="305"/>
      <c r="AF442" s="305"/>
      <c r="AG442" s="305"/>
      <c r="AH442" s="305"/>
      <c r="AI442" s="305"/>
      <c r="AJ442" s="305"/>
      <c r="AK442" s="305"/>
      <c r="AL442" s="305"/>
      <c r="AM442" s="305"/>
      <c r="AN442" s="305"/>
    </row>
    <row r="443" spans="1:40" s="305" customFormat="1" ht="9" customHeight="1">
      <c r="A443" s="320" t="s">
        <v>32</v>
      </c>
      <c r="B443" s="314">
        <f t="shared" si="23"/>
        <v>21457.638734</v>
      </c>
      <c r="C443" s="314">
        <v>416.25508200000002</v>
      </c>
      <c r="D443" s="314">
        <v>0</v>
      </c>
      <c r="E443" s="314">
        <v>0</v>
      </c>
      <c r="F443" s="314">
        <v>225.076369</v>
      </c>
      <c r="G443" s="314">
        <v>202.26273699999999</v>
      </c>
      <c r="H443" s="314">
        <v>200.60952499999999</v>
      </c>
      <c r="I443" s="314">
        <v>6296.6940629999999</v>
      </c>
      <c r="J443" s="314">
        <v>12636.218315</v>
      </c>
      <c r="K443" s="314">
        <v>1480.522643</v>
      </c>
      <c r="L443" s="305">
        <v>0</v>
      </c>
      <c r="M443" s="314">
        <v>0</v>
      </c>
      <c r="N443" s="314"/>
      <c r="O443" s="327"/>
    </row>
    <row r="444" spans="1:40" s="304" customFormat="1" ht="9" customHeight="1">
      <c r="A444" s="326" t="s">
        <v>33</v>
      </c>
      <c r="B444" s="328">
        <f t="shared" si="23"/>
        <v>21227.156723</v>
      </c>
      <c r="C444" s="328">
        <v>248.60379599999999</v>
      </c>
      <c r="D444" s="328">
        <v>0</v>
      </c>
      <c r="E444" s="328">
        <v>152.362414</v>
      </c>
      <c r="F444" s="328">
        <v>334.73783600000002</v>
      </c>
      <c r="G444" s="328">
        <v>47.553210999999997</v>
      </c>
      <c r="H444" s="328">
        <v>227.748966</v>
      </c>
      <c r="I444" s="328">
        <v>5209.9107080000003</v>
      </c>
      <c r="J444" s="328">
        <v>13478.334253999999</v>
      </c>
      <c r="K444" s="328">
        <v>655</v>
      </c>
      <c r="L444" s="323">
        <v>872.90553799999998</v>
      </c>
      <c r="M444" s="328">
        <v>0</v>
      </c>
      <c r="N444" s="314"/>
      <c r="O444" s="327"/>
      <c r="P444" s="305"/>
      <c r="Q444" s="305"/>
      <c r="R444" s="305"/>
      <c r="S444" s="305"/>
      <c r="T444" s="305"/>
      <c r="U444" s="305"/>
      <c r="V444" s="305"/>
      <c r="W444" s="305"/>
      <c r="X444" s="305"/>
      <c r="Y444" s="305"/>
      <c r="Z444" s="305"/>
      <c r="AA444" s="305"/>
      <c r="AB444" s="305"/>
      <c r="AC444" s="305"/>
      <c r="AD444" s="305"/>
      <c r="AE444" s="305"/>
      <c r="AF444" s="305"/>
      <c r="AG444" s="305"/>
      <c r="AH444" s="305"/>
      <c r="AI444" s="305"/>
      <c r="AJ444" s="305"/>
      <c r="AK444" s="305"/>
      <c r="AL444" s="305"/>
      <c r="AM444" s="305"/>
      <c r="AN444" s="305"/>
    </row>
    <row r="445" spans="1:40" s="304" customFormat="1" ht="9" customHeight="1">
      <c r="A445" s="319"/>
      <c r="B445" s="315"/>
      <c r="C445" s="315"/>
      <c r="D445" s="315"/>
      <c r="E445" s="315"/>
      <c r="F445" s="315"/>
      <c r="G445" s="315"/>
      <c r="H445" s="315"/>
      <c r="I445" s="315"/>
      <c r="J445" s="315"/>
      <c r="K445" s="315"/>
      <c r="L445" s="315"/>
      <c r="M445" s="315"/>
      <c r="N445" s="314"/>
      <c r="O445" s="315"/>
      <c r="P445" s="305"/>
      <c r="Q445" s="305"/>
      <c r="R445" s="305"/>
      <c r="S445" s="305"/>
      <c r="T445" s="305"/>
      <c r="U445" s="305"/>
      <c r="V445" s="305"/>
      <c r="W445" s="305"/>
      <c r="X445" s="305"/>
      <c r="Y445" s="305"/>
      <c r="Z445" s="305"/>
      <c r="AA445" s="305"/>
      <c r="AB445" s="305"/>
      <c r="AC445" s="305"/>
      <c r="AD445" s="305"/>
      <c r="AE445" s="305"/>
      <c r="AF445" s="305"/>
      <c r="AG445" s="305"/>
      <c r="AH445" s="305"/>
      <c r="AI445" s="305"/>
      <c r="AJ445" s="305"/>
      <c r="AK445" s="305"/>
      <c r="AL445" s="305"/>
      <c r="AM445" s="305"/>
      <c r="AN445" s="305"/>
    </row>
    <row r="446" spans="1:40" s="304" customFormat="1" ht="9" customHeight="1">
      <c r="A446" s="302">
        <v>2010</v>
      </c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14"/>
      <c r="O446" s="305"/>
      <c r="P446" s="305"/>
      <c r="Q446" s="305"/>
      <c r="R446" s="305"/>
      <c r="S446" s="305"/>
      <c r="T446" s="305"/>
      <c r="U446" s="305"/>
      <c r="V446" s="305"/>
      <c r="W446" s="305"/>
      <c r="X446" s="305"/>
      <c r="Y446" s="305"/>
      <c r="Z446" s="305"/>
      <c r="AA446" s="305"/>
      <c r="AB446" s="305"/>
      <c r="AC446" s="305"/>
      <c r="AD446" s="305"/>
      <c r="AE446" s="305"/>
      <c r="AF446" s="305"/>
      <c r="AG446" s="305"/>
      <c r="AH446" s="305"/>
      <c r="AI446" s="305"/>
      <c r="AJ446" s="305"/>
      <c r="AK446" s="305"/>
      <c r="AL446" s="305"/>
      <c r="AM446" s="305"/>
      <c r="AN446" s="305"/>
    </row>
    <row r="447" spans="1:40" s="304" customFormat="1" ht="9" customHeight="1">
      <c r="A447" s="306" t="s">
        <v>1</v>
      </c>
      <c r="B447" s="307">
        <f>SUM(B449:B480)</f>
        <v>1366157.6133659997</v>
      </c>
      <c r="C447" s="307">
        <f t="shared" ref="C447:M447" si="24">SUM(C449:C480)</f>
        <v>58306.875123000013</v>
      </c>
      <c r="D447" s="307">
        <f t="shared" si="24"/>
        <v>0</v>
      </c>
      <c r="E447" s="307">
        <f t="shared" si="24"/>
        <v>1012.149097</v>
      </c>
      <c r="F447" s="307">
        <f t="shared" si="24"/>
        <v>42224.349077999985</v>
      </c>
      <c r="G447" s="307">
        <f t="shared" si="24"/>
        <v>6532.8697069999989</v>
      </c>
      <c r="H447" s="307">
        <f t="shared" si="24"/>
        <v>23387.472382000004</v>
      </c>
      <c r="I447" s="307">
        <f t="shared" si="24"/>
        <v>435277.85045199993</v>
      </c>
      <c r="J447" s="307">
        <f t="shared" si="24"/>
        <v>624729.77130799997</v>
      </c>
      <c r="K447" s="307">
        <f t="shared" si="24"/>
        <v>90700.066932000016</v>
      </c>
      <c r="L447" s="307">
        <f t="shared" si="24"/>
        <v>25482.212403000001</v>
      </c>
      <c r="M447" s="307">
        <f t="shared" si="24"/>
        <v>58503.996883999993</v>
      </c>
      <c r="N447" s="314"/>
      <c r="O447" s="308"/>
      <c r="P447" s="305"/>
      <c r="Q447" s="305"/>
      <c r="R447" s="305"/>
      <c r="S447" s="305"/>
      <c r="T447" s="305"/>
      <c r="U447" s="305"/>
      <c r="V447" s="305"/>
      <c r="W447" s="305"/>
      <c r="X447" s="305"/>
      <c r="Y447" s="305"/>
      <c r="Z447" s="305"/>
      <c r="AA447" s="305"/>
      <c r="AB447" s="305"/>
      <c r="AC447" s="305"/>
      <c r="AD447" s="305"/>
      <c r="AE447" s="305"/>
      <c r="AF447" s="305"/>
      <c r="AG447" s="305"/>
      <c r="AH447" s="305"/>
      <c r="AI447" s="305"/>
      <c r="AJ447" s="305"/>
      <c r="AK447" s="305"/>
      <c r="AL447" s="305"/>
      <c r="AM447" s="305"/>
      <c r="AN447" s="305"/>
    </row>
    <row r="448" spans="1:40" s="304" customFormat="1" ht="3" customHeight="1">
      <c r="A448" s="306"/>
      <c r="N448" s="314"/>
      <c r="O448" s="305"/>
      <c r="P448" s="305"/>
      <c r="Q448" s="305"/>
      <c r="R448" s="305"/>
      <c r="S448" s="305"/>
      <c r="T448" s="305"/>
      <c r="U448" s="305"/>
      <c r="V448" s="305"/>
      <c r="W448" s="305"/>
      <c r="X448" s="305"/>
      <c r="Y448" s="305"/>
      <c r="Z448" s="305"/>
      <c r="AA448" s="305"/>
      <c r="AB448" s="305"/>
      <c r="AC448" s="305"/>
      <c r="AD448" s="305"/>
      <c r="AE448" s="305"/>
      <c r="AF448" s="305"/>
      <c r="AG448" s="305"/>
      <c r="AH448" s="305"/>
      <c r="AI448" s="305"/>
      <c r="AJ448" s="305"/>
      <c r="AK448" s="305"/>
      <c r="AL448" s="305"/>
      <c r="AM448" s="305"/>
      <c r="AN448" s="305"/>
    </row>
    <row r="449" spans="1:40" s="304" customFormat="1" ht="9" customHeight="1">
      <c r="A449" s="311" t="s">
        <v>2</v>
      </c>
      <c r="B449" s="314">
        <f>SUM(C449:M449)</f>
        <v>13440.704501</v>
      </c>
      <c r="C449" s="314">
        <v>496.50256200000001</v>
      </c>
      <c r="D449" s="329">
        <v>0</v>
      </c>
      <c r="E449" s="314">
        <v>0</v>
      </c>
      <c r="F449" s="314">
        <v>236.76681600000001</v>
      </c>
      <c r="G449" s="314">
        <v>23.975863</v>
      </c>
      <c r="H449" s="314">
        <v>6.8178359999999998</v>
      </c>
      <c r="I449" s="314">
        <v>4820.5935449999997</v>
      </c>
      <c r="J449" s="314">
        <v>7495.5669420000004</v>
      </c>
      <c r="K449" s="314">
        <v>299.843256</v>
      </c>
      <c r="L449" s="304">
        <v>60</v>
      </c>
      <c r="M449" s="314">
        <v>0.63768100000000005</v>
      </c>
      <c r="N449" s="314"/>
      <c r="O449" s="327"/>
      <c r="P449" s="305"/>
      <c r="Q449" s="305"/>
      <c r="R449" s="305"/>
      <c r="S449" s="305"/>
      <c r="T449" s="305"/>
      <c r="U449" s="305"/>
      <c r="V449" s="305"/>
      <c r="W449" s="305"/>
      <c r="X449" s="305"/>
      <c r="Y449" s="305"/>
      <c r="Z449" s="305"/>
      <c r="AA449" s="305"/>
      <c r="AB449" s="305"/>
      <c r="AC449" s="305"/>
      <c r="AD449" s="305"/>
      <c r="AE449" s="305"/>
      <c r="AF449" s="305"/>
      <c r="AG449" s="305"/>
      <c r="AH449" s="305"/>
      <c r="AI449" s="305"/>
      <c r="AJ449" s="305"/>
      <c r="AK449" s="305"/>
      <c r="AL449" s="305"/>
      <c r="AM449" s="305"/>
      <c r="AN449" s="305"/>
    </row>
    <row r="450" spans="1:40" s="304" customFormat="1" ht="9" customHeight="1">
      <c r="A450" s="311" t="s">
        <v>3</v>
      </c>
      <c r="B450" s="314">
        <f t="shared" ref="B450:B480" si="25">SUM(C450:M450)</f>
        <v>31857.992165</v>
      </c>
      <c r="C450" s="314">
        <v>1380.8959789999999</v>
      </c>
      <c r="D450" s="329">
        <v>0</v>
      </c>
      <c r="E450" s="314">
        <v>58.181502999999999</v>
      </c>
      <c r="F450" s="314">
        <v>1126.097745</v>
      </c>
      <c r="G450" s="314">
        <v>133.71660700000001</v>
      </c>
      <c r="H450" s="314">
        <v>242.07694499999999</v>
      </c>
      <c r="I450" s="314">
        <v>12301.828331999999</v>
      </c>
      <c r="J450" s="314">
        <v>15147.377291000001</v>
      </c>
      <c r="K450" s="314">
        <v>1436.3164159999999</v>
      </c>
      <c r="L450" s="304">
        <v>0</v>
      </c>
      <c r="M450" s="314">
        <v>31.501346999999999</v>
      </c>
      <c r="N450" s="314"/>
      <c r="O450" s="327"/>
      <c r="P450" s="305"/>
      <c r="Q450" s="305"/>
      <c r="R450" s="305"/>
      <c r="S450" s="305"/>
      <c r="T450" s="305"/>
      <c r="U450" s="305"/>
      <c r="V450" s="305"/>
      <c r="W450" s="305"/>
      <c r="X450" s="305"/>
      <c r="Y450" s="305"/>
      <c r="Z450" s="305"/>
      <c r="AA450" s="305"/>
      <c r="AB450" s="305"/>
      <c r="AC450" s="305"/>
      <c r="AD450" s="305"/>
      <c r="AE450" s="305"/>
      <c r="AF450" s="305"/>
      <c r="AG450" s="305"/>
      <c r="AH450" s="305"/>
      <c r="AI450" s="305"/>
      <c r="AJ450" s="305"/>
      <c r="AK450" s="305"/>
      <c r="AL450" s="305"/>
      <c r="AM450" s="305"/>
      <c r="AN450" s="305"/>
    </row>
    <row r="451" spans="1:40" s="304" customFormat="1" ht="9" customHeight="1">
      <c r="A451" s="311" t="s">
        <v>4</v>
      </c>
      <c r="B451" s="314">
        <f t="shared" si="25"/>
        <v>9556.3115040000012</v>
      </c>
      <c r="C451" s="314">
        <v>362.79915099999999</v>
      </c>
      <c r="D451" s="329">
        <v>0</v>
      </c>
      <c r="E451" s="314">
        <v>0</v>
      </c>
      <c r="F451" s="314">
        <v>43.000642999999997</v>
      </c>
      <c r="G451" s="314">
        <v>20.912316000000001</v>
      </c>
      <c r="H451" s="314">
        <v>552.397965</v>
      </c>
      <c r="I451" s="314">
        <v>2986.7805269999999</v>
      </c>
      <c r="J451" s="314">
        <v>4472.1368979999997</v>
      </c>
      <c r="K451" s="314">
        <v>1061.598174</v>
      </c>
      <c r="L451" s="304">
        <v>0</v>
      </c>
      <c r="M451" s="314">
        <v>56.685830000000003</v>
      </c>
      <c r="N451" s="314"/>
      <c r="O451" s="327"/>
      <c r="P451" s="305"/>
      <c r="Q451" s="305"/>
      <c r="R451" s="305"/>
      <c r="S451" s="305"/>
      <c r="T451" s="305"/>
      <c r="U451" s="305"/>
      <c r="V451" s="305"/>
      <c r="W451" s="305"/>
      <c r="X451" s="305"/>
      <c r="Y451" s="305"/>
      <c r="Z451" s="305"/>
      <c r="AA451" s="305"/>
      <c r="AB451" s="305"/>
      <c r="AC451" s="305"/>
      <c r="AD451" s="305"/>
      <c r="AE451" s="305"/>
      <c r="AF451" s="305"/>
      <c r="AG451" s="305"/>
      <c r="AH451" s="305"/>
      <c r="AI451" s="305"/>
      <c r="AJ451" s="305"/>
      <c r="AK451" s="305"/>
      <c r="AL451" s="305"/>
      <c r="AM451" s="305"/>
      <c r="AN451" s="305"/>
    </row>
    <row r="452" spans="1:40" s="304" customFormat="1" ht="9" customHeight="1">
      <c r="A452" s="317" t="s">
        <v>5</v>
      </c>
      <c r="B452" s="328">
        <f t="shared" si="25"/>
        <v>14829.577980999999</v>
      </c>
      <c r="C452" s="328">
        <v>822.51099999999997</v>
      </c>
      <c r="D452" s="330">
        <v>0</v>
      </c>
      <c r="E452" s="328">
        <v>0</v>
      </c>
      <c r="F452" s="328">
        <v>531.90599999999995</v>
      </c>
      <c r="G452" s="328">
        <v>53.548999999999999</v>
      </c>
      <c r="H452" s="328">
        <v>0.754</v>
      </c>
      <c r="I452" s="328">
        <v>5464.6260000000002</v>
      </c>
      <c r="J452" s="328">
        <v>7487.2719999999999</v>
      </c>
      <c r="K452" s="328">
        <v>450.46798100000001</v>
      </c>
      <c r="L452" s="323">
        <v>0</v>
      </c>
      <c r="M452" s="328">
        <v>18.492000000000001</v>
      </c>
      <c r="N452" s="314"/>
      <c r="O452" s="327"/>
      <c r="P452" s="305"/>
      <c r="Q452" s="305"/>
      <c r="R452" s="305"/>
      <c r="S452" s="305"/>
      <c r="T452" s="305"/>
      <c r="U452" s="305"/>
      <c r="V452" s="305"/>
      <c r="W452" s="305"/>
      <c r="X452" s="305"/>
      <c r="Y452" s="305"/>
      <c r="Z452" s="305"/>
      <c r="AA452" s="305"/>
      <c r="AB452" s="305"/>
      <c r="AC452" s="305"/>
      <c r="AD452" s="305"/>
      <c r="AE452" s="305"/>
      <c r="AF452" s="305"/>
      <c r="AG452" s="305"/>
      <c r="AH452" s="305"/>
      <c r="AI452" s="305"/>
      <c r="AJ452" s="305"/>
      <c r="AK452" s="305"/>
      <c r="AL452" s="305"/>
      <c r="AM452" s="305"/>
      <c r="AN452" s="305"/>
    </row>
    <row r="453" spans="1:40" s="304" customFormat="1" ht="9" customHeight="1">
      <c r="A453" s="319" t="s">
        <v>6</v>
      </c>
      <c r="B453" s="314">
        <f t="shared" si="25"/>
        <v>50238.350655000002</v>
      </c>
      <c r="C453" s="314">
        <v>686.73168299999998</v>
      </c>
      <c r="D453" s="329">
        <v>0</v>
      </c>
      <c r="E453" s="314">
        <v>240.37684300000001</v>
      </c>
      <c r="F453" s="314">
        <v>1095.447561</v>
      </c>
      <c r="G453" s="314">
        <v>97.249838999999994</v>
      </c>
      <c r="H453" s="314">
        <v>110.754673</v>
      </c>
      <c r="I453" s="314">
        <v>10633.513940000001</v>
      </c>
      <c r="J453" s="314">
        <v>14582.641750000001</v>
      </c>
      <c r="K453" s="314">
        <v>21229</v>
      </c>
      <c r="L453" s="304">
        <v>1085.7896900000001</v>
      </c>
      <c r="M453" s="314">
        <v>476.84467599999999</v>
      </c>
      <c r="N453" s="314"/>
      <c r="O453" s="327"/>
      <c r="P453" s="305"/>
      <c r="Q453" s="305"/>
      <c r="R453" s="305"/>
      <c r="S453" s="305"/>
      <c r="T453" s="305"/>
      <c r="U453" s="305"/>
      <c r="V453" s="305"/>
      <c r="W453" s="305"/>
      <c r="X453" s="305"/>
      <c r="Y453" s="305"/>
      <c r="Z453" s="305"/>
      <c r="AA453" s="305"/>
      <c r="AB453" s="305"/>
      <c r="AC453" s="305"/>
      <c r="AD453" s="305"/>
      <c r="AE453" s="305"/>
      <c r="AF453" s="305"/>
      <c r="AG453" s="305"/>
      <c r="AH453" s="305"/>
      <c r="AI453" s="305"/>
      <c r="AJ453" s="305"/>
      <c r="AK453" s="305"/>
      <c r="AL453" s="305"/>
      <c r="AM453" s="305"/>
      <c r="AN453" s="305"/>
    </row>
    <row r="454" spans="1:40" s="304" customFormat="1" ht="9" customHeight="1">
      <c r="A454" s="319" t="s">
        <v>7</v>
      </c>
      <c r="B454" s="314">
        <f t="shared" si="25"/>
        <v>8826.8240530000003</v>
      </c>
      <c r="C454" s="314">
        <v>414.12458700000002</v>
      </c>
      <c r="D454" s="329">
        <v>0</v>
      </c>
      <c r="E454" s="314">
        <v>0</v>
      </c>
      <c r="F454" s="314">
        <v>191.51558600000001</v>
      </c>
      <c r="G454" s="314">
        <v>16.260283000000001</v>
      </c>
      <c r="H454" s="314">
        <v>42.513885000000002</v>
      </c>
      <c r="I454" s="314">
        <v>3040.905718</v>
      </c>
      <c r="J454" s="314">
        <v>5121.5039939999997</v>
      </c>
      <c r="K454" s="314">
        <v>0</v>
      </c>
      <c r="L454" s="304">
        <v>0</v>
      </c>
      <c r="M454" s="329">
        <v>0</v>
      </c>
      <c r="N454" s="314"/>
      <c r="O454" s="327"/>
      <c r="P454" s="305"/>
      <c r="Q454" s="305"/>
      <c r="R454" s="305"/>
      <c r="S454" s="305"/>
      <c r="T454" s="305"/>
      <c r="U454" s="305"/>
      <c r="V454" s="305"/>
      <c r="W454" s="305"/>
      <c r="X454" s="305"/>
      <c r="Y454" s="305"/>
      <c r="Z454" s="305"/>
      <c r="AA454" s="305"/>
      <c r="AB454" s="305"/>
      <c r="AC454" s="305"/>
      <c r="AD454" s="305"/>
      <c r="AE454" s="305"/>
      <c r="AF454" s="305"/>
      <c r="AG454" s="305"/>
      <c r="AH454" s="305"/>
      <c r="AI454" s="305"/>
      <c r="AJ454" s="305"/>
      <c r="AK454" s="305"/>
      <c r="AL454" s="305"/>
      <c r="AM454" s="305"/>
      <c r="AN454" s="305"/>
    </row>
    <row r="455" spans="1:40" s="304" customFormat="1" ht="9" customHeight="1">
      <c r="A455" s="319" t="s">
        <v>8</v>
      </c>
      <c r="B455" s="314">
        <f t="shared" si="25"/>
        <v>57417.860264999996</v>
      </c>
      <c r="C455" s="314">
        <v>1262.2422999999999</v>
      </c>
      <c r="D455" s="329">
        <v>0</v>
      </c>
      <c r="E455" s="314">
        <v>12.621611</v>
      </c>
      <c r="F455" s="314">
        <v>920.60911099999998</v>
      </c>
      <c r="G455" s="314">
        <v>326.26871399999999</v>
      </c>
      <c r="H455" s="314">
        <v>898.82006899999999</v>
      </c>
      <c r="I455" s="314">
        <v>17481.011801000001</v>
      </c>
      <c r="J455" s="314">
        <v>32946.286658999998</v>
      </c>
      <c r="K455" s="314">
        <v>0</v>
      </c>
      <c r="L455" s="304">
        <v>0</v>
      </c>
      <c r="M455" s="314">
        <v>3570</v>
      </c>
      <c r="N455" s="314"/>
      <c r="O455" s="327"/>
      <c r="P455" s="305"/>
      <c r="Q455" s="305"/>
      <c r="R455" s="305"/>
      <c r="S455" s="305"/>
      <c r="T455" s="305"/>
      <c r="U455" s="305"/>
      <c r="V455" s="305"/>
      <c r="W455" s="305"/>
      <c r="X455" s="305"/>
      <c r="Y455" s="305"/>
      <c r="Z455" s="305"/>
      <c r="AA455" s="305"/>
      <c r="AB455" s="305"/>
      <c r="AC455" s="305"/>
      <c r="AD455" s="305"/>
      <c r="AE455" s="305"/>
      <c r="AF455" s="305"/>
      <c r="AG455" s="305"/>
      <c r="AH455" s="305"/>
      <c r="AI455" s="305"/>
      <c r="AJ455" s="305"/>
      <c r="AK455" s="305"/>
      <c r="AL455" s="305"/>
      <c r="AM455" s="305"/>
      <c r="AN455" s="305"/>
    </row>
    <row r="456" spans="1:40" s="304" customFormat="1" ht="9" customHeight="1">
      <c r="A456" s="317" t="s">
        <v>9</v>
      </c>
      <c r="B456" s="328">
        <f t="shared" si="25"/>
        <v>40480.059518999995</v>
      </c>
      <c r="C456" s="328">
        <v>1703.2888929999999</v>
      </c>
      <c r="D456" s="330">
        <v>0</v>
      </c>
      <c r="E456" s="328">
        <v>0</v>
      </c>
      <c r="F456" s="328">
        <v>2648.431865</v>
      </c>
      <c r="G456" s="328">
        <v>162.88252800000001</v>
      </c>
      <c r="H456" s="328">
        <v>515.87777000000006</v>
      </c>
      <c r="I456" s="328">
        <v>12397.18482</v>
      </c>
      <c r="J456" s="328">
        <v>19321.922611999998</v>
      </c>
      <c r="K456" s="328">
        <v>2130</v>
      </c>
      <c r="L456" s="323">
        <v>520.80529999999999</v>
      </c>
      <c r="M456" s="328">
        <v>1079.6657310000001</v>
      </c>
      <c r="N456" s="314"/>
      <c r="O456" s="327"/>
      <c r="P456" s="305"/>
      <c r="Q456" s="305"/>
      <c r="R456" s="305"/>
      <c r="S456" s="305"/>
      <c r="T456" s="305"/>
      <c r="U456" s="305"/>
      <c r="V456" s="305"/>
      <c r="W456" s="305"/>
      <c r="X456" s="305"/>
      <c r="Y456" s="305"/>
      <c r="Z456" s="305"/>
      <c r="AA456" s="305"/>
      <c r="AB456" s="305"/>
      <c r="AC456" s="305"/>
      <c r="AD456" s="305"/>
      <c r="AE456" s="305"/>
      <c r="AF456" s="305"/>
      <c r="AG456" s="305"/>
      <c r="AH456" s="305"/>
      <c r="AI456" s="305"/>
      <c r="AJ456" s="305"/>
      <c r="AK456" s="305"/>
      <c r="AL456" s="305"/>
      <c r="AM456" s="305"/>
      <c r="AN456" s="305"/>
    </row>
    <row r="457" spans="1:40" s="304" customFormat="1" ht="9" customHeight="1">
      <c r="A457" s="319" t="s">
        <v>178</v>
      </c>
      <c r="B457" s="314">
        <f t="shared" si="25"/>
        <v>130541.3962</v>
      </c>
      <c r="C457" s="314">
        <v>24241.892400000001</v>
      </c>
      <c r="D457" s="329">
        <v>0</v>
      </c>
      <c r="E457" s="329">
        <v>0</v>
      </c>
      <c r="F457" s="314">
        <v>15358.2839</v>
      </c>
      <c r="G457" s="314">
        <v>1378.0844</v>
      </c>
      <c r="H457" s="314">
        <v>5526.0679</v>
      </c>
      <c r="I457" s="314">
        <v>52600.854200000002</v>
      </c>
      <c r="J457" s="314">
        <v>21196.1168</v>
      </c>
      <c r="K457" s="314">
        <v>5393.5834999999997</v>
      </c>
      <c r="L457" s="315">
        <v>0</v>
      </c>
      <c r="M457" s="314">
        <v>4846.5131000000001</v>
      </c>
      <c r="N457" s="314"/>
      <c r="O457" s="327"/>
      <c r="P457" s="305"/>
      <c r="Q457" s="305"/>
      <c r="R457" s="305"/>
      <c r="S457" s="305"/>
      <c r="T457" s="305"/>
      <c r="U457" s="305"/>
      <c r="V457" s="305"/>
      <c r="W457" s="305"/>
      <c r="X457" s="305"/>
      <c r="Y457" s="305"/>
      <c r="Z457" s="305"/>
      <c r="AA457" s="305"/>
      <c r="AB457" s="305"/>
      <c r="AC457" s="305"/>
      <c r="AD457" s="305"/>
      <c r="AE457" s="305"/>
      <c r="AF457" s="305"/>
      <c r="AG457" s="305"/>
      <c r="AH457" s="305"/>
      <c r="AI457" s="305"/>
      <c r="AJ457" s="305"/>
      <c r="AK457" s="305"/>
      <c r="AL457" s="305"/>
      <c r="AM457" s="305"/>
      <c r="AN457" s="305"/>
    </row>
    <row r="458" spans="1:40" s="304" customFormat="1" ht="9" customHeight="1">
      <c r="A458" s="319" t="s">
        <v>11</v>
      </c>
      <c r="B458" s="314">
        <f t="shared" si="25"/>
        <v>20196.348386999998</v>
      </c>
      <c r="C458" s="314">
        <v>428.24443000000002</v>
      </c>
      <c r="D458" s="329">
        <v>0</v>
      </c>
      <c r="E458" s="314">
        <v>0</v>
      </c>
      <c r="F458" s="314">
        <v>346.38930900000003</v>
      </c>
      <c r="G458" s="314">
        <v>238.22568699999999</v>
      </c>
      <c r="H458" s="314">
        <v>59.169193</v>
      </c>
      <c r="I458" s="314">
        <v>5632.2008820000001</v>
      </c>
      <c r="J458" s="314">
        <v>13427.270012999999</v>
      </c>
      <c r="K458" s="314">
        <v>0</v>
      </c>
      <c r="L458" s="304">
        <v>0</v>
      </c>
      <c r="M458" s="314">
        <v>64.848872999999998</v>
      </c>
      <c r="N458" s="314"/>
      <c r="O458" s="327"/>
      <c r="P458" s="305"/>
      <c r="Q458" s="305"/>
      <c r="R458" s="305"/>
      <c r="S458" s="305"/>
      <c r="T458" s="305"/>
      <c r="U458" s="305"/>
      <c r="V458" s="305"/>
      <c r="W458" s="305"/>
      <c r="X458" s="305"/>
      <c r="Y458" s="305"/>
      <c r="Z458" s="305"/>
      <c r="AA458" s="305"/>
      <c r="AB458" s="305"/>
      <c r="AC458" s="305"/>
      <c r="AD458" s="305"/>
      <c r="AE458" s="305"/>
      <c r="AF458" s="305"/>
      <c r="AG458" s="305"/>
      <c r="AH458" s="305"/>
      <c r="AI458" s="305"/>
      <c r="AJ458" s="305"/>
      <c r="AK458" s="305"/>
      <c r="AL458" s="305"/>
      <c r="AM458" s="305"/>
      <c r="AN458" s="305"/>
    </row>
    <row r="459" spans="1:40" s="304" customFormat="1" ht="9" customHeight="1">
      <c r="A459" s="319" t="s">
        <v>12</v>
      </c>
      <c r="B459" s="314">
        <f t="shared" si="25"/>
        <v>48464.596473999998</v>
      </c>
      <c r="C459" s="314">
        <v>1679.5455770000001</v>
      </c>
      <c r="D459" s="329">
        <v>0</v>
      </c>
      <c r="E459" s="314">
        <v>0</v>
      </c>
      <c r="F459" s="314">
        <v>1081.651854</v>
      </c>
      <c r="G459" s="314">
        <v>576.29047300000002</v>
      </c>
      <c r="H459" s="314">
        <v>244.37826100000001</v>
      </c>
      <c r="I459" s="314">
        <v>16847.337636</v>
      </c>
      <c r="J459" s="314">
        <v>25182.309198999999</v>
      </c>
      <c r="K459" s="314">
        <v>1563.2802899999999</v>
      </c>
      <c r="L459" s="304">
        <v>0</v>
      </c>
      <c r="M459" s="314">
        <v>1289.8031840000001</v>
      </c>
      <c r="N459" s="314"/>
      <c r="O459" s="327"/>
      <c r="P459" s="305"/>
      <c r="Q459" s="305"/>
      <c r="R459" s="305"/>
      <c r="S459" s="305"/>
      <c r="T459" s="305"/>
      <c r="U459" s="305"/>
      <c r="V459" s="305"/>
      <c r="W459" s="305"/>
      <c r="X459" s="305"/>
      <c r="Y459" s="305"/>
      <c r="Z459" s="305"/>
      <c r="AA459" s="305"/>
      <c r="AB459" s="305"/>
      <c r="AC459" s="305"/>
      <c r="AD459" s="305"/>
      <c r="AE459" s="305"/>
      <c r="AF459" s="305"/>
      <c r="AG459" s="305"/>
      <c r="AH459" s="305"/>
      <c r="AI459" s="305"/>
      <c r="AJ459" s="305"/>
      <c r="AK459" s="305"/>
      <c r="AL459" s="305"/>
      <c r="AM459" s="305"/>
      <c r="AN459" s="305"/>
    </row>
    <row r="460" spans="1:40" s="304" customFormat="1" ht="9" customHeight="1">
      <c r="A460" s="317" t="s">
        <v>13</v>
      </c>
      <c r="B460" s="328">
        <f t="shared" si="25"/>
        <v>39798.484299999996</v>
      </c>
      <c r="C460" s="328">
        <v>905.94460000000004</v>
      </c>
      <c r="D460" s="330">
        <v>0</v>
      </c>
      <c r="E460" s="328">
        <v>0</v>
      </c>
      <c r="F460" s="328">
        <v>351.61610000000002</v>
      </c>
      <c r="G460" s="328">
        <v>77.557100000000005</v>
      </c>
      <c r="H460" s="328">
        <v>150.90860000000001</v>
      </c>
      <c r="I460" s="328">
        <v>9607.9073449999996</v>
      </c>
      <c r="J460" s="328">
        <v>26713.985627999999</v>
      </c>
      <c r="K460" s="328">
        <v>1611.1600120000001</v>
      </c>
      <c r="L460" s="323">
        <v>0</v>
      </c>
      <c r="M460" s="328">
        <v>379.40491500000002</v>
      </c>
      <c r="N460" s="314"/>
      <c r="O460" s="327"/>
      <c r="P460" s="305"/>
      <c r="Q460" s="305"/>
      <c r="R460" s="305"/>
      <c r="S460" s="305"/>
      <c r="T460" s="305"/>
      <c r="U460" s="305"/>
      <c r="V460" s="305"/>
      <c r="W460" s="305"/>
      <c r="X460" s="305"/>
      <c r="Y460" s="305"/>
      <c r="Z460" s="305"/>
      <c r="AA460" s="305"/>
      <c r="AB460" s="305"/>
      <c r="AC460" s="305"/>
      <c r="AD460" s="305"/>
      <c r="AE460" s="305"/>
      <c r="AF460" s="305"/>
      <c r="AG460" s="305"/>
      <c r="AH460" s="305"/>
      <c r="AI460" s="305"/>
      <c r="AJ460" s="305"/>
      <c r="AK460" s="305"/>
      <c r="AL460" s="305"/>
      <c r="AM460" s="305"/>
      <c r="AN460" s="305"/>
    </row>
    <row r="461" spans="1:40" s="304" customFormat="1" ht="9" customHeight="1">
      <c r="A461" s="319" t="s">
        <v>14</v>
      </c>
      <c r="B461" s="314">
        <f t="shared" si="25"/>
        <v>27396.671007000001</v>
      </c>
      <c r="C461" s="314">
        <v>817.79966300000001</v>
      </c>
      <c r="D461" s="329">
        <v>0</v>
      </c>
      <c r="E461" s="314">
        <v>0</v>
      </c>
      <c r="F461" s="314">
        <v>1200.460538</v>
      </c>
      <c r="G461" s="314">
        <v>71.085787999999994</v>
      </c>
      <c r="H461" s="314">
        <v>293.21274399999999</v>
      </c>
      <c r="I461" s="314">
        <v>8264.9540560000005</v>
      </c>
      <c r="J461" s="314">
        <v>16214.823595</v>
      </c>
      <c r="K461" s="314">
        <v>0</v>
      </c>
      <c r="L461" s="304">
        <v>518.085868</v>
      </c>
      <c r="M461" s="314">
        <v>16.248754999999999</v>
      </c>
      <c r="N461" s="314"/>
      <c r="O461" s="327"/>
      <c r="P461" s="305"/>
      <c r="Q461" s="305"/>
      <c r="R461" s="305"/>
      <c r="S461" s="305"/>
      <c r="T461" s="305"/>
      <c r="U461" s="305"/>
      <c r="V461" s="305"/>
      <c r="W461" s="305"/>
      <c r="X461" s="305"/>
      <c r="Y461" s="305"/>
      <c r="Z461" s="305"/>
      <c r="AA461" s="305"/>
      <c r="AB461" s="305"/>
      <c r="AC461" s="305"/>
      <c r="AD461" s="305"/>
      <c r="AE461" s="305"/>
      <c r="AF461" s="305"/>
      <c r="AG461" s="305"/>
      <c r="AH461" s="305"/>
      <c r="AI461" s="305"/>
      <c r="AJ461" s="305"/>
      <c r="AK461" s="305"/>
      <c r="AL461" s="305"/>
      <c r="AM461" s="305"/>
      <c r="AN461" s="305"/>
    </row>
    <row r="462" spans="1:40" s="304" customFormat="1" ht="9" customHeight="1">
      <c r="A462" s="319" t="s">
        <v>15</v>
      </c>
      <c r="B462" s="314">
        <f t="shared" si="25"/>
        <v>73161.157494999992</v>
      </c>
      <c r="C462" s="314">
        <v>2172.0858010000002</v>
      </c>
      <c r="D462" s="329">
        <v>0</v>
      </c>
      <c r="E462" s="314">
        <v>0</v>
      </c>
      <c r="F462" s="314">
        <v>1386.160042</v>
      </c>
      <c r="G462" s="314">
        <v>248.39899700000001</v>
      </c>
      <c r="H462" s="314">
        <v>774.71009500000002</v>
      </c>
      <c r="I462" s="314">
        <v>27686.604103000001</v>
      </c>
      <c r="J462" s="314">
        <v>34606.158581999996</v>
      </c>
      <c r="K462" s="314">
        <v>1795.1203</v>
      </c>
      <c r="L462" s="304">
        <v>4283.1975730000004</v>
      </c>
      <c r="M462" s="314">
        <v>208.722002</v>
      </c>
      <c r="N462" s="314"/>
      <c r="O462" s="327"/>
      <c r="P462" s="305"/>
      <c r="Q462" s="305"/>
      <c r="R462" s="305"/>
      <c r="S462" s="305"/>
      <c r="T462" s="305"/>
      <c r="U462" s="305"/>
      <c r="V462" s="305"/>
      <c r="W462" s="305"/>
      <c r="X462" s="305"/>
      <c r="Y462" s="305"/>
      <c r="Z462" s="305"/>
      <c r="AA462" s="305"/>
      <c r="AB462" s="305"/>
      <c r="AC462" s="305"/>
      <c r="AD462" s="305"/>
      <c r="AE462" s="305"/>
      <c r="AF462" s="305"/>
      <c r="AG462" s="305"/>
      <c r="AH462" s="305"/>
      <c r="AI462" s="305"/>
      <c r="AJ462" s="305"/>
      <c r="AK462" s="305"/>
      <c r="AL462" s="305"/>
      <c r="AM462" s="305"/>
      <c r="AN462" s="305"/>
    </row>
    <row r="463" spans="1:40" s="304" customFormat="1" ht="9" customHeight="1">
      <c r="A463" s="319" t="s">
        <v>16</v>
      </c>
      <c r="B463" s="314">
        <f t="shared" si="25"/>
        <v>171651.09480000002</v>
      </c>
      <c r="C463" s="314">
        <v>6028.5622000000003</v>
      </c>
      <c r="D463" s="329">
        <v>0</v>
      </c>
      <c r="E463" s="314">
        <v>173.93180000000001</v>
      </c>
      <c r="F463" s="314">
        <v>3935.8739999999998</v>
      </c>
      <c r="G463" s="314">
        <v>1073.6498999999999</v>
      </c>
      <c r="H463" s="314">
        <v>8175.7021999999997</v>
      </c>
      <c r="I463" s="314">
        <v>53802.437100000003</v>
      </c>
      <c r="J463" s="314">
        <v>63046.338000000003</v>
      </c>
      <c r="K463" s="314">
        <v>4990.0590000000002</v>
      </c>
      <c r="L463" s="304">
        <v>1913.5636</v>
      </c>
      <c r="M463" s="314">
        <v>28510.976999999999</v>
      </c>
      <c r="N463" s="314"/>
      <c r="O463" s="327"/>
      <c r="P463" s="305"/>
      <c r="Q463" s="305"/>
      <c r="R463" s="305"/>
      <c r="S463" s="305"/>
      <c r="T463" s="305"/>
      <c r="U463" s="305"/>
      <c r="V463" s="305"/>
      <c r="W463" s="305"/>
      <c r="X463" s="305"/>
      <c r="Y463" s="305"/>
      <c r="Z463" s="305"/>
      <c r="AA463" s="305"/>
      <c r="AB463" s="305"/>
      <c r="AC463" s="305"/>
      <c r="AD463" s="305"/>
      <c r="AE463" s="305"/>
      <c r="AF463" s="305"/>
      <c r="AG463" s="305"/>
      <c r="AH463" s="305"/>
      <c r="AI463" s="305"/>
      <c r="AJ463" s="305"/>
      <c r="AK463" s="305"/>
      <c r="AL463" s="305"/>
      <c r="AM463" s="305"/>
      <c r="AN463" s="305"/>
    </row>
    <row r="464" spans="1:40" s="304" customFormat="1" ht="9" customHeight="1">
      <c r="A464" s="317" t="s">
        <v>17</v>
      </c>
      <c r="B464" s="328">
        <f t="shared" si="25"/>
        <v>48321.358300000007</v>
      </c>
      <c r="C464" s="328">
        <v>741.57126500000004</v>
      </c>
      <c r="D464" s="330">
        <v>0</v>
      </c>
      <c r="E464" s="330">
        <v>1.466105</v>
      </c>
      <c r="F464" s="328">
        <v>758.44288400000005</v>
      </c>
      <c r="G464" s="328">
        <v>105.43839</v>
      </c>
      <c r="H464" s="328">
        <v>638.40578700000003</v>
      </c>
      <c r="I464" s="328">
        <v>13232.162840999999</v>
      </c>
      <c r="J464" s="328">
        <v>27191.894628999999</v>
      </c>
      <c r="K464" s="328">
        <v>1858.1307899999999</v>
      </c>
      <c r="L464" s="323">
        <v>0</v>
      </c>
      <c r="M464" s="328">
        <v>3793.845609</v>
      </c>
      <c r="N464" s="314"/>
      <c r="O464" s="327"/>
      <c r="P464" s="305"/>
      <c r="Q464" s="305"/>
      <c r="R464" s="305"/>
      <c r="S464" s="305"/>
      <c r="T464" s="305"/>
      <c r="U464" s="305"/>
      <c r="V464" s="305"/>
      <c r="W464" s="305"/>
      <c r="X464" s="305"/>
      <c r="Y464" s="305"/>
      <c r="Z464" s="305"/>
      <c r="AA464" s="305"/>
      <c r="AB464" s="305"/>
      <c r="AC464" s="305"/>
      <c r="AD464" s="305"/>
      <c r="AE464" s="305"/>
      <c r="AF464" s="305"/>
      <c r="AG464" s="305"/>
      <c r="AH464" s="305"/>
      <c r="AI464" s="305"/>
      <c r="AJ464" s="305"/>
      <c r="AK464" s="305"/>
      <c r="AL464" s="305"/>
      <c r="AM464" s="305"/>
      <c r="AN464" s="305"/>
    </row>
    <row r="465" spans="1:40" s="304" customFormat="1" ht="9" customHeight="1">
      <c r="A465" s="319" t="s">
        <v>18</v>
      </c>
      <c r="B465" s="314">
        <f t="shared" si="25"/>
        <v>19543.848000000002</v>
      </c>
      <c r="C465" s="314">
        <v>366.89499999999998</v>
      </c>
      <c r="D465" s="329">
        <v>0</v>
      </c>
      <c r="E465" s="314">
        <v>90.242000000000004</v>
      </c>
      <c r="F465" s="314">
        <v>339.37200000000001</v>
      </c>
      <c r="G465" s="314">
        <v>45.941000000000003</v>
      </c>
      <c r="H465" s="314">
        <v>43.213000000000001</v>
      </c>
      <c r="I465" s="314">
        <v>6304.4350000000004</v>
      </c>
      <c r="J465" s="314">
        <v>10791.635</v>
      </c>
      <c r="K465" s="314">
        <v>0</v>
      </c>
      <c r="L465" s="304">
        <v>1562.115</v>
      </c>
      <c r="M465" s="329">
        <v>0</v>
      </c>
      <c r="N465" s="314"/>
      <c r="O465" s="327"/>
      <c r="P465" s="305"/>
      <c r="Q465" s="305"/>
      <c r="R465" s="305"/>
      <c r="S465" s="305"/>
      <c r="T465" s="305"/>
      <c r="U465" s="305"/>
      <c r="V465" s="305"/>
      <c r="W465" s="305"/>
      <c r="X465" s="305"/>
      <c r="Y465" s="305"/>
      <c r="Z465" s="305"/>
      <c r="AA465" s="305"/>
      <c r="AB465" s="305"/>
      <c r="AC465" s="305"/>
      <c r="AD465" s="305"/>
      <c r="AE465" s="305"/>
      <c r="AF465" s="305"/>
      <c r="AG465" s="305"/>
      <c r="AH465" s="305"/>
      <c r="AI465" s="305"/>
      <c r="AJ465" s="305"/>
      <c r="AK465" s="305"/>
      <c r="AL465" s="305"/>
      <c r="AM465" s="305"/>
      <c r="AN465" s="305"/>
    </row>
    <row r="466" spans="1:40" s="304" customFormat="1" ht="9" customHeight="1">
      <c r="A466" s="319" t="s">
        <v>19</v>
      </c>
      <c r="B466" s="314">
        <f t="shared" si="25"/>
        <v>15996.551568999997</v>
      </c>
      <c r="C466" s="314">
        <v>466.08734600000003</v>
      </c>
      <c r="D466" s="329">
        <v>0</v>
      </c>
      <c r="E466" s="314">
        <v>0</v>
      </c>
      <c r="F466" s="314">
        <v>195.543001</v>
      </c>
      <c r="G466" s="314">
        <v>4.0361099999999999</v>
      </c>
      <c r="H466" s="314">
        <v>29.149889000000002</v>
      </c>
      <c r="I466" s="314">
        <v>4445.3283240000001</v>
      </c>
      <c r="J466" s="314">
        <v>8888.0566199999994</v>
      </c>
      <c r="K466" s="314">
        <v>1625</v>
      </c>
      <c r="L466" s="304">
        <v>143.079579</v>
      </c>
      <c r="M466" s="314">
        <v>200.27070000000001</v>
      </c>
      <c r="N466" s="314"/>
      <c r="O466" s="327"/>
      <c r="P466" s="305"/>
      <c r="Q466" s="305"/>
      <c r="R466" s="305"/>
      <c r="S466" s="305"/>
      <c r="T466" s="305"/>
      <c r="U466" s="305"/>
      <c r="V466" s="305"/>
      <c r="W466" s="305"/>
      <c r="X466" s="305"/>
      <c r="Y466" s="305"/>
      <c r="Z466" s="305"/>
      <c r="AA466" s="305"/>
      <c r="AB466" s="305"/>
      <c r="AC466" s="305"/>
      <c r="AD466" s="305"/>
      <c r="AE466" s="305"/>
      <c r="AF466" s="305"/>
      <c r="AG466" s="305"/>
      <c r="AH466" s="305"/>
      <c r="AI466" s="305"/>
      <c r="AJ466" s="305"/>
      <c r="AK466" s="305"/>
      <c r="AL466" s="305"/>
      <c r="AM466" s="305"/>
      <c r="AN466" s="305"/>
    </row>
    <row r="467" spans="1:40" s="304" customFormat="1" ht="9" customHeight="1">
      <c r="A467" s="319" t="s">
        <v>20</v>
      </c>
      <c r="B467" s="314">
        <f t="shared" si="25"/>
        <v>59343.348959000003</v>
      </c>
      <c r="C467" s="314">
        <v>2674.3557059999998</v>
      </c>
      <c r="D467" s="329">
        <v>0</v>
      </c>
      <c r="E467" s="314">
        <v>0</v>
      </c>
      <c r="F467" s="314">
        <v>1426.3517320000001</v>
      </c>
      <c r="G467" s="314">
        <v>184.917753</v>
      </c>
      <c r="H467" s="314">
        <v>1106.0048589999999</v>
      </c>
      <c r="I467" s="314">
        <v>20399.459789</v>
      </c>
      <c r="J467" s="314">
        <v>22098.244355999999</v>
      </c>
      <c r="K467" s="314">
        <v>8838.1851700000007</v>
      </c>
      <c r="L467" s="304">
        <v>1829.47</v>
      </c>
      <c r="M467" s="314">
        <v>786.35959400000002</v>
      </c>
      <c r="N467" s="314"/>
      <c r="O467" s="327"/>
      <c r="P467" s="305"/>
      <c r="Q467" s="305"/>
      <c r="R467" s="305"/>
      <c r="S467" s="305"/>
      <c r="T467" s="305"/>
      <c r="U467" s="305"/>
      <c r="V467" s="305"/>
      <c r="W467" s="305"/>
      <c r="X467" s="305"/>
      <c r="Y467" s="305"/>
      <c r="Z467" s="305"/>
      <c r="AA467" s="305"/>
      <c r="AB467" s="305"/>
      <c r="AC467" s="305"/>
      <c r="AD467" s="305"/>
      <c r="AE467" s="305"/>
      <c r="AF467" s="305"/>
      <c r="AG467" s="305"/>
      <c r="AH467" s="305"/>
      <c r="AI467" s="305"/>
      <c r="AJ467" s="305"/>
      <c r="AK467" s="305"/>
      <c r="AL467" s="305"/>
      <c r="AM467" s="305"/>
      <c r="AN467" s="305"/>
    </row>
    <row r="468" spans="1:40" s="304" customFormat="1" ht="9" customHeight="1">
      <c r="A468" s="317" t="s">
        <v>21</v>
      </c>
      <c r="B468" s="328">
        <f t="shared" si="25"/>
        <v>51711.48599999999</v>
      </c>
      <c r="C468" s="328">
        <v>348.05900000000003</v>
      </c>
      <c r="D468" s="330">
        <v>0</v>
      </c>
      <c r="E468" s="328">
        <v>52.304000000000002</v>
      </c>
      <c r="F468" s="328">
        <v>732.29300000000001</v>
      </c>
      <c r="G468" s="328">
        <v>210.73500000000001</v>
      </c>
      <c r="H468" s="328">
        <v>169.71799999999999</v>
      </c>
      <c r="I468" s="328">
        <v>11171.921</v>
      </c>
      <c r="J468" s="328">
        <v>34534.214999999997</v>
      </c>
      <c r="K468" s="328">
        <v>500</v>
      </c>
      <c r="L468" s="323">
        <v>3863.8290000000002</v>
      </c>
      <c r="M468" s="328">
        <v>128.41200000000001</v>
      </c>
      <c r="N468" s="314"/>
      <c r="O468" s="327"/>
      <c r="P468" s="305"/>
      <c r="Q468" s="305"/>
      <c r="R468" s="305"/>
      <c r="S468" s="305"/>
      <c r="T468" s="305"/>
      <c r="U468" s="305"/>
      <c r="V468" s="305"/>
      <c r="W468" s="305"/>
      <c r="X468" s="305"/>
      <c r="Y468" s="305"/>
      <c r="Z468" s="305"/>
      <c r="AA468" s="305"/>
      <c r="AB468" s="305"/>
      <c r="AC468" s="305"/>
      <c r="AD468" s="305"/>
      <c r="AE468" s="305"/>
      <c r="AF468" s="305"/>
      <c r="AG468" s="305"/>
      <c r="AH468" s="305"/>
      <c r="AI468" s="305"/>
      <c r="AJ468" s="305"/>
      <c r="AK468" s="305"/>
      <c r="AL468" s="305"/>
      <c r="AM468" s="305"/>
      <c r="AN468" s="305"/>
    </row>
    <row r="469" spans="1:40" s="304" customFormat="1" ht="9" customHeight="1">
      <c r="A469" s="319" t="s">
        <v>22</v>
      </c>
      <c r="B469" s="314">
        <f t="shared" si="25"/>
        <v>54491.394200000002</v>
      </c>
      <c r="C469" s="314">
        <v>1161.3290999999999</v>
      </c>
      <c r="D469" s="329">
        <v>0</v>
      </c>
      <c r="E469" s="314">
        <v>0</v>
      </c>
      <c r="F469" s="314">
        <v>1101.6356000000001</v>
      </c>
      <c r="G469" s="314">
        <v>128.392</v>
      </c>
      <c r="H469" s="314">
        <v>117.9889</v>
      </c>
      <c r="I469" s="314">
        <v>18229.291700000002</v>
      </c>
      <c r="J469" s="314">
        <v>30675.924500000001</v>
      </c>
      <c r="K469" s="314">
        <v>2500</v>
      </c>
      <c r="L469" s="304">
        <v>0</v>
      </c>
      <c r="M469" s="314">
        <v>576.83240000000001</v>
      </c>
      <c r="N469" s="314"/>
      <c r="O469" s="327"/>
      <c r="P469" s="305"/>
      <c r="Q469" s="305"/>
      <c r="R469" s="305"/>
      <c r="S469" s="305"/>
      <c r="T469" s="305"/>
      <c r="U469" s="305"/>
      <c r="V469" s="305"/>
      <c r="W469" s="305"/>
      <c r="X469" s="305"/>
      <c r="Y469" s="305"/>
      <c r="Z469" s="305"/>
      <c r="AA469" s="305"/>
      <c r="AB469" s="305"/>
      <c r="AC469" s="305"/>
      <c r="AD469" s="305"/>
      <c r="AE469" s="305"/>
      <c r="AF469" s="305"/>
      <c r="AG469" s="305"/>
      <c r="AH469" s="305"/>
      <c r="AI469" s="305"/>
      <c r="AJ469" s="305"/>
      <c r="AK469" s="305"/>
      <c r="AL469" s="305"/>
      <c r="AM469" s="305"/>
      <c r="AN469" s="305"/>
    </row>
    <row r="470" spans="1:40" s="304" customFormat="1" ht="9" customHeight="1">
      <c r="A470" s="319" t="s">
        <v>23</v>
      </c>
      <c r="B470" s="314">
        <f t="shared" si="25"/>
        <v>20840.840994999999</v>
      </c>
      <c r="C470" s="314">
        <v>1531.5292099999999</v>
      </c>
      <c r="D470" s="329">
        <v>0</v>
      </c>
      <c r="E470" s="314">
        <v>41.523533</v>
      </c>
      <c r="F470" s="314">
        <v>456.05368700000002</v>
      </c>
      <c r="G470" s="314">
        <v>159.039849</v>
      </c>
      <c r="H470" s="314">
        <v>113.39700000000001</v>
      </c>
      <c r="I470" s="314">
        <v>7228.7123810000003</v>
      </c>
      <c r="J470" s="314">
        <v>10727.370647</v>
      </c>
      <c r="K470" s="314">
        <v>583.21468800000002</v>
      </c>
      <c r="L470" s="304">
        <v>0</v>
      </c>
      <c r="M470" s="314">
        <v>0</v>
      </c>
      <c r="N470" s="314"/>
      <c r="O470" s="327"/>
      <c r="P470" s="305"/>
      <c r="Q470" s="305"/>
      <c r="R470" s="305"/>
      <c r="S470" s="305"/>
      <c r="T470" s="305"/>
      <c r="U470" s="305"/>
      <c r="V470" s="305"/>
      <c r="W470" s="305"/>
      <c r="X470" s="305"/>
      <c r="Y470" s="305"/>
      <c r="Z470" s="305"/>
      <c r="AA470" s="305"/>
      <c r="AB470" s="305"/>
      <c r="AC470" s="305"/>
      <c r="AD470" s="305"/>
      <c r="AE470" s="305"/>
      <c r="AF470" s="305"/>
      <c r="AG470" s="305"/>
      <c r="AH470" s="305"/>
      <c r="AI470" s="305"/>
      <c r="AJ470" s="305"/>
      <c r="AK470" s="305"/>
      <c r="AL470" s="305"/>
      <c r="AM470" s="305"/>
      <c r="AN470" s="305"/>
    </row>
    <row r="471" spans="1:40" s="304" customFormat="1" ht="9" customHeight="1">
      <c r="A471" s="319" t="s">
        <v>24</v>
      </c>
      <c r="B471" s="314">
        <f t="shared" si="25"/>
        <v>23018.067844000001</v>
      </c>
      <c r="C471" s="314">
        <v>932.976</v>
      </c>
      <c r="D471" s="329">
        <v>0</v>
      </c>
      <c r="E471" s="314">
        <v>0</v>
      </c>
      <c r="F471" s="314">
        <v>579.70600000000002</v>
      </c>
      <c r="G471" s="314">
        <v>145.01</v>
      </c>
      <c r="H471" s="314">
        <v>449.49299999999999</v>
      </c>
      <c r="I471" s="314">
        <v>5653.6959999999999</v>
      </c>
      <c r="J471" s="314">
        <v>8401.4040000000005</v>
      </c>
      <c r="K471" s="314">
        <v>6855.7828440000003</v>
      </c>
      <c r="L471" s="304">
        <v>0</v>
      </c>
      <c r="M471" s="314">
        <v>0</v>
      </c>
      <c r="N471" s="314"/>
      <c r="O471" s="327"/>
      <c r="P471" s="305"/>
      <c r="Q471" s="305"/>
      <c r="R471" s="305"/>
      <c r="S471" s="305"/>
      <c r="T471" s="305"/>
      <c r="U471" s="305"/>
      <c r="V471" s="305"/>
      <c r="W471" s="305"/>
      <c r="X471" s="305"/>
      <c r="Y471" s="305"/>
      <c r="Z471" s="305"/>
      <c r="AA471" s="305"/>
      <c r="AB471" s="305"/>
      <c r="AC471" s="305"/>
      <c r="AD471" s="305"/>
      <c r="AE471" s="305"/>
      <c r="AF471" s="305"/>
      <c r="AG471" s="305"/>
      <c r="AH471" s="305"/>
      <c r="AI471" s="305"/>
      <c r="AJ471" s="305"/>
      <c r="AK471" s="305"/>
      <c r="AL471" s="305"/>
      <c r="AM471" s="305"/>
      <c r="AN471" s="305"/>
    </row>
    <row r="472" spans="1:40" s="304" customFormat="1" ht="9" customHeight="1">
      <c r="A472" s="317" t="s">
        <v>25</v>
      </c>
      <c r="B472" s="328">
        <f t="shared" si="25"/>
        <v>27761.178</v>
      </c>
      <c r="C472" s="328">
        <v>610.15599999999995</v>
      </c>
      <c r="D472" s="330">
        <v>0</v>
      </c>
      <c r="E472" s="328">
        <v>0</v>
      </c>
      <c r="F472" s="328">
        <v>578.28899999999999</v>
      </c>
      <c r="G472" s="328">
        <v>137.739</v>
      </c>
      <c r="H472" s="328">
        <v>209.07499999999999</v>
      </c>
      <c r="I472" s="328">
        <v>8302.8089999999993</v>
      </c>
      <c r="J472" s="328">
        <v>16544.953000000001</v>
      </c>
      <c r="K472" s="328">
        <v>175.447</v>
      </c>
      <c r="L472" s="323">
        <v>0</v>
      </c>
      <c r="M472" s="328">
        <v>1202.71</v>
      </c>
      <c r="N472" s="314"/>
      <c r="O472" s="327"/>
      <c r="P472" s="305"/>
      <c r="Q472" s="305"/>
      <c r="R472" s="305"/>
      <c r="S472" s="305"/>
      <c r="T472" s="305"/>
      <c r="U472" s="305"/>
      <c r="V472" s="305"/>
      <c r="W472" s="305"/>
      <c r="X472" s="305"/>
      <c r="Y472" s="305"/>
      <c r="Z472" s="305"/>
      <c r="AA472" s="305"/>
      <c r="AB472" s="305"/>
      <c r="AC472" s="305"/>
      <c r="AD472" s="305"/>
      <c r="AE472" s="305"/>
      <c r="AF472" s="305"/>
      <c r="AG472" s="305"/>
      <c r="AH472" s="305"/>
      <c r="AI472" s="305"/>
      <c r="AJ472" s="305"/>
      <c r="AK472" s="305"/>
      <c r="AL472" s="305"/>
      <c r="AM472" s="305"/>
      <c r="AN472" s="305"/>
    </row>
    <row r="473" spans="1:40" s="304" customFormat="1" ht="9" customHeight="1">
      <c r="A473" s="319" t="s">
        <v>26</v>
      </c>
      <c r="B473" s="314">
        <f t="shared" si="25"/>
        <v>32447.179760000003</v>
      </c>
      <c r="C473" s="314">
        <v>621.00323600000002</v>
      </c>
      <c r="D473" s="329">
        <v>0</v>
      </c>
      <c r="E473" s="314">
        <v>0</v>
      </c>
      <c r="F473" s="314">
        <v>1269.111279</v>
      </c>
      <c r="G473" s="314">
        <v>243.961184</v>
      </c>
      <c r="H473" s="314">
        <v>227.023248</v>
      </c>
      <c r="I473" s="314">
        <v>11126.028077999999</v>
      </c>
      <c r="J473" s="314">
        <v>18076.742176</v>
      </c>
      <c r="K473" s="314">
        <v>883.31055900000001</v>
      </c>
      <c r="L473" s="304">
        <v>0</v>
      </c>
      <c r="M473" s="314">
        <v>0</v>
      </c>
      <c r="N473" s="314"/>
      <c r="O473" s="327"/>
      <c r="P473" s="305"/>
      <c r="Q473" s="305"/>
      <c r="R473" s="305"/>
      <c r="S473" s="305"/>
      <c r="T473" s="305"/>
      <c r="U473" s="305"/>
      <c r="V473" s="305"/>
      <c r="W473" s="305"/>
      <c r="X473" s="305"/>
      <c r="Y473" s="305"/>
      <c r="Z473" s="305"/>
      <c r="AA473" s="305"/>
      <c r="AB473" s="305"/>
      <c r="AC473" s="305"/>
      <c r="AD473" s="305"/>
      <c r="AE473" s="305"/>
      <c r="AF473" s="305"/>
      <c r="AG473" s="305"/>
      <c r="AH473" s="305"/>
      <c r="AI473" s="305"/>
      <c r="AJ473" s="305"/>
      <c r="AK473" s="305"/>
      <c r="AL473" s="305"/>
      <c r="AM473" s="305"/>
      <c r="AN473" s="305"/>
    </row>
    <row r="474" spans="1:40" s="304" customFormat="1" ht="9" customHeight="1">
      <c r="A474" s="319" t="s">
        <v>27</v>
      </c>
      <c r="B474" s="314">
        <f t="shared" si="25"/>
        <v>38992.613809999995</v>
      </c>
      <c r="C474" s="314">
        <v>882.06158400000004</v>
      </c>
      <c r="D474" s="329">
        <v>0</v>
      </c>
      <c r="E474" s="314">
        <v>200.35992899999999</v>
      </c>
      <c r="F474" s="314">
        <v>678.03591500000005</v>
      </c>
      <c r="G474" s="314">
        <v>71.871993000000003</v>
      </c>
      <c r="H474" s="314">
        <v>1356.7429990000001</v>
      </c>
      <c r="I474" s="314">
        <v>12927.468519</v>
      </c>
      <c r="J474" s="314">
        <v>18062.184175999999</v>
      </c>
      <c r="K474" s="314">
        <v>3410.3106670000002</v>
      </c>
      <c r="L474" s="304">
        <v>1393.227255</v>
      </c>
      <c r="M474" s="314">
        <v>10.350773</v>
      </c>
      <c r="N474" s="314"/>
      <c r="O474" s="327"/>
      <c r="P474" s="305"/>
      <c r="Q474" s="305"/>
      <c r="R474" s="305"/>
      <c r="S474" s="305"/>
      <c r="T474" s="305"/>
      <c r="U474" s="305"/>
      <c r="V474" s="305"/>
      <c r="W474" s="305"/>
      <c r="X474" s="305"/>
      <c r="Y474" s="305"/>
      <c r="Z474" s="305"/>
      <c r="AA474" s="305"/>
      <c r="AB474" s="305"/>
      <c r="AC474" s="305"/>
      <c r="AD474" s="305"/>
      <c r="AE474" s="305"/>
      <c r="AF474" s="305"/>
      <c r="AG474" s="305"/>
      <c r="AH474" s="305"/>
      <c r="AI474" s="305"/>
      <c r="AJ474" s="305"/>
      <c r="AK474" s="305"/>
      <c r="AL474" s="305"/>
      <c r="AM474" s="305"/>
      <c r="AN474" s="305"/>
    </row>
    <row r="475" spans="1:40" s="304" customFormat="1" ht="9" customHeight="1">
      <c r="A475" s="319" t="s">
        <v>28</v>
      </c>
      <c r="B475" s="314">
        <f t="shared" si="25"/>
        <v>35072.192520000004</v>
      </c>
      <c r="C475" s="314">
        <v>737.16964099999996</v>
      </c>
      <c r="D475" s="329">
        <v>0</v>
      </c>
      <c r="E475" s="314">
        <v>0</v>
      </c>
      <c r="F475" s="314">
        <v>487.19874499999997</v>
      </c>
      <c r="G475" s="314">
        <v>41.313679</v>
      </c>
      <c r="H475" s="314">
        <v>169.03018800000001</v>
      </c>
      <c r="I475" s="314">
        <v>16502.545816999998</v>
      </c>
      <c r="J475" s="314">
        <v>16913.194267999999</v>
      </c>
      <c r="K475" s="314">
        <v>0</v>
      </c>
      <c r="L475" s="304">
        <v>221.740182</v>
      </c>
      <c r="M475" s="314">
        <v>0</v>
      </c>
      <c r="N475" s="314"/>
      <c r="O475" s="327"/>
      <c r="P475" s="305"/>
      <c r="Q475" s="305"/>
      <c r="R475" s="305"/>
      <c r="S475" s="305"/>
      <c r="T475" s="305"/>
      <c r="U475" s="305"/>
      <c r="V475" s="305"/>
      <c r="W475" s="305"/>
      <c r="X475" s="305"/>
      <c r="Y475" s="305"/>
      <c r="Z475" s="305"/>
      <c r="AA475" s="305"/>
      <c r="AB475" s="305"/>
      <c r="AC475" s="305"/>
      <c r="AD475" s="305"/>
      <c r="AE475" s="305"/>
      <c r="AF475" s="305"/>
      <c r="AG475" s="305"/>
      <c r="AH475" s="305"/>
      <c r="AI475" s="305"/>
      <c r="AJ475" s="305"/>
      <c r="AK475" s="305"/>
      <c r="AL475" s="305"/>
      <c r="AM475" s="305"/>
      <c r="AN475" s="305"/>
    </row>
    <row r="476" spans="1:40" s="304" customFormat="1" ht="9" customHeight="1">
      <c r="A476" s="317" t="s">
        <v>29</v>
      </c>
      <c r="B476" s="328">
        <f t="shared" si="25"/>
        <v>40126.596363999997</v>
      </c>
      <c r="C476" s="328">
        <v>1142.099592</v>
      </c>
      <c r="D476" s="330">
        <v>0</v>
      </c>
      <c r="E476" s="328">
        <v>0</v>
      </c>
      <c r="F476" s="328">
        <v>1315.1719800000001</v>
      </c>
      <c r="G476" s="328">
        <v>268.86834099999999</v>
      </c>
      <c r="H476" s="328">
        <v>269.60340500000001</v>
      </c>
      <c r="I476" s="328">
        <v>12603.801912000001</v>
      </c>
      <c r="J476" s="328">
        <v>20062.111216000001</v>
      </c>
      <c r="K476" s="328">
        <v>4450.7712970000002</v>
      </c>
      <c r="L476" s="323">
        <v>0</v>
      </c>
      <c r="M476" s="328">
        <v>14.168621</v>
      </c>
      <c r="N476" s="314"/>
      <c r="O476" s="327"/>
      <c r="P476" s="305"/>
      <c r="Q476" s="305"/>
      <c r="R476" s="305"/>
      <c r="S476" s="305"/>
      <c r="T476" s="305"/>
      <c r="U476" s="305"/>
      <c r="V476" s="305"/>
      <c r="W476" s="305"/>
      <c r="X476" s="305"/>
      <c r="Y476" s="305"/>
      <c r="Z476" s="305"/>
      <c r="AA476" s="305"/>
      <c r="AB476" s="305"/>
      <c r="AC476" s="305"/>
      <c r="AD476" s="305"/>
      <c r="AE476" s="305"/>
      <c r="AF476" s="305"/>
      <c r="AG476" s="305"/>
      <c r="AH476" s="305"/>
      <c r="AI476" s="305"/>
      <c r="AJ476" s="305"/>
      <c r="AK476" s="305"/>
      <c r="AL476" s="305"/>
      <c r="AM476" s="305"/>
      <c r="AN476" s="305"/>
    </row>
    <row r="477" spans="1:40" s="304" customFormat="1" ht="9" customHeight="1">
      <c r="A477" s="319" t="s">
        <v>30</v>
      </c>
      <c r="B477" s="314">
        <f t="shared" si="25"/>
        <v>17005.539949999998</v>
      </c>
      <c r="C477" s="314">
        <v>147.188535</v>
      </c>
      <c r="D477" s="329">
        <v>0</v>
      </c>
      <c r="E477" s="314">
        <v>0</v>
      </c>
      <c r="F477" s="314">
        <v>194.908444</v>
      </c>
      <c r="G477" s="314">
        <v>147.80439100000001</v>
      </c>
      <c r="H477" s="314">
        <v>33.799760999999997</v>
      </c>
      <c r="I477" s="314">
        <v>4568.5383119999997</v>
      </c>
      <c r="J477" s="314">
        <v>8023.591641</v>
      </c>
      <c r="K477" s="314">
        <v>0</v>
      </c>
      <c r="L477" s="304">
        <v>1573.5716500000001</v>
      </c>
      <c r="M477" s="314">
        <v>2316.1372160000001</v>
      </c>
      <c r="N477" s="314"/>
      <c r="O477" s="327"/>
      <c r="P477" s="305"/>
      <c r="Q477" s="305"/>
      <c r="R477" s="305"/>
      <c r="S477" s="305"/>
      <c r="T477" s="305"/>
      <c r="U477" s="305"/>
      <c r="V477" s="305"/>
      <c r="W477" s="305"/>
      <c r="X477" s="305"/>
      <c r="Y477" s="305"/>
      <c r="Z477" s="305"/>
      <c r="AA477" s="305"/>
      <c r="AB477" s="305"/>
      <c r="AC477" s="305"/>
      <c r="AD477" s="305"/>
      <c r="AE477" s="305"/>
      <c r="AF477" s="305"/>
      <c r="AG477" s="305"/>
      <c r="AH477" s="305"/>
      <c r="AI477" s="305"/>
      <c r="AJ477" s="305"/>
      <c r="AK477" s="305"/>
      <c r="AL477" s="305"/>
      <c r="AM477" s="305"/>
      <c r="AN477" s="305"/>
    </row>
    <row r="478" spans="1:40" s="304" customFormat="1" ht="9" customHeight="1">
      <c r="A478" s="319" t="s">
        <v>31</v>
      </c>
      <c r="B478" s="314">
        <f t="shared" si="25"/>
        <v>98322.229387999992</v>
      </c>
      <c r="C478" s="314">
        <v>1603.9870490000001</v>
      </c>
      <c r="D478" s="329">
        <v>0</v>
      </c>
      <c r="E478" s="314">
        <v>0</v>
      </c>
      <c r="F478" s="314">
        <v>1112.248378</v>
      </c>
      <c r="G478" s="314">
        <v>32.293667999999997</v>
      </c>
      <c r="H478" s="314">
        <v>312.26516400000003</v>
      </c>
      <c r="I478" s="314">
        <v>25933.957133</v>
      </c>
      <c r="J478" s="314">
        <v>41789.175412999997</v>
      </c>
      <c r="K478" s="314">
        <v>12100</v>
      </c>
      <c r="L478" s="304">
        <v>6513.7377059999999</v>
      </c>
      <c r="M478" s="314">
        <v>8924.5648770000007</v>
      </c>
      <c r="N478" s="314"/>
      <c r="O478" s="327"/>
      <c r="P478" s="305"/>
      <c r="Q478" s="305"/>
      <c r="R478" s="305"/>
      <c r="S478" s="305"/>
      <c r="T478" s="305"/>
      <c r="U478" s="305"/>
      <c r="V478" s="305"/>
      <c r="W478" s="305"/>
      <c r="X478" s="305"/>
      <c r="Y478" s="305"/>
      <c r="Z478" s="305"/>
      <c r="AA478" s="305"/>
      <c r="AB478" s="305"/>
      <c r="AC478" s="305"/>
      <c r="AD478" s="305"/>
      <c r="AE478" s="305"/>
      <c r="AF478" s="305"/>
      <c r="AG478" s="305"/>
      <c r="AH478" s="305"/>
      <c r="AI478" s="305"/>
      <c r="AJ478" s="305"/>
      <c r="AK478" s="305"/>
      <c r="AL478" s="305"/>
      <c r="AM478" s="305"/>
      <c r="AN478" s="305"/>
    </row>
    <row r="479" spans="1:40" s="305" customFormat="1" ht="9" customHeight="1">
      <c r="A479" s="320" t="s">
        <v>32</v>
      </c>
      <c r="B479" s="314">
        <f t="shared" si="25"/>
        <v>21768.189629</v>
      </c>
      <c r="C479" s="314">
        <v>670.42931799999997</v>
      </c>
      <c r="D479" s="329">
        <v>0</v>
      </c>
      <c r="E479" s="314">
        <v>0</v>
      </c>
      <c r="F479" s="314">
        <v>198.69609199999999</v>
      </c>
      <c r="G479" s="314">
        <v>47.249093999999999</v>
      </c>
      <c r="H479" s="314">
        <v>368.58338300000003</v>
      </c>
      <c r="I479" s="314">
        <v>7044.0060830000002</v>
      </c>
      <c r="J479" s="314">
        <v>11877.246832999999</v>
      </c>
      <c r="K479" s="314">
        <v>1561.978826</v>
      </c>
      <c r="L479" s="305">
        <v>0</v>
      </c>
      <c r="M479" s="314">
        <v>0</v>
      </c>
      <c r="N479" s="314"/>
      <c r="O479" s="327"/>
    </row>
    <row r="480" spans="1:40" s="304" customFormat="1" ht="9" customHeight="1">
      <c r="A480" s="326" t="s">
        <v>33</v>
      </c>
      <c r="B480" s="328">
        <f t="shared" si="25"/>
        <v>23537.568772000002</v>
      </c>
      <c r="C480" s="328">
        <v>266.806715</v>
      </c>
      <c r="D480" s="330">
        <v>0</v>
      </c>
      <c r="E480" s="328">
        <v>141.141773</v>
      </c>
      <c r="F480" s="328">
        <v>347.08027099999998</v>
      </c>
      <c r="G480" s="328">
        <v>60.150759999999998</v>
      </c>
      <c r="H480" s="328">
        <v>179.81666300000001</v>
      </c>
      <c r="I480" s="328">
        <v>6034.948558</v>
      </c>
      <c r="J480" s="328">
        <v>13110.11787</v>
      </c>
      <c r="K480" s="328">
        <v>3397.5061620000001</v>
      </c>
      <c r="L480" s="323">
        <v>0</v>
      </c>
      <c r="M480" s="330">
        <v>0</v>
      </c>
      <c r="N480" s="314"/>
      <c r="O480" s="327"/>
      <c r="P480" s="305"/>
      <c r="Q480" s="305"/>
      <c r="R480" s="305"/>
      <c r="S480" s="305"/>
      <c r="T480" s="305"/>
      <c r="U480" s="305"/>
      <c r="V480" s="305"/>
      <c r="W480" s="305"/>
      <c r="X480" s="305"/>
      <c r="Y480" s="305"/>
      <c r="Z480" s="305"/>
      <c r="AA480" s="305"/>
      <c r="AB480" s="305"/>
      <c r="AC480" s="305"/>
      <c r="AD480" s="305"/>
      <c r="AE480" s="305"/>
      <c r="AF480" s="305"/>
      <c r="AG480" s="305"/>
      <c r="AH480" s="305"/>
      <c r="AI480" s="305"/>
      <c r="AJ480" s="305"/>
      <c r="AK480" s="305"/>
      <c r="AL480" s="305"/>
      <c r="AM480" s="305"/>
      <c r="AN480" s="305"/>
    </row>
    <row r="481" spans="1:40" s="304" customFormat="1" ht="9" customHeight="1">
      <c r="A481" s="319"/>
      <c r="B481" s="315"/>
      <c r="C481" s="315"/>
      <c r="D481" s="315"/>
      <c r="E481" s="315"/>
      <c r="F481" s="315"/>
      <c r="G481" s="315"/>
      <c r="H481" s="315"/>
      <c r="I481" s="315"/>
      <c r="J481" s="315"/>
      <c r="K481" s="315"/>
      <c r="L481" s="315"/>
      <c r="M481" s="315"/>
      <c r="N481" s="314"/>
      <c r="O481" s="315"/>
      <c r="P481" s="305"/>
      <c r="Q481" s="305"/>
      <c r="R481" s="305"/>
      <c r="S481" s="305"/>
      <c r="T481" s="305"/>
      <c r="U481" s="305"/>
      <c r="V481" s="305"/>
      <c r="W481" s="305"/>
      <c r="X481" s="305"/>
      <c r="Y481" s="305"/>
      <c r="Z481" s="305"/>
      <c r="AA481" s="305"/>
      <c r="AB481" s="305"/>
      <c r="AC481" s="305"/>
      <c r="AD481" s="305"/>
      <c r="AE481" s="305"/>
      <c r="AF481" s="305"/>
      <c r="AG481" s="305"/>
      <c r="AH481" s="305"/>
      <c r="AI481" s="305"/>
      <c r="AJ481" s="305"/>
      <c r="AK481" s="305"/>
      <c r="AL481" s="305"/>
      <c r="AM481" s="305"/>
      <c r="AN481" s="305"/>
    </row>
    <row r="482" spans="1:40" s="304" customFormat="1" ht="9" customHeight="1">
      <c r="A482" s="302">
        <v>2011</v>
      </c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14"/>
      <c r="O482" s="305"/>
      <c r="P482" s="305"/>
      <c r="Q482" s="305"/>
      <c r="R482" s="305"/>
      <c r="S482" s="305"/>
      <c r="T482" s="305"/>
      <c r="U482" s="305"/>
      <c r="V482" s="305"/>
      <c r="W482" s="305"/>
      <c r="X482" s="305"/>
      <c r="Y482" s="305"/>
      <c r="Z482" s="305"/>
      <c r="AA482" s="305"/>
      <c r="AB482" s="305"/>
      <c r="AC482" s="305"/>
      <c r="AD482" s="305"/>
      <c r="AE482" s="305"/>
      <c r="AF482" s="305"/>
      <c r="AG482" s="305"/>
      <c r="AH482" s="305"/>
      <c r="AI482" s="305"/>
      <c r="AJ482" s="305"/>
      <c r="AK482" s="305"/>
      <c r="AL482" s="305"/>
      <c r="AM482" s="305"/>
      <c r="AN482" s="305"/>
    </row>
    <row r="483" spans="1:40" s="304" customFormat="1" ht="9" customHeight="1">
      <c r="A483" s="306" t="s">
        <v>1</v>
      </c>
      <c r="B483" s="307">
        <f>SUM(B485:B516)</f>
        <v>1514906.720433</v>
      </c>
      <c r="C483" s="307">
        <f t="shared" ref="C483:M483" si="26">SUM(C485:C516)</f>
        <v>70552.791368999999</v>
      </c>
      <c r="D483" s="307">
        <f t="shared" si="26"/>
        <v>0</v>
      </c>
      <c r="E483" s="307">
        <f t="shared" si="26"/>
        <v>1344.0766200000003</v>
      </c>
      <c r="F483" s="307">
        <f t="shared" si="26"/>
        <v>47390.063537000009</v>
      </c>
      <c r="G483" s="307">
        <f t="shared" si="26"/>
        <v>6537.7248030000001</v>
      </c>
      <c r="H483" s="307">
        <f t="shared" si="26"/>
        <v>26546.628388999998</v>
      </c>
      <c r="I483" s="307">
        <f t="shared" si="26"/>
        <v>480893.21670799999</v>
      </c>
      <c r="J483" s="307">
        <f t="shared" si="26"/>
        <v>681267.49814699998</v>
      </c>
      <c r="K483" s="307">
        <f t="shared" si="26"/>
        <v>121852.10804299999</v>
      </c>
      <c r="L483" s="307">
        <f t="shared" si="26"/>
        <v>23159.696165000001</v>
      </c>
      <c r="M483" s="307">
        <f t="shared" si="26"/>
        <v>55362.916652</v>
      </c>
      <c r="N483" s="314"/>
      <c r="O483" s="308"/>
      <c r="P483" s="305"/>
      <c r="Q483" s="305"/>
      <c r="R483" s="305"/>
      <c r="S483" s="305"/>
      <c r="T483" s="305"/>
      <c r="U483" s="305"/>
      <c r="V483" s="305"/>
      <c r="W483" s="305"/>
      <c r="X483" s="305"/>
      <c r="Y483" s="305"/>
      <c r="Z483" s="305"/>
      <c r="AA483" s="305"/>
      <c r="AB483" s="305"/>
      <c r="AC483" s="305"/>
      <c r="AD483" s="305"/>
      <c r="AE483" s="305"/>
      <c r="AF483" s="305"/>
      <c r="AG483" s="305"/>
      <c r="AH483" s="305"/>
      <c r="AI483" s="305"/>
      <c r="AJ483" s="305"/>
      <c r="AK483" s="305"/>
      <c r="AL483" s="305"/>
      <c r="AM483" s="305"/>
      <c r="AN483" s="305"/>
    </row>
    <row r="484" spans="1:40" s="304" customFormat="1" ht="3" customHeight="1">
      <c r="A484" s="306"/>
      <c r="N484" s="314"/>
      <c r="O484" s="305"/>
      <c r="P484" s="305"/>
      <c r="Q484" s="305"/>
      <c r="R484" s="305"/>
      <c r="S484" s="305"/>
      <c r="T484" s="305"/>
      <c r="U484" s="305"/>
      <c r="V484" s="305"/>
      <c r="W484" s="305"/>
      <c r="X484" s="305"/>
      <c r="Y484" s="305"/>
      <c r="Z484" s="305"/>
      <c r="AA484" s="305"/>
      <c r="AB484" s="305"/>
      <c r="AC484" s="305"/>
      <c r="AD484" s="305"/>
      <c r="AE484" s="305"/>
      <c r="AF484" s="305"/>
      <c r="AG484" s="305"/>
      <c r="AH484" s="305"/>
      <c r="AI484" s="305"/>
      <c r="AJ484" s="305"/>
      <c r="AK484" s="305"/>
      <c r="AL484" s="305"/>
      <c r="AM484" s="305"/>
      <c r="AN484" s="305"/>
    </row>
    <row r="485" spans="1:40" s="304" customFormat="1" ht="9" customHeight="1">
      <c r="A485" s="311" t="s">
        <v>2</v>
      </c>
      <c r="B485" s="304">
        <f>SUM(C485:M485)</f>
        <v>16447.823999999997</v>
      </c>
      <c r="C485" s="304">
        <v>556.58000000000004</v>
      </c>
      <c r="D485" s="329">
        <v>0</v>
      </c>
      <c r="E485" s="304">
        <v>0</v>
      </c>
      <c r="F485" s="304">
        <v>359.63400000000001</v>
      </c>
      <c r="G485" s="304">
        <v>25.027999999999999</v>
      </c>
      <c r="H485" s="304">
        <v>18.803000000000001</v>
      </c>
      <c r="I485" s="304">
        <v>5384.6729999999998</v>
      </c>
      <c r="J485" s="304">
        <v>9674.1859999999997</v>
      </c>
      <c r="K485" s="304">
        <v>341.97899999999998</v>
      </c>
      <c r="L485" s="304">
        <v>0</v>
      </c>
      <c r="M485" s="304">
        <v>86.941000000000003</v>
      </c>
      <c r="N485" s="314"/>
      <c r="O485" s="305"/>
      <c r="P485" s="305"/>
      <c r="Q485" s="305"/>
      <c r="R485" s="305"/>
      <c r="S485" s="305"/>
      <c r="T485" s="305"/>
      <c r="U485" s="305"/>
      <c r="V485" s="305"/>
      <c r="W485" s="305"/>
      <c r="X485" s="305"/>
      <c r="Y485" s="305"/>
      <c r="Z485" s="305"/>
      <c r="AA485" s="305"/>
      <c r="AB485" s="305"/>
      <c r="AC485" s="305"/>
      <c r="AD485" s="305"/>
      <c r="AE485" s="305"/>
      <c r="AF485" s="305"/>
      <c r="AG485" s="305"/>
      <c r="AH485" s="305"/>
      <c r="AI485" s="305"/>
      <c r="AJ485" s="305"/>
      <c r="AK485" s="305"/>
      <c r="AL485" s="305"/>
      <c r="AM485" s="305"/>
      <c r="AN485" s="305"/>
    </row>
    <row r="486" spans="1:40" s="304" customFormat="1" ht="9" customHeight="1">
      <c r="A486" s="311" t="s">
        <v>3</v>
      </c>
      <c r="B486" s="304">
        <f t="shared" ref="B486:B516" si="27">SUM(C486:M486)</f>
        <v>33789.101182000006</v>
      </c>
      <c r="C486" s="304">
        <v>1762.861136</v>
      </c>
      <c r="D486" s="329">
        <v>0</v>
      </c>
      <c r="E486" s="304">
        <v>55.506236999999999</v>
      </c>
      <c r="F486" s="304">
        <v>939.141616</v>
      </c>
      <c r="G486" s="304">
        <v>143.840574</v>
      </c>
      <c r="H486" s="304">
        <v>172.452899</v>
      </c>
      <c r="I486" s="304">
        <v>13257.614718000001</v>
      </c>
      <c r="J486" s="304">
        <v>15907.944547999999</v>
      </c>
      <c r="K486" s="304">
        <v>1514</v>
      </c>
      <c r="L486" s="304">
        <v>0</v>
      </c>
      <c r="M486" s="304">
        <v>35.739454000000002</v>
      </c>
      <c r="N486" s="314"/>
      <c r="O486" s="305"/>
      <c r="P486" s="305"/>
      <c r="Q486" s="305"/>
      <c r="R486" s="305"/>
      <c r="S486" s="305"/>
      <c r="T486" s="305"/>
      <c r="U486" s="305"/>
      <c r="V486" s="305"/>
      <c r="W486" s="305"/>
      <c r="X486" s="305"/>
      <c r="Y486" s="305"/>
      <c r="Z486" s="305"/>
      <c r="AA486" s="305"/>
      <c r="AB486" s="305"/>
      <c r="AC486" s="305"/>
      <c r="AD486" s="305"/>
      <c r="AE486" s="305"/>
      <c r="AF486" s="305"/>
      <c r="AG486" s="305"/>
      <c r="AH486" s="305"/>
      <c r="AI486" s="305"/>
      <c r="AJ486" s="305"/>
      <c r="AK486" s="305"/>
      <c r="AL486" s="305"/>
      <c r="AM486" s="305"/>
      <c r="AN486" s="305"/>
    </row>
    <row r="487" spans="1:40" s="304" customFormat="1" ht="9" customHeight="1">
      <c r="A487" s="311" t="s">
        <v>4</v>
      </c>
      <c r="B487" s="304">
        <f t="shared" si="27"/>
        <v>11014.313983</v>
      </c>
      <c r="C487" s="304">
        <v>408.18156499999998</v>
      </c>
      <c r="D487" s="329">
        <v>0</v>
      </c>
      <c r="E487" s="304">
        <v>0</v>
      </c>
      <c r="F487" s="304">
        <v>58.815787</v>
      </c>
      <c r="G487" s="304">
        <v>23.808540000000001</v>
      </c>
      <c r="H487" s="304">
        <v>447.20905199999999</v>
      </c>
      <c r="I487" s="304">
        <v>3343.1968470000002</v>
      </c>
      <c r="J487" s="304">
        <v>4573.6238869999997</v>
      </c>
      <c r="K487" s="304">
        <v>2159.4783050000001</v>
      </c>
      <c r="L487" s="304">
        <v>0</v>
      </c>
      <c r="M487" s="304">
        <v>0</v>
      </c>
      <c r="N487" s="314"/>
      <c r="O487" s="305"/>
      <c r="P487" s="305"/>
      <c r="Q487" s="305"/>
      <c r="R487" s="305"/>
      <c r="S487" s="305"/>
      <c r="T487" s="305"/>
      <c r="U487" s="305"/>
      <c r="V487" s="305"/>
      <c r="W487" s="305"/>
      <c r="X487" s="305"/>
      <c r="Y487" s="305"/>
      <c r="Z487" s="305"/>
      <c r="AA487" s="305"/>
      <c r="AB487" s="305"/>
      <c r="AC487" s="305"/>
      <c r="AD487" s="305"/>
      <c r="AE487" s="305"/>
      <c r="AF487" s="305"/>
      <c r="AG487" s="305"/>
      <c r="AH487" s="305"/>
      <c r="AI487" s="305"/>
      <c r="AJ487" s="305"/>
      <c r="AK487" s="305"/>
      <c r="AL487" s="305"/>
      <c r="AM487" s="305"/>
      <c r="AN487" s="305"/>
    </row>
    <row r="488" spans="1:40" s="304" customFormat="1" ht="9" customHeight="1">
      <c r="A488" s="317" t="s">
        <v>5</v>
      </c>
      <c r="B488" s="323">
        <f t="shared" si="27"/>
        <v>16497.592000000001</v>
      </c>
      <c r="C488" s="323">
        <v>1015.611</v>
      </c>
      <c r="D488" s="330">
        <v>0</v>
      </c>
      <c r="E488" s="323">
        <v>0</v>
      </c>
      <c r="F488" s="323">
        <v>766.83100000000002</v>
      </c>
      <c r="G488" s="323">
        <v>58.932000000000002</v>
      </c>
      <c r="H488" s="323">
        <v>0.78200000000000003</v>
      </c>
      <c r="I488" s="323">
        <v>5773.9219999999996</v>
      </c>
      <c r="J488" s="323">
        <v>8270.3690000000006</v>
      </c>
      <c r="K488" s="323">
        <v>611.14499999999998</v>
      </c>
      <c r="L488" s="323">
        <v>0</v>
      </c>
      <c r="M488" s="323">
        <v>0</v>
      </c>
      <c r="N488" s="314"/>
      <c r="O488" s="305"/>
      <c r="P488" s="305"/>
      <c r="Q488" s="305"/>
      <c r="R488" s="305"/>
      <c r="S488" s="305"/>
      <c r="T488" s="305"/>
      <c r="U488" s="305"/>
      <c r="V488" s="305"/>
      <c r="W488" s="305"/>
      <c r="X488" s="305"/>
      <c r="Y488" s="305"/>
      <c r="Z488" s="305"/>
      <c r="AA488" s="305"/>
      <c r="AB488" s="305"/>
      <c r="AC488" s="305"/>
      <c r="AD488" s="305"/>
      <c r="AE488" s="305"/>
      <c r="AF488" s="305"/>
      <c r="AG488" s="305"/>
      <c r="AH488" s="305"/>
      <c r="AI488" s="305"/>
      <c r="AJ488" s="305"/>
      <c r="AK488" s="305"/>
      <c r="AL488" s="305"/>
      <c r="AM488" s="305"/>
      <c r="AN488" s="305"/>
    </row>
    <row r="489" spans="1:40" s="304" customFormat="1" ht="9" customHeight="1">
      <c r="A489" s="319" t="s">
        <v>6</v>
      </c>
      <c r="B489" s="305">
        <f t="shared" si="27"/>
        <v>65497.988578000004</v>
      </c>
      <c r="C489" s="305">
        <v>854.15970200000004</v>
      </c>
      <c r="D489" s="329">
        <v>0</v>
      </c>
      <c r="E489" s="305">
        <v>619.07528600000001</v>
      </c>
      <c r="F489" s="305">
        <v>948.018192</v>
      </c>
      <c r="G489" s="305">
        <v>48.408034999999998</v>
      </c>
      <c r="H489" s="305">
        <v>147.30070599999999</v>
      </c>
      <c r="I489" s="305">
        <v>11693.223078000001</v>
      </c>
      <c r="J489" s="305">
        <v>15357.129462999999</v>
      </c>
      <c r="K489" s="305">
        <v>34321.892497000001</v>
      </c>
      <c r="L489" s="305">
        <v>1508.7816190000001</v>
      </c>
      <c r="M489" s="305">
        <v>0</v>
      </c>
      <c r="N489" s="314"/>
      <c r="O489" s="305"/>
      <c r="P489" s="305"/>
      <c r="Q489" s="305"/>
      <c r="R489" s="305"/>
      <c r="S489" s="305"/>
      <c r="T489" s="305"/>
      <c r="U489" s="305"/>
      <c r="V489" s="305"/>
      <c r="W489" s="305"/>
      <c r="X489" s="305"/>
      <c r="Y489" s="305"/>
      <c r="Z489" s="305"/>
      <c r="AA489" s="305"/>
      <c r="AB489" s="305"/>
      <c r="AC489" s="305"/>
      <c r="AD489" s="305"/>
      <c r="AE489" s="305"/>
      <c r="AF489" s="305"/>
      <c r="AG489" s="305"/>
      <c r="AH489" s="305"/>
      <c r="AI489" s="305"/>
      <c r="AJ489" s="305"/>
      <c r="AK489" s="305"/>
      <c r="AL489" s="305"/>
      <c r="AM489" s="305"/>
      <c r="AN489" s="305"/>
    </row>
    <row r="490" spans="1:40" s="304" customFormat="1" ht="9" customHeight="1">
      <c r="A490" s="319" t="s">
        <v>7</v>
      </c>
      <c r="B490" s="305">
        <f t="shared" si="27"/>
        <v>11951.209480000001</v>
      </c>
      <c r="C490" s="305">
        <v>457.74881099999999</v>
      </c>
      <c r="D490" s="329">
        <v>0</v>
      </c>
      <c r="E490" s="305">
        <v>0</v>
      </c>
      <c r="F490" s="305">
        <v>351.83710400000001</v>
      </c>
      <c r="G490" s="305">
        <v>63.620007999999999</v>
      </c>
      <c r="H490" s="305">
        <v>100.602192</v>
      </c>
      <c r="I490" s="305">
        <v>3407.3751539999998</v>
      </c>
      <c r="J490" s="305">
        <v>6670.0262110000003</v>
      </c>
      <c r="K490" s="305">
        <v>900</v>
      </c>
      <c r="L490" s="305">
        <v>0</v>
      </c>
      <c r="M490" s="305">
        <v>0</v>
      </c>
      <c r="N490" s="314"/>
      <c r="O490" s="305"/>
      <c r="P490" s="305"/>
      <c r="Q490" s="305"/>
      <c r="R490" s="305"/>
      <c r="S490" s="305"/>
      <c r="T490" s="305"/>
      <c r="U490" s="305"/>
      <c r="V490" s="305"/>
      <c r="W490" s="305"/>
      <c r="X490" s="305"/>
      <c r="Y490" s="305"/>
      <c r="Z490" s="305"/>
      <c r="AA490" s="305"/>
      <c r="AB490" s="305"/>
      <c r="AC490" s="305"/>
      <c r="AD490" s="305"/>
      <c r="AE490" s="305"/>
      <c r="AF490" s="305"/>
      <c r="AG490" s="305"/>
      <c r="AH490" s="305"/>
      <c r="AI490" s="305"/>
      <c r="AJ490" s="305"/>
      <c r="AK490" s="305"/>
      <c r="AL490" s="305"/>
      <c r="AM490" s="305"/>
      <c r="AN490" s="305"/>
    </row>
    <row r="491" spans="1:40" s="304" customFormat="1" ht="9" customHeight="1">
      <c r="A491" s="319" t="s">
        <v>8</v>
      </c>
      <c r="B491" s="305">
        <f t="shared" si="27"/>
        <v>69552.471862000006</v>
      </c>
      <c r="C491" s="305">
        <v>1387.655152</v>
      </c>
      <c r="D491" s="329">
        <v>0</v>
      </c>
      <c r="E491" s="305">
        <v>12.140708</v>
      </c>
      <c r="F491" s="305">
        <v>997.72155899999996</v>
      </c>
      <c r="G491" s="305">
        <v>258.96744899999999</v>
      </c>
      <c r="H491" s="305">
        <v>1339.8276780000001</v>
      </c>
      <c r="I491" s="305">
        <v>20011.463220000001</v>
      </c>
      <c r="J491" s="305">
        <v>36295.870474000003</v>
      </c>
      <c r="K491" s="305">
        <v>9248.8256220000003</v>
      </c>
      <c r="L491" s="305">
        <v>0</v>
      </c>
      <c r="M491" s="305">
        <v>0</v>
      </c>
      <c r="N491" s="314"/>
      <c r="O491" s="305"/>
      <c r="P491" s="305"/>
      <c r="Q491" s="305"/>
      <c r="R491" s="305"/>
      <c r="S491" s="305"/>
      <c r="T491" s="305"/>
      <c r="U491" s="305"/>
      <c r="V491" s="305"/>
      <c r="W491" s="305"/>
      <c r="X491" s="305"/>
      <c r="Y491" s="305"/>
      <c r="Z491" s="305"/>
      <c r="AA491" s="305"/>
      <c r="AB491" s="305"/>
      <c r="AC491" s="305"/>
      <c r="AD491" s="305"/>
      <c r="AE491" s="305"/>
      <c r="AF491" s="305"/>
      <c r="AG491" s="305"/>
      <c r="AH491" s="305"/>
      <c r="AI491" s="305"/>
      <c r="AJ491" s="305"/>
      <c r="AK491" s="305"/>
      <c r="AL491" s="305"/>
      <c r="AM491" s="305"/>
      <c r="AN491" s="305"/>
    </row>
    <row r="492" spans="1:40" s="304" customFormat="1" ht="9" customHeight="1">
      <c r="A492" s="317" t="s">
        <v>9</v>
      </c>
      <c r="B492" s="323">
        <f t="shared" si="27"/>
        <v>44898.928833000005</v>
      </c>
      <c r="C492" s="323">
        <v>1876.9770679999999</v>
      </c>
      <c r="D492" s="330">
        <v>0</v>
      </c>
      <c r="E492" s="323">
        <v>0</v>
      </c>
      <c r="F492" s="323">
        <v>2672.0927390000002</v>
      </c>
      <c r="G492" s="323">
        <v>142.94822500000001</v>
      </c>
      <c r="H492" s="323">
        <v>268.10475400000001</v>
      </c>
      <c r="I492" s="323">
        <v>13220.620548999999</v>
      </c>
      <c r="J492" s="323">
        <v>19560.994764999999</v>
      </c>
      <c r="K492" s="323">
        <v>5473.0395689999996</v>
      </c>
      <c r="L492" s="323">
        <v>265.68404299999997</v>
      </c>
      <c r="M492" s="323">
        <v>1418.4671209999999</v>
      </c>
      <c r="N492" s="314"/>
      <c r="O492" s="305"/>
      <c r="P492" s="305"/>
      <c r="Q492" s="305"/>
      <c r="R492" s="305"/>
      <c r="S492" s="305"/>
      <c r="T492" s="305"/>
      <c r="U492" s="305"/>
      <c r="V492" s="305"/>
      <c r="W492" s="305"/>
      <c r="X492" s="305"/>
      <c r="Y492" s="305"/>
      <c r="Z492" s="305"/>
      <c r="AA492" s="305"/>
      <c r="AB492" s="305"/>
      <c r="AC492" s="305"/>
      <c r="AD492" s="305"/>
      <c r="AE492" s="305"/>
      <c r="AF492" s="305"/>
      <c r="AG492" s="305"/>
      <c r="AH492" s="305"/>
      <c r="AI492" s="305"/>
      <c r="AJ492" s="305"/>
      <c r="AK492" s="305"/>
      <c r="AL492" s="305"/>
      <c r="AM492" s="305"/>
      <c r="AN492" s="305"/>
    </row>
    <row r="493" spans="1:40" s="304" customFormat="1" ht="9" customHeight="1">
      <c r="A493" s="319" t="s">
        <v>178</v>
      </c>
      <c r="B493" s="305">
        <f t="shared" si="27"/>
        <v>140452.4699</v>
      </c>
      <c r="C493" s="305">
        <v>27027.602999999999</v>
      </c>
      <c r="D493" s="329">
        <v>0</v>
      </c>
      <c r="E493" s="315">
        <v>0</v>
      </c>
      <c r="F493" s="305">
        <v>16735.932000000001</v>
      </c>
      <c r="G493" s="305">
        <v>1893.876</v>
      </c>
      <c r="H493" s="305">
        <v>6636.4989999999998</v>
      </c>
      <c r="I493" s="305">
        <v>56318.618000000002</v>
      </c>
      <c r="J493" s="305">
        <v>22363.592000000001</v>
      </c>
      <c r="K493" s="305">
        <v>4096.2182000000003</v>
      </c>
      <c r="L493" s="315">
        <v>0</v>
      </c>
      <c r="M493" s="305">
        <v>5380.1316999999999</v>
      </c>
      <c r="N493" s="314"/>
      <c r="O493" s="305"/>
      <c r="P493" s="305"/>
      <c r="Q493" s="305"/>
      <c r="R493" s="305"/>
      <c r="S493" s="305"/>
      <c r="T493" s="305"/>
      <c r="U493" s="305"/>
      <c r="V493" s="305"/>
      <c r="W493" s="305"/>
      <c r="X493" s="305"/>
      <c r="Y493" s="305"/>
      <c r="Z493" s="305"/>
      <c r="AA493" s="305"/>
      <c r="AB493" s="305"/>
      <c r="AC493" s="305"/>
      <c r="AD493" s="305"/>
      <c r="AE493" s="305"/>
      <c r="AF493" s="305"/>
      <c r="AG493" s="305"/>
      <c r="AH493" s="305"/>
      <c r="AI493" s="305"/>
      <c r="AJ493" s="305"/>
      <c r="AK493" s="305"/>
      <c r="AL493" s="305"/>
      <c r="AM493" s="305"/>
      <c r="AN493" s="305"/>
    </row>
    <row r="494" spans="1:40" s="304" customFormat="1" ht="9" customHeight="1">
      <c r="A494" s="319" t="s">
        <v>11</v>
      </c>
      <c r="B494" s="305">
        <f t="shared" si="27"/>
        <v>22398.797867999998</v>
      </c>
      <c r="C494" s="305">
        <v>660.97898899999996</v>
      </c>
      <c r="D494" s="329">
        <v>0</v>
      </c>
      <c r="E494" s="305">
        <v>0</v>
      </c>
      <c r="F494" s="305">
        <v>508.62284299999999</v>
      </c>
      <c r="G494" s="305">
        <v>75.115448999999998</v>
      </c>
      <c r="H494" s="305">
        <v>62.126569000000003</v>
      </c>
      <c r="I494" s="305">
        <v>6069.1244319999996</v>
      </c>
      <c r="J494" s="305">
        <v>14357.838820000001</v>
      </c>
      <c r="K494" s="305">
        <v>600</v>
      </c>
      <c r="L494" s="305">
        <v>0</v>
      </c>
      <c r="M494" s="305">
        <v>64.990765999999994</v>
      </c>
      <c r="N494" s="314"/>
      <c r="O494" s="305"/>
      <c r="P494" s="305"/>
      <c r="Q494" s="305"/>
      <c r="R494" s="305"/>
      <c r="S494" s="305"/>
      <c r="T494" s="305"/>
      <c r="U494" s="305"/>
      <c r="V494" s="305"/>
      <c r="W494" s="305"/>
      <c r="X494" s="305"/>
      <c r="Y494" s="305"/>
      <c r="Z494" s="305"/>
      <c r="AA494" s="305"/>
      <c r="AB494" s="305"/>
      <c r="AC494" s="305"/>
      <c r="AD494" s="305"/>
      <c r="AE494" s="305"/>
      <c r="AF494" s="305"/>
      <c r="AG494" s="305"/>
      <c r="AH494" s="305"/>
      <c r="AI494" s="305"/>
      <c r="AJ494" s="305"/>
      <c r="AK494" s="305"/>
      <c r="AL494" s="305"/>
      <c r="AM494" s="305"/>
      <c r="AN494" s="305"/>
    </row>
    <row r="495" spans="1:40" s="304" customFormat="1" ht="9" customHeight="1">
      <c r="A495" s="319" t="s">
        <v>12</v>
      </c>
      <c r="B495" s="305">
        <f t="shared" si="27"/>
        <v>54474.415701999998</v>
      </c>
      <c r="C495" s="305">
        <v>1842.373936</v>
      </c>
      <c r="D495" s="329">
        <v>0</v>
      </c>
      <c r="E495" s="305">
        <v>0</v>
      </c>
      <c r="F495" s="305">
        <v>1101.56449</v>
      </c>
      <c r="G495" s="305">
        <v>145.408635</v>
      </c>
      <c r="H495" s="305">
        <v>270.49138499999998</v>
      </c>
      <c r="I495" s="305">
        <v>19055.902585</v>
      </c>
      <c r="J495" s="305">
        <v>29187.551071999998</v>
      </c>
      <c r="K495" s="305">
        <v>823.88163099999997</v>
      </c>
      <c r="L495" s="305">
        <v>0</v>
      </c>
      <c r="M495" s="305">
        <v>2047.241968</v>
      </c>
      <c r="N495" s="314"/>
      <c r="O495" s="305"/>
      <c r="P495" s="305"/>
      <c r="Q495" s="305"/>
      <c r="R495" s="305"/>
      <c r="S495" s="305"/>
      <c r="T495" s="305"/>
      <c r="U495" s="305"/>
      <c r="V495" s="305"/>
      <c r="W495" s="305"/>
      <c r="X495" s="305"/>
      <c r="Y495" s="305"/>
      <c r="Z495" s="305"/>
      <c r="AA495" s="305"/>
      <c r="AB495" s="305"/>
      <c r="AC495" s="305"/>
      <c r="AD495" s="305"/>
      <c r="AE495" s="305"/>
      <c r="AF495" s="305"/>
      <c r="AG495" s="305"/>
      <c r="AH495" s="305"/>
      <c r="AI495" s="305"/>
      <c r="AJ495" s="305"/>
      <c r="AK495" s="305"/>
      <c r="AL495" s="305"/>
      <c r="AM495" s="305"/>
      <c r="AN495" s="305"/>
    </row>
    <row r="496" spans="1:40" s="304" customFormat="1" ht="9" customHeight="1">
      <c r="A496" s="317" t="s">
        <v>13</v>
      </c>
      <c r="B496" s="323">
        <f t="shared" si="27"/>
        <v>43811.817199999998</v>
      </c>
      <c r="C496" s="323">
        <v>990.22119999999995</v>
      </c>
      <c r="D496" s="330">
        <v>0</v>
      </c>
      <c r="E496" s="323">
        <v>0</v>
      </c>
      <c r="F496" s="323">
        <v>235.5231</v>
      </c>
      <c r="G496" s="323">
        <v>55.908299999999997</v>
      </c>
      <c r="H496" s="323">
        <v>98.849599999999995</v>
      </c>
      <c r="I496" s="323">
        <v>10743.234399999999</v>
      </c>
      <c r="J496" s="323">
        <v>31442.064399999999</v>
      </c>
      <c r="K496" s="323">
        <v>0</v>
      </c>
      <c r="L496" s="323">
        <v>0</v>
      </c>
      <c r="M496" s="323">
        <v>246.0162</v>
      </c>
      <c r="N496" s="314"/>
      <c r="O496" s="305"/>
      <c r="P496" s="305"/>
      <c r="Q496" s="305"/>
      <c r="R496" s="305"/>
      <c r="S496" s="305"/>
      <c r="T496" s="305"/>
      <c r="U496" s="305"/>
      <c r="V496" s="305"/>
      <c r="W496" s="305"/>
      <c r="X496" s="305"/>
      <c r="Y496" s="305"/>
      <c r="Z496" s="305"/>
      <c r="AA496" s="305"/>
      <c r="AB496" s="305"/>
      <c r="AC496" s="305"/>
      <c r="AD496" s="305"/>
      <c r="AE496" s="305"/>
      <c r="AF496" s="305"/>
      <c r="AG496" s="305"/>
      <c r="AH496" s="305"/>
      <c r="AI496" s="305"/>
      <c r="AJ496" s="305"/>
      <c r="AK496" s="305"/>
      <c r="AL496" s="305"/>
      <c r="AM496" s="305"/>
      <c r="AN496" s="305"/>
    </row>
    <row r="497" spans="1:40" s="304" customFormat="1" ht="9" customHeight="1">
      <c r="A497" s="319" t="s">
        <v>14</v>
      </c>
      <c r="B497" s="305">
        <f t="shared" si="27"/>
        <v>31852.947440999997</v>
      </c>
      <c r="C497" s="305">
        <v>777.85984599999995</v>
      </c>
      <c r="D497" s="329">
        <v>0</v>
      </c>
      <c r="E497" s="305">
        <v>0</v>
      </c>
      <c r="F497" s="305">
        <v>1407.982998</v>
      </c>
      <c r="G497" s="305">
        <v>130.95310499999999</v>
      </c>
      <c r="H497" s="305">
        <v>471.4529</v>
      </c>
      <c r="I497" s="305">
        <v>9305.0785799999994</v>
      </c>
      <c r="J497" s="305">
        <v>18986.671720999999</v>
      </c>
      <c r="K497" s="305">
        <v>0</v>
      </c>
      <c r="L497" s="305">
        <v>772.94829100000004</v>
      </c>
      <c r="M497" s="305">
        <v>0</v>
      </c>
      <c r="N497" s="314"/>
      <c r="O497" s="305"/>
      <c r="P497" s="305"/>
      <c r="Q497" s="305"/>
      <c r="R497" s="305"/>
      <c r="S497" s="305"/>
      <c r="T497" s="305"/>
      <c r="U497" s="305"/>
      <c r="V497" s="305"/>
      <c r="W497" s="305"/>
      <c r="X497" s="305"/>
      <c r="Y497" s="305"/>
      <c r="Z497" s="305"/>
      <c r="AA497" s="305"/>
      <c r="AB497" s="305"/>
      <c r="AC497" s="305"/>
      <c r="AD497" s="305"/>
      <c r="AE497" s="305"/>
      <c r="AF497" s="305"/>
      <c r="AG497" s="305"/>
      <c r="AH497" s="305"/>
      <c r="AI497" s="305"/>
      <c r="AJ497" s="305"/>
      <c r="AK497" s="305"/>
      <c r="AL497" s="305"/>
      <c r="AM497" s="305"/>
      <c r="AN497" s="305"/>
    </row>
    <row r="498" spans="1:40" s="304" customFormat="1" ht="9" customHeight="1">
      <c r="A498" s="319" t="s">
        <v>15</v>
      </c>
      <c r="B498" s="305">
        <f t="shared" si="27"/>
        <v>78279.855165000001</v>
      </c>
      <c r="C498" s="305">
        <v>2456.2690739999998</v>
      </c>
      <c r="D498" s="329">
        <v>0</v>
      </c>
      <c r="E498" s="305">
        <v>0</v>
      </c>
      <c r="F498" s="305">
        <v>1481.3807159999999</v>
      </c>
      <c r="G498" s="305">
        <v>321.74970000000002</v>
      </c>
      <c r="H498" s="305">
        <v>721.28385500000002</v>
      </c>
      <c r="I498" s="305">
        <v>31514.95623</v>
      </c>
      <c r="J498" s="305">
        <v>38508.079624999998</v>
      </c>
      <c r="K498" s="305">
        <v>1110</v>
      </c>
      <c r="L498" s="305">
        <v>2039.383996</v>
      </c>
      <c r="M498" s="305">
        <v>126.751969</v>
      </c>
      <c r="N498" s="314"/>
      <c r="O498" s="305"/>
      <c r="P498" s="305"/>
      <c r="Q498" s="305"/>
      <c r="R498" s="305"/>
      <c r="S498" s="305"/>
      <c r="T498" s="305"/>
      <c r="U498" s="305"/>
      <c r="V498" s="305"/>
      <c r="W498" s="305"/>
      <c r="X498" s="305"/>
      <c r="Y498" s="305"/>
      <c r="Z498" s="305"/>
      <c r="AA498" s="305"/>
      <c r="AB498" s="305"/>
      <c r="AC498" s="305"/>
      <c r="AD498" s="305"/>
      <c r="AE498" s="305"/>
      <c r="AF498" s="305"/>
      <c r="AG498" s="305"/>
      <c r="AH498" s="305"/>
      <c r="AI498" s="305"/>
      <c r="AJ498" s="305"/>
      <c r="AK498" s="305"/>
      <c r="AL498" s="305"/>
      <c r="AM498" s="305"/>
      <c r="AN498" s="305"/>
    </row>
    <row r="499" spans="1:40" s="304" customFormat="1" ht="9" customHeight="1">
      <c r="A499" s="319" t="s">
        <v>16</v>
      </c>
      <c r="B499" s="305">
        <f t="shared" si="27"/>
        <v>184527.92580000003</v>
      </c>
      <c r="C499" s="305">
        <v>6654.4920000000002</v>
      </c>
      <c r="D499" s="329">
        <v>0</v>
      </c>
      <c r="E499" s="305">
        <v>227.054</v>
      </c>
      <c r="F499" s="305">
        <v>4761.3950000000004</v>
      </c>
      <c r="G499" s="305">
        <v>718.76700000000005</v>
      </c>
      <c r="H499" s="305">
        <v>7895.3190000000004</v>
      </c>
      <c r="I499" s="305">
        <v>60749.642999999996</v>
      </c>
      <c r="J499" s="305">
        <v>68923.604699999996</v>
      </c>
      <c r="K499" s="305">
        <v>4635.2960000000003</v>
      </c>
      <c r="L499" s="305">
        <v>375.66809999999998</v>
      </c>
      <c r="M499" s="305">
        <v>29586.687000000002</v>
      </c>
      <c r="N499" s="314"/>
      <c r="O499" s="305"/>
      <c r="P499" s="305"/>
      <c r="Q499" s="305"/>
      <c r="R499" s="305"/>
      <c r="S499" s="305"/>
      <c r="T499" s="305"/>
      <c r="U499" s="305"/>
      <c r="V499" s="305"/>
      <c r="W499" s="305"/>
      <c r="X499" s="305"/>
      <c r="Y499" s="305"/>
      <c r="Z499" s="305"/>
      <c r="AA499" s="305"/>
      <c r="AB499" s="305"/>
      <c r="AC499" s="305"/>
      <c r="AD499" s="305"/>
      <c r="AE499" s="305"/>
      <c r="AF499" s="305"/>
      <c r="AG499" s="305"/>
      <c r="AH499" s="305"/>
      <c r="AI499" s="305"/>
      <c r="AJ499" s="305"/>
      <c r="AK499" s="305"/>
      <c r="AL499" s="305"/>
      <c r="AM499" s="305"/>
      <c r="AN499" s="305"/>
    </row>
    <row r="500" spans="1:40" s="304" customFormat="1" ht="9" customHeight="1">
      <c r="A500" s="317" t="s">
        <v>17</v>
      </c>
      <c r="B500" s="323">
        <f t="shared" si="27"/>
        <v>53751.245848999999</v>
      </c>
      <c r="C500" s="323">
        <v>917.75518</v>
      </c>
      <c r="D500" s="330">
        <v>0</v>
      </c>
      <c r="E500" s="323">
        <v>3.2449560000000002</v>
      </c>
      <c r="F500" s="323">
        <v>820.42176700000005</v>
      </c>
      <c r="G500" s="323">
        <v>147.71620999999999</v>
      </c>
      <c r="H500" s="323">
        <v>613.35532699999999</v>
      </c>
      <c r="I500" s="323">
        <v>14773.153783</v>
      </c>
      <c r="J500" s="323">
        <v>28418.812115000001</v>
      </c>
      <c r="K500" s="323">
        <v>7540</v>
      </c>
      <c r="L500" s="323">
        <v>0</v>
      </c>
      <c r="M500" s="323">
        <v>516.78651100000002</v>
      </c>
      <c r="N500" s="314"/>
      <c r="O500" s="305"/>
      <c r="P500" s="305"/>
      <c r="Q500" s="305"/>
      <c r="R500" s="305"/>
      <c r="S500" s="305"/>
      <c r="T500" s="305"/>
      <c r="U500" s="305"/>
      <c r="V500" s="305"/>
      <c r="W500" s="305"/>
      <c r="X500" s="305"/>
      <c r="Y500" s="305"/>
      <c r="Z500" s="305"/>
      <c r="AA500" s="305"/>
      <c r="AB500" s="305"/>
      <c r="AC500" s="305"/>
      <c r="AD500" s="305"/>
      <c r="AE500" s="305"/>
      <c r="AF500" s="305"/>
      <c r="AG500" s="305"/>
      <c r="AH500" s="305"/>
      <c r="AI500" s="305"/>
      <c r="AJ500" s="305"/>
      <c r="AK500" s="305"/>
      <c r="AL500" s="305"/>
      <c r="AM500" s="305"/>
      <c r="AN500" s="305"/>
    </row>
    <row r="501" spans="1:40" s="304" customFormat="1" ht="9" customHeight="1">
      <c r="A501" s="319" t="s">
        <v>18</v>
      </c>
      <c r="B501" s="305">
        <f t="shared" si="27"/>
        <v>23701.328000000001</v>
      </c>
      <c r="C501" s="305">
        <v>371.70800000000003</v>
      </c>
      <c r="D501" s="329">
        <v>0</v>
      </c>
      <c r="E501" s="305">
        <v>104.205</v>
      </c>
      <c r="F501" s="305">
        <v>329.00599999999997</v>
      </c>
      <c r="G501" s="305">
        <v>34.777999999999999</v>
      </c>
      <c r="H501" s="305">
        <v>31.533000000000001</v>
      </c>
      <c r="I501" s="305">
        <v>7212.5810000000001</v>
      </c>
      <c r="J501" s="305">
        <v>11525.450999999999</v>
      </c>
      <c r="K501" s="305">
        <v>2967.0419999999999</v>
      </c>
      <c r="L501" s="305">
        <v>1125.0239999999999</v>
      </c>
      <c r="M501" s="305">
        <v>0</v>
      </c>
      <c r="N501" s="314"/>
      <c r="O501" s="305"/>
      <c r="P501" s="305"/>
      <c r="Q501" s="305"/>
      <c r="R501" s="305"/>
      <c r="S501" s="305"/>
      <c r="T501" s="305"/>
      <c r="U501" s="305"/>
      <c r="V501" s="305"/>
      <c r="W501" s="305"/>
      <c r="X501" s="305"/>
      <c r="Y501" s="305"/>
      <c r="Z501" s="305"/>
      <c r="AA501" s="305"/>
      <c r="AB501" s="305"/>
      <c r="AC501" s="305"/>
      <c r="AD501" s="305"/>
      <c r="AE501" s="305"/>
      <c r="AF501" s="305"/>
      <c r="AG501" s="305"/>
      <c r="AH501" s="305"/>
      <c r="AI501" s="305"/>
      <c r="AJ501" s="305"/>
      <c r="AK501" s="305"/>
      <c r="AL501" s="305"/>
      <c r="AM501" s="305"/>
      <c r="AN501" s="305"/>
    </row>
    <row r="502" spans="1:40" s="304" customFormat="1" ht="9" customHeight="1">
      <c r="A502" s="319" t="s">
        <v>19</v>
      </c>
      <c r="B502" s="305">
        <f t="shared" si="27"/>
        <v>17627.753637000002</v>
      </c>
      <c r="C502" s="305">
        <v>511.937612</v>
      </c>
      <c r="D502" s="329">
        <v>0</v>
      </c>
      <c r="E502" s="305">
        <v>0</v>
      </c>
      <c r="F502" s="305">
        <v>173.88313199999999</v>
      </c>
      <c r="G502" s="305">
        <v>5.1448320000000001</v>
      </c>
      <c r="H502" s="305">
        <v>198.57442499999999</v>
      </c>
      <c r="I502" s="305">
        <v>4905.0017619999999</v>
      </c>
      <c r="J502" s="305">
        <v>9834.4438740000005</v>
      </c>
      <c r="K502" s="305">
        <v>1998.768</v>
      </c>
      <c r="L502" s="305">
        <v>0</v>
      </c>
      <c r="M502" s="305">
        <v>0</v>
      </c>
      <c r="N502" s="314"/>
      <c r="O502" s="305"/>
      <c r="P502" s="305"/>
      <c r="Q502" s="305"/>
      <c r="R502" s="305"/>
      <c r="S502" s="305"/>
      <c r="T502" s="305"/>
      <c r="U502" s="305"/>
      <c r="V502" s="305"/>
      <c r="W502" s="305"/>
      <c r="X502" s="305"/>
      <c r="Y502" s="305"/>
      <c r="Z502" s="305"/>
      <c r="AA502" s="305"/>
      <c r="AB502" s="305"/>
      <c r="AC502" s="305"/>
      <c r="AD502" s="305"/>
      <c r="AE502" s="305"/>
      <c r="AF502" s="305"/>
      <c r="AG502" s="305"/>
      <c r="AH502" s="305"/>
      <c r="AI502" s="305"/>
      <c r="AJ502" s="305"/>
      <c r="AK502" s="305"/>
      <c r="AL502" s="305"/>
      <c r="AM502" s="305"/>
      <c r="AN502" s="305"/>
    </row>
    <row r="503" spans="1:40" s="304" customFormat="1" ht="9" customHeight="1">
      <c r="A503" s="319" t="s">
        <v>20</v>
      </c>
      <c r="B503" s="305">
        <f t="shared" si="27"/>
        <v>71685.109267000007</v>
      </c>
      <c r="C503" s="305">
        <v>4676.1382130000002</v>
      </c>
      <c r="D503" s="329">
        <v>0</v>
      </c>
      <c r="E503" s="305">
        <v>0</v>
      </c>
      <c r="F503" s="305">
        <v>2598.2976760000001</v>
      </c>
      <c r="G503" s="305">
        <v>166.842862</v>
      </c>
      <c r="H503" s="305">
        <v>2085.47073</v>
      </c>
      <c r="I503" s="305">
        <v>23036.443765</v>
      </c>
      <c r="J503" s="305">
        <v>23442.411863000001</v>
      </c>
      <c r="K503" s="305">
        <v>12246.205684</v>
      </c>
      <c r="L503" s="305">
        <v>3137.0898670000001</v>
      </c>
      <c r="M503" s="305">
        <v>296.20860699999997</v>
      </c>
      <c r="N503" s="314"/>
      <c r="O503" s="305"/>
      <c r="P503" s="305"/>
      <c r="Q503" s="305"/>
      <c r="R503" s="305"/>
      <c r="S503" s="305"/>
      <c r="T503" s="305"/>
      <c r="U503" s="305"/>
      <c r="V503" s="305"/>
      <c r="W503" s="305"/>
      <c r="X503" s="305"/>
      <c r="Y503" s="305"/>
      <c r="Z503" s="305"/>
      <c r="AA503" s="305"/>
      <c r="AB503" s="305"/>
      <c r="AC503" s="305"/>
      <c r="AD503" s="305"/>
      <c r="AE503" s="305"/>
      <c r="AF503" s="305"/>
      <c r="AG503" s="305"/>
      <c r="AH503" s="305"/>
      <c r="AI503" s="305"/>
      <c r="AJ503" s="305"/>
      <c r="AK503" s="305"/>
      <c r="AL503" s="305"/>
      <c r="AM503" s="305"/>
      <c r="AN503" s="305"/>
    </row>
    <row r="504" spans="1:40" s="304" customFormat="1" ht="9" customHeight="1">
      <c r="A504" s="317" t="s">
        <v>21</v>
      </c>
      <c r="B504" s="323">
        <f t="shared" si="27"/>
        <v>55909.703000000001</v>
      </c>
      <c r="C504" s="323">
        <v>545.54499999999996</v>
      </c>
      <c r="D504" s="330">
        <v>0</v>
      </c>
      <c r="E504" s="323">
        <v>45.552</v>
      </c>
      <c r="F504" s="323">
        <v>816.38900000000001</v>
      </c>
      <c r="G504" s="323">
        <v>302.38900000000001</v>
      </c>
      <c r="H504" s="323">
        <v>142.57599999999999</v>
      </c>
      <c r="I504" s="323">
        <v>12520.161</v>
      </c>
      <c r="J504" s="323">
        <v>33249.93</v>
      </c>
      <c r="K504" s="323">
        <v>2807.3989999999999</v>
      </c>
      <c r="L504" s="323">
        <v>4680.2110000000002</v>
      </c>
      <c r="M504" s="323">
        <v>799.55100000000004</v>
      </c>
      <c r="N504" s="314"/>
      <c r="O504" s="305"/>
      <c r="P504" s="305"/>
      <c r="Q504" s="305"/>
      <c r="R504" s="305"/>
      <c r="S504" s="305"/>
      <c r="T504" s="305"/>
      <c r="U504" s="305"/>
      <c r="V504" s="305"/>
      <c r="W504" s="305"/>
      <c r="X504" s="305"/>
      <c r="Y504" s="305"/>
      <c r="Z504" s="305"/>
      <c r="AA504" s="305"/>
      <c r="AB504" s="305"/>
      <c r="AC504" s="305"/>
      <c r="AD504" s="305"/>
      <c r="AE504" s="305"/>
      <c r="AF504" s="305"/>
      <c r="AG504" s="305"/>
      <c r="AH504" s="305"/>
      <c r="AI504" s="305"/>
      <c r="AJ504" s="305"/>
      <c r="AK504" s="305"/>
      <c r="AL504" s="305"/>
      <c r="AM504" s="305"/>
      <c r="AN504" s="305"/>
    </row>
    <row r="505" spans="1:40" s="304" customFormat="1" ht="9" customHeight="1">
      <c r="A505" s="319" t="s">
        <v>22</v>
      </c>
      <c r="B505" s="305">
        <f t="shared" si="27"/>
        <v>60603.610610000003</v>
      </c>
      <c r="C505" s="305">
        <v>2219.9384</v>
      </c>
      <c r="D505" s="329">
        <v>0</v>
      </c>
      <c r="E505" s="305">
        <v>0</v>
      </c>
      <c r="F505" s="305">
        <v>1293.7272</v>
      </c>
      <c r="G505" s="305">
        <v>22.193999999999999</v>
      </c>
      <c r="H505" s="305">
        <v>120.73739999999999</v>
      </c>
      <c r="I505" s="305">
        <v>19486.090033</v>
      </c>
      <c r="J505" s="305">
        <v>36688.916782</v>
      </c>
      <c r="K505" s="305">
        <v>188.347195</v>
      </c>
      <c r="L505" s="305">
        <v>0</v>
      </c>
      <c r="M505" s="305">
        <v>583.65959999999995</v>
      </c>
      <c r="N505" s="314"/>
      <c r="O505" s="305"/>
      <c r="P505" s="305"/>
      <c r="Q505" s="305"/>
      <c r="R505" s="305"/>
      <c r="S505" s="305"/>
      <c r="T505" s="305"/>
      <c r="U505" s="305"/>
      <c r="V505" s="305"/>
      <c r="W505" s="305"/>
      <c r="X505" s="305"/>
      <c r="Y505" s="305"/>
      <c r="Z505" s="305"/>
      <c r="AA505" s="305"/>
      <c r="AB505" s="305"/>
      <c r="AC505" s="305"/>
      <c r="AD505" s="305"/>
      <c r="AE505" s="305"/>
      <c r="AF505" s="305"/>
      <c r="AG505" s="305"/>
      <c r="AH505" s="305"/>
      <c r="AI505" s="305"/>
      <c r="AJ505" s="305"/>
      <c r="AK505" s="305"/>
      <c r="AL505" s="305"/>
      <c r="AM505" s="305"/>
      <c r="AN505" s="305"/>
    </row>
    <row r="506" spans="1:40" s="304" customFormat="1" ht="9" customHeight="1">
      <c r="A506" s="319" t="s">
        <v>23</v>
      </c>
      <c r="B506" s="305">
        <f t="shared" si="27"/>
        <v>23029.159646</v>
      </c>
      <c r="C506" s="305">
        <v>1764.126976</v>
      </c>
      <c r="D506" s="329">
        <v>0</v>
      </c>
      <c r="E506" s="305">
        <v>54.369073</v>
      </c>
      <c r="F506" s="305">
        <v>520.02138600000001</v>
      </c>
      <c r="G506" s="305">
        <v>111.09446199999999</v>
      </c>
      <c r="H506" s="305">
        <v>116.03186100000001</v>
      </c>
      <c r="I506" s="305">
        <v>7995.9459569999999</v>
      </c>
      <c r="J506" s="305">
        <v>11962.52865</v>
      </c>
      <c r="K506" s="305">
        <v>504.27056299999998</v>
      </c>
      <c r="L506" s="305">
        <v>0</v>
      </c>
      <c r="M506" s="305">
        <v>0.77071800000000001</v>
      </c>
      <c r="N506" s="314"/>
      <c r="O506" s="305"/>
      <c r="P506" s="305"/>
      <c r="Q506" s="305"/>
      <c r="R506" s="305"/>
      <c r="S506" s="305"/>
      <c r="T506" s="305"/>
      <c r="U506" s="305"/>
      <c r="V506" s="305"/>
      <c r="W506" s="305"/>
      <c r="X506" s="305"/>
      <c r="Y506" s="305"/>
      <c r="Z506" s="305"/>
      <c r="AA506" s="305"/>
      <c r="AB506" s="305"/>
      <c r="AC506" s="305"/>
      <c r="AD506" s="305"/>
      <c r="AE506" s="305"/>
      <c r="AF506" s="305"/>
      <c r="AG506" s="305"/>
      <c r="AH506" s="305"/>
      <c r="AI506" s="305"/>
      <c r="AJ506" s="305"/>
      <c r="AK506" s="305"/>
      <c r="AL506" s="305"/>
      <c r="AM506" s="305"/>
      <c r="AN506" s="305"/>
    </row>
    <row r="507" spans="1:40" s="304" customFormat="1" ht="9" customHeight="1">
      <c r="A507" s="319" t="s">
        <v>24</v>
      </c>
      <c r="B507" s="305">
        <f t="shared" si="27"/>
        <v>29908.394067000001</v>
      </c>
      <c r="C507" s="305">
        <v>997.04499999999996</v>
      </c>
      <c r="D507" s="329">
        <v>0</v>
      </c>
      <c r="E507" s="305">
        <v>0</v>
      </c>
      <c r="F507" s="305">
        <v>480.84199999999998</v>
      </c>
      <c r="G507" s="305">
        <v>128.59</v>
      </c>
      <c r="H507" s="305">
        <v>835.70799999999997</v>
      </c>
      <c r="I507" s="305">
        <v>6176.5240000000003</v>
      </c>
      <c r="J507" s="305">
        <v>8840.94</v>
      </c>
      <c r="K507" s="305">
        <v>12448.745067</v>
      </c>
      <c r="L507" s="305">
        <v>0</v>
      </c>
      <c r="M507" s="305">
        <v>0</v>
      </c>
      <c r="N507" s="314"/>
      <c r="O507" s="305"/>
      <c r="P507" s="305"/>
      <c r="Q507" s="305"/>
      <c r="R507" s="305"/>
      <c r="S507" s="305"/>
      <c r="T507" s="305"/>
      <c r="U507" s="305"/>
      <c r="V507" s="305"/>
      <c r="W507" s="305"/>
      <c r="X507" s="305"/>
      <c r="Y507" s="305"/>
      <c r="Z507" s="305"/>
      <c r="AA507" s="305"/>
      <c r="AB507" s="305"/>
      <c r="AC507" s="305"/>
      <c r="AD507" s="305"/>
      <c r="AE507" s="305"/>
      <c r="AF507" s="305"/>
      <c r="AG507" s="305"/>
      <c r="AH507" s="305"/>
      <c r="AI507" s="305"/>
      <c r="AJ507" s="305"/>
      <c r="AK507" s="305"/>
      <c r="AL507" s="305"/>
      <c r="AM507" s="305"/>
      <c r="AN507" s="305"/>
    </row>
    <row r="508" spans="1:40" s="304" customFormat="1" ht="9" customHeight="1">
      <c r="A508" s="317" t="s">
        <v>25</v>
      </c>
      <c r="B508" s="323">
        <f t="shared" si="27"/>
        <v>30411.734</v>
      </c>
      <c r="C508" s="323">
        <v>648.35500000000002</v>
      </c>
      <c r="D508" s="330">
        <v>0</v>
      </c>
      <c r="E508" s="323">
        <v>0.85699999999999998</v>
      </c>
      <c r="F508" s="323">
        <v>408.23500000000001</v>
      </c>
      <c r="G508" s="323">
        <v>651.75300000000004</v>
      </c>
      <c r="H508" s="323">
        <v>2.649</v>
      </c>
      <c r="I508" s="323">
        <v>9358.1170000000002</v>
      </c>
      <c r="J508" s="323">
        <v>17976.338</v>
      </c>
      <c r="K508" s="323">
        <v>247.52099999999999</v>
      </c>
      <c r="L508" s="323">
        <v>0</v>
      </c>
      <c r="M508" s="323">
        <v>1117.9090000000001</v>
      </c>
      <c r="N508" s="314"/>
      <c r="O508" s="305"/>
      <c r="P508" s="305"/>
      <c r="Q508" s="305"/>
      <c r="R508" s="305"/>
      <c r="S508" s="305"/>
      <c r="T508" s="305"/>
      <c r="U508" s="305"/>
      <c r="V508" s="305"/>
      <c r="W508" s="305"/>
      <c r="X508" s="305"/>
      <c r="Y508" s="305"/>
      <c r="Z508" s="305"/>
      <c r="AA508" s="305"/>
      <c r="AB508" s="305"/>
      <c r="AC508" s="305"/>
      <c r="AD508" s="305"/>
      <c r="AE508" s="305"/>
      <c r="AF508" s="305"/>
      <c r="AG508" s="305"/>
      <c r="AH508" s="305"/>
      <c r="AI508" s="305"/>
      <c r="AJ508" s="305"/>
      <c r="AK508" s="305"/>
      <c r="AL508" s="305"/>
      <c r="AM508" s="305"/>
      <c r="AN508" s="305"/>
    </row>
    <row r="509" spans="1:40" s="304" customFormat="1" ht="9" customHeight="1">
      <c r="A509" s="319" t="s">
        <v>26</v>
      </c>
      <c r="B509" s="305">
        <f t="shared" si="27"/>
        <v>34699.315553</v>
      </c>
      <c r="C509" s="305">
        <v>1096.174739</v>
      </c>
      <c r="D509" s="329">
        <v>0</v>
      </c>
      <c r="E509" s="305">
        <v>0</v>
      </c>
      <c r="F509" s="305">
        <v>1401.2960680000001</v>
      </c>
      <c r="G509" s="305">
        <v>90.989452</v>
      </c>
      <c r="H509" s="305">
        <v>231.702034</v>
      </c>
      <c r="I509" s="305">
        <v>11835.439969999999</v>
      </c>
      <c r="J509" s="305">
        <v>19597.379957000001</v>
      </c>
      <c r="K509" s="305">
        <v>446.33333299999998</v>
      </c>
      <c r="L509" s="305">
        <v>0</v>
      </c>
      <c r="M509" s="315">
        <v>0</v>
      </c>
      <c r="N509" s="314"/>
      <c r="O509" s="305"/>
      <c r="P509" s="305"/>
      <c r="Q509" s="305"/>
      <c r="R509" s="305"/>
      <c r="S509" s="305"/>
      <c r="T509" s="305"/>
      <c r="U509" s="305"/>
      <c r="V509" s="305"/>
      <c r="W509" s="305"/>
      <c r="X509" s="305"/>
      <c r="Y509" s="305"/>
      <c r="Z509" s="305"/>
      <c r="AA509" s="305"/>
      <c r="AB509" s="305"/>
      <c r="AC509" s="305"/>
      <c r="AD509" s="305"/>
      <c r="AE509" s="305"/>
      <c r="AF509" s="305"/>
      <c r="AG509" s="305"/>
      <c r="AH509" s="305"/>
      <c r="AI509" s="305"/>
      <c r="AJ509" s="305"/>
      <c r="AK509" s="305"/>
      <c r="AL509" s="305"/>
      <c r="AM509" s="305"/>
      <c r="AN509" s="305"/>
    </row>
    <row r="510" spans="1:40" s="304" customFormat="1" ht="9" customHeight="1">
      <c r="A510" s="319" t="s">
        <v>27</v>
      </c>
      <c r="B510" s="305">
        <f t="shared" si="27"/>
        <v>46017.766447000002</v>
      </c>
      <c r="C510" s="305">
        <v>1324.2449730000001</v>
      </c>
      <c r="D510" s="329">
        <v>0</v>
      </c>
      <c r="E510" s="305">
        <v>0</v>
      </c>
      <c r="F510" s="305">
        <v>1020.388944</v>
      </c>
      <c r="G510" s="305">
        <v>52.971673000000003</v>
      </c>
      <c r="H510" s="305">
        <v>874.17928800000004</v>
      </c>
      <c r="I510" s="305">
        <v>14582.288854</v>
      </c>
      <c r="J510" s="305">
        <v>19542.298073000002</v>
      </c>
      <c r="K510" s="305">
        <v>7317.5129200000001</v>
      </c>
      <c r="L510" s="305">
        <v>0</v>
      </c>
      <c r="M510" s="305">
        <v>1303.8817220000001</v>
      </c>
      <c r="N510" s="314"/>
      <c r="O510" s="305"/>
      <c r="P510" s="305"/>
      <c r="Q510" s="305"/>
      <c r="R510" s="305"/>
      <c r="S510" s="305"/>
      <c r="T510" s="305"/>
      <c r="U510" s="305"/>
      <c r="V510" s="305"/>
      <c r="W510" s="305"/>
      <c r="X510" s="305"/>
      <c r="Y510" s="305"/>
      <c r="Z510" s="305"/>
      <c r="AA510" s="305"/>
      <c r="AB510" s="305"/>
      <c r="AC510" s="305"/>
      <c r="AD510" s="305"/>
      <c r="AE510" s="305"/>
      <c r="AF510" s="305"/>
      <c r="AG510" s="305"/>
      <c r="AH510" s="305"/>
      <c r="AI510" s="305"/>
      <c r="AJ510" s="305"/>
      <c r="AK510" s="305"/>
      <c r="AL510" s="305"/>
      <c r="AM510" s="305"/>
      <c r="AN510" s="305"/>
    </row>
    <row r="511" spans="1:40" s="304" customFormat="1" ht="9" customHeight="1">
      <c r="A511" s="319" t="s">
        <v>28</v>
      </c>
      <c r="B511" s="305">
        <f t="shared" si="27"/>
        <v>38841.502174000001</v>
      </c>
      <c r="C511" s="305">
        <v>1558.929566</v>
      </c>
      <c r="D511" s="329">
        <v>0</v>
      </c>
      <c r="E511" s="305">
        <v>0</v>
      </c>
      <c r="F511" s="305">
        <v>593.03719999999998</v>
      </c>
      <c r="G511" s="305">
        <v>115.56109499999999</v>
      </c>
      <c r="H511" s="305">
        <v>60.593057000000002</v>
      </c>
      <c r="I511" s="305">
        <v>17339.801528</v>
      </c>
      <c r="J511" s="305">
        <v>18576.698133000002</v>
      </c>
      <c r="K511" s="305">
        <v>0</v>
      </c>
      <c r="L511" s="305">
        <v>446.41810400000003</v>
      </c>
      <c r="M511" s="305">
        <v>150.463491</v>
      </c>
      <c r="N511" s="314"/>
      <c r="O511" s="305"/>
      <c r="P511" s="305"/>
      <c r="Q511" s="305"/>
      <c r="R511" s="305"/>
      <c r="S511" s="305"/>
      <c r="T511" s="305"/>
      <c r="U511" s="305"/>
      <c r="V511" s="305"/>
      <c r="W511" s="305"/>
      <c r="X511" s="305"/>
      <c r="Y511" s="305"/>
      <c r="Z511" s="305"/>
      <c r="AA511" s="305"/>
      <c r="AB511" s="305"/>
      <c r="AC511" s="305"/>
      <c r="AD511" s="305"/>
      <c r="AE511" s="305"/>
      <c r="AF511" s="305"/>
      <c r="AG511" s="305"/>
      <c r="AH511" s="305"/>
      <c r="AI511" s="305"/>
      <c r="AJ511" s="305"/>
      <c r="AK511" s="305"/>
      <c r="AL511" s="305"/>
      <c r="AM511" s="305"/>
      <c r="AN511" s="305"/>
    </row>
    <row r="512" spans="1:40" s="304" customFormat="1" ht="9" customHeight="1">
      <c r="A512" s="317" t="s">
        <v>29</v>
      </c>
      <c r="B512" s="323">
        <f t="shared" si="27"/>
        <v>39525.939136000001</v>
      </c>
      <c r="C512" s="323">
        <v>1322.825857</v>
      </c>
      <c r="D512" s="330">
        <v>0</v>
      </c>
      <c r="E512" s="323">
        <v>0</v>
      </c>
      <c r="F512" s="323">
        <v>1201.188472</v>
      </c>
      <c r="G512" s="323">
        <v>116.767589</v>
      </c>
      <c r="H512" s="323">
        <v>1008.712808</v>
      </c>
      <c r="I512" s="323">
        <v>13430.745150999999</v>
      </c>
      <c r="J512" s="323">
        <v>19846.124954999999</v>
      </c>
      <c r="K512" s="323">
        <v>2599.5743040000002</v>
      </c>
      <c r="L512" s="323">
        <v>0</v>
      </c>
      <c r="M512" s="323">
        <v>0</v>
      </c>
      <c r="N512" s="314"/>
      <c r="O512" s="305"/>
      <c r="P512" s="305"/>
      <c r="Q512" s="305"/>
      <c r="R512" s="305"/>
      <c r="S512" s="305"/>
      <c r="T512" s="305"/>
      <c r="U512" s="305"/>
      <c r="V512" s="305"/>
      <c r="W512" s="305"/>
      <c r="X512" s="305"/>
      <c r="Y512" s="305"/>
      <c r="Z512" s="305"/>
      <c r="AA512" s="305"/>
      <c r="AB512" s="305"/>
      <c r="AC512" s="305"/>
      <c r="AD512" s="305"/>
      <c r="AE512" s="305"/>
      <c r="AF512" s="305"/>
      <c r="AG512" s="305"/>
      <c r="AH512" s="305"/>
      <c r="AI512" s="305"/>
      <c r="AJ512" s="305"/>
      <c r="AK512" s="305"/>
      <c r="AL512" s="305"/>
      <c r="AM512" s="305"/>
      <c r="AN512" s="305"/>
    </row>
    <row r="513" spans="1:40" s="304" customFormat="1" ht="9" customHeight="1">
      <c r="A513" s="319" t="s">
        <v>30</v>
      </c>
      <c r="B513" s="305">
        <f t="shared" si="27"/>
        <v>16516.005662</v>
      </c>
      <c r="C513" s="305">
        <v>228.307277</v>
      </c>
      <c r="D513" s="329">
        <v>0</v>
      </c>
      <c r="E513" s="305">
        <v>0</v>
      </c>
      <c r="F513" s="305">
        <v>207.68428499999999</v>
      </c>
      <c r="G513" s="305">
        <v>66.368126000000004</v>
      </c>
      <c r="H513" s="305">
        <v>16.772772</v>
      </c>
      <c r="I513" s="305">
        <v>5535.044253</v>
      </c>
      <c r="J513" s="305">
        <v>8326.3536139999997</v>
      </c>
      <c r="K513" s="305">
        <v>0</v>
      </c>
      <c r="L513" s="305">
        <v>649.86083099999996</v>
      </c>
      <c r="M513" s="305">
        <v>1485.6145039999999</v>
      </c>
      <c r="N513" s="314"/>
      <c r="O513" s="305"/>
      <c r="P513" s="305"/>
      <c r="Q513" s="305"/>
      <c r="R513" s="305"/>
      <c r="S513" s="305"/>
      <c r="T513" s="305"/>
      <c r="U513" s="305"/>
      <c r="V513" s="305"/>
      <c r="W513" s="305"/>
      <c r="X513" s="305"/>
      <c r="Y513" s="305"/>
      <c r="Z513" s="305"/>
      <c r="AA513" s="305"/>
      <c r="AB513" s="305"/>
      <c r="AC513" s="305"/>
      <c r="AD513" s="305"/>
      <c r="AE513" s="305"/>
      <c r="AF513" s="305"/>
      <c r="AG513" s="305"/>
      <c r="AH513" s="305"/>
      <c r="AI513" s="305"/>
      <c r="AJ513" s="305"/>
      <c r="AK513" s="305"/>
      <c r="AL513" s="305"/>
      <c r="AM513" s="305"/>
      <c r="AN513" s="305"/>
    </row>
    <row r="514" spans="1:40" s="304" customFormat="1" ht="9" customHeight="1">
      <c r="A514" s="319" t="s">
        <v>31</v>
      </c>
      <c r="B514" s="305">
        <f t="shared" si="27"/>
        <v>97610.841828999997</v>
      </c>
      <c r="C514" s="305">
        <v>2393.2485590000001</v>
      </c>
      <c r="D514" s="329">
        <v>0</v>
      </c>
      <c r="E514" s="305">
        <v>0</v>
      </c>
      <c r="F514" s="305">
        <v>1135.066096</v>
      </c>
      <c r="G514" s="305">
        <v>64.624395000000007</v>
      </c>
      <c r="H514" s="305">
        <v>1008.745989</v>
      </c>
      <c r="I514" s="305">
        <v>28596.119193999999</v>
      </c>
      <c r="J514" s="305">
        <v>46139.306961000002</v>
      </c>
      <c r="K514" s="305">
        <v>0</v>
      </c>
      <c r="L514" s="305">
        <v>8158.6263140000001</v>
      </c>
      <c r="M514" s="305">
        <v>10115.104321000001</v>
      </c>
      <c r="N514" s="314"/>
      <c r="O514" s="305"/>
      <c r="P514" s="305"/>
      <c r="Q514" s="305"/>
      <c r="R514" s="305"/>
      <c r="S514" s="305"/>
      <c r="T514" s="305"/>
      <c r="U514" s="305"/>
      <c r="V514" s="305"/>
      <c r="W514" s="305"/>
      <c r="X514" s="305"/>
      <c r="Y514" s="305"/>
      <c r="Z514" s="305"/>
      <c r="AA514" s="305"/>
      <c r="AB514" s="305"/>
      <c r="AC514" s="305"/>
      <c r="AD514" s="305"/>
      <c r="AE514" s="305"/>
      <c r="AF514" s="305"/>
      <c r="AG514" s="305"/>
      <c r="AH514" s="305"/>
      <c r="AI514" s="305"/>
      <c r="AJ514" s="305"/>
      <c r="AK514" s="305"/>
      <c r="AL514" s="305"/>
      <c r="AM514" s="305"/>
      <c r="AN514" s="305"/>
    </row>
    <row r="515" spans="1:40" s="305" customFormat="1" ht="9" customHeight="1">
      <c r="A515" s="320" t="s">
        <v>32</v>
      </c>
      <c r="B515" s="305">
        <f t="shared" si="27"/>
        <v>24156.878063999997</v>
      </c>
      <c r="C515" s="305">
        <v>938.92922799999997</v>
      </c>
      <c r="D515" s="329">
        <v>0</v>
      </c>
      <c r="E515" s="305">
        <v>0</v>
      </c>
      <c r="F515" s="305">
        <v>389.56818500000003</v>
      </c>
      <c r="G515" s="305">
        <v>319.96852200000001</v>
      </c>
      <c r="H515" s="305">
        <v>287.36338000000001</v>
      </c>
      <c r="I515" s="305">
        <v>7640.2258879999999</v>
      </c>
      <c r="J515" s="305">
        <v>12961.890803</v>
      </c>
      <c r="K515" s="305">
        <v>1618.9320580000001</v>
      </c>
      <c r="L515" s="305">
        <v>0</v>
      </c>
      <c r="M515" s="315">
        <v>0</v>
      </c>
      <c r="N515" s="314"/>
    </row>
    <row r="516" spans="1:40" s="304" customFormat="1" ht="9" customHeight="1">
      <c r="A516" s="326" t="s">
        <v>33</v>
      </c>
      <c r="B516" s="323">
        <f t="shared" si="27"/>
        <v>25462.774497999999</v>
      </c>
      <c r="C516" s="323">
        <v>308.00931000000003</v>
      </c>
      <c r="D516" s="330">
        <v>0</v>
      </c>
      <c r="E516" s="323">
        <v>222.07236</v>
      </c>
      <c r="F516" s="323">
        <v>674.51798199999996</v>
      </c>
      <c r="G516" s="323">
        <v>32.640565000000002</v>
      </c>
      <c r="H516" s="323">
        <v>260.81872800000002</v>
      </c>
      <c r="I516" s="323">
        <v>6620.8877769999999</v>
      </c>
      <c r="J516" s="323">
        <v>14258.126681</v>
      </c>
      <c r="K516" s="323">
        <v>3085.7010949999999</v>
      </c>
      <c r="L516" s="323">
        <v>0</v>
      </c>
      <c r="M516" s="323">
        <v>0</v>
      </c>
      <c r="N516" s="314"/>
      <c r="O516" s="305"/>
      <c r="P516" s="305"/>
      <c r="Q516" s="305"/>
      <c r="R516" s="305"/>
      <c r="S516" s="305"/>
      <c r="T516" s="305"/>
      <c r="U516" s="305"/>
      <c r="V516" s="305"/>
      <c r="W516" s="305"/>
      <c r="X516" s="305"/>
      <c r="Y516" s="305"/>
      <c r="Z516" s="305"/>
      <c r="AA516" s="305"/>
      <c r="AB516" s="305"/>
      <c r="AC516" s="305"/>
      <c r="AD516" s="305"/>
      <c r="AE516" s="305"/>
      <c r="AF516" s="305"/>
      <c r="AG516" s="305"/>
      <c r="AH516" s="305"/>
      <c r="AI516" s="305"/>
      <c r="AJ516" s="305"/>
      <c r="AK516" s="305"/>
      <c r="AL516" s="305"/>
      <c r="AM516" s="305"/>
      <c r="AN516" s="305"/>
    </row>
    <row r="517" spans="1:40" s="304" customFormat="1" ht="9" customHeight="1">
      <c r="A517" s="319"/>
      <c r="N517" s="314"/>
      <c r="O517" s="305"/>
      <c r="P517" s="305"/>
      <c r="Q517" s="305"/>
      <c r="R517" s="305"/>
      <c r="S517" s="305"/>
      <c r="T517" s="305"/>
      <c r="U517" s="305"/>
      <c r="V517" s="305"/>
      <c r="W517" s="305"/>
      <c r="X517" s="305"/>
      <c r="Y517" s="305"/>
      <c r="Z517" s="305"/>
      <c r="AA517" s="305"/>
      <c r="AB517" s="305"/>
      <c r="AC517" s="305"/>
      <c r="AD517" s="305"/>
      <c r="AE517" s="305"/>
      <c r="AF517" s="305"/>
      <c r="AG517" s="305"/>
      <c r="AH517" s="305"/>
      <c r="AI517" s="305"/>
      <c r="AJ517" s="305"/>
      <c r="AK517" s="305"/>
      <c r="AL517" s="305"/>
      <c r="AM517" s="305"/>
      <c r="AN517" s="305"/>
    </row>
    <row r="518" spans="1:40" s="304" customFormat="1" ht="9" customHeight="1">
      <c r="A518" s="302">
        <v>2012</v>
      </c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14"/>
      <c r="O518" s="305"/>
      <c r="P518" s="305"/>
      <c r="Q518" s="305"/>
      <c r="R518" s="305"/>
      <c r="S518" s="305"/>
      <c r="T518" s="305"/>
      <c r="U518" s="305"/>
      <c r="V518" s="305"/>
      <c r="W518" s="305"/>
      <c r="X518" s="305"/>
      <c r="Y518" s="305"/>
      <c r="Z518" s="305"/>
      <c r="AA518" s="305"/>
      <c r="AB518" s="305"/>
      <c r="AC518" s="305"/>
      <c r="AD518" s="305"/>
      <c r="AE518" s="305"/>
      <c r="AF518" s="305"/>
      <c r="AG518" s="305"/>
      <c r="AH518" s="305"/>
      <c r="AI518" s="305"/>
      <c r="AJ518" s="305"/>
      <c r="AK518" s="305"/>
      <c r="AL518" s="305"/>
      <c r="AM518" s="305"/>
      <c r="AN518" s="305"/>
    </row>
    <row r="519" spans="1:40" s="304" customFormat="1" ht="9" customHeight="1">
      <c r="A519" s="306" t="s">
        <v>1</v>
      </c>
      <c r="B519" s="307">
        <f>SUM(B521:B552)</f>
        <v>1581504.6320570002</v>
      </c>
      <c r="C519" s="307">
        <f t="shared" ref="C519:M519" si="28">SUM(C521:C552)</f>
        <v>89449.35755500001</v>
      </c>
      <c r="D519" s="307">
        <f t="shared" si="28"/>
        <v>0</v>
      </c>
      <c r="E519" s="307">
        <f t="shared" si="28"/>
        <v>2261.065861</v>
      </c>
      <c r="F519" s="307">
        <f t="shared" si="28"/>
        <v>49994.942632999991</v>
      </c>
      <c r="G519" s="307">
        <f t="shared" si="28"/>
        <v>8032.9146750000009</v>
      </c>
      <c r="H519" s="307">
        <f t="shared" si="28"/>
        <v>22771.572084999996</v>
      </c>
      <c r="I519" s="307">
        <f t="shared" si="28"/>
        <v>500609.19775399996</v>
      </c>
      <c r="J519" s="307">
        <f t="shared" si="28"/>
        <v>744995.90682599996</v>
      </c>
      <c r="K519" s="307">
        <f t="shared" si="28"/>
        <v>74557.083421999996</v>
      </c>
      <c r="L519" s="307">
        <f t="shared" si="28"/>
        <v>13508.566303</v>
      </c>
      <c r="M519" s="307">
        <f t="shared" si="28"/>
        <v>75324.024942999997</v>
      </c>
      <c r="N519" s="314"/>
      <c r="O519" s="308"/>
      <c r="P519" s="305"/>
      <c r="Q519" s="305"/>
      <c r="R519" s="305"/>
      <c r="S519" s="305"/>
      <c r="T519" s="305"/>
      <c r="U519" s="305"/>
      <c r="V519" s="305"/>
      <c r="W519" s="305"/>
      <c r="X519" s="305"/>
      <c r="Y519" s="305"/>
      <c r="Z519" s="305"/>
      <c r="AA519" s="305"/>
      <c r="AB519" s="305"/>
      <c r="AC519" s="305"/>
      <c r="AD519" s="305"/>
      <c r="AE519" s="305"/>
      <c r="AF519" s="305"/>
      <c r="AG519" s="305"/>
      <c r="AH519" s="305"/>
      <c r="AI519" s="305"/>
      <c r="AJ519" s="305"/>
      <c r="AK519" s="305"/>
      <c r="AL519" s="305"/>
      <c r="AM519" s="305"/>
      <c r="AN519" s="305"/>
    </row>
    <row r="520" spans="1:40" s="304" customFormat="1" ht="3" customHeight="1">
      <c r="A520" s="306"/>
      <c r="N520" s="314"/>
      <c r="O520" s="305"/>
      <c r="P520" s="305"/>
      <c r="Q520" s="305"/>
      <c r="R520" s="305"/>
      <c r="S520" s="305"/>
      <c r="T520" s="305"/>
      <c r="U520" s="305"/>
      <c r="V520" s="305"/>
      <c r="W520" s="305"/>
      <c r="X520" s="305"/>
      <c r="Y520" s="305"/>
      <c r="Z520" s="305"/>
      <c r="AA520" s="305"/>
      <c r="AB520" s="305"/>
      <c r="AC520" s="305"/>
      <c r="AD520" s="305"/>
      <c r="AE520" s="305"/>
      <c r="AF520" s="305"/>
      <c r="AG520" s="305"/>
      <c r="AH520" s="305"/>
      <c r="AI520" s="305"/>
      <c r="AJ520" s="305"/>
      <c r="AK520" s="305"/>
      <c r="AL520" s="305"/>
      <c r="AM520" s="305"/>
      <c r="AN520" s="305"/>
    </row>
    <row r="521" spans="1:40" s="304" customFormat="1" ht="9" customHeight="1">
      <c r="A521" s="311" t="s">
        <v>2</v>
      </c>
      <c r="B521" s="304">
        <f>SUM(C521:M521)</f>
        <v>18177.45</v>
      </c>
      <c r="C521" s="304">
        <v>655.25</v>
      </c>
      <c r="D521" s="329">
        <v>0</v>
      </c>
      <c r="E521" s="304">
        <v>0</v>
      </c>
      <c r="F521" s="304">
        <v>421.375</v>
      </c>
      <c r="G521" s="304">
        <v>49.058</v>
      </c>
      <c r="H521" s="304">
        <v>276.46899999999999</v>
      </c>
      <c r="I521" s="304">
        <v>5675.19</v>
      </c>
      <c r="J521" s="304">
        <v>10383.269</v>
      </c>
      <c r="K521" s="304">
        <v>491.06799999999998</v>
      </c>
      <c r="L521" s="304">
        <v>0</v>
      </c>
      <c r="M521" s="304">
        <v>225.77099999999999</v>
      </c>
      <c r="N521" s="314">
        <v>0</v>
      </c>
      <c r="O521" s="305"/>
      <c r="P521" s="305"/>
      <c r="Q521" s="305"/>
      <c r="R521" s="305"/>
      <c r="S521" s="305"/>
      <c r="T521" s="305"/>
      <c r="U521" s="305"/>
      <c r="V521" s="305"/>
      <c r="W521" s="305"/>
      <c r="X521" s="305"/>
      <c r="Y521" s="305"/>
      <c r="Z521" s="305"/>
      <c r="AA521" s="305"/>
      <c r="AB521" s="305"/>
      <c r="AC521" s="305"/>
      <c r="AD521" s="305"/>
      <c r="AE521" s="305"/>
      <c r="AF521" s="305"/>
      <c r="AG521" s="305"/>
      <c r="AH521" s="305"/>
      <c r="AI521" s="305"/>
      <c r="AJ521" s="305"/>
      <c r="AK521" s="305"/>
      <c r="AL521" s="305"/>
      <c r="AM521" s="305"/>
      <c r="AN521" s="305"/>
    </row>
    <row r="522" spans="1:40" s="304" customFormat="1" ht="9" customHeight="1">
      <c r="A522" s="311" t="s">
        <v>3</v>
      </c>
      <c r="B522" s="304">
        <f t="shared" ref="B522:B552" si="29">SUM(C522:M522)</f>
        <v>36767.964593999997</v>
      </c>
      <c r="C522" s="304">
        <v>2091.2208599999999</v>
      </c>
      <c r="D522" s="329">
        <v>0</v>
      </c>
      <c r="E522" s="304">
        <v>40.543996999999997</v>
      </c>
      <c r="F522" s="304">
        <v>976.04371600000002</v>
      </c>
      <c r="G522" s="304">
        <v>165.27709400000001</v>
      </c>
      <c r="H522" s="304">
        <v>213.905272</v>
      </c>
      <c r="I522" s="304">
        <v>15849.960732</v>
      </c>
      <c r="J522" s="304">
        <v>14665.259319999999</v>
      </c>
      <c r="K522" s="304">
        <v>2765.7536030000001</v>
      </c>
      <c r="L522" s="304">
        <v>0</v>
      </c>
      <c r="M522" s="304">
        <v>0</v>
      </c>
      <c r="N522" s="314">
        <v>0</v>
      </c>
      <c r="O522" s="305"/>
      <c r="P522" s="305"/>
      <c r="Q522" s="305"/>
      <c r="R522" s="305"/>
      <c r="S522" s="305"/>
      <c r="T522" s="305"/>
      <c r="U522" s="305"/>
      <c r="V522" s="305"/>
      <c r="W522" s="305"/>
      <c r="X522" s="305"/>
      <c r="Y522" s="305"/>
      <c r="Z522" s="305"/>
      <c r="AA522" s="305"/>
      <c r="AB522" s="305"/>
      <c r="AC522" s="305"/>
      <c r="AD522" s="305"/>
      <c r="AE522" s="305"/>
      <c r="AF522" s="305"/>
      <c r="AG522" s="305"/>
      <c r="AH522" s="305"/>
      <c r="AI522" s="305"/>
      <c r="AJ522" s="305"/>
      <c r="AK522" s="305"/>
      <c r="AL522" s="305"/>
      <c r="AM522" s="305"/>
      <c r="AN522" s="305"/>
    </row>
    <row r="523" spans="1:40" s="304" customFormat="1" ht="9" customHeight="1">
      <c r="A523" s="311" t="s">
        <v>4</v>
      </c>
      <c r="B523" s="304">
        <f t="shared" si="29"/>
        <v>11877.937089999999</v>
      </c>
      <c r="C523" s="304">
        <v>579.67959299999995</v>
      </c>
      <c r="D523" s="329">
        <v>0</v>
      </c>
      <c r="E523" s="304">
        <v>0</v>
      </c>
      <c r="F523" s="304">
        <v>65.714886000000007</v>
      </c>
      <c r="G523" s="304">
        <v>33.863408</v>
      </c>
      <c r="H523" s="304">
        <v>62.416983999999999</v>
      </c>
      <c r="I523" s="304">
        <v>3420.3482060000001</v>
      </c>
      <c r="J523" s="304">
        <v>7312.1751160000003</v>
      </c>
      <c r="K523" s="304">
        <v>403.73889700000001</v>
      </c>
      <c r="L523" s="304">
        <v>0</v>
      </c>
      <c r="M523" s="304">
        <v>0</v>
      </c>
      <c r="N523" s="314">
        <v>0</v>
      </c>
      <c r="O523" s="305"/>
      <c r="P523" s="305"/>
      <c r="Q523" s="305"/>
      <c r="R523" s="305"/>
      <c r="S523" s="305"/>
      <c r="T523" s="305"/>
      <c r="U523" s="305"/>
      <c r="V523" s="305"/>
      <c r="W523" s="305"/>
      <c r="X523" s="305"/>
      <c r="Y523" s="305"/>
      <c r="Z523" s="305"/>
      <c r="AA523" s="305"/>
      <c r="AB523" s="305"/>
      <c r="AC523" s="305"/>
      <c r="AD523" s="305"/>
      <c r="AE523" s="305"/>
      <c r="AF523" s="305"/>
      <c r="AG523" s="305"/>
      <c r="AH523" s="305"/>
      <c r="AI523" s="305"/>
      <c r="AJ523" s="305"/>
      <c r="AK523" s="305"/>
      <c r="AL523" s="305"/>
      <c r="AM523" s="305"/>
      <c r="AN523" s="305"/>
    </row>
    <row r="524" spans="1:40" s="304" customFormat="1" ht="9" customHeight="1">
      <c r="A524" s="317" t="s">
        <v>5</v>
      </c>
      <c r="B524" s="323">
        <f t="shared" si="29"/>
        <v>18904.626999999997</v>
      </c>
      <c r="C524" s="323">
        <v>1116.673</v>
      </c>
      <c r="D524" s="330">
        <v>0</v>
      </c>
      <c r="E524" s="323">
        <v>0</v>
      </c>
      <c r="F524" s="323">
        <v>642.96100000000001</v>
      </c>
      <c r="G524" s="323">
        <v>64.394999999999996</v>
      </c>
      <c r="H524" s="323">
        <v>177.59800000000001</v>
      </c>
      <c r="I524" s="323">
        <v>6482.8469999999998</v>
      </c>
      <c r="J524" s="323">
        <v>9253.3189999999995</v>
      </c>
      <c r="K524" s="323">
        <v>1166.8340000000001</v>
      </c>
      <c r="L524" s="323">
        <v>0</v>
      </c>
      <c r="M524" s="323">
        <v>0</v>
      </c>
      <c r="N524" s="314">
        <v>0</v>
      </c>
      <c r="O524" s="305"/>
      <c r="P524" s="305"/>
      <c r="Q524" s="305"/>
      <c r="R524" s="305"/>
      <c r="S524" s="305"/>
      <c r="T524" s="305"/>
      <c r="U524" s="305"/>
      <c r="V524" s="305"/>
      <c r="W524" s="305"/>
      <c r="X524" s="305"/>
      <c r="Y524" s="305"/>
      <c r="Z524" s="305"/>
      <c r="AA524" s="305"/>
      <c r="AB524" s="305"/>
      <c r="AC524" s="305"/>
      <c r="AD524" s="305"/>
      <c r="AE524" s="305"/>
      <c r="AF524" s="305"/>
      <c r="AG524" s="305"/>
      <c r="AH524" s="305"/>
      <c r="AI524" s="305"/>
      <c r="AJ524" s="305"/>
      <c r="AK524" s="305"/>
      <c r="AL524" s="305"/>
      <c r="AM524" s="305"/>
      <c r="AN524" s="305"/>
    </row>
    <row r="525" spans="1:40" s="304" customFormat="1" ht="9" customHeight="1">
      <c r="A525" s="319" t="s">
        <v>6</v>
      </c>
      <c r="B525" s="315">
        <f t="shared" si="29"/>
        <v>34958.497022000003</v>
      </c>
      <c r="C525" s="315">
        <v>1789.4977710000001</v>
      </c>
      <c r="D525" s="329">
        <v>0</v>
      </c>
      <c r="E525" s="315">
        <v>529.69569999999999</v>
      </c>
      <c r="F525" s="315">
        <v>1151.7217680000001</v>
      </c>
      <c r="G525" s="315">
        <v>501.09713399999998</v>
      </c>
      <c r="H525" s="315">
        <v>581.01711899999998</v>
      </c>
      <c r="I525" s="315">
        <v>11687.764160000001</v>
      </c>
      <c r="J525" s="315">
        <v>18177.980654999999</v>
      </c>
      <c r="K525" s="315">
        <v>0</v>
      </c>
      <c r="L525" s="315">
        <v>539.72271499999999</v>
      </c>
      <c r="M525" s="315">
        <v>0</v>
      </c>
      <c r="N525" s="314">
        <v>0</v>
      </c>
      <c r="O525" s="315"/>
      <c r="P525" s="305"/>
      <c r="Q525" s="305"/>
      <c r="R525" s="305"/>
      <c r="S525" s="305"/>
      <c r="T525" s="305"/>
      <c r="U525" s="305"/>
      <c r="V525" s="305"/>
      <c r="W525" s="305"/>
      <c r="X525" s="305"/>
      <c r="Y525" s="305"/>
      <c r="Z525" s="305"/>
      <c r="AA525" s="305"/>
      <c r="AB525" s="305"/>
      <c r="AC525" s="305"/>
      <c r="AD525" s="305"/>
      <c r="AE525" s="305"/>
      <c r="AF525" s="305"/>
      <c r="AG525" s="305"/>
      <c r="AH525" s="305"/>
      <c r="AI525" s="305"/>
      <c r="AJ525" s="305"/>
      <c r="AK525" s="305"/>
      <c r="AL525" s="305"/>
      <c r="AM525" s="305"/>
      <c r="AN525" s="305"/>
    </row>
    <row r="526" spans="1:40" s="304" customFormat="1" ht="9" customHeight="1">
      <c r="A526" s="319" t="s">
        <v>7</v>
      </c>
      <c r="B526" s="305">
        <f t="shared" si="29"/>
        <v>12176.319343000001</v>
      </c>
      <c r="C526" s="305">
        <v>509.05101999999999</v>
      </c>
      <c r="D526" s="329">
        <v>0</v>
      </c>
      <c r="E526" s="305">
        <v>0</v>
      </c>
      <c r="F526" s="305">
        <v>251.28298799999999</v>
      </c>
      <c r="G526" s="305">
        <v>11.230193999999999</v>
      </c>
      <c r="H526" s="305">
        <v>24.856079000000001</v>
      </c>
      <c r="I526" s="305">
        <v>3444.095108</v>
      </c>
      <c r="J526" s="305">
        <v>7097.2686059999996</v>
      </c>
      <c r="K526" s="305">
        <v>532.489868</v>
      </c>
      <c r="L526" s="305">
        <v>0</v>
      </c>
      <c r="M526" s="305">
        <v>306.04548</v>
      </c>
      <c r="N526" s="314">
        <v>0</v>
      </c>
      <c r="O526" s="305"/>
      <c r="P526" s="305"/>
      <c r="Q526" s="305"/>
      <c r="R526" s="305"/>
      <c r="S526" s="305"/>
      <c r="T526" s="305"/>
      <c r="U526" s="305"/>
      <c r="V526" s="305"/>
      <c r="W526" s="305"/>
      <c r="X526" s="305"/>
      <c r="Y526" s="305"/>
      <c r="Z526" s="305"/>
      <c r="AA526" s="305"/>
      <c r="AB526" s="305"/>
      <c r="AC526" s="305"/>
      <c r="AD526" s="305"/>
      <c r="AE526" s="305"/>
      <c r="AF526" s="305"/>
      <c r="AG526" s="305"/>
      <c r="AH526" s="305"/>
      <c r="AI526" s="305"/>
      <c r="AJ526" s="305"/>
      <c r="AK526" s="305"/>
      <c r="AL526" s="305"/>
      <c r="AM526" s="305"/>
      <c r="AN526" s="305"/>
    </row>
    <row r="527" spans="1:40" s="304" customFormat="1" ht="9" customHeight="1">
      <c r="A527" s="319" t="s">
        <v>8</v>
      </c>
      <c r="B527" s="305">
        <f t="shared" si="29"/>
        <v>70463.278738000008</v>
      </c>
      <c r="C527" s="305">
        <v>1186.248394</v>
      </c>
      <c r="D527" s="329">
        <v>0</v>
      </c>
      <c r="E527" s="305">
        <v>15.396552</v>
      </c>
      <c r="F527" s="305">
        <v>1093.422681</v>
      </c>
      <c r="G527" s="305">
        <v>298.88569100000001</v>
      </c>
      <c r="H527" s="305">
        <v>1188.9816370000001</v>
      </c>
      <c r="I527" s="305">
        <v>20803.718277</v>
      </c>
      <c r="J527" s="305">
        <v>42954.828547999998</v>
      </c>
      <c r="K527" s="305">
        <v>2921.7969579999999</v>
      </c>
      <c r="L527" s="305">
        <v>0</v>
      </c>
      <c r="M527" s="305">
        <v>0</v>
      </c>
      <c r="N527" s="314">
        <v>0</v>
      </c>
      <c r="O527" s="305"/>
      <c r="P527" s="305"/>
      <c r="Q527" s="305"/>
      <c r="R527" s="305"/>
      <c r="S527" s="305"/>
      <c r="T527" s="305"/>
      <c r="U527" s="305"/>
      <c r="V527" s="305"/>
      <c r="W527" s="305"/>
      <c r="X527" s="305"/>
      <c r="Y527" s="305"/>
      <c r="Z527" s="305"/>
      <c r="AA527" s="305"/>
      <c r="AB527" s="305"/>
      <c r="AC527" s="305"/>
      <c r="AD527" s="305"/>
      <c r="AE527" s="305"/>
      <c r="AF527" s="305"/>
      <c r="AG527" s="305"/>
      <c r="AH527" s="305"/>
      <c r="AI527" s="305"/>
      <c r="AJ527" s="305"/>
      <c r="AK527" s="305"/>
      <c r="AL527" s="305"/>
      <c r="AM527" s="305"/>
      <c r="AN527" s="305"/>
    </row>
    <row r="528" spans="1:40" s="304" customFormat="1" ht="9" customHeight="1">
      <c r="A528" s="317" t="s">
        <v>9</v>
      </c>
      <c r="B528" s="323">
        <f t="shared" si="29"/>
        <v>51822.018423999994</v>
      </c>
      <c r="C528" s="323">
        <v>2185.252187</v>
      </c>
      <c r="D528" s="330">
        <v>0</v>
      </c>
      <c r="E528" s="323">
        <v>0</v>
      </c>
      <c r="F528" s="323">
        <v>3368.2791860000002</v>
      </c>
      <c r="G528" s="323">
        <v>348.08022099999999</v>
      </c>
      <c r="H528" s="323">
        <v>355.970913</v>
      </c>
      <c r="I528" s="323">
        <v>15424.039197</v>
      </c>
      <c r="J528" s="323">
        <v>21108.816589999999</v>
      </c>
      <c r="K528" s="323">
        <v>6804.047466</v>
      </c>
      <c r="L528" s="323">
        <v>118.945775</v>
      </c>
      <c r="M528" s="323">
        <v>2108.5868890000002</v>
      </c>
      <c r="N528" s="314">
        <v>0</v>
      </c>
      <c r="O528" s="305"/>
      <c r="P528" s="305"/>
      <c r="Q528" s="305"/>
      <c r="R528" s="305"/>
      <c r="S528" s="305"/>
      <c r="T528" s="305"/>
      <c r="U528" s="305"/>
      <c r="V528" s="305"/>
      <c r="W528" s="305"/>
      <c r="X528" s="305"/>
      <c r="Y528" s="305"/>
      <c r="Z528" s="305"/>
      <c r="AA528" s="305"/>
      <c r="AB528" s="305"/>
      <c r="AC528" s="305"/>
      <c r="AD528" s="305"/>
      <c r="AE528" s="305"/>
      <c r="AF528" s="305"/>
      <c r="AG528" s="305"/>
      <c r="AH528" s="305"/>
      <c r="AI528" s="305"/>
      <c r="AJ528" s="305"/>
      <c r="AK528" s="305"/>
      <c r="AL528" s="305"/>
      <c r="AM528" s="305"/>
      <c r="AN528" s="305"/>
    </row>
    <row r="529" spans="1:40" s="304" customFormat="1" ht="9" customHeight="1">
      <c r="A529" s="319" t="s">
        <v>178</v>
      </c>
      <c r="B529" s="315">
        <f t="shared" si="29"/>
        <v>146005.12</v>
      </c>
      <c r="C529" s="315">
        <v>35058.491000000002</v>
      </c>
      <c r="D529" s="329">
        <v>0</v>
      </c>
      <c r="E529" s="315">
        <v>814.64700000000005</v>
      </c>
      <c r="F529" s="315">
        <v>17436.815999999999</v>
      </c>
      <c r="G529" s="315">
        <v>2265.1</v>
      </c>
      <c r="H529" s="315">
        <v>4511.7290000000003</v>
      </c>
      <c r="I529" s="315">
        <v>56162.853000000003</v>
      </c>
      <c r="J529" s="315">
        <v>21367.995999999999</v>
      </c>
      <c r="K529" s="315">
        <v>5368.7740000000003</v>
      </c>
      <c r="L529" s="315">
        <v>0</v>
      </c>
      <c r="M529" s="315">
        <v>3018.7139999999999</v>
      </c>
      <c r="N529" s="314">
        <v>0</v>
      </c>
      <c r="O529" s="315"/>
      <c r="P529" s="305"/>
      <c r="Q529" s="305"/>
      <c r="R529" s="305"/>
      <c r="S529" s="305"/>
      <c r="T529" s="305"/>
      <c r="U529" s="305"/>
      <c r="V529" s="305"/>
      <c r="W529" s="305"/>
      <c r="X529" s="305"/>
      <c r="Y529" s="305"/>
      <c r="Z529" s="305"/>
      <c r="AA529" s="305"/>
      <c r="AB529" s="305"/>
      <c r="AC529" s="305"/>
      <c r="AD529" s="305"/>
      <c r="AE529" s="305"/>
      <c r="AF529" s="305"/>
      <c r="AG529" s="305"/>
      <c r="AH529" s="305"/>
      <c r="AI529" s="305"/>
      <c r="AJ529" s="305"/>
      <c r="AK529" s="305"/>
      <c r="AL529" s="305"/>
      <c r="AM529" s="305"/>
      <c r="AN529" s="305"/>
    </row>
    <row r="530" spans="1:40" s="304" customFormat="1" ht="9" customHeight="1">
      <c r="A530" s="319" t="s">
        <v>11</v>
      </c>
      <c r="B530" s="315">
        <f t="shared" si="29"/>
        <v>22899.907087</v>
      </c>
      <c r="C530" s="315">
        <v>842.68830500000001</v>
      </c>
      <c r="D530" s="329">
        <v>0</v>
      </c>
      <c r="E530" s="315">
        <v>0</v>
      </c>
      <c r="F530" s="315">
        <v>571.12784199999999</v>
      </c>
      <c r="G530" s="315">
        <v>113.08651399999999</v>
      </c>
      <c r="H530" s="315">
        <v>110.042669</v>
      </c>
      <c r="I530" s="315">
        <v>6429.5691189999998</v>
      </c>
      <c r="J530" s="315">
        <v>14779.395737000001</v>
      </c>
      <c r="K530" s="315">
        <v>0</v>
      </c>
      <c r="L530" s="315">
        <v>0</v>
      </c>
      <c r="M530" s="315">
        <v>53.996901000000001</v>
      </c>
      <c r="N530" s="314">
        <v>0</v>
      </c>
      <c r="O530" s="315"/>
      <c r="P530" s="305"/>
      <c r="Q530" s="305"/>
      <c r="R530" s="305"/>
      <c r="S530" s="305"/>
      <c r="T530" s="305"/>
      <c r="U530" s="305"/>
      <c r="V530" s="305"/>
      <c r="W530" s="305"/>
      <c r="X530" s="305"/>
      <c r="Y530" s="305"/>
      <c r="Z530" s="305"/>
      <c r="AA530" s="305"/>
      <c r="AB530" s="305"/>
      <c r="AC530" s="305"/>
      <c r="AD530" s="305"/>
      <c r="AE530" s="305"/>
      <c r="AF530" s="305"/>
      <c r="AG530" s="305"/>
      <c r="AH530" s="305"/>
      <c r="AI530" s="305"/>
      <c r="AJ530" s="305"/>
      <c r="AK530" s="305"/>
      <c r="AL530" s="305"/>
      <c r="AM530" s="305"/>
      <c r="AN530" s="305"/>
    </row>
    <row r="531" spans="1:40" s="304" customFormat="1" ht="9" customHeight="1">
      <c r="A531" s="319" t="s">
        <v>12</v>
      </c>
      <c r="B531" s="305">
        <f t="shared" si="29"/>
        <v>56297.359136999999</v>
      </c>
      <c r="C531" s="305">
        <v>2077.807354</v>
      </c>
      <c r="D531" s="329">
        <v>0</v>
      </c>
      <c r="E531" s="305">
        <v>0</v>
      </c>
      <c r="F531" s="305">
        <v>1219.928173</v>
      </c>
      <c r="G531" s="305">
        <v>137.43915000000001</v>
      </c>
      <c r="H531" s="305">
        <v>418.63657699999999</v>
      </c>
      <c r="I531" s="305">
        <v>19693.382792</v>
      </c>
      <c r="J531" s="305">
        <v>31137.335569999999</v>
      </c>
      <c r="K531" s="305">
        <v>310.689998</v>
      </c>
      <c r="L531" s="305">
        <v>0</v>
      </c>
      <c r="M531" s="305">
        <v>1302.1395230000001</v>
      </c>
      <c r="N531" s="314">
        <v>0</v>
      </c>
      <c r="O531" s="305"/>
      <c r="P531" s="305"/>
      <c r="Q531" s="305"/>
      <c r="R531" s="305"/>
      <c r="S531" s="305"/>
      <c r="T531" s="305"/>
      <c r="U531" s="305"/>
      <c r="V531" s="305"/>
      <c r="W531" s="305"/>
      <c r="X531" s="305"/>
      <c r="Y531" s="305"/>
      <c r="Z531" s="305"/>
      <c r="AA531" s="305"/>
      <c r="AB531" s="305"/>
      <c r="AC531" s="305"/>
      <c r="AD531" s="305"/>
      <c r="AE531" s="305"/>
      <c r="AF531" s="305"/>
      <c r="AG531" s="305"/>
      <c r="AH531" s="305"/>
      <c r="AI531" s="305"/>
      <c r="AJ531" s="305"/>
      <c r="AK531" s="305"/>
      <c r="AL531" s="305"/>
      <c r="AM531" s="305"/>
      <c r="AN531" s="305"/>
    </row>
    <row r="532" spans="1:40" s="304" customFormat="1" ht="9" customHeight="1">
      <c r="A532" s="317" t="s">
        <v>13</v>
      </c>
      <c r="B532" s="323">
        <f t="shared" si="29"/>
        <v>48498.804221999992</v>
      </c>
      <c r="C532" s="323">
        <v>1079.6029000000001</v>
      </c>
      <c r="D532" s="330">
        <v>0</v>
      </c>
      <c r="E532" s="323">
        <v>0</v>
      </c>
      <c r="F532" s="323">
        <v>537.9194</v>
      </c>
      <c r="G532" s="323">
        <v>60.491</v>
      </c>
      <c r="H532" s="323">
        <v>261.9633</v>
      </c>
      <c r="I532" s="323">
        <v>11452.770399999999</v>
      </c>
      <c r="J532" s="323">
        <v>33346.803800000002</v>
      </c>
      <c r="K532" s="323">
        <v>1615.1686219999999</v>
      </c>
      <c r="L532" s="323">
        <v>0</v>
      </c>
      <c r="M532" s="323">
        <v>144.0848</v>
      </c>
      <c r="N532" s="314">
        <v>0</v>
      </c>
      <c r="O532" s="305"/>
      <c r="P532" s="305"/>
      <c r="Q532" s="305"/>
      <c r="R532" s="305"/>
      <c r="S532" s="305"/>
      <c r="T532" s="305"/>
      <c r="U532" s="305"/>
      <c r="V532" s="305"/>
      <c r="W532" s="305"/>
      <c r="X532" s="305"/>
      <c r="Y532" s="305"/>
      <c r="Z532" s="305"/>
      <c r="AA532" s="305"/>
      <c r="AB532" s="305"/>
      <c r="AC532" s="305"/>
      <c r="AD532" s="305"/>
      <c r="AE532" s="305"/>
      <c r="AF532" s="305"/>
      <c r="AG532" s="305"/>
      <c r="AH532" s="305"/>
      <c r="AI532" s="305"/>
      <c r="AJ532" s="305"/>
      <c r="AK532" s="305"/>
      <c r="AL532" s="305"/>
      <c r="AM532" s="305"/>
      <c r="AN532" s="305"/>
    </row>
    <row r="533" spans="1:40" s="304" customFormat="1" ht="9" customHeight="1">
      <c r="A533" s="319" t="s">
        <v>14</v>
      </c>
      <c r="B533" s="305">
        <f t="shared" si="29"/>
        <v>37656.243099999992</v>
      </c>
      <c r="C533" s="305">
        <v>1019.573496</v>
      </c>
      <c r="D533" s="329">
        <v>0</v>
      </c>
      <c r="E533" s="305">
        <v>8.1412010000000006</v>
      </c>
      <c r="F533" s="305">
        <v>332.970349</v>
      </c>
      <c r="G533" s="305">
        <v>29.434493</v>
      </c>
      <c r="H533" s="305">
        <v>332.612979</v>
      </c>
      <c r="I533" s="305">
        <v>10039.816108000001</v>
      </c>
      <c r="J533" s="305">
        <v>22995.336703000001</v>
      </c>
      <c r="K533" s="305">
        <v>2319.2392920000002</v>
      </c>
      <c r="L533" s="305">
        <v>579.11847899999998</v>
      </c>
      <c r="M533" s="305">
        <v>0</v>
      </c>
      <c r="N533" s="314">
        <v>0</v>
      </c>
      <c r="O533" s="305"/>
      <c r="P533" s="305"/>
      <c r="Q533" s="305"/>
      <c r="R533" s="305"/>
      <c r="S533" s="305"/>
      <c r="T533" s="305"/>
      <c r="U533" s="305"/>
      <c r="V533" s="305"/>
      <c r="W533" s="305"/>
      <c r="X533" s="305"/>
      <c r="Y533" s="305"/>
      <c r="Z533" s="305"/>
      <c r="AA533" s="305"/>
      <c r="AB533" s="305"/>
      <c r="AC533" s="305"/>
      <c r="AD533" s="305"/>
      <c r="AE533" s="305"/>
      <c r="AF533" s="305"/>
      <c r="AG533" s="305"/>
      <c r="AH533" s="305"/>
      <c r="AI533" s="305"/>
      <c r="AJ533" s="305"/>
      <c r="AK533" s="305"/>
      <c r="AL533" s="305"/>
      <c r="AM533" s="305"/>
      <c r="AN533" s="305"/>
    </row>
    <row r="534" spans="1:40" s="304" customFormat="1" ht="9" customHeight="1">
      <c r="A534" s="319" t="s">
        <v>15</v>
      </c>
      <c r="B534" s="305">
        <f t="shared" si="29"/>
        <v>82381.26911600001</v>
      </c>
      <c r="C534" s="305">
        <v>2731.4870150000002</v>
      </c>
      <c r="D534" s="329">
        <v>0</v>
      </c>
      <c r="E534" s="305">
        <v>0</v>
      </c>
      <c r="F534" s="305">
        <v>1910.7157950000001</v>
      </c>
      <c r="G534" s="305">
        <v>155.787159</v>
      </c>
      <c r="H534" s="305">
        <v>1732.516468</v>
      </c>
      <c r="I534" s="305">
        <v>31164.894749999999</v>
      </c>
      <c r="J534" s="305">
        <v>38567.937946999999</v>
      </c>
      <c r="K534" s="305">
        <v>1370</v>
      </c>
      <c r="L534" s="305">
        <v>2955.3603509999998</v>
      </c>
      <c r="M534" s="305">
        <v>1792.5696310000001</v>
      </c>
      <c r="N534" s="314">
        <v>0</v>
      </c>
      <c r="O534" s="305"/>
      <c r="P534" s="305"/>
      <c r="Q534" s="305"/>
      <c r="R534" s="305"/>
      <c r="S534" s="305"/>
      <c r="T534" s="305"/>
      <c r="U534" s="305"/>
      <c r="V534" s="305"/>
      <c r="W534" s="305"/>
      <c r="X534" s="305"/>
      <c r="Y534" s="305"/>
      <c r="Z534" s="305"/>
      <c r="AA534" s="305"/>
      <c r="AB534" s="305"/>
      <c r="AC534" s="305"/>
      <c r="AD534" s="305"/>
      <c r="AE534" s="305"/>
      <c r="AF534" s="305"/>
      <c r="AG534" s="305"/>
      <c r="AH534" s="305"/>
      <c r="AI534" s="305"/>
      <c r="AJ534" s="305"/>
      <c r="AK534" s="305"/>
      <c r="AL534" s="305"/>
      <c r="AM534" s="305"/>
      <c r="AN534" s="305"/>
    </row>
    <row r="535" spans="1:40" s="304" customFormat="1" ht="9" customHeight="1">
      <c r="A535" s="319" t="s">
        <v>16</v>
      </c>
      <c r="B535" s="305">
        <f t="shared" si="29"/>
        <v>200597.51879999999</v>
      </c>
      <c r="C535" s="305">
        <v>10159.763499999999</v>
      </c>
      <c r="D535" s="329">
        <v>0</v>
      </c>
      <c r="E535" s="305">
        <v>445.38760000000002</v>
      </c>
      <c r="F535" s="305">
        <v>5217.0459000000001</v>
      </c>
      <c r="G535" s="305">
        <v>696.01869999999997</v>
      </c>
      <c r="H535" s="305">
        <v>6563.6869999999999</v>
      </c>
      <c r="I535" s="305">
        <v>60945.940300000002</v>
      </c>
      <c r="J535" s="305">
        <v>76450.183499999999</v>
      </c>
      <c r="K535" s="305">
        <v>9571.2978999999996</v>
      </c>
      <c r="L535" s="305">
        <v>135.75630000000001</v>
      </c>
      <c r="M535" s="305">
        <v>30412.438099999999</v>
      </c>
      <c r="N535" s="314">
        <v>0</v>
      </c>
      <c r="O535" s="305"/>
      <c r="P535" s="305"/>
      <c r="Q535" s="305"/>
      <c r="R535" s="305"/>
      <c r="S535" s="305"/>
      <c r="T535" s="305"/>
      <c r="U535" s="305"/>
      <c r="V535" s="305"/>
      <c r="W535" s="305"/>
      <c r="X535" s="305"/>
      <c r="Y535" s="305"/>
      <c r="Z535" s="305"/>
      <c r="AA535" s="305"/>
      <c r="AB535" s="305"/>
      <c r="AC535" s="305"/>
      <c r="AD535" s="305"/>
      <c r="AE535" s="305"/>
      <c r="AF535" s="305"/>
      <c r="AG535" s="305"/>
      <c r="AH535" s="305"/>
      <c r="AI535" s="305"/>
      <c r="AJ535" s="305"/>
      <c r="AK535" s="305"/>
      <c r="AL535" s="305"/>
      <c r="AM535" s="305"/>
      <c r="AN535" s="305"/>
    </row>
    <row r="536" spans="1:40" s="304" customFormat="1" ht="9" customHeight="1">
      <c r="A536" s="317" t="s">
        <v>17</v>
      </c>
      <c r="B536" s="323">
        <f t="shared" si="29"/>
        <v>52758.184477000003</v>
      </c>
      <c r="C536" s="323">
        <v>1269.9466729999999</v>
      </c>
      <c r="D536" s="330">
        <v>0</v>
      </c>
      <c r="E536" s="323">
        <v>1.6765429999999999</v>
      </c>
      <c r="F536" s="323">
        <v>1446.831565</v>
      </c>
      <c r="G536" s="323">
        <v>171.112379</v>
      </c>
      <c r="H536" s="323">
        <v>113.699071</v>
      </c>
      <c r="I536" s="323">
        <v>18511.608768999999</v>
      </c>
      <c r="J536" s="323">
        <v>29523.367330000001</v>
      </c>
      <c r="K536" s="323">
        <v>0</v>
      </c>
      <c r="L536" s="323">
        <v>0</v>
      </c>
      <c r="M536" s="323">
        <v>1719.942147</v>
      </c>
      <c r="N536" s="314">
        <v>0</v>
      </c>
      <c r="O536" s="305"/>
      <c r="P536" s="305"/>
      <c r="Q536" s="305"/>
      <c r="R536" s="305"/>
      <c r="S536" s="305"/>
      <c r="T536" s="305"/>
      <c r="U536" s="305"/>
      <c r="V536" s="305"/>
      <c r="W536" s="305"/>
      <c r="X536" s="305"/>
      <c r="Y536" s="305"/>
      <c r="Z536" s="305"/>
      <c r="AA536" s="305"/>
      <c r="AB536" s="305"/>
      <c r="AC536" s="305"/>
      <c r="AD536" s="305"/>
      <c r="AE536" s="305"/>
      <c r="AF536" s="305"/>
      <c r="AG536" s="305"/>
      <c r="AH536" s="305"/>
      <c r="AI536" s="305"/>
      <c r="AJ536" s="305"/>
      <c r="AK536" s="305"/>
      <c r="AL536" s="305"/>
      <c r="AM536" s="305"/>
      <c r="AN536" s="305"/>
    </row>
    <row r="537" spans="1:40" s="304" customFormat="1" ht="9" customHeight="1">
      <c r="A537" s="319" t="s">
        <v>18</v>
      </c>
      <c r="B537" s="305">
        <f t="shared" si="29"/>
        <v>20842.342000000004</v>
      </c>
      <c r="C537" s="305">
        <v>458.81400000000002</v>
      </c>
      <c r="D537" s="329">
        <v>0</v>
      </c>
      <c r="E537" s="305">
        <v>48.993000000000002</v>
      </c>
      <c r="F537" s="305">
        <v>370.69799999999998</v>
      </c>
      <c r="G537" s="305">
        <v>55.423999999999999</v>
      </c>
      <c r="H537" s="305">
        <v>28.013999999999999</v>
      </c>
      <c r="I537" s="305">
        <v>6555.7060000000001</v>
      </c>
      <c r="J537" s="305">
        <v>11146</v>
      </c>
      <c r="K537" s="305">
        <v>181.81</v>
      </c>
      <c r="L537" s="305">
        <v>1996.883</v>
      </c>
      <c r="M537" s="305">
        <v>0</v>
      </c>
      <c r="N537" s="314">
        <v>0</v>
      </c>
      <c r="O537" s="305"/>
      <c r="P537" s="305"/>
      <c r="Q537" s="305"/>
      <c r="R537" s="305"/>
      <c r="S537" s="305"/>
      <c r="T537" s="305"/>
      <c r="U537" s="305"/>
      <c r="V537" s="305"/>
      <c r="W537" s="305"/>
      <c r="X537" s="305"/>
      <c r="Y537" s="305"/>
      <c r="Z537" s="305"/>
      <c r="AA537" s="305"/>
      <c r="AB537" s="305"/>
      <c r="AC537" s="305"/>
      <c r="AD537" s="305"/>
      <c r="AE537" s="305"/>
      <c r="AF537" s="305"/>
      <c r="AG537" s="305"/>
      <c r="AH537" s="305"/>
      <c r="AI537" s="305"/>
      <c r="AJ537" s="305"/>
      <c r="AK537" s="305"/>
      <c r="AL537" s="305"/>
      <c r="AM537" s="305"/>
      <c r="AN537" s="305"/>
    </row>
    <row r="538" spans="1:40" s="304" customFormat="1" ht="9" customHeight="1">
      <c r="A538" s="319" t="s">
        <v>19</v>
      </c>
      <c r="B538" s="305">
        <f t="shared" si="29"/>
        <v>20948.904455999997</v>
      </c>
      <c r="C538" s="305">
        <v>500.12928099999999</v>
      </c>
      <c r="D538" s="329">
        <v>0</v>
      </c>
      <c r="E538" s="305">
        <v>0</v>
      </c>
      <c r="F538" s="305">
        <v>163.12830500000001</v>
      </c>
      <c r="G538" s="305">
        <v>35.215719</v>
      </c>
      <c r="H538" s="305">
        <v>266.38726200000002</v>
      </c>
      <c r="I538" s="305">
        <v>5074.2018040000003</v>
      </c>
      <c r="J538" s="305">
        <v>10854.242085</v>
      </c>
      <c r="K538" s="305">
        <v>4055.6</v>
      </c>
      <c r="L538" s="305">
        <v>0</v>
      </c>
      <c r="M538" s="305">
        <v>0</v>
      </c>
      <c r="N538" s="314">
        <v>0</v>
      </c>
      <c r="O538" s="305"/>
      <c r="P538" s="305"/>
      <c r="Q538" s="305"/>
      <c r="R538" s="305"/>
      <c r="S538" s="305"/>
      <c r="T538" s="305"/>
      <c r="U538" s="305"/>
      <c r="V538" s="305"/>
      <c r="W538" s="305"/>
      <c r="X538" s="305"/>
      <c r="Y538" s="305"/>
      <c r="Z538" s="305"/>
      <c r="AA538" s="305"/>
      <c r="AB538" s="305"/>
      <c r="AC538" s="305"/>
      <c r="AD538" s="305"/>
      <c r="AE538" s="305"/>
      <c r="AF538" s="305"/>
      <c r="AG538" s="305"/>
      <c r="AH538" s="305"/>
      <c r="AI538" s="305"/>
      <c r="AJ538" s="305"/>
      <c r="AK538" s="305"/>
      <c r="AL538" s="305"/>
      <c r="AM538" s="305"/>
      <c r="AN538" s="305"/>
    </row>
    <row r="539" spans="1:40" s="304" customFormat="1" ht="9" customHeight="1">
      <c r="A539" s="319" t="s">
        <v>20</v>
      </c>
      <c r="B539" s="315">
        <f t="shared" si="29"/>
        <v>79861.135261999996</v>
      </c>
      <c r="C539" s="315">
        <v>4830.2914719999999</v>
      </c>
      <c r="D539" s="329">
        <v>0</v>
      </c>
      <c r="E539" s="315">
        <v>0</v>
      </c>
      <c r="F539" s="315">
        <v>1701.319526</v>
      </c>
      <c r="G539" s="315">
        <v>449.980571</v>
      </c>
      <c r="H539" s="315">
        <v>2460.117131</v>
      </c>
      <c r="I539" s="315">
        <v>22933.604445000001</v>
      </c>
      <c r="J539" s="315">
        <v>32157.069516</v>
      </c>
      <c r="K539" s="315">
        <v>15328.752601</v>
      </c>
      <c r="L539" s="315">
        <v>0</v>
      </c>
      <c r="M539" s="315">
        <v>0</v>
      </c>
      <c r="N539" s="314">
        <v>0</v>
      </c>
      <c r="O539" s="315"/>
      <c r="P539" s="305"/>
      <c r="Q539" s="305"/>
      <c r="R539" s="305"/>
      <c r="S539" s="305"/>
      <c r="T539" s="305"/>
      <c r="U539" s="305"/>
      <c r="V539" s="305"/>
      <c r="W539" s="305"/>
      <c r="X539" s="305"/>
      <c r="Y539" s="305"/>
      <c r="Z539" s="305"/>
      <c r="AA539" s="305"/>
      <c r="AB539" s="305"/>
      <c r="AC539" s="305"/>
      <c r="AD539" s="305"/>
      <c r="AE539" s="305"/>
      <c r="AF539" s="305"/>
      <c r="AG539" s="305"/>
      <c r="AH539" s="305"/>
      <c r="AI539" s="305"/>
      <c r="AJ539" s="305"/>
      <c r="AK539" s="305"/>
      <c r="AL539" s="305"/>
      <c r="AM539" s="305"/>
      <c r="AN539" s="305"/>
    </row>
    <row r="540" spans="1:40" s="304" customFormat="1" ht="9" customHeight="1">
      <c r="A540" s="317" t="s">
        <v>21</v>
      </c>
      <c r="B540" s="323">
        <f t="shared" si="29"/>
        <v>57288.048000000003</v>
      </c>
      <c r="C540" s="323">
        <v>810.41399999999999</v>
      </c>
      <c r="D540" s="330">
        <v>0</v>
      </c>
      <c r="E540" s="323">
        <v>99.4</v>
      </c>
      <c r="F540" s="323">
        <v>1177.693</v>
      </c>
      <c r="G540" s="323">
        <v>353.97500000000002</v>
      </c>
      <c r="H540" s="323">
        <v>282.44099999999997</v>
      </c>
      <c r="I540" s="323">
        <v>13083.273999999999</v>
      </c>
      <c r="J540" s="323">
        <v>38196.993000000002</v>
      </c>
      <c r="K540" s="323">
        <v>0</v>
      </c>
      <c r="L540" s="323">
        <v>0</v>
      </c>
      <c r="M540" s="323">
        <v>3283.8580000000002</v>
      </c>
      <c r="N540" s="314">
        <v>0</v>
      </c>
      <c r="O540" s="305"/>
      <c r="P540" s="305"/>
      <c r="Q540" s="305"/>
      <c r="R540" s="305"/>
      <c r="S540" s="305"/>
      <c r="T540" s="305"/>
      <c r="U540" s="305"/>
      <c r="V540" s="305"/>
      <c r="W540" s="305"/>
      <c r="X540" s="305"/>
      <c r="Y540" s="305"/>
      <c r="Z540" s="305"/>
      <c r="AA540" s="305"/>
      <c r="AB540" s="305"/>
      <c r="AC540" s="305"/>
      <c r="AD540" s="305"/>
      <c r="AE540" s="305"/>
      <c r="AF540" s="305"/>
      <c r="AG540" s="305"/>
      <c r="AH540" s="305"/>
      <c r="AI540" s="305"/>
      <c r="AJ540" s="305"/>
      <c r="AK540" s="305"/>
      <c r="AL540" s="305"/>
      <c r="AM540" s="305"/>
      <c r="AN540" s="305"/>
    </row>
    <row r="541" spans="1:40" s="304" customFormat="1" ht="9" customHeight="1">
      <c r="A541" s="319" t="s">
        <v>22</v>
      </c>
      <c r="B541" s="305">
        <f t="shared" si="29"/>
        <v>65262.5913</v>
      </c>
      <c r="C541" s="305">
        <v>2736.0680000000002</v>
      </c>
      <c r="D541" s="329">
        <v>0</v>
      </c>
      <c r="E541" s="305">
        <v>0</v>
      </c>
      <c r="F541" s="305">
        <v>1501.6179999999999</v>
      </c>
      <c r="G541" s="305">
        <v>639.375</v>
      </c>
      <c r="H541" s="305">
        <v>28.396000000000001</v>
      </c>
      <c r="I541" s="305">
        <v>20327.830000000002</v>
      </c>
      <c r="J541" s="305">
        <v>38795.781000000003</v>
      </c>
      <c r="K541" s="305">
        <v>0</v>
      </c>
      <c r="L541" s="305">
        <v>0</v>
      </c>
      <c r="M541" s="305">
        <v>1233.5233000000001</v>
      </c>
      <c r="N541" s="314">
        <v>0</v>
      </c>
      <c r="O541" s="305"/>
      <c r="P541" s="305"/>
      <c r="Q541" s="305"/>
      <c r="R541" s="305"/>
      <c r="S541" s="305"/>
      <c r="T541" s="305"/>
      <c r="U541" s="305"/>
      <c r="V541" s="305"/>
      <c r="W541" s="305"/>
      <c r="X541" s="305"/>
      <c r="Y541" s="305"/>
      <c r="Z541" s="305"/>
      <c r="AA541" s="305"/>
      <c r="AB541" s="305"/>
      <c r="AC541" s="305"/>
      <c r="AD541" s="305"/>
      <c r="AE541" s="305"/>
      <c r="AF541" s="305"/>
      <c r="AG541" s="305"/>
      <c r="AH541" s="305"/>
      <c r="AI541" s="305"/>
      <c r="AJ541" s="305"/>
      <c r="AK541" s="305"/>
      <c r="AL541" s="305"/>
      <c r="AM541" s="305"/>
      <c r="AN541" s="305"/>
    </row>
    <row r="542" spans="1:40" s="304" customFormat="1" ht="9" customHeight="1">
      <c r="A542" s="319" t="s">
        <v>23</v>
      </c>
      <c r="B542" s="305">
        <f t="shared" si="29"/>
        <v>23209.493330000001</v>
      </c>
      <c r="C542" s="305">
        <v>1995.6501800000001</v>
      </c>
      <c r="D542" s="329">
        <v>0</v>
      </c>
      <c r="E542" s="305">
        <v>9.1644009999999998</v>
      </c>
      <c r="F542" s="305">
        <v>626.96149300000002</v>
      </c>
      <c r="G542" s="305">
        <v>105.644499</v>
      </c>
      <c r="H542" s="305">
        <v>175.65382700000001</v>
      </c>
      <c r="I542" s="305">
        <v>8552.0954330000004</v>
      </c>
      <c r="J542" s="305">
        <v>11642.250156</v>
      </c>
      <c r="K542" s="305">
        <v>102.073341</v>
      </c>
      <c r="L542" s="305">
        <v>0</v>
      </c>
      <c r="M542" s="305">
        <v>0</v>
      </c>
      <c r="N542" s="314">
        <v>0</v>
      </c>
      <c r="O542" s="305"/>
      <c r="P542" s="305"/>
      <c r="Q542" s="305"/>
      <c r="R542" s="305"/>
      <c r="S542" s="305"/>
      <c r="T542" s="305"/>
      <c r="U542" s="305"/>
      <c r="V542" s="305"/>
      <c r="W542" s="305"/>
      <c r="X542" s="305"/>
      <c r="Y542" s="305"/>
      <c r="Z542" s="305"/>
      <c r="AA542" s="305"/>
      <c r="AB542" s="305"/>
      <c r="AC542" s="305"/>
      <c r="AD542" s="305"/>
      <c r="AE542" s="305"/>
      <c r="AF542" s="305"/>
      <c r="AG542" s="305"/>
      <c r="AH542" s="305"/>
      <c r="AI542" s="305"/>
      <c r="AJ542" s="305"/>
      <c r="AK542" s="305"/>
      <c r="AL542" s="305"/>
      <c r="AM542" s="305"/>
      <c r="AN542" s="305"/>
    </row>
    <row r="543" spans="1:40" s="304" customFormat="1" ht="9" customHeight="1">
      <c r="A543" s="319" t="s">
        <v>24</v>
      </c>
      <c r="B543" s="305">
        <f t="shared" si="29"/>
        <v>24731.205462999998</v>
      </c>
      <c r="C543" s="305">
        <v>1198.2139999999999</v>
      </c>
      <c r="D543" s="329">
        <v>0</v>
      </c>
      <c r="E543" s="305">
        <v>0</v>
      </c>
      <c r="F543" s="305">
        <v>582.21799999999996</v>
      </c>
      <c r="G543" s="305">
        <v>117.809</v>
      </c>
      <c r="H543" s="305">
        <v>321.81900000000002</v>
      </c>
      <c r="I543" s="305">
        <v>6315.42</v>
      </c>
      <c r="J543" s="305">
        <v>11284.874</v>
      </c>
      <c r="K543" s="305">
        <v>4910.851463</v>
      </c>
      <c r="L543" s="305">
        <v>0</v>
      </c>
      <c r="M543" s="305">
        <v>0</v>
      </c>
      <c r="N543" s="314">
        <v>0</v>
      </c>
      <c r="O543" s="305"/>
      <c r="P543" s="305"/>
      <c r="Q543" s="305"/>
      <c r="R543" s="305"/>
      <c r="S543" s="305"/>
      <c r="T543" s="305"/>
      <c r="U543" s="305"/>
      <c r="V543" s="305"/>
      <c r="W543" s="305"/>
      <c r="X543" s="305"/>
      <c r="Y543" s="305"/>
      <c r="Z543" s="305"/>
      <c r="AA543" s="305"/>
      <c r="AB543" s="305"/>
      <c r="AC543" s="305"/>
      <c r="AD543" s="305"/>
      <c r="AE543" s="305"/>
      <c r="AF543" s="305"/>
      <c r="AG543" s="305"/>
      <c r="AH543" s="305"/>
      <c r="AI543" s="305"/>
      <c r="AJ543" s="305"/>
      <c r="AK543" s="305"/>
      <c r="AL543" s="305"/>
      <c r="AM543" s="305"/>
      <c r="AN543" s="305"/>
    </row>
    <row r="544" spans="1:40" s="304" customFormat="1" ht="9" customHeight="1">
      <c r="A544" s="317" t="s">
        <v>25</v>
      </c>
      <c r="B544" s="323">
        <f t="shared" si="29"/>
        <v>32585.280000000002</v>
      </c>
      <c r="C544" s="323">
        <v>1065.7840000000001</v>
      </c>
      <c r="D544" s="330">
        <v>0</v>
      </c>
      <c r="E544" s="323">
        <v>0</v>
      </c>
      <c r="F544" s="323">
        <v>405.613</v>
      </c>
      <c r="G544" s="323">
        <v>309.334</v>
      </c>
      <c r="H544" s="323">
        <v>5.7149999999999999</v>
      </c>
      <c r="I544" s="323">
        <v>9851.7559999999994</v>
      </c>
      <c r="J544" s="323">
        <v>19488.666000000001</v>
      </c>
      <c r="K544" s="323">
        <v>349.28800000000001</v>
      </c>
      <c r="L544" s="323">
        <v>0</v>
      </c>
      <c r="M544" s="323">
        <v>1109.124</v>
      </c>
      <c r="N544" s="314">
        <v>0</v>
      </c>
      <c r="O544" s="305"/>
      <c r="P544" s="305"/>
      <c r="Q544" s="305"/>
      <c r="R544" s="305"/>
      <c r="S544" s="305"/>
      <c r="T544" s="305"/>
      <c r="U544" s="305"/>
      <c r="V544" s="305"/>
      <c r="W544" s="305"/>
      <c r="X544" s="305"/>
      <c r="Y544" s="305"/>
      <c r="Z544" s="305"/>
      <c r="AA544" s="305"/>
      <c r="AB544" s="305"/>
      <c r="AC544" s="305"/>
      <c r="AD544" s="305"/>
      <c r="AE544" s="305"/>
      <c r="AF544" s="305"/>
      <c r="AG544" s="305"/>
      <c r="AH544" s="305"/>
      <c r="AI544" s="305"/>
      <c r="AJ544" s="305"/>
      <c r="AK544" s="305"/>
      <c r="AL544" s="305"/>
      <c r="AM544" s="305"/>
      <c r="AN544" s="305"/>
    </row>
    <row r="545" spans="1:40" s="304" customFormat="1" ht="9" customHeight="1">
      <c r="A545" s="319" t="s">
        <v>26</v>
      </c>
      <c r="B545" s="315">
        <f t="shared" si="29"/>
        <v>39077.641041999996</v>
      </c>
      <c r="C545" s="315">
        <v>1242.089731</v>
      </c>
      <c r="D545" s="329">
        <v>0</v>
      </c>
      <c r="E545" s="315">
        <v>0</v>
      </c>
      <c r="F545" s="315">
        <v>1760.6636820000001</v>
      </c>
      <c r="G545" s="315">
        <v>268.09751299999999</v>
      </c>
      <c r="H545" s="315">
        <v>40.406340999999998</v>
      </c>
      <c r="I545" s="315">
        <v>12387.442002</v>
      </c>
      <c r="J545" s="315">
        <v>21225.275107000001</v>
      </c>
      <c r="K545" s="315">
        <v>2153.6666660000001</v>
      </c>
      <c r="L545" s="315">
        <v>0</v>
      </c>
      <c r="M545" s="315">
        <v>0</v>
      </c>
      <c r="N545" s="314">
        <v>0</v>
      </c>
      <c r="O545" s="315"/>
      <c r="P545" s="305"/>
      <c r="Q545" s="305"/>
      <c r="R545" s="305"/>
      <c r="S545" s="305"/>
      <c r="T545" s="305"/>
      <c r="U545" s="305"/>
      <c r="V545" s="305"/>
      <c r="W545" s="305"/>
      <c r="X545" s="305"/>
      <c r="Y545" s="305"/>
      <c r="Z545" s="305"/>
      <c r="AA545" s="305"/>
      <c r="AB545" s="305"/>
      <c r="AC545" s="305"/>
      <c r="AD545" s="305"/>
      <c r="AE545" s="305"/>
      <c r="AF545" s="305"/>
      <c r="AG545" s="305"/>
      <c r="AH545" s="305"/>
      <c r="AI545" s="305"/>
      <c r="AJ545" s="305"/>
      <c r="AK545" s="305"/>
      <c r="AL545" s="305"/>
      <c r="AM545" s="305"/>
      <c r="AN545" s="305"/>
    </row>
    <row r="546" spans="1:40" s="304" customFormat="1" ht="9" customHeight="1">
      <c r="A546" s="319" t="s">
        <v>27</v>
      </c>
      <c r="B546" s="305">
        <f t="shared" si="29"/>
        <v>43592.775996000004</v>
      </c>
      <c r="C546" s="305">
        <v>1449.947547</v>
      </c>
      <c r="D546" s="329">
        <v>0</v>
      </c>
      <c r="E546" s="305">
        <v>0</v>
      </c>
      <c r="F546" s="305">
        <v>841.366084</v>
      </c>
      <c r="G546" s="305">
        <v>38.869227000000002</v>
      </c>
      <c r="H546" s="305">
        <v>1025.060984</v>
      </c>
      <c r="I546" s="305">
        <v>14912.622469</v>
      </c>
      <c r="J546" s="305">
        <v>22200.830084000001</v>
      </c>
      <c r="K546" s="305">
        <v>3119.0221470000001</v>
      </c>
      <c r="L546" s="305">
        <v>0</v>
      </c>
      <c r="M546" s="305">
        <v>5.0574539999999999</v>
      </c>
      <c r="N546" s="314">
        <v>0</v>
      </c>
      <c r="O546" s="305"/>
      <c r="P546" s="305"/>
      <c r="Q546" s="305"/>
      <c r="R546" s="305"/>
      <c r="S546" s="305"/>
      <c r="T546" s="305"/>
      <c r="U546" s="305"/>
      <c r="V546" s="305"/>
      <c r="W546" s="305"/>
      <c r="X546" s="305"/>
      <c r="Y546" s="305"/>
      <c r="Z546" s="305"/>
      <c r="AA546" s="305"/>
      <c r="AB546" s="305"/>
      <c r="AC546" s="305"/>
      <c r="AD546" s="305"/>
      <c r="AE546" s="305"/>
      <c r="AF546" s="305"/>
      <c r="AG546" s="305"/>
      <c r="AH546" s="305"/>
      <c r="AI546" s="305"/>
      <c r="AJ546" s="305"/>
      <c r="AK546" s="305"/>
      <c r="AL546" s="305"/>
      <c r="AM546" s="305"/>
      <c r="AN546" s="305"/>
    </row>
    <row r="547" spans="1:40" s="304" customFormat="1" ht="9" customHeight="1">
      <c r="A547" s="319" t="s">
        <v>28</v>
      </c>
      <c r="B547" s="305">
        <f t="shared" si="29"/>
        <v>44189.898217000002</v>
      </c>
      <c r="C547" s="305">
        <v>1691.1943920000001</v>
      </c>
      <c r="D547" s="329">
        <v>0</v>
      </c>
      <c r="E547" s="305">
        <v>0</v>
      </c>
      <c r="F547" s="305">
        <v>596.98378600000001</v>
      </c>
      <c r="G547" s="305">
        <v>89.447550000000007</v>
      </c>
      <c r="H547" s="305">
        <v>62.417811</v>
      </c>
      <c r="I547" s="305">
        <v>18582.731288999999</v>
      </c>
      <c r="J547" s="305">
        <v>19907.430211999999</v>
      </c>
      <c r="K547" s="305">
        <v>3259.6931770000001</v>
      </c>
      <c r="L547" s="305">
        <v>0</v>
      </c>
      <c r="M547" s="305">
        <v>0</v>
      </c>
      <c r="N547" s="314">
        <v>0</v>
      </c>
      <c r="O547" s="305"/>
      <c r="P547" s="305"/>
      <c r="Q547" s="305"/>
      <c r="R547" s="305"/>
      <c r="S547" s="305"/>
      <c r="T547" s="305"/>
      <c r="U547" s="305"/>
      <c r="V547" s="305"/>
      <c r="W547" s="305"/>
      <c r="X547" s="305"/>
      <c r="Y547" s="305"/>
      <c r="Z547" s="305"/>
      <c r="AA547" s="305"/>
      <c r="AB547" s="305"/>
      <c r="AC547" s="305"/>
      <c r="AD547" s="305"/>
      <c r="AE547" s="305"/>
      <c r="AF547" s="305"/>
      <c r="AG547" s="305"/>
      <c r="AH547" s="305"/>
      <c r="AI547" s="305"/>
      <c r="AJ547" s="305"/>
      <c r="AK547" s="305"/>
      <c r="AL547" s="305"/>
      <c r="AM547" s="305"/>
      <c r="AN547" s="305"/>
    </row>
    <row r="548" spans="1:40" s="304" customFormat="1" ht="9" customHeight="1">
      <c r="A548" s="317" t="s">
        <v>29</v>
      </c>
      <c r="B548" s="318">
        <f t="shared" si="29"/>
        <v>41416.355804999999</v>
      </c>
      <c r="C548" s="318">
        <v>1691.1520419999999</v>
      </c>
      <c r="D548" s="330">
        <v>0</v>
      </c>
      <c r="E548" s="318">
        <v>0</v>
      </c>
      <c r="F548" s="318">
        <v>1280.8693270000001</v>
      </c>
      <c r="G548" s="318">
        <v>150.133715</v>
      </c>
      <c r="H548" s="318">
        <v>140.647762</v>
      </c>
      <c r="I548" s="318">
        <v>14400.356142000001</v>
      </c>
      <c r="J548" s="318">
        <v>21271.981516</v>
      </c>
      <c r="K548" s="318">
        <v>0</v>
      </c>
      <c r="L548" s="318">
        <v>2419.6993050000001</v>
      </c>
      <c r="M548" s="318">
        <v>61.515996000000001</v>
      </c>
      <c r="N548" s="314">
        <v>0</v>
      </c>
      <c r="O548" s="315"/>
      <c r="P548" s="305"/>
      <c r="Q548" s="305"/>
      <c r="R548" s="305"/>
      <c r="S548" s="305"/>
      <c r="T548" s="305"/>
      <c r="U548" s="305"/>
      <c r="V548" s="305"/>
      <c r="W548" s="305"/>
      <c r="X548" s="305"/>
      <c r="Y548" s="305"/>
      <c r="Z548" s="305"/>
      <c r="AA548" s="305"/>
      <c r="AB548" s="305"/>
      <c r="AC548" s="305"/>
      <c r="AD548" s="305"/>
      <c r="AE548" s="305"/>
      <c r="AF548" s="305"/>
      <c r="AG548" s="305"/>
      <c r="AH548" s="305"/>
      <c r="AI548" s="305"/>
      <c r="AJ548" s="305"/>
      <c r="AK548" s="305"/>
      <c r="AL548" s="305"/>
      <c r="AM548" s="305"/>
      <c r="AN548" s="305"/>
    </row>
    <row r="549" spans="1:40" s="304" customFormat="1" ht="9" customHeight="1">
      <c r="A549" s="319" t="s">
        <v>30</v>
      </c>
      <c r="B549" s="305">
        <f t="shared" si="29"/>
        <v>18063.42223</v>
      </c>
      <c r="C549" s="305">
        <v>211.22139000000001</v>
      </c>
      <c r="D549" s="329">
        <v>0</v>
      </c>
      <c r="E549" s="305">
        <v>0</v>
      </c>
      <c r="F549" s="305">
        <v>262.66910100000001</v>
      </c>
      <c r="G549" s="305">
        <v>74.782753999999997</v>
      </c>
      <c r="H549" s="305">
        <v>85.408485999999996</v>
      </c>
      <c r="I549" s="305">
        <v>5270.5570010000001</v>
      </c>
      <c r="J549" s="305">
        <v>9622.4378649999999</v>
      </c>
      <c r="K549" s="305">
        <v>0</v>
      </c>
      <c r="L549" s="305">
        <v>787.747075</v>
      </c>
      <c r="M549" s="305">
        <v>1748.5985579999999</v>
      </c>
      <c r="N549" s="314">
        <v>0</v>
      </c>
      <c r="O549" s="305"/>
      <c r="P549" s="305"/>
      <c r="Q549" s="305"/>
      <c r="R549" s="305"/>
      <c r="S549" s="305"/>
      <c r="T549" s="305"/>
      <c r="U549" s="305"/>
      <c r="V549" s="305"/>
      <c r="W549" s="305"/>
      <c r="X549" s="305"/>
      <c r="Y549" s="305"/>
      <c r="Z549" s="305"/>
      <c r="AA549" s="305"/>
      <c r="AB549" s="305"/>
      <c r="AC549" s="305"/>
      <c r="AD549" s="305"/>
      <c r="AE549" s="305"/>
      <c r="AF549" s="305"/>
      <c r="AG549" s="305"/>
      <c r="AH549" s="305"/>
      <c r="AI549" s="305"/>
      <c r="AJ549" s="305"/>
      <c r="AK549" s="305"/>
      <c r="AL549" s="305"/>
      <c r="AM549" s="305"/>
      <c r="AN549" s="305"/>
    </row>
    <row r="550" spans="1:40" s="304" customFormat="1" ht="9" customHeight="1">
      <c r="A550" s="319" t="s">
        <v>31</v>
      </c>
      <c r="B550" s="315">
        <f t="shared" si="29"/>
        <v>115871.87594600001</v>
      </c>
      <c r="C550" s="315">
        <v>3609.9865869999999</v>
      </c>
      <c r="D550" s="329">
        <v>0</v>
      </c>
      <c r="E550" s="315">
        <v>0</v>
      </c>
      <c r="F550" s="315">
        <v>1160.2224639999999</v>
      </c>
      <c r="G550" s="315">
        <v>96.354726999999997</v>
      </c>
      <c r="H550" s="315">
        <v>264.73008900000002</v>
      </c>
      <c r="I550" s="315">
        <v>30468.605595000001</v>
      </c>
      <c r="J550" s="315">
        <v>49496.584017000001</v>
      </c>
      <c r="K550" s="315">
        <v>2</v>
      </c>
      <c r="L550" s="315">
        <v>3975.3333029999999</v>
      </c>
      <c r="M550" s="315">
        <v>26798.059163999998</v>
      </c>
      <c r="N550" s="314">
        <v>0</v>
      </c>
      <c r="O550" s="315"/>
      <c r="P550" s="305"/>
      <c r="Q550" s="305"/>
      <c r="R550" s="305"/>
      <c r="S550" s="305"/>
      <c r="T550" s="305"/>
      <c r="U550" s="305"/>
      <c r="V550" s="305"/>
      <c r="W550" s="305"/>
      <c r="X550" s="305"/>
      <c r="Y550" s="305"/>
      <c r="Z550" s="305"/>
      <c r="AA550" s="305"/>
      <c r="AB550" s="305"/>
      <c r="AC550" s="305"/>
      <c r="AD550" s="305"/>
      <c r="AE550" s="305"/>
      <c r="AF550" s="305"/>
      <c r="AG550" s="305"/>
      <c r="AH550" s="305"/>
      <c r="AI550" s="305"/>
      <c r="AJ550" s="305"/>
      <c r="AK550" s="305"/>
      <c r="AL550" s="305"/>
      <c r="AM550" s="305"/>
      <c r="AN550" s="305"/>
    </row>
    <row r="551" spans="1:40" s="305" customFormat="1" ht="9" customHeight="1">
      <c r="A551" s="320" t="s">
        <v>32</v>
      </c>
      <c r="B551" s="305">
        <f t="shared" si="29"/>
        <v>25494.796087999999</v>
      </c>
      <c r="C551" s="305">
        <v>1130.268071</v>
      </c>
      <c r="D551" s="329">
        <v>0</v>
      </c>
      <c r="E551" s="305">
        <v>0</v>
      </c>
      <c r="F551" s="305">
        <v>484.31298800000002</v>
      </c>
      <c r="G551" s="305">
        <v>99.381187999999995</v>
      </c>
      <c r="H551" s="305">
        <v>408.11760299999997</v>
      </c>
      <c r="I551" s="305">
        <v>7957.9241240000001</v>
      </c>
      <c r="J551" s="305">
        <v>14003.616678</v>
      </c>
      <c r="K551" s="305">
        <v>1411.175436</v>
      </c>
      <c r="L551" s="305">
        <v>0</v>
      </c>
      <c r="M551" s="315">
        <v>0</v>
      </c>
      <c r="N551" s="314">
        <v>0</v>
      </c>
    </row>
    <row r="552" spans="1:40" s="304" customFormat="1" ht="9" customHeight="1">
      <c r="A552" s="326" t="s">
        <v>33</v>
      </c>
      <c r="B552" s="323">
        <f t="shared" si="29"/>
        <v>26826.368771999998</v>
      </c>
      <c r="C552" s="323">
        <v>475.89979399999999</v>
      </c>
      <c r="D552" s="330">
        <v>0</v>
      </c>
      <c r="E552" s="323">
        <v>248.019867</v>
      </c>
      <c r="F552" s="323">
        <v>434.44962800000002</v>
      </c>
      <c r="G552" s="323">
        <v>48.734074999999997</v>
      </c>
      <c r="H552" s="323">
        <v>250.137721</v>
      </c>
      <c r="I552" s="323">
        <v>6746.2735320000002</v>
      </c>
      <c r="J552" s="323">
        <v>14580.602167999999</v>
      </c>
      <c r="K552" s="323">
        <v>4042.2519870000001</v>
      </c>
      <c r="L552" s="323">
        <v>0</v>
      </c>
      <c r="M552" s="323">
        <v>0</v>
      </c>
      <c r="N552" s="314">
        <v>0</v>
      </c>
      <c r="O552" s="305"/>
      <c r="P552" s="305"/>
      <c r="Q552" s="305"/>
      <c r="R552" s="305"/>
      <c r="S552" s="305"/>
      <c r="T552" s="305"/>
      <c r="U552" s="305"/>
      <c r="V552" s="305"/>
      <c r="W552" s="305"/>
      <c r="X552" s="305"/>
      <c r="Y552" s="305"/>
      <c r="Z552" s="305"/>
      <c r="AA552" s="305"/>
      <c r="AB552" s="305"/>
      <c r="AC552" s="305"/>
      <c r="AD552" s="305"/>
      <c r="AE552" s="305"/>
      <c r="AF552" s="305"/>
      <c r="AG552" s="305"/>
      <c r="AH552" s="305"/>
      <c r="AI552" s="305"/>
      <c r="AJ552" s="305"/>
      <c r="AK552" s="305"/>
      <c r="AL552" s="305"/>
      <c r="AM552" s="305"/>
      <c r="AN552" s="305"/>
    </row>
    <row r="553" spans="1:40" s="304" customFormat="1" ht="9" customHeight="1">
      <c r="A553" s="319"/>
      <c r="N553" s="314"/>
      <c r="O553" s="305"/>
      <c r="P553" s="305"/>
      <c r="Q553" s="305"/>
      <c r="R553" s="305"/>
      <c r="S553" s="305"/>
      <c r="T553" s="305"/>
      <c r="U553" s="305"/>
      <c r="V553" s="305"/>
      <c r="W553" s="305"/>
      <c r="X553" s="305"/>
      <c r="Y553" s="305"/>
      <c r="Z553" s="305"/>
      <c r="AA553" s="305"/>
      <c r="AB553" s="305"/>
      <c r="AC553" s="305"/>
      <c r="AD553" s="305"/>
      <c r="AE553" s="305"/>
      <c r="AF553" s="305"/>
      <c r="AG553" s="305"/>
      <c r="AH553" s="305"/>
      <c r="AI553" s="305"/>
      <c r="AJ553" s="305"/>
      <c r="AK553" s="305"/>
      <c r="AL553" s="305"/>
      <c r="AM553" s="305"/>
      <c r="AN553" s="305"/>
    </row>
    <row r="554" spans="1:40" s="304" customFormat="1" ht="9" customHeight="1">
      <c r="A554" s="302">
        <v>2013</v>
      </c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14"/>
      <c r="O554" s="305"/>
      <c r="P554" s="305"/>
      <c r="Q554" s="305"/>
      <c r="R554" s="305"/>
      <c r="S554" s="305"/>
      <c r="T554" s="305"/>
      <c r="U554" s="305"/>
      <c r="V554" s="305"/>
      <c r="W554" s="305"/>
      <c r="X554" s="305"/>
      <c r="Y554" s="305"/>
      <c r="Z554" s="305"/>
      <c r="AA554" s="305"/>
      <c r="AB554" s="305"/>
      <c r="AC554" s="305"/>
      <c r="AD554" s="305"/>
      <c r="AE554" s="305"/>
      <c r="AF554" s="305"/>
      <c r="AG554" s="305"/>
      <c r="AH554" s="305"/>
      <c r="AI554" s="305"/>
      <c r="AJ554" s="305"/>
      <c r="AK554" s="305"/>
      <c r="AL554" s="305"/>
      <c r="AM554" s="305"/>
      <c r="AN554" s="305"/>
    </row>
    <row r="555" spans="1:40" s="304" customFormat="1" ht="9" customHeight="1">
      <c r="A555" s="306" t="s">
        <v>1</v>
      </c>
      <c r="B555" s="307">
        <f>SUM(B557:B588)</f>
        <v>1740854.4875010003</v>
      </c>
      <c r="C555" s="307">
        <f t="shared" ref="C555:M555" si="30">SUM(C557:C588)</f>
        <v>98513.447203999996</v>
      </c>
      <c r="D555" s="307">
        <f t="shared" si="30"/>
        <v>0</v>
      </c>
      <c r="E555" s="307">
        <f t="shared" si="30"/>
        <v>1919.8647210000001</v>
      </c>
      <c r="F555" s="307">
        <f t="shared" si="30"/>
        <v>54417.647443000002</v>
      </c>
      <c r="G555" s="307">
        <f t="shared" si="30"/>
        <v>7441.058250000001</v>
      </c>
      <c r="H555" s="307">
        <f t="shared" si="30"/>
        <v>33100.319284999998</v>
      </c>
      <c r="I555" s="307">
        <f t="shared" si="30"/>
        <v>541729.9697309999</v>
      </c>
      <c r="J555" s="307">
        <f t="shared" si="30"/>
        <v>828174.85869399994</v>
      </c>
      <c r="K555" s="307">
        <f t="shared" si="30"/>
        <v>99811.296142000007</v>
      </c>
      <c r="L555" s="307">
        <f t="shared" si="30"/>
        <v>17473.091970000001</v>
      </c>
      <c r="M555" s="307">
        <f t="shared" si="30"/>
        <v>58272.934060999993</v>
      </c>
      <c r="N555" s="314"/>
      <c r="O555" s="308"/>
      <c r="P555" s="305"/>
      <c r="Q555" s="305"/>
      <c r="R555" s="305"/>
      <c r="S555" s="305"/>
      <c r="T555" s="305"/>
      <c r="U555" s="305"/>
      <c r="V555" s="305"/>
      <c r="W555" s="305"/>
      <c r="X555" s="305"/>
      <c r="Y555" s="305"/>
      <c r="Z555" s="305"/>
      <c r="AA555" s="305"/>
      <c r="AB555" s="305"/>
      <c r="AC555" s="305"/>
      <c r="AD555" s="305"/>
      <c r="AE555" s="305"/>
      <c r="AF555" s="305"/>
      <c r="AG555" s="305"/>
      <c r="AH555" s="305"/>
      <c r="AI555" s="305"/>
      <c r="AJ555" s="305"/>
      <c r="AK555" s="305"/>
      <c r="AL555" s="305"/>
      <c r="AM555" s="305"/>
      <c r="AN555" s="305"/>
    </row>
    <row r="556" spans="1:40" s="304" customFormat="1" ht="3" customHeight="1">
      <c r="A556" s="306"/>
      <c r="N556" s="314"/>
      <c r="O556" s="305"/>
      <c r="P556" s="305"/>
      <c r="Q556" s="305"/>
      <c r="R556" s="305"/>
      <c r="S556" s="305"/>
      <c r="T556" s="305"/>
      <c r="U556" s="305"/>
      <c r="V556" s="305"/>
      <c r="W556" s="305"/>
      <c r="X556" s="305"/>
      <c r="Y556" s="305"/>
      <c r="Z556" s="305"/>
      <c r="AA556" s="305"/>
      <c r="AB556" s="305"/>
      <c r="AC556" s="305"/>
      <c r="AD556" s="305"/>
      <c r="AE556" s="305"/>
      <c r="AF556" s="305"/>
      <c r="AG556" s="305"/>
      <c r="AH556" s="305"/>
      <c r="AI556" s="305"/>
      <c r="AJ556" s="305"/>
      <c r="AK556" s="305"/>
      <c r="AL556" s="305"/>
      <c r="AM556" s="305"/>
      <c r="AN556" s="305"/>
    </row>
    <row r="557" spans="1:40" s="304" customFormat="1" ht="9" customHeight="1">
      <c r="A557" s="311" t="s">
        <v>2</v>
      </c>
      <c r="B557" s="304">
        <f>SUM(C557:M557)</f>
        <v>19791.612195999998</v>
      </c>
      <c r="C557" s="304">
        <v>836.98599999999999</v>
      </c>
      <c r="D557" s="316">
        <v>0</v>
      </c>
      <c r="E557" s="304">
        <v>37.799999999999997</v>
      </c>
      <c r="F557" s="304">
        <v>329.928</v>
      </c>
      <c r="G557" s="304">
        <v>46.308999999999997</v>
      </c>
      <c r="H557" s="304">
        <v>174.05099999999999</v>
      </c>
      <c r="I557" s="304">
        <v>6001.0309999999999</v>
      </c>
      <c r="J557" s="304">
        <v>12053.824196</v>
      </c>
      <c r="K557" s="304">
        <v>208.7</v>
      </c>
      <c r="L557" s="304">
        <v>0</v>
      </c>
      <c r="M557" s="304">
        <v>102.983</v>
      </c>
      <c r="N557" s="314">
        <v>0</v>
      </c>
      <c r="O557" s="319"/>
      <c r="P557" s="305"/>
      <c r="Q557" s="305"/>
      <c r="R557" s="305"/>
      <c r="S557" s="305"/>
      <c r="T557" s="305"/>
      <c r="U557" s="305"/>
      <c r="V557" s="305"/>
      <c r="W557" s="305"/>
      <c r="X557" s="305"/>
      <c r="Y557" s="305"/>
      <c r="Z557" s="305"/>
      <c r="AA557" s="305"/>
      <c r="AB557" s="305"/>
      <c r="AC557" s="305"/>
      <c r="AD557" s="305"/>
      <c r="AE557" s="305"/>
      <c r="AF557" s="305"/>
      <c r="AG557" s="305"/>
      <c r="AH557" s="305"/>
      <c r="AI557" s="305"/>
      <c r="AJ557" s="305"/>
      <c r="AK557" s="305"/>
      <c r="AL557" s="305"/>
      <c r="AM557" s="305"/>
      <c r="AN557" s="305"/>
    </row>
    <row r="558" spans="1:40" s="304" customFormat="1" ht="9" customHeight="1">
      <c r="A558" s="311" t="s">
        <v>3</v>
      </c>
      <c r="B558" s="304">
        <f t="shared" ref="B558:B588" si="31">SUM(C558:M558)</f>
        <v>39263.597830999999</v>
      </c>
      <c r="C558" s="304">
        <v>2169.0769930000001</v>
      </c>
      <c r="D558" s="316">
        <v>0</v>
      </c>
      <c r="E558" s="304">
        <v>62.081429</v>
      </c>
      <c r="F558" s="304">
        <v>947.77742000000001</v>
      </c>
      <c r="G558" s="304">
        <v>143.909592</v>
      </c>
      <c r="H558" s="304">
        <v>693.14518799999996</v>
      </c>
      <c r="I558" s="304">
        <v>16008.313009</v>
      </c>
      <c r="J558" s="304">
        <v>16524.586240000001</v>
      </c>
      <c r="K558" s="304">
        <v>2714.7079600000002</v>
      </c>
      <c r="L558" s="316">
        <v>0</v>
      </c>
      <c r="M558" s="304">
        <v>0</v>
      </c>
      <c r="N558" s="314">
        <v>0</v>
      </c>
      <c r="O558" s="319"/>
      <c r="P558" s="305"/>
      <c r="Q558" s="305"/>
      <c r="R558" s="305"/>
      <c r="S558" s="305"/>
      <c r="T558" s="305"/>
      <c r="U558" s="305"/>
      <c r="V558" s="305"/>
      <c r="W558" s="305"/>
      <c r="X558" s="305"/>
      <c r="Y558" s="305"/>
      <c r="Z558" s="305"/>
      <c r="AA558" s="305"/>
      <c r="AB558" s="305"/>
      <c r="AC558" s="305"/>
      <c r="AD558" s="305"/>
      <c r="AE558" s="305"/>
      <c r="AF558" s="305"/>
      <c r="AG558" s="305"/>
      <c r="AH558" s="305"/>
      <c r="AI558" s="305"/>
      <c r="AJ558" s="305"/>
      <c r="AK558" s="305"/>
      <c r="AL558" s="305"/>
      <c r="AM558" s="305"/>
      <c r="AN558" s="305"/>
    </row>
    <row r="559" spans="1:40" s="304" customFormat="1" ht="9" customHeight="1">
      <c r="A559" s="311" t="s">
        <v>4</v>
      </c>
      <c r="B559" s="316">
        <f t="shared" si="31"/>
        <v>12866.432594999998</v>
      </c>
      <c r="C559" s="316">
        <v>648.04934600000001</v>
      </c>
      <c r="D559" s="316">
        <v>0</v>
      </c>
      <c r="E559" s="316">
        <v>5.0085509999999998</v>
      </c>
      <c r="F559" s="316">
        <v>79.144847999999996</v>
      </c>
      <c r="G559" s="316">
        <v>32.735909999999997</v>
      </c>
      <c r="H559" s="316">
        <v>62.449714999999998</v>
      </c>
      <c r="I559" s="316">
        <v>3625.8102760000002</v>
      </c>
      <c r="J559" s="316">
        <v>6653.7129089999999</v>
      </c>
      <c r="K559" s="316">
        <v>1759.5210400000001</v>
      </c>
      <c r="L559" s="316">
        <v>0</v>
      </c>
      <c r="M559" s="316">
        <v>0</v>
      </c>
      <c r="N559" s="314">
        <v>0</v>
      </c>
      <c r="O559" s="319"/>
      <c r="P559" s="305"/>
      <c r="Q559" s="305"/>
      <c r="R559" s="305"/>
      <c r="S559" s="305"/>
      <c r="T559" s="305"/>
      <c r="U559" s="305"/>
      <c r="V559" s="305"/>
      <c r="W559" s="305"/>
      <c r="X559" s="305"/>
      <c r="Y559" s="305"/>
      <c r="Z559" s="305"/>
      <c r="AA559" s="305"/>
      <c r="AB559" s="305"/>
      <c r="AC559" s="305"/>
      <c r="AD559" s="305"/>
      <c r="AE559" s="305"/>
      <c r="AF559" s="305"/>
      <c r="AG559" s="305"/>
      <c r="AH559" s="305"/>
      <c r="AI559" s="305"/>
      <c r="AJ559" s="305"/>
      <c r="AK559" s="305"/>
      <c r="AL559" s="305"/>
      <c r="AM559" s="305"/>
      <c r="AN559" s="305"/>
    </row>
    <row r="560" spans="1:40" s="304" customFormat="1" ht="9" customHeight="1">
      <c r="A560" s="317" t="s">
        <v>5</v>
      </c>
      <c r="B560" s="323">
        <f t="shared" si="31"/>
        <v>19433.933000000001</v>
      </c>
      <c r="C560" s="323">
        <v>1290.2729999999999</v>
      </c>
      <c r="D560" s="318">
        <v>0</v>
      </c>
      <c r="E560" s="318">
        <v>0</v>
      </c>
      <c r="F560" s="323">
        <v>653.20399999999995</v>
      </c>
      <c r="G560" s="323">
        <v>50.457999999999998</v>
      </c>
      <c r="H560" s="323">
        <v>208.84100000000001</v>
      </c>
      <c r="I560" s="323">
        <v>6689.5420000000004</v>
      </c>
      <c r="J560" s="323">
        <v>10078.186</v>
      </c>
      <c r="K560" s="323">
        <v>463.42899999999997</v>
      </c>
      <c r="L560" s="318">
        <v>0</v>
      </c>
      <c r="M560" s="323">
        <v>0</v>
      </c>
      <c r="N560" s="314">
        <v>0</v>
      </c>
      <c r="O560" s="319"/>
      <c r="P560" s="305"/>
      <c r="Q560" s="305"/>
      <c r="R560" s="305"/>
      <c r="S560" s="305"/>
      <c r="T560" s="305"/>
      <c r="U560" s="305"/>
      <c r="V560" s="305"/>
      <c r="W560" s="305"/>
      <c r="X560" s="305"/>
      <c r="Y560" s="305"/>
      <c r="Z560" s="305"/>
      <c r="AA560" s="305"/>
      <c r="AB560" s="305"/>
      <c r="AC560" s="305"/>
      <c r="AD560" s="305"/>
      <c r="AE560" s="305"/>
      <c r="AF560" s="305"/>
      <c r="AG560" s="305"/>
      <c r="AH560" s="305"/>
      <c r="AI560" s="305"/>
      <c r="AJ560" s="305"/>
      <c r="AK560" s="305"/>
      <c r="AL560" s="305"/>
      <c r="AM560" s="305"/>
      <c r="AN560" s="305"/>
    </row>
    <row r="561" spans="1:40" s="304" customFormat="1" ht="9" customHeight="1">
      <c r="A561" s="319" t="s">
        <v>6</v>
      </c>
      <c r="B561" s="315">
        <f t="shared" si="31"/>
        <v>38614.795560000006</v>
      </c>
      <c r="C561" s="315">
        <v>1813.692</v>
      </c>
      <c r="D561" s="315">
        <v>0</v>
      </c>
      <c r="E561" s="315">
        <v>447.05500000000001</v>
      </c>
      <c r="F561" s="315">
        <v>1670.461</v>
      </c>
      <c r="G561" s="315">
        <v>97.533484000000001</v>
      </c>
      <c r="H561" s="315">
        <v>274.29868199999999</v>
      </c>
      <c r="I561" s="315">
        <v>12401.115916000001</v>
      </c>
      <c r="J561" s="315">
        <v>20203.115686000001</v>
      </c>
      <c r="K561" s="315">
        <v>596.92945299999997</v>
      </c>
      <c r="L561" s="315">
        <v>1110.594339</v>
      </c>
      <c r="M561" s="315">
        <v>0</v>
      </c>
      <c r="N561" s="314">
        <v>0</v>
      </c>
      <c r="O561" s="319"/>
      <c r="P561" s="305"/>
      <c r="Q561" s="305"/>
      <c r="R561" s="305"/>
      <c r="S561" s="305"/>
      <c r="T561" s="305"/>
      <c r="U561" s="305"/>
      <c r="V561" s="305"/>
      <c r="W561" s="305"/>
      <c r="X561" s="305"/>
      <c r="Y561" s="305"/>
      <c r="Z561" s="305"/>
      <c r="AA561" s="305"/>
      <c r="AB561" s="305"/>
      <c r="AC561" s="305"/>
      <c r="AD561" s="305"/>
      <c r="AE561" s="305"/>
      <c r="AF561" s="305"/>
      <c r="AG561" s="305"/>
      <c r="AH561" s="305"/>
      <c r="AI561" s="305"/>
      <c r="AJ561" s="305"/>
      <c r="AK561" s="305"/>
      <c r="AL561" s="305"/>
      <c r="AM561" s="305"/>
      <c r="AN561" s="305"/>
    </row>
    <row r="562" spans="1:40" s="304" customFormat="1" ht="9" customHeight="1">
      <c r="A562" s="319" t="s">
        <v>7</v>
      </c>
      <c r="B562" s="305">
        <f t="shared" si="31"/>
        <v>12480.212598</v>
      </c>
      <c r="C562" s="305">
        <v>580.28848900000003</v>
      </c>
      <c r="D562" s="315">
        <v>0</v>
      </c>
      <c r="E562" s="305">
        <v>0</v>
      </c>
      <c r="F562" s="305">
        <v>286.66214000000002</v>
      </c>
      <c r="G562" s="305">
        <v>17.367607</v>
      </c>
      <c r="H562" s="305">
        <v>12.521546000000001</v>
      </c>
      <c r="I562" s="305">
        <v>3676.0539709999998</v>
      </c>
      <c r="J562" s="305">
        <v>7747.3557510000001</v>
      </c>
      <c r="K562" s="305">
        <v>159.96309400000001</v>
      </c>
      <c r="L562" s="315">
        <v>0</v>
      </c>
      <c r="M562" s="305">
        <v>0</v>
      </c>
      <c r="N562" s="314">
        <v>0</v>
      </c>
      <c r="O562" s="319"/>
      <c r="P562" s="305"/>
      <c r="Q562" s="305"/>
      <c r="R562" s="305"/>
      <c r="S562" s="305"/>
      <c r="T562" s="305"/>
      <c r="U562" s="305"/>
      <c r="V562" s="305"/>
      <c r="W562" s="305"/>
      <c r="X562" s="305"/>
      <c r="Y562" s="305"/>
      <c r="Z562" s="305"/>
      <c r="AA562" s="305"/>
      <c r="AB562" s="305"/>
      <c r="AC562" s="305"/>
      <c r="AD562" s="305"/>
      <c r="AE562" s="305"/>
      <c r="AF562" s="305"/>
      <c r="AG562" s="305"/>
      <c r="AH562" s="305"/>
      <c r="AI562" s="305"/>
      <c r="AJ562" s="305"/>
      <c r="AK562" s="305"/>
      <c r="AL562" s="305"/>
      <c r="AM562" s="305"/>
      <c r="AN562" s="305"/>
    </row>
    <row r="563" spans="1:40" s="304" customFormat="1" ht="9" customHeight="1">
      <c r="A563" s="319" t="s">
        <v>8</v>
      </c>
      <c r="B563" s="305">
        <f t="shared" si="31"/>
        <v>79121.120996000012</v>
      </c>
      <c r="C563" s="305">
        <v>1517.0954939999999</v>
      </c>
      <c r="D563" s="315">
        <v>0</v>
      </c>
      <c r="E563" s="305">
        <v>13.099539</v>
      </c>
      <c r="F563" s="305">
        <v>1063.684096</v>
      </c>
      <c r="G563" s="305">
        <v>811.24293299999999</v>
      </c>
      <c r="H563" s="305">
        <v>1321.3399879999999</v>
      </c>
      <c r="I563" s="305">
        <v>21839.803673999999</v>
      </c>
      <c r="J563" s="305">
        <v>49066.305220000002</v>
      </c>
      <c r="K563" s="305">
        <v>3488.5500520000001</v>
      </c>
      <c r="L563" s="315">
        <v>0</v>
      </c>
      <c r="M563" s="305">
        <v>0</v>
      </c>
      <c r="N563" s="314">
        <v>0</v>
      </c>
      <c r="O563" s="319"/>
      <c r="P563" s="305"/>
      <c r="Q563" s="305"/>
      <c r="R563" s="305"/>
      <c r="S563" s="305"/>
      <c r="T563" s="305"/>
      <c r="U563" s="305"/>
      <c r="V563" s="305"/>
      <c r="W563" s="305"/>
      <c r="X563" s="305"/>
      <c r="Y563" s="305"/>
      <c r="Z563" s="305"/>
      <c r="AA563" s="305"/>
      <c r="AB563" s="305"/>
      <c r="AC563" s="305"/>
      <c r="AD563" s="305"/>
      <c r="AE563" s="305"/>
      <c r="AF563" s="305"/>
      <c r="AG563" s="305"/>
      <c r="AH563" s="305"/>
      <c r="AI563" s="305"/>
      <c r="AJ563" s="305"/>
      <c r="AK563" s="305"/>
      <c r="AL563" s="305"/>
      <c r="AM563" s="305"/>
      <c r="AN563" s="305"/>
    </row>
    <row r="564" spans="1:40" s="304" customFormat="1" ht="9" customHeight="1">
      <c r="A564" s="317" t="s">
        <v>9</v>
      </c>
      <c r="B564" s="318">
        <f t="shared" si="31"/>
        <v>67064.484005999984</v>
      </c>
      <c r="C564" s="318">
        <v>2336.3220919999999</v>
      </c>
      <c r="D564" s="318">
        <v>0</v>
      </c>
      <c r="E564" s="318">
        <v>0</v>
      </c>
      <c r="F564" s="318">
        <v>3360.0892880000001</v>
      </c>
      <c r="G564" s="318">
        <v>491.54825499999998</v>
      </c>
      <c r="H564" s="318">
        <v>815.36459200000002</v>
      </c>
      <c r="I564" s="318">
        <v>15466.390883</v>
      </c>
      <c r="J564" s="318">
        <v>29457.388571</v>
      </c>
      <c r="K564" s="318">
        <v>12419.92748</v>
      </c>
      <c r="L564" s="318">
        <v>446.50682699999999</v>
      </c>
      <c r="M564" s="318">
        <v>2270.9460180000001</v>
      </c>
      <c r="N564" s="314">
        <v>0</v>
      </c>
      <c r="O564" s="315"/>
      <c r="P564" s="305"/>
      <c r="Q564" s="305"/>
      <c r="R564" s="305"/>
      <c r="S564" s="305"/>
      <c r="T564" s="305"/>
      <c r="U564" s="305"/>
      <c r="V564" s="305"/>
      <c r="W564" s="305"/>
      <c r="X564" s="305"/>
      <c r="Y564" s="305"/>
      <c r="Z564" s="305"/>
      <c r="AA564" s="305"/>
      <c r="AB564" s="305"/>
      <c r="AC564" s="305"/>
      <c r="AD564" s="305"/>
      <c r="AE564" s="305"/>
      <c r="AF564" s="305"/>
      <c r="AG564" s="305"/>
      <c r="AH564" s="305"/>
      <c r="AI564" s="305"/>
      <c r="AJ564" s="305"/>
      <c r="AK564" s="305"/>
      <c r="AL564" s="305"/>
      <c r="AM564" s="305"/>
      <c r="AN564" s="305"/>
    </row>
    <row r="565" spans="1:40" s="304" customFormat="1" ht="9" customHeight="1">
      <c r="A565" s="319" t="s">
        <v>178</v>
      </c>
      <c r="B565" s="315">
        <f t="shared" si="31"/>
        <v>157266.57140000002</v>
      </c>
      <c r="C565" s="315">
        <v>35967.198900000003</v>
      </c>
      <c r="D565" s="315">
        <v>0</v>
      </c>
      <c r="E565" s="316">
        <v>678.29639999999995</v>
      </c>
      <c r="F565" s="304">
        <v>18561.829600000001</v>
      </c>
      <c r="G565" s="304">
        <v>1781.9457</v>
      </c>
      <c r="H565" s="304">
        <v>2261.0610000000001</v>
      </c>
      <c r="I565" s="304">
        <v>64701.231099999997</v>
      </c>
      <c r="J565" s="304">
        <v>24579.137999999999</v>
      </c>
      <c r="K565" s="304">
        <v>4779.0510999999997</v>
      </c>
      <c r="L565" s="315">
        <v>0</v>
      </c>
      <c r="M565" s="315">
        <v>3956.8195999999998</v>
      </c>
      <c r="N565" s="314">
        <v>0</v>
      </c>
      <c r="O565" s="319"/>
      <c r="P565" s="305"/>
      <c r="Q565" s="305"/>
      <c r="R565" s="305"/>
      <c r="S565" s="305"/>
      <c r="T565" s="305"/>
      <c r="U565" s="305"/>
      <c r="V565" s="305"/>
      <c r="W565" s="305"/>
      <c r="X565" s="305"/>
      <c r="Y565" s="305"/>
      <c r="Z565" s="305"/>
      <c r="AA565" s="305"/>
      <c r="AB565" s="305"/>
      <c r="AC565" s="305"/>
      <c r="AD565" s="305"/>
      <c r="AE565" s="305"/>
      <c r="AF565" s="305"/>
      <c r="AG565" s="305"/>
      <c r="AH565" s="305"/>
      <c r="AI565" s="305"/>
      <c r="AJ565" s="305"/>
      <c r="AK565" s="305"/>
      <c r="AL565" s="305"/>
      <c r="AM565" s="305"/>
      <c r="AN565" s="305"/>
    </row>
    <row r="566" spans="1:40" s="304" customFormat="1" ht="9" customHeight="1">
      <c r="A566" s="319" t="s">
        <v>11</v>
      </c>
      <c r="B566" s="315">
        <f t="shared" si="31"/>
        <v>26207.301489000001</v>
      </c>
      <c r="C566" s="315">
        <v>910.178</v>
      </c>
      <c r="D566" s="315">
        <v>0</v>
      </c>
      <c r="E566" s="315">
        <v>0</v>
      </c>
      <c r="F566" s="315">
        <v>557.19842000000006</v>
      </c>
      <c r="G566" s="315">
        <v>53.711260000000003</v>
      </c>
      <c r="H566" s="315">
        <v>321.89497</v>
      </c>
      <c r="I566" s="315">
        <v>7023.0924999999997</v>
      </c>
      <c r="J566" s="315">
        <v>16157.063339</v>
      </c>
      <c r="K566" s="315">
        <v>1184.163</v>
      </c>
      <c r="L566" s="315">
        <v>0</v>
      </c>
      <c r="M566" s="315">
        <v>0</v>
      </c>
      <c r="N566" s="314">
        <v>0</v>
      </c>
      <c r="O566" s="319"/>
      <c r="P566" s="305"/>
      <c r="Q566" s="305"/>
      <c r="R566" s="305"/>
      <c r="S566" s="305"/>
      <c r="T566" s="305"/>
      <c r="U566" s="305"/>
      <c r="V566" s="305"/>
      <c r="W566" s="305"/>
      <c r="X566" s="305"/>
      <c r="Y566" s="305"/>
      <c r="Z566" s="305"/>
      <c r="AA566" s="305"/>
      <c r="AB566" s="305"/>
      <c r="AC566" s="305"/>
      <c r="AD566" s="305"/>
      <c r="AE566" s="305"/>
      <c r="AF566" s="305"/>
      <c r="AG566" s="305"/>
      <c r="AH566" s="305"/>
      <c r="AI566" s="305"/>
      <c r="AJ566" s="305"/>
      <c r="AK566" s="305"/>
      <c r="AL566" s="305"/>
      <c r="AM566" s="305"/>
      <c r="AN566" s="305"/>
    </row>
    <row r="567" spans="1:40" s="304" customFormat="1" ht="9" customHeight="1">
      <c r="A567" s="319" t="s">
        <v>12</v>
      </c>
      <c r="B567" s="305">
        <f t="shared" si="31"/>
        <v>66246.880583999999</v>
      </c>
      <c r="C567" s="305">
        <v>2265.8019220000001</v>
      </c>
      <c r="D567" s="315">
        <v>0</v>
      </c>
      <c r="E567" s="315">
        <v>0</v>
      </c>
      <c r="F567" s="305">
        <v>1240.667005</v>
      </c>
      <c r="G567" s="305">
        <v>229.41908799999999</v>
      </c>
      <c r="H567" s="305">
        <v>3753.1983919999998</v>
      </c>
      <c r="I567" s="305">
        <v>21620.247209000001</v>
      </c>
      <c r="J567" s="305">
        <v>35807.596808000002</v>
      </c>
      <c r="K567" s="315">
        <v>1329.9501600000001</v>
      </c>
      <c r="L567" s="315">
        <v>0</v>
      </c>
      <c r="M567" s="315">
        <v>0</v>
      </c>
      <c r="N567" s="314">
        <v>0</v>
      </c>
      <c r="O567" s="319"/>
      <c r="P567" s="305"/>
      <c r="Q567" s="305"/>
      <c r="R567" s="305"/>
      <c r="S567" s="305"/>
      <c r="T567" s="305"/>
      <c r="U567" s="305"/>
      <c r="V567" s="305"/>
      <c r="W567" s="305"/>
      <c r="X567" s="305"/>
      <c r="Y567" s="305"/>
      <c r="Z567" s="305"/>
      <c r="AA567" s="305"/>
      <c r="AB567" s="305"/>
      <c r="AC567" s="305"/>
      <c r="AD567" s="305"/>
      <c r="AE567" s="305"/>
      <c r="AF567" s="305"/>
      <c r="AG567" s="305"/>
      <c r="AH567" s="305"/>
      <c r="AI567" s="305"/>
      <c r="AJ567" s="305"/>
      <c r="AK567" s="305"/>
      <c r="AL567" s="305"/>
      <c r="AM567" s="305"/>
      <c r="AN567" s="305"/>
    </row>
    <row r="568" spans="1:40" s="304" customFormat="1" ht="9" customHeight="1">
      <c r="A568" s="317" t="s">
        <v>13</v>
      </c>
      <c r="B568" s="323">
        <f t="shared" si="31"/>
        <v>50640.187000000005</v>
      </c>
      <c r="C568" s="323">
        <v>1142.393</v>
      </c>
      <c r="D568" s="318">
        <v>0</v>
      </c>
      <c r="E568" s="318">
        <v>0</v>
      </c>
      <c r="F568" s="323">
        <v>870.35400000000004</v>
      </c>
      <c r="G568" s="323">
        <v>54.316000000000003</v>
      </c>
      <c r="H568" s="323">
        <v>75.358000000000004</v>
      </c>
      <c r="I568" s="323">
        <v>12118.181</v>
      </c>
      <c r="J568" s="323">
        <v>36322.785000000003</v>
      </c>
      <c r="K568" s="323">
        <v>0</v>
      </c>
      <c r="L568" s="318">
        <v>0</v>
      </c>
      <c r="M568" s="323">
        <v>56.8</v>
      </c>
      <c r="N568" s="314">
        <v>0</v>
      </c>
      <c r="O568" s="319"/>
      <c r="P568" s="305"/>
      <c r="Q568" s="305"/>
      <c r="R568" s="305"/>
      <c r="S568" s="305"/>
      <c r="T568" s="305"/>
      <c r="U568" s="305"/>
      <c r="V568" s="305"/>
      <c r="W568" s="305"/>
      <c r="X568" s="305"/>
      <c r="Y568" s="305"/>
      <c r="Z568" s="305"/>
      <c r="AA568" s="305"/>
      <c r="AB568" s="305"/>
      <c r="AC568" s="305"/>
      <c r="AD568" s="305"/>
      <c r="AE568" s="305"/>
      <c r="AF568" s="305"/>
      <c r="AG568" s="305"/>
      <c r="AH568" s="305"/>
      <c r="AI568" s="305"/>
      <c r="AJ568" s="305"/>
      <c r="AK568" s="305"/>
      <c r="AL568" s="305"/>
      <c r="AM568" s="305"/>
      <c r="AN568" s="305"/>
    </row>
    <row r="569" spans="1:40" s="304" customFormat="1" ht="9" customHeight="1">
      <c r="A569" s="319" t="s">
        <v>14</v>
      </c>
      <c r="B569" s="316">
        <f t="shared" si="31"/>
        <v>39440.449579000007</v>
      </c>
      <c r="C569" s="316">
        <v>1116.0396780000001</v>
      </c>
      <c r="D569" s="316">
        <v>0</v>
      </c>
      <c r="E569" s="316">
        <v>12.506834</v>
      </c>
      <c r="F569" s="316">
        <v>631.380358</v>
      </c>
      <c r="G569" s="316">
        <v>16.136918999999999</v>
      </c>
      <c r="H569" s="316">
        <v>114.647612</v>
      </c>
      <c r="I569" s="316">
        <v>10856.641009999999</v>
      </c>
      <c r="J569" s="316">
        <v>23475.325743000001</v>
      </c>
      <c r="K569" s="316">
        <v>1392.061886</v>
      </c>
      <c r="L569" s="316">
        <v>1825.7095389999999</v>
      </c>
      <c r="M569" s="315">
        <v>0</v>
      </c>
      <c r="N569" s="314">
        <v>0</v>
      </c>
      <c r="O569" s="319"/>
      <c r="P569" s="305"/>
      <c r="Q569" s="305"/>
      <c r="R569" s="305"/>
      <c r="S569" s="305"/>
      <c r="T569" s="305"/>
      <c r="U569" s="305"/>
      <c r="V569" s="305"/>
      <c r="W569" s="305"/>
      <c r="X569" s="305"/>
      <c r="Y569" s="305"/>
      <c r="Z569" s="305"/>
      <c r="AA569" s="305"/>
      <c r="AB569" s="305"/>
      <c r="AC569" s="305"/>
      <c r="AD569" s="305"/>
      <c r="AE569" s="305"/>
      <c r="AF569" s="305"/>
      <c r="AG569" s="305"/>
      <c r="AH569" s="305"/>
      <c r="AI569" s="305"/>
      <c r="AJ569" s="305"/>
      <c r="AK569" s="305"/>
      <c r="AL569" s="305"/>
      <c r="AM569" s="305"/>
      <c r="AN569" s="305"/>
    </row>
    <row r="570" spans="1:40" s="304" customFormat="1" ht="9" customHeight="1">
      <c r="A570" s="319" t="s">
        <v>15</v>
      </c>
      <c r="B570" s="305">
        <f t="shared" si="31"/>
        <v>89751.18615899999</v>
      </c>
      <c r="C570" s="305">
        <v>2879.195052</v>
      </c>
      <c r="D570" s="315">
        <v>0</v>
      </c>
      <c r="E570" s="315">
        <v>0</v>
      </c>
      <c r="F570" s="305">
        <v>1988.0171789999999</v>
      </c>
      <c r="G570" s="305">
        <v>171.09311700000001</v>
      </c>
      <c r="H570" s="305">
        <v>2087.4308070000002</v>
      </c>
      <c r="I570" s="305">
        <v>33530.781568999999</v>
      </c>
      <c r="J570" s="305">
        <v>42436.919962</v>
      </c>
      <c r="K570" s="305">
        <v>3750.4177199999999</v>
      </c>
      <c r="L570" s="305">
        <v>2561.2390059999998</v>
      </c>
      <c r="M570" s="305">
        <v>346.091747</v>
      </c>
      <c r="N570" s="314">
        <v>0</v>
      </c>
      <c r="O570" s="319"/>
      <c r="P570" s="305"/>
      <c r="Q570" s="305"/>
      <c r="R570" s="305"/>
      <c r="S570" s="305"/>
      <c r="T570" s="305"/>
      <c r="U570" s="305"/>
      <c r="V570" s="305"/>
      <c r="W570" s="305"/>
      <c r="X570" s="305"/>
      <c r="Y570" s="305"/>
      <c r="Z570" s="305"/>
      <c r="AA570" s="305"/>
      <c r="AB570" s="305"/>
      <c r="AC570" s="305"/>
      <c r="AD570" s="305"/>
      <c r="AE570" s="305"/>
      <c r="AF570" s="305"/>
      <c r="AG570" s="305"/>
      <c r="AH570" s="305"/>
      <c r="AI570" s="305"/>
      <c r="AJ570" s="305"/>
      <c r="AK570" s="305"/>
      <c r="AL570" s="305"/>
      <c r="AM570" s="305"/>
      <c r="AN570" s="305"/>
    </row>
    <row r="571" spans="1:40" s="304" customFormat="1" ht="9" customHeight="1">
      <c r="A571" s="319" t="s">
        <v>16</v>
      </c>
      <c r="B571" s="305">
        <f t="shared" si="31"/>
        <v>219586.33930000002</v>
      </c>
      <c r="C571" s="305">
        <v>11033.434300000001</v>
      </c>
      <c r="D571" s="315">
        <v>0</v>
      </c>
      <c r="E571" s="305">
        <v>297.69880000000001</v>
      </c>
      <c r="F571" s="305">
        <v>5272.7968000000001</v>
      </c>
      <c r="G571" s="305">
        <v>909.67589999999996</v>
      </c>
      <c r="H571" s="305">
        <v>7075.9677000000001</v>
      </c>
      <c r="I571" s="305">
        <v>68247.942800000004</v>
      </c>
      <c r="J571" s="305">
        <v>86427.552899999995</v>
      </c>
      <c r="K571" s="305">
        <v>3714.3384000000001</v>
      </c>
      <c r="L571" s="305">
        <v>160.58670000000001</v>
      </c>
      <c r="M571" s="305">
        <v>36446.345000000001</v>
      </c>
      <c r="N571" s="314">
        <v>0</v>
      </c>
      <c r="O571" s="319"/>
      <c r="P571" s="305"/>
      <c r="Q571" s="305"/>
      <c r="R571" s="305"/>
      <c r="S571" s="305"/>
      <c r="T571" s="305"/>
      <c r="U571" s="305"/>
      <c r="V571" s="305"/>
      <c r="W571" s="305"/>
      <c r="X571" s="305"/>
      <c r="Y571" s="305"/>
      <c r="Z571" s="305"/>
      <c r="AA571" s="305"/>
      <c r="AB571" s="305"/>
      <c r="AC571" s="305"/>
      <c r="AD571" s="305"/>
      <c r="AE571" s="305"/>
      <c r="AF571" s="305"/>
      <c r="AG571" s="305"/>
      <c r="AH571" s="305"/>
      <c r="AI571" s="305"/>
      <c r="AJ571" s="305"/>
      <c r="AK571" s="305"/>
      <c r="AL571" s="305"/>
      <c r="AM571" s="305"/>
      <c r="AN571" s="305"/>
    </row>
    <row r="572" spans="1:40" s="304" customFormat="1" ht="9" customHeight="1">
      <c r="A572" s="317" t="s">
        <v>17</v>
      </c>
      <c r="B572" s="323">
        <f t="shared" si="31"/>
        <v>58040.153557000005</v>
      </c>
      <c r="C572" s="323">
        <v>1669.2006309999999</v>
      </c>
      <c r="D572" s="318">
        <v>0</v>
      </c>
      <c r="E572" s="323">
        <v>10.74117</v>
      </c>
      <c r="F572" s="323">
        <v>1171.4912609999999</v>
      </c>
      <c r="G572" s="323">
        <v>157.37152699999999</v>
      </c>
      <c r="H572" s="323">
        <v>115.27967599999999</v>
      </c>
      <c r="I572" s="323">
        <v>17473.416421000002</v>
      </c>
      <c r="J572" s="323">
        <v>32643.902592999999</v>
      </c>
      <c r="K572" s="323">
        <v>4714.8286699999999</v>
      </c>
      <c r="L572" s="323">
        <v>0</v>
      </c>
      <c r="M572" s="323">
        <v>83.921608000000006</v>
      </c>
      <c r="N572" s="314">
        <v>0</v>
      </c>
      <c r="O572" s="319"/>
      <c r="P572" s="305"/>
      <c r="Q572" s="305"/>
      <c r="R572" s="305"/>
      <c r="S572" s="305"/>
      <c r="T572" s="305"/>
      <c r="U572" s="305"/>
      <c r="V572" s="305"/>
      <c r="W572" s="305"/>
      <c r="X572" s="305"/>
      <c r="Y572" s="305"/>
      <c r="Z572" s="305"/>
      <c r="AA572" s="305"/>
      <c r="AB572" s="305"/>
      <c r="AC572" s="305"/>
      <c r="AD572" s="305"/>
      <c r="AE572" s="305"/>
      <c r="AF572" s="305"/>
      <c r="AG572" s="305"/>
      <c r="AH572" s="305"/>
      <c r="AI572" s="305"/>
      <c r="AJ572" s="305"/>
      <c r="AK572" s="305"/>
      <c r="AL572" s="305"/>
      <c r="AM572" s="305"/>
      <c r="AN572" s="305"/>
    </row>
    <row r="573" spans="1:40" s="304" customFormat="1" ht="9" customHeight="1">
      <c r="A573" s="319" t="s">
        <v>18</v>
      </c>
      <c r="B573" s="316">
        <f t="shared" si="31"/>
        <v>24395.158680999997</v>
      </c>
      <c r="C573" s="316">
        <v>577.596</v>
      </c>
      <c r="D573" s="316">
        <v>0</v>
      </c>
      <c r="E573" s="316">
        <v>75.94</v>
      </c>
      <c r="F573" s="316">
        <v>426.012</v>
      </c>
      <c r="G573" s="316">
        <v>287.92399999999998</v>
      </c>
      <c r="H573" s="316">
        <v>23.809000000000001</v>
      </c>
      <c r="I573" s="316">
        <v>7343.2839999999997</v>
      </c>
      <c r="J573" s="316">
        <v>13058.498</v>
      </c>
      <c r="K573" s="316">
        <v>2602.0956809999998</v>
      </c>
      <c r="L573" s="316">
        <v>0</v>
      </c>
      <c r="M573" s="316">
        <v>0</v>
      </c>
      <c r="N573" s="314">
        <v>0</v>
      </c>
      <c r="O573" s="319"/>
      <c r="P573" s="305"/>
      <c r="Q573" s="305"/>
      <c r="R573" s="305"/>
      <c r="S573" s="305"/>
      <c r="T573" s="305"/>
      <c r="U573" s="305"/>
      <c r="V573" s="305"/>
      <c r="W573" s="305"/>
      <c r="X573" s="305"/>
      <c r="Y573" s="305"/>
      <c r="Z573" s="305"/>
      <c r="AA573" s="305"/>
      <c r="AB573" s="305"/>
      <c r="AC573" s="305"/>
      <c r="AD573" s="305"/>
      <c r="AE573" s="305"/>
      <c r="AF573" s="305"/>
      <c r="AG573" s="305"/>
      <c r="AH573" s="305"/>
      <c r="AI573" s="305"/>
      <c r="AJ573" s="305"/>
      <c r="AK573" s="305"/>
      <c r="AL573" s="305"/>
      <c r="AM573" s="305"/>
      <c r="AN573" s="305"/>
    </row>
    <row r="574" spans="1:40" s="304" customFormat="1" ht="9" customHeight="1">
      <c r="A574" s="319" t="s">
        <v>19</v>
      </c>
      <c r="B574" s="305">
        <f t="shared" si="31"/>
        <v>19006.757091999996</v>
      </c>
      <c r="C574" s="305">
        <v>799.92340999999999</v>
      </c>
      <c r="D574" s="315">
        <v>0</v>
      </c>
      <c r="E574" s="315">
        <v>0</v>
      </c>
      <c r="F574" s="305">
        <v>286.55457200000001</v>
      </c>
      <c r="G574" s="305">
        <v>18.396298999999999</v>
      </c>
      <c r="H574" s="305">
        <v>26.735239</v>
      </c>
      <c r="I574" s="305">
        <v>5819.4493419999999</v>
      </c>
      <c r="J574" s="305">
        <v>11628.488198999999</v>
      </c>
      <c r="K574" s="305">
        <v>427.21003100000001</v>
      </c>
      <c r="L574" s="305">
        <v>0</v>
      </c>
      <c r="M574" s="305">
        <v>0</v>
      </c>
      <c r="N574" s="314">
        <v>0</v>
      </c>
      <c r="O574" s="319"/>
      <c r="P574" s="305"/>
      <c r="Q574" s="305"/>
      <c r="R574" s="305"/>
      <c r="S574" s="305"/>
      <c r="T574" s="305"/>
      <c r="U574" s="305"/>
      <c r="V574" s="305"/>
      <c r="W574" s="305"/>
      <c r="X574" s="305"/>
      <c r="Y574" s="305"/>
      <c r="Z574" s="305"/>
      <c r="AA574" s="305"/>
      <c r="AB574" s="305"/>
      <c r="AC574" s="305"/>
      <c r="AD574" s="305"/>
      <c r="AE574" s="305"/>
      <c r="AF574" s="305"/>
      <c r="AG574" s="305"/>
      <c r="AH574" s="305"/>
      <c r="AI574" s="305"/>
      <c r="AJ574" s="305"/>
      <c r="AK574" s="305"/>
      <c r="AL574" s="305"/>
      <c r="AM574" s="305"/>
      <c r="AN574" s="305"/>
    </row>
    <row r="575" spans="1:40" s="304" customFormat="1" ht="9" customHeight="1">
      <c r="A575" s="319" t="s">
        <v>20</v>
      </c>
      <c r="B575" s="316">
        <f t="shared" si="31"/>
        <v>107864.95282000001</v>
      </c>
      <c r="C575" s="316">
        <v>7080.1273700000002</v>
      </c>
      <c r="D575" s="316">
        <v>0</v>
      </c>
      <c r="E575" s="316">
        <v>0</v>
      </c>
      <c r="F575" s="316">
        <v>2068.3322250000001</v>
      </c>
      <c r="G575" s="316">
        <v>299.16771899999998</v>
      </c>
      <c r="H575" s="316">
        <v>6226.5401920000004</v>
      </c>
      <c r="I575" s="316">
        <v>25181.284122000001</v>
      </c>
      <c r="J575" s="316">
        <v>32135.093324000001</v>
      </c>
      <c r="K575" s="316">
        <v>34874.407868000002</v>
      </c>
      <c r="L575" s="316">
        <v>0</v>
      </c>
      <c r="M575" s="316">
        <v>0</v>
      </c>
      <c r="N575" s="314">
        <v>0</v>
      </c>
      <c r="O575" s="319"/>
      <c r="P575" s="305"/>
      <c r="Q575" s="305"/>
      <c r="R575" s="305"/>
      <c r="S575" s="305"/>
      <c r="T575" s="305"/>
      <c r="U575" s="305"/>
      <c r="V575" s="305"/>
      <c r="W575" s="305"/>
      <c r="X575" s="305"/>
      <c r="Y575" s="305"/>
      <c r="Z575" s="305"/>
      <c r="AA575" s="305"/>
      <c r="AB575" s="305"/>
      <c r="AC575" s="305"/>
      <c r="AD575" s="305"/>
      <c r="AE575" s="305"/>
      <c r="AF575" s="305"/>
      <c r="AG575" s="305"/>
      <c r="AH575" s="305"/>
      <c r="AI575" s="305"/>
      <c r="AJ575" s="305"/>
      <c r="AK575" s="305"/>
      <c r="AL575" s="305"/>
      <c r="AM575" s="305"/>
      <c r="AN575" s="305"/>
    </row>
    <row r="576" spans="1:40" s="304" customFormat="1" ht="9" customHeight="1">
      <c r="A576" s="317" t="s">
        <v>21</v>
      </c>
      <c r="B576" s="323">
        <f t="shared" si="31"/>
        <v>60063.522940000003</v>
      </c>
      <c r="C576" s="323">
        <v>994.67351399999995</v>
      </c>
      <c r="D576" s="318">
        <v>0</v>
      </c>
      <c r="E576" s="318">
        <v>0</v>
      </c>
      <c r="F576" s="323">
        <v>1491.853901</v>
      </c>
      <c r="G576" s="323">
        <v>279.38497999999998</v>
      </c>
      <c r="H576" s="323">
        <v>1114.407596</v>
      </c>
      <c r="I576" s="323">
        <v>14415.672499</v>
      </c>
      <c r="J576" s="323">
        <v>38639.228671999997</v>
      </c>
      <c r="K576" s="323">
        <v>2952.9166059999998</v>
      </c>
      <c r="L576" s="323">
        <v>0</v>
      </c>
      <c r="M576" s="323">
        <v>175.38517200000001</v>
      </c>
      <c r="N576" s="314">
        <v>0</v>
      </c>
      <c r="O576" s="319"/>
      <c r="P576" s="305"/>
      <c r="Q576" s="305"/>
      <c r="R576" s="305"/>
      <c r="S576" s="305"/>
      <c r="T576" s="305"/>
      <c r="U576" s="305"/>
      <c r="V576" s="305"/>
      <c r="W576" s="305"/>
      <c r="X576" s="305"/>
      <c r="Y576" s="305"/>
      <c r="Z576" s="305"/>
      <c r="AA576" s="305"/>
      <c r="AB576" s="305"/>
      <c r="AC576" s="305"/>
      <c r="AD576" s="305"/>
      <c r="AE576" s="305"/>
      <c r="AF576" s="305"/>
      <c r="AG576" s="305"/>
      <c r="AH576" s="305"/>
      <c r="AI576" s="305"/>
      <c r="AJ576" s="305"/>
      <c r="AK576" s="305"/>
      <c r="AL576" s="305"/>
      <c r="AM576" s="305"/>
      <c r="AN576" s="305"/>
    </row>
    <row r="577" spans="1:40" s="304" customFormat="1" ht="9" customHeight="1">
      <c r="A577" s="319" t="s">
        <v>22</v>
      </c>
      <c r="B577" s="305">
        <f t="shared" si="31"/>
        <v>76469.525179000004</v>
      </c>
      <c r="C577" s="305">
        <v>2691.11915</v>
      </c>
      <c r="D577" s="315">
        <v>0</v>
      </c>
      <c r="E577" s="315">
        <v>0</v>
      </c>
      <c r="F577" s="305">
        <v>1915.7253209999999</v>
      </c>
      <c r="G577" s="305">
        <v>229.249503</v>
      </c>
      <c r="H577" s="305">
        <v>1805.3744790000001</v>
      </c>
      <c r="I577" s="305">
        <v>23196.518197000001</v>
      </c>
      <c r="J577" s="305">
        <v>43395.987786999998</v>
      </c>
      <c r="K577" s="305">
        <v>0</v>
      </c>
      <c r="L577" s="305">
        <v>0</v>
      </c>
      <c r="M577" s="305">
        <v>3235.5507419999999</v>
      </c>
      <c r="N577" s="314">
        <v>0</v>
      </c>
      <c r="O577" s="319"/>
      <c r="P577" s="305"/>
      <c r="Q577" s="305"/>
      <c r="R577" s="305"/>
      <c r="S577" s="305"/>
      <c r="T577" s="305"/>
      <c r="U577" s="305"/>
      <c r="V577" s="305"/>
      <c r="W577" s="305"/>
      <c r="X577" s="305"/>
      <c r="Y577" s="305"/>
      <c r="Z577" s="305"/>
      <c r="AA577" s="305"/>
      <c r="AB577" s="305"/>
      <c r="AC577" s="305"/>
      <c r="AD577" s="305"/>
      <c r="AE577" s="305"/>
      <c r="AF577" s="305"/>
      <c r="AG577" s="305"/>
      <c r="AH577" s="305"/>
      <c r="AI577" s="305"/>
      <c r="AJ577" s="305"/>
      <c r="AK577" s="305"/>
      <c r="AL577" s="305"/>
      <c r="AM577" s="305"/>
      <c r="AN577" s="305"/>
    </row>
    <row r="578" spans="1:40" s="304" customFormat="1" ht="9" customHeight="1">
      <c r="A578" s="319" t="s">
        <v>23</v>
      </c>
      <c r="B578" s="316">
        <f t="shared" si="31"/>
        <v>25925.432464000001</v>
      </c>
      <c r="C578" s="316">
        <v>2170.263113</v>
      </c>
      <c r="D578" s="316">
        <v>0</v>
      </c>
      <c r="E578" s="316">
        <v>1.6470659999999999</v>
      </c>
      <c r="F578" s="316">
        <v>678.91721399999994</v>
      </c>
      <c r="G578" s="316">
        <v>135.53355300000001</v>
      </c>
      <c r="H578" s="316">
        <v>561.08306100000004</v>
      </c>
      <c r="I578" s="316">
        <v>8772.5004769999996</v>
      </c>
      <c r="J578" s="316">
        <v>13584.593623999999</v>
      </c>
      <c r="K578" s="316">
        <v>0</v>
      </c>
      <c r="L578" s="316">
        <v>0</v>
      </c>
      <c r="M578" s="316">
        <v>20.894355999999998</v>
      </c>
      <c r="N578" s="314">
        <v>0</v>
      </c>
      <c r="O578" s="319"/>
      <c r="P578" s="305"/>
      <c r="Q578" s="305"/>
      <c r="R578" s="305"/>
      <c r="S578" s="305"/>
      <c r="T578" s="305"/>
      <c r="U578" s="305"/>
      <c r="V578" s="305"/>
      <c r="W578" s="305"/>
      <c r="X578" s="305"/>
      <c r="Y578" s="305"/>
      <c r="Z578" s="305"/>
      <c r="AA578" s="305"/>
      <c r="AB578" s="305"/>
      <c r="AC578" s="305"/>
      <c r="AD578" s="305"/>
      <c r="AE578" s="305"/>
      <c r="AF578" s="305"/>
      <c r="AG578" s="305"/>
      <c r="AH578" s="305"/>
      <c r="AI578" s="305"/>
      <c r="AJ578" s="305"/>
      <c r="AK578" s="305"/>
      <c r="AL578" s="305"/>
      <c r="AM578" s="305"/>
      <c r="AN578" s="305"/>
    </row>
    <row r="579" spans="1:40" s="304" customFormat="1" ht="9" customHeight="1">
      <c r="A579" s="319" t="s">
        <v>24</v>
      </c>
      <c r="B579" s="305">
        <f t="shared" si="31"/>
        <v>28627.029521000004</v>
      </c>
      <c r="C579" s="305">
        <v>1381.8879999999999</v>
      </c>
      <c r="D579" s="315">
        <v>0</v>
      </c>
      <c r="E579" s="315">
        <v>0</v>
      </c>
      <c r="F579" s="305">
        <v>629.01800000000003</v>
      </c>
      <c r="G579" s="305">
        <v>103.69</v>
      </c>
      <c r="H579" s="305">
        <v>605.38699999999994</v>
      </c>
      <c r="I579" s="305">
        <v>6902.6949999999997</v>
      </c>
      <c r="J579" s="305">
        <v>12094.699000000001</v>
      </c>
      <c r="K579" s="305">
        <v>5354.0990000000002</v>
      </c>
      <c r="L579" s="305">
        <v>469.685</v>
      </c>
      <c r="M579" s="305">
        <v>1085.8685210000001</v>
      </c>
      <c r="N579" s="314">
        <v>0</v>
      </c>
      <c r="O579" s="319"/>
      <c r="P579" s="305"/>
      <c r="Q579" s="305"/>
      <c r="R579" s="305"/>
      <c r="S579" s="305"/>
      <c r="T579" s="305"/>
      <c r="U579" s="305"/>
      <c r="V579" s="305"/>
      <c r="W579" s="305"/>
      <c r="X579" s="305"/>
      <c r="Y579" s="305"/>
      <c r="Z579" s="305"/>
      <c r="AA579" s="305"/>
      <c r="AB579" s="305"/>
      <c r="AC579" s="305"/>
      <c r="AD579" s="305"/>
      <c r="AE579" s="305"/>
      <c r="AF579" s="305"/>
      <c r="AG579" s="305"/>
      <c r="AH579" s="305"/>
      <c r="AI579" s="305"/>
      <c r="AJ579" s="305"/>
      <c r="AK579" s="305"/>
      <c r="AL579" s="305"/>
      <c r="AM579" s="305"/>
      <c r="AN579" s="305"/>
    </row>
    <row r="580" spans="1:40" s="304" customFormat="1" ht="9" customHeight="1">
      <c r="A580" s="317" t="s">
        <v>25</v>
      </c>
      <c r="B580" s="323">
        <f t="shared" si="31"/>
        <v>34743.294999999998</v>
      </c>
      <c r="C580" s="323">
        <v>1339.731</v>
      </c>
      <c r="D580" s="318">
        <v>0</v>
      </c>
      <c r="E580" s="318">
        <v>0</v>
      </c>
      <c r="F580" s="323">
        <v>755.572</v>
      </c>
      <c r="G580" s="323">
        <v>159.35900000000001</v>
      </c>
      <c r="H580" s="323">
        <v>8.3829999999999991</v>
      </c>
      <c r="I580" s="323">
        <v>10640.071</v>
      </c>
      <c r="J580" s="323">
        <v>20707.887999999999</v>
      </c>
      <c r="K580" s="323">
        <v>0</v>
      </c>
      <c r="L580" s="323">
        <v>0</v>
      </c>
      <c r="M580" s="323">
        <v>1132.2909999999999</v>
      </c>
      <c r="N580" s="314">
        <v>0</v>
      </c>
      <c r="O580" s="319"/>
      <c r="P580" s="305"/>
      <c r="Q580" s="305"/>
      <c r="R580" s="305"/>
      <c r="S580" s="305"/>
      <c r="T580" s="305"/>
      <c r="U580" s="305"/>
      <c r="V580" s="305"/>
      <c r="W580" s="305"/>
      <c r="X580" s="305"/>
      <c r="Y580" s="305"/>
      <c r="Z580" s="305"/>
      <c r="AA580" s="305"/>
      <c r="AB580" s="305"/>
      <c r="AC580" s="305"/>
      <c r="AD580" s="305"/>
      <c r="AE580" s="305"/>
      <c r="AF580" s="305"/>
      <c r="AG580" s="305"/>
      <c r="AH580" s="305"/>
      <c r="AI580" s="305"/>
      <c r="AJ580" s="305"/>
      <c r="AK580" s="305"/>
      <c r="AL580" s="305"/>
      <c r="AM580" s="305"/>
      <c r="AN580" s="305"/>
    </row>
    <row r="581" spans="1:40" s="304" customFormat="1" ht="9" customHeight="1">
      <c r="A581" s="319" t="s">
        <v>26</v>
      </c>
      <c r="B581" s="315">
        <f t="shared" si="31"/>
        <v>42808.458565000001</v>
      </c>
      <c r="C581" s="315">
        <v>1333.514494</v>
      </c>
      <c r="D581" s="315">
        <v>0</v>
      </c>
      <c r="E581" s="315">
        <v>0</v>
      </c>
      <c r="F581" s="315">
        <v>1766.569763</v>
      </c>
      <c r="G581" s="315">
        <v>278.26167900000002</v>
      </c>
      <c r="H581" s="315">
        <v>23.659642999999999</v>
      </c>
      <c r="I581" s="315">
        <v>13038.157259</v>
      </c>
      <c r="J581" s="315">
        <v>25352.375849</v>
      </c>
      <c r="K581" s="315">
        <v>1015.919878</v>
      </c>
      <c r="L581" s="315">
        <v>0</v>
      </c>
      <c r="M581" s="315">
        <v>0</v>
      </c>
      <c r="N581" s="314">
        <v>0</v>
      </c>
      <c r="O581" s="319"/>
      <c r="P581" s="305"/>
      <c r="Q581" s="305"/>
      <c r="R581" s="305"/>
      <c r="S581" s="305"/>
      <c r="T581" s="305"/>
      <c r="U581" s="305"/>
      <c r="V581" s="305"/>
      <c r="W581" s="305"/>
      <c r="X581" s="305"/>
      <c r="Y581" s="305"/>
      <c r="Z581" s="305"/>
      <c r="AA581" s="305"/>
      <c r="AB581" s="305"/>
      <c r="AC581" s="305"/>
      <c r="AD581" s="305"/>
      <c r="AE581" s="305"/>
      <c r="AF581" s="305"/>
      <c r="AG581" s="305"/>
      <c r="AH581" s="305"/>
      <c r="AI581" s="305"/>
      <c r="AJ581" s="305"/>
      <c r="AK581" s="305"/>
      <c r="AL581" s="305"/>
      <c r="AM581" s="305"/>
      <c r="AN581" s="305"/>
    </row>
    <row r="582" spans="1:40" s="304" customFormat="1" ht="9" customHeight="1">
      <c r="A582" s="319" t="s">
        <v>27</v>
      </c>
      <c r="B582" s="316">
        <f t="shared" si="31"/>
        <v>51677.125691000001</v>
      </c>
      <c r="C582" s="316">
        <v>2325.5947219999998</v>
      </c>
      <c r="D582" s="316">
        <v>0</v>
      </c>
      <c r="E582" s="316">
        <v>0</v>
      </c>
      <c r="F582" s="316">
        <v>1055.7243989999999</v>
      </c>
      <c r="G582" s="316">
        <v>40.319937000000003</v>
      </c>
      <c r="H582" s="316">
        <v>1072.607849</v>
      </c>
      <c r="I582" s="316">
        <v>15984.208954</v>
      </c>
      <c r="J582" s="316">
        <v>25054.192387999999</v>
      </c>
      <c r="K582" s="316">
        <v>6138.9504440000001</v>
      </c>
      <c r="L582" s="316">
        <v>0</v>
      </c>
      <c r="M582" s="316">
        <v>5.5269979999999999</v>
      </c>
      <c r="N582" s="314">
        <v>0</v>
      </c>
      <c r="O582" s="319"/>
      <c r="P582" s="305"/>
      <c r="Q582" s="305"/>
      <c r="R582" s="305"/>
      <c r="S582" s="305"/>
      <c r="T582" s="305"/>
      <c r="U582" s="305"/>
      <c r="V582" s="305"/>
      <c r="W582" s="305"/>
      <c r="X582" s="305"/>
      <c r="Y582" s="305"/>
      <c r="Z582" s="305"/>
      <c r="AA582" s="305"/>
      <c r="AB582" s="305"/>
      <c r="AC582" s="305"/>
      <c r="AD582" s="305"/>
      <c r="AE582" s="305"/>
      <c r="AF582" s="305"/>
      <c r="AG582" s="305"/>
      <c r="AH582" s="305"/>
      <c r="AI582" s="305"/>
      <c r="AJ582" s="305"/>
      <c r="AK582" s="305"/>
      <c r="AL582" s="305"/>
      <c r="AM582" s="305"/>
      <c r="AN582" s="305"/>
    </row>
    <row r="583" spans="1:40" s="304" customFormat="1" ht="9" customHeight="1">
      <c r="A583" s="319" t="s">
        <v>28</v>
      </c>
      <c r="B583" s="316">
        <f t="shared" si="31"/>
        <v>42092.081181000001</v>
      </c>
      <c r="C583" s="316">
        <v>1930.538632</v>
      </c>
      <c r="D583" s="316">
        <v>0</v>
      </c>
      <c r="E583" s="316">
        <v>0</v>
      </c>
      <c r="F583" s="316">
        <v>578.87962800000003</v>
      </c>
      <c r="G583" s="316">
        <v>124.61043100000001</v>
      </c>
      <c r="H583" s="316">
        <v>113.273996</v>
      </c>
      <c r="I583" s="316">
        <v>19480.165171000001</v>
      </c>
      <c r="J583" s="316">
        <v>19864.613323000001</v>
      </c>
      <c r="K583" s="316">
        <v>0</v>
      </c>
      <c r="L583" s="316">
        <v>0</v>
      </c>
      <c r="M583" s="316">
        <v>0</v>
      </c>
      <c r="N583" s="314">
        <v>0</v>
      </c>
      <c r="O583" s="319"/>
      <c r="P583" s="305"/>
      <c r="Q583" s="305"/>
      <c r="R583" s="305"/>
      <c r="S583" s="305"/>
      <c r="T583" s="305"/>
      <c r="U583" s="305"/>
      <c r="V583" s="305"/>
      <c r="W583" s="305"/>
      <c r="X583" s="305"/>
      <c r="Y583" s="305"/>
      <c r="Z583" s="305"/>
      <c r="AA583" s="305"/>
      <c r="AB583" s="305"/>
      <c r="AC583" s="305"/>
      <c r="AD583" s="305"/>
      <c r="AE583" s="305"/>
      <c r="AF583" s="305"/>
      <c r="AG583" s="305"/>
      <c r="AH583" s="305"/>
      <c r="AI583" s="305"/>
      <c r="AJ583" s="305"/>
      <c r="AK583" s="305"/>
      <c r="AL583" s="305"/>
      <c r="AM583" s="305"/>
      <c r="AN583" s="305"/>
    </row>
    <row r="584" spans="1:40" s="304" customFormat="1" ht="9" customHeight="1">
      <c r="A584" s="317" t="s">
        <v>29</v>
      </c>
      <c r="B584" s="318">
        <f t="shared" si="31"/>
        <v>44350.144115000003</v>
      </c>
      <c r="C584" s="318">
        <v>2180.7661720000001</v>
      </c>
      <c r="D584" s="318">
        <v>0</v>
      </c>
      <c r="E584" s="318">
        <v>0</v>
      </c>
      <c r="F584" s="318">
        <v>1865.985023</v>
      </c>
      <c r="G584" s="318">
        <v>120.757965</v>
      </c>
      <c r="H584" s="318">
        <v>1327.1743449999999</v>
      </c>
      <c r="I584" s="318">
        <v>14881.625149</v>
      </c>
      <c r="J584" s="318">
        <v>23010.835460999999</v>
      </c>
      <c r="K584" s="318">
        <v>963</v>
      </c>
      <c r="L584" s="318">
        <v>0</v>
      </c>
      <c r="M584" s="318">
        <v>0</v>
      </c>
      <c r="N584" s="314">
        <v>0</v>
      </c>
      <c r="O584" s="319"/>
      <c r="P584" s="305"/>
      <c r="Q584" s="305"/>
      <c r="R584" s="305"/>
      <c r="S584" s="305"/>
      <c r="T584" s="305"/>
      <c r="U584" s="305"/>
      <c r="V584" s="305"/>
      <c r="W584" s="305"/>
      <c r="X584" s="305"/>
      <c r="Y584" s="305"/>
      <c r="Z584" s="305"/>
      <c r="AA584" s="305"/>
      <c r="AB584" s="305"/>
      <c r="AC584" s="305"/>
      <c r="AD584" s="305"/>
      <c r="AE584" s="305"/>
      <c r="AF584" s="305"/>
      <c r="AG584" s="305"/>
      <c r="AH584" s="305"/>
      <c r="AI584" s="305"/>
      <c r="AJ584" s="305"/>
      <c r="AK584" s="305"/>
      <c r="AL584" s="305"/>
      <c r="AM584" s="305"/>
      <c r="AN584" s="305"/>
    </row>
    <row r="585" spans="1:40" s="304" customFormat="1" ht="9" customHeight="1">
      <c r="A585" s="319" t="s">
        <v>30</v>
      </c>
      <c r="B585" s="316">
        <f t="shared" si="31"/>
        <v>18944.099595000003</v>
      </c>
      <c r="C585" s="316">
        <v>221.74934099999999</v>
      </c>
      <c r="D585" s="316">
        <v>0</v>
      </c>
      <c r="E585" s="316">
        <v>0</v>
      </c>
      <c r="F585" s="316">
        <v>244.86916099999999</v>
      </c>
      <c r="G585" s="316">
        <v>52.504733000000002</v>
      </c>
      <c r="H585" s="316">
        <v>11.292453999999999</v>
      </c>
      <c r="I585" s="316">
        <v>5540.9325660000004</v>
      </c>
      <c r="J585" s="316">
        <v>10293.040203</v>
      </c>
      <c r="K585" s="316">
        <v>0</v>
      </c>
      <c r="L585" s="316">
        <v>956.53049099999998</v>
      </c>
      <c r="M585" s="316">
        <v>1623.180646</v>
      </c>
      <c r="N585" s="314">
        <v>0</v>
      </c>
      <c r="O585" s="319"/>
      <c r="P585" s="305"/>
      <c r="Q585" s="305"/>
      <c r="R585" s="305"/>
      <c r="S585" s="305"/>
      <c r="T585" s="305"/>
      <c r="U585" s="305"/>
      <c r="V585" s="305"/>
      <c r="W585" s="305"/>
      <c r="X585" s="305"/>
      <c r="Y585" s="305"/>
      <c r="Z585" s="305"/>
      <c r="AA585" s="305"/>
      <c r="AB585" s="305"/>
      <c r="AC585" s="305"/>
      <c r="AD585" s="305"/>
      <c r="AE585" s="305"/>
      <c r="AF585" s="305"/>
      <c r="AG585" s="305"/>
      <c r="AH585" s="305"/>
      <c r="AI585" s="305"/>
      <c r="AJ585" s="305"/>
      <c r="AK585" s="305"/>
      <c r="AL585" s="305"/>
      <c r="AM585" s="305"/>
      <c r="AN585" s="305"/>
    </row>
    <row r="586" spans="1:40" s="304" customFormat="1" ht="9" customHeight="1">
      <c r="A586" s="319" t="s">
        <v>31</v>
      </c>
      <c r="B586" s="316">
        <f t="shared" si="31"/>
        <v>112031.03370299999</v>
      </c>
      <c r="C586" s="316">
        <v>3624.7</v>
      </c>
      <c r="D586" s="316">
        <v>0</v>
      </c>
      <c r="E586" s="316">
        <v>0</v>
      </c>
      <c r="F586" s="316">
        <v>1073.53</v>
      </c>
      <c r="G586" s="316">
        <v>48.14</v>
      </c>
      <c r="H586" s="316">
        <v>292.5</v>
      </c>
      <c r="I586" s="316">
        <v>32963.199999999997</v>
      </c>
      <c r="J586" s="316">
        <v>56430.7</v>
      </c>
      <c r="K586" s="316">
        <v>0</v>
      </c>
      <c r="L586" s="316">
        <v>9942.2400679999992</v>
      </c>
      <c r="M586" s="316">
        <v>7656.0236349999996</v>
      </c>
      <c r="N586" s="314">
        <v>0</v>
      </c>
      <c r="O586" s="319"/>
      <c r="P586" s="305"/>
      <c r="Q586" s="305"/>
      <c r="R586" s="305"/>
      <c r="S586" s="305"/>
      <c r="T586" s="305"/>
      <c r="U586" s="305"/>
      <c r="V586" s="305"/>
      <c r="W586" s="305"/>
      <c r="X586" s="305"/>
      <c r="Y586" s="305"/>
      <c r="Z586" s="305"/>
      <c r="AA586" s="305"/>
      <c r="AB586" s="305"/>
      <c r="AC586" s="305"/>
      <c r="AD586" s="305"/>
      <c r="AE586" s="305"/>
      <c r="AF586" s="305"/>
      <c r="AG586" s="305"/>
      <c r="AH586" s="305"/>
      <c r="AI586" s="305"/>
      <c r="AJ586" s="305"/>
      <c r="AK586" s="305"/>
      <c r="AL586" s="305"/>
      <c r="AM586" s="305"/>
      <c r="AN586" s="305"/>
    </row>
    <row r="587" spans="1:40" s="305" customFormat="1" ht="9" customHeight="1">
      <c r="A587" s="320" t="s">
        <v>32</v>
      </c>
      <c r="B587" s="305">
        <f t="shared" si="31"/>
        <v>30205.978167999998</v>
      </c>
      <c r="C587" s="305">
        <v>1182.2237809999999</v>
      </c>
      <c r="D587" s="315">
        <v>0</v>
      </c>
      <c r="E587" s="315">
        <v>0</v>
      </c>
      <c r="F587" s="305">
        <v>499.50746500000002</v>
      </c>
      <c r="G587" s="305">
        <v>45.881185000000002</v>
      </c>
      <c r="H587" s="305">
        <v>324.72456499999998</v>
      </c>
      <c r="I587" s="305">
        <v>9075.7896679999994</v>
      </c>
      <c r="J587" s="305">
        <v>17148.041670999999</v>
      </c>
      <c r="K587" s="305">
        <v>1855.503815</v>
      </c>
      <c r="L587" s="305">
        <v>0</v>
      </c>
      <c r="M587" s="305">
        <v>74.306017999999995</v>
      </c>
      <c r="N587" s="314">
        <v>0</v>
      </c>
      <c r="O587" s="320"/>
    </row>
    <row r="588" spans="1:40" s="304" customFormat="1" ht="9" customHeight="1">
      <c r="A588" s="326" t="s">
        <v>33</v>
      </c>
      <c r="B588" s="323">
        <f t="shared" si="31"/>
        <v>25834.634936000002</v>
      </c>
      <c r="C588" s="323">
        <v>503.81360799999999</v>
      </c>
      <c r="D588" s="318">
        <v>0</v>
      </c>
      <c r="E588" s="323">
        <v>277.98993200000001</v>
      </c>
      <c r="F588" s="323">
        <v>395.91135600000001</v>
      </c>
      <c r="G588" s="323">
        <v>153.10297399999999</v>
      </c>
      <c r="H588" s="323">
        <v>196.516998</v>
      </c>
      <c r="I588" s="323">
        <v>7214.821989</v>
      </c>
      <c r="J588" s="318">
        <v>16141.824275000001</v>
      </c>
      <c r="K588" s="318">
        <v>950.65380400000004</v>
      </c>
      <c r="L588" s="323">
        <v>0</v>
      </c>
      <c r="M588" s="323">
        <v>0</v>
      </c>
      <c r="N588" s="314">
        <v>0</v>
      </c>
      <c r="O588" s="320"/>
      <c r="P588" s="305"/>
      <c r="Q588" s="305"/>
      <c r="R588" s="305"/>
      <c r="S588" s="305"/>
      <c r="T588" s="305"/>
      <c r="U588" s="305"/>
      <c r="V588" s="305"/>
      <c r="W588" s="305"/>
      <c r="X588" s="305"/>
      <c r="Y588" s="305"/>
      <c r="Z588" s="305"/>
      <c r="AA588" s="305"/>
      <c r="AB588" s="305"/>
      <c r="AC588" s="305"/>
      <c r="AD588" s="305"/>
      <c r="AE588" s="305"/>
      <c r="AF588" s="305"/>
      <c r="AG588" s="305"/>
      <c r="AH588" s="305"/>
      <c r="AI588" s="305"/>
      <c r="AJ588" s="305"/>
      <c r="AK588" s="305"/>
      <c r="AL588" s="305"/>
      <c r="AM588" s="305"/>
      <c r="AN588" s="305"/>
    </row>
    <row r="589" spans="1:40" s="304" customFormat="1" ht="9" customHeight="1">
      <c r="A589" s="319"/>
      <c r="N589" s="314"/>
      <c r="O589" s="305"/>
      <c r="P589" s="305"/>
      <c r="Q589" s="305"/>
      <c r="R589" s="305"/>
      <c r="S589" s="305"/>
      <c r="T589" s="305"/>
      <c r="U589" s="305"/>
      <c r="V589" s="305"/>
      <c r="W589" s="305"/>
      <c r="X589" s="305"/>
      <c r="Y589" s="305"/>
      <c r="Z589" s="305"/>
      <c r="AA589" s="305"/>
      <c r="AB589" s="305"/>
      <c r="AC589" s="305"/>
      <c r="AD589" s="305"/>
      <c r="AE589" s="305"/>
      <c r="AF589" s="305"/>
      <c r="AG589" s="305"/>
      <c r="AH589" s="305"/>
      <c r="AI589" s="305"/>
      <c r="AJ589" s="305"/>
      <c r="AK589" s="305"/>
      <c r="AL589" s="305"/>
      <c r="AM589" s="305"/>
      <c r="AN589" s="305"/>
    </row>
    <row r="590" spans="1:40" s="304" customFormat="1" ht="9" customHeight="1">
      <c r="A590" s="302">
        <v>2014</v>
      </c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14"/>
      <c r="O590" s="305"/>
      <c r="P590" s="305"/>
      <c r="Q590" s="305"/>
      <c r="R590" s="305"/>
      <c r="S590" s="305"/>
      <c r="T590" s="305"/>
      <c r="U590" s="305"/>
      <c r="V590" s="305"/>
      <c r="W590" s="305"/>
      <c r="X590" s="305"/>
      <c r="Y590" s="305"/>
      <c r="Z590" s="305"/>
      <c r="AA590" s="305"/>
      <c r="AB590" s="305"/>
      <c r="AC590" s="305"/>
      <c r="AD590" s="305"/>
      <c r="AE590" s="305"/>
      <c r="AF590" s="305"/>
      <c r="AG590" s="305"/>
      <c r="AH590" s="305"/>
      <c r="AI590" s="305"/>
      <c r="AJ590" s="305"/>
      <c r="AK590" s="305"/>
      <c r="AL590" s="305"/>
      <c r="AM590" s="305"/>
      <c r="AN590" s="305"/>
    </row>
    <row r="591" spans="1:40" s="304" customFormat="1" ht="9" customHeight="1">
      <c r="A591" s="306" t="s">
        <v>1</v>
      </c>
      <c r="B591" s="308">
        <f>SUM(B593:B624)</f>
        <v>1878877.8655000001</v>
      </c>
      <c r="C591" s="307">
        <f t="shared" ref="C591:K591" si="32">SUM(C593:C624)</f>
        <v>114954.94424</v>
      </c>
      <c r="D591" s="307">
        <f t="shared" si="32"/>
        <v>16276.414000000001</v>
      </c>
      <c r="E591" s="308">
        <f>SUM(E593:E624)+1</f>
        <v>1300.4133020000002</v>
      </c>
      <c r="F591" s="307">
        <f t="shared" si="32"/>
        <v>59456.013532000019</v>
      </c>
      <c r="G591" s="307">
        <f t="shared" si="32"/>
        <v>7763.1637640000008</v>
      </c>
      <c r="H591" s="307">
        <f t="shared" si="32"/>
        <v>40270.975684999998</v>
      </c>
      <c r="I591" s="307">
        <f t="shared" si="32"/>
        <v>588322.44327400008</v>
      </c>
      <c r="J591" s="307">
        <f t="shared" si="32"/>
        <v>902842.41803399997</v>
      </c>
      <c r="K591" s="307">
        <f t="shared" si="32"/>
        <v>77905.936615999992</v>
      </c>
      <c r="L591" s="307">
        <f>SUM(L593:L624)</f>
        <v>21405.970257000001</v>
      </c>
      <c r="M591" s="308">
        <f>SUM(M593:M624)+1</f>
        <v>48380.172795999999</v>
      </c>
      <c r="N591" s="314"/>
      <c r="O591" s="308"/>
      <c r="P591" s="305"/>
      <c r="Q591" s="305"/>
      <c r="R591" s="305"/>
      <c r="S591" s="305"/>
      <c r="T591" s="305"/>
      <c r="U591" s="305"/>
      <c r="V591" s="305"/>
      <c r="W591" s="305"/>
      <c r="X591" s="305"/>
      <c r="Y591" s="305"/>
      <c r="Z591" s="305"/>
      <c r="AA591" s="305"/>
      <c r="AB591" s="305"/>
      <c r="AC591" s="305"/>
      <c r="AD591" s="305"/>
      <c r="AE591" s="305"/>
      <c r="AF591" s="305"/>
      <c r="AG591" s="305"/>
      <c r="AH591" s="305"/>
      <c r="AI591" s="305"/>
      <c r="AJ591" s="305"/>
      <c r="AK591" s="305"/>
      <c r="AL591" s="305"/>
      <c r="AM591" s="305"/>
      <c r="AN591" s="305"/>
    </row>
    <row r="592" spans="1:40" s="304" customFormat="1" ht="3" customHeight="1">
      <c r="A592" s="306"/>
      <c r="N592" s="314"/>
      <c r="O592" s="305"/>
      <c r="P592" s="305"/>
      <c r="Q592" s="305"/>
      <c r="R592" s="305"/>
      <c r="S592" s="305"/>
      <c r="T592" s="305"/>
      <c r="U592" s="305"/>
      <c r="V592" s="305"/>
      <c r="W592" s="305"/>
      <c r="X592" s="305"/>
      <c r="Y592" s="305"/>
      <c r="Z592" s="305"/>
      <c r="AA592" s="305"/>
      <c r="AB592" s="305"/>
      <c r="AC592" s="305"/>
      <c r="AD592" s="305"/>
      <c r="AE592" s="305"/>
      <c r="AF592" s="305"/>
      <c r="AG592" s="305"/>
      <c r="AH592" s="305"/>
      <c r="AI592" s="305"/>
      <c r="AJ592" s="305"/>
      <c r="AK592" s="305"/>
      <c r="AL592" s="305"/>
      <c r="AM592" s="305"/>
      <c r="AN592" s="305"/>
    </row>
    <row r="593" spans="1:40" s="304" customFormat="1" ht="9" customHeight="1">
      <c r="A593" s="311" t="s">
        <v>2</v>
      </c>
      <c r="B593" s="311">
        <f>SUM(C593:M593)</f>
        <v>21075.072001</v>
      </c>
      <c r="C593" s="311">
        <v>857.351</v>
      </c>
      <c r="D593" s="311">
        <v>0</v>
      </c>
      <c r="E593" s="311">
        <v>193.09800000000001</v>
      </c>
      <c r="F593" s="311">
        <v>378.10899999999998</v>
      </c>
      <c r="G593" s="311">
        <v>73.631</v>
      </c>
      <c r="H593" s="311">
        <v>206.17599999999999</v>
      </c>
      <c r="I593" s="311">
        <v>6312.7210009999999</v>
      </c>
      <c r="J593" s="311">
        <v>11444.63</v>
      </c>
      <c r="K593" s="311">
        <v>0</v>
      </c>
      <c r="L593" s="311">
        <v>0</v>
      </c>
      <c r="M593" s="304">
        <v>1609.356</v>
      </c>
      <c r="N593" s="314">
        <v>0</v>
      </c>
      <c r="O593" s="319"/>
      <c r="P593" s="305"/>
      <c r="Q593" s="305"/>
      <c r="R593" s="305"/>
      <c r="S593" s="305"/>
      <c r="T593" s="305"/>
      <c r="U593" s="305"/>
      <c r="V593" s="305"/>
      <c r="W593" s="305"/>
      <c r="X593" s="305"/>
      <c r="Y593" s="305"/>
      <c r="Z593" s="305"/>
      <c r="AA593" s="305"/>
      <c r="AB593" s="305"/>
      <c r="AC593" s="305"/>
      <c r="AD593" s="305"/>
      <c r="AE593" s="305"/>
      <c r="AF593" s="305"/>
      <c r="AG593" s="305"/>
      <c r="AH593" s="305"/>
      <c r="AI593" s="305"/>
      <c r="AJ593" s="305"/>
      <c r="AK593" s="305"/>
      <c r="AL593" s="305"/>
      <c r="AM593" s="305"/>
      <c r="AN593" s="305"/>
    </row>
    <row r="594" spans="1:40" s="304" customFormat="1" ht="9" customHeight="1">
      <c r="A594" s="311" t="s">
        <v>3</v>
      </c>
      <c r="B594" s="304">
        <f t="shared" ref="B594:B624" si="33">SUM(C594:M594)</f>
        <v>41387.804697</v>
      </c>
      <c r="C594" s="304">
        <v>2366.1027920000001</v>
      </c>
      <c r="D594" s="316">
        <v>0</v>
      </c>
      <c r="E594" s="304">
        <v>23.785150000000002</v>
      </c>
      <c r="F594" s="304">
        <v>966.38355200000001</v>
      </c>
      <c r="G594" s="304">
        <v>231.738518</v>
      </c>
      <c r="H594" s="304">
        <v>695.73308999999995</v>
      </c>
      <c r="I594" s="304">
        <v>15978.819403</v>
      </c>
      <c r="J594" s="304">
        <v>18157.285503999999</v>
      </c>
      <c r="K594" s="304">
        <v>2967.9566880000002</v>
      </c>
      <c r="L594" s="316">
        <v>0</v>
      </c>
      <c r="M594" s="304">
        <v>0</v>
      </c>
      <c r="N594" s="314">
        <v>0</v>
      </c>
      <c r="O594" s="319"/>
      <c r="P594" s="305"/>
      <c r="Q594" s="305"/>
      <c r="R594" s="305"/>
      <c r="S594" s="305"/>
      <c r="T594" s="305"/>
      <c r="U594" s="305"/>
      <c r="V594" s="305"/>
      <c r="W594" s="305"/>
      <c r="X594" s="305"/>
      <c r="Y594" s="305"/>
      <c r="Z594" s="305"/>
      <c r="AA594" s="305"/>
      <c r="AB594" s="305"/>
      <c r="AC594" s="305"/>
      <c r="AD594" s="305"/>
      <c r="AE594" s="305"/>
      <c r="AF594" s="305"/>
      <c r="AG594" s="305"/>
      <c r="AH594" s="305"/>
      <c r="AI594" s="305"/>
      <c r="AJ594" s="305"/>
      <c r="AK594" s="305"/>
      <c r="AL594" s="305"/>
      <c r="AM594" s="305"/>
      <c r="AN594" s="305"/>
    </row>
    <row r="595" spans="1:40" s="304" customFormat="1" ht="9" customHeight="1">
      <c r="A595" s="311" t="s">
        <v>4</v>
      </c>
      <c r="B595" s="316">
        <f t="shared" si="33"/>
        <v>13161.40266</v>
      </c>
      <c r="C595" s="316">
        <v>594.728926</v>
      </c>
      <c r="D595" s="316">
        <v>0</v>
      </c>
      <c r="E595" s="316">
        <v>0</v>
      </c>
      <c r="F595" s="316">
        <v>62.271644999999999</v>
      </c>
      <c r="G595" s="316">
        <v>24.033864000000001</v>
      </c>
      <c r="H595" s="316">
        <v>87.522570000000002</v>
      </c>
      <c r="I595" s="316">
        <v>3862.7722349999999</v>
      </c>
      <c r="J595" s="316">
        <v>8090.0734199999997</v>
      </c>
      <c r="K595" s="316">
        <v>440</v>
      </c>
      <c r="L595" s="316">
        <v>0</v>
      </c>
      <c r="M595" s="316">
        <v>0</v>
      </c>
      <c r="N595" s="314">
        <v>0</v>
      </c>
      <c r="O595" s="319"/>
      <c r="P595" s="305"/>
      <c r="Q595" s="305"/>
      <c r="R595" s="305"/>
      <c r="S595" s="305"/>
      <c r="T595" s="305"/>
      <c r="U595" s="305"/>
      <c r="V595" s="305"/>
      <c r="W595" s="305"/>
      <c r="X595" s="305"/>
      <c r="Y595" s="305"/>
      <c r="Z595" s="305"/>
      <c r="AA595" s="305"/>
      <c r="AB595" s="305"/>
      <c r="AC595" s="305"/>
      <c r="AD595" s="305"/>
      <c r="AE595" s="305"/>
      <c r="AF595" s="305"/>
      <c r="AG595" s="305"/>
      <c r="AH595" s="305"/>
      <c r="AI595" s="305"/>
      <c r="AJ595" s="305"/>
      <c r="AK595" s="305"/>
      <c r="AL595" s="305"/>
      <c r="AM595" s="305"/>
      <c r="AN595" s="305"/>
    </row>
    <row r="596" spans="1:40" s="304" customFormat="1" ht="9" customHeight="1">
      <c r="A596" s="317" t="s">
        <v>5</v>
      </c>
      <c r="B596" s="323">
        <f t="shared" si="33"/>
        <v>21462.902129000002</v>
      </c>
      <c r="C596" s="323">
        <v>1763.5060000000001</v>
      </c>
      <c r="D596" s="318">
        <v>0</v>
      </c>
      <c r="E596" s="318">
        <v>0</v>
      </c>
      <c r="F596" s="323">
        <v>892.03599999999994</v>
      </c>
      <c r="G596" s="323">
        <v>63.052</v>
      </c>
      <c r="H596" s="323">
        <v>91.921000000000006</v>
      </c>
      <c r="I596" s="323">
        <v>6757.4160000000002</v>
      </c>
      <c r="J596" s="323">
        <v>10599.073</v>
      </c>
      <c r="K596" s="323">
        <v>1295.8981289999999</v>
      </c>
      <c r="L596" s="318">
        <v>0</v>
      </c>
      <c r="M596" s="323">
        <v>0</v>
      </c>
      <c r="N596" s="314">
        <v>0</v>
      </c>
      <c r="O596" s="319"/>
      <c r="P596" s="305"/>
      <c r="Q596" s="305"/>
      <c r="R596" s="305"/>
      <c r="S596" s="305"/>
      <c r="T596" s="305"/>
      <c r="U596" s="305"/>
      <c r="V596" s="305"/>
      <c r="W596" s="305"/>
      <c r="X596" s="305"/>
      <c r="Y596" s="305"/>
      <c r="Z596" s="305"/>
      <c r="AA596" s="305"/>
      <c r="AB596" s="305"/>
      <c r="AC596" s="305"/>
      <c r="AD596" s="305"/>
      <c r="AE596" s="305"/>
      <c r="AF596" s="305"/>
      <c r="AG596" s="305"/>
      <c r="AH596" s="305"/>
      <c r="AI596" s="305"/>
      <c r="AJ596" s="305"/>
      <c r="AK596" s="305"/>
      <c r="AL596" s="305"/>
      <c r="AM596" s="305"/>
      <c r="AN596" s="305"/>
    </row>
    <row r="597" spans="1:40" s="304" customFormat="1" ht="9" customHeight="1">
      <c r="A597" s="319" t="s">
        <v>6</v>
      </c>
      <c r="B597" s="315">
        <f t="shared" si="33"/>
        <v>42345.106382999998</v>
      </c>
      <c r="C597" s="315">
        <v>2599.295807</v>
      </c>
      <c r="D597" s="315">
        <v>0</v>
      </c>
      <c r="E597" s="315">
        <v>375.812051</v>
      </c>
      <c r="F597" s="315">
        <v>1694.2868450000001</v>
      </c>
      <c r="G597" s="315">
        <v>79.042243999999997</v>
      </c>
      <c r="H597" s="315">
        <v>216.10565099999999</v>
      </c>
      <c r="I597" s="315">
        <v>13839.453556</v>
      </c>
      <c r="J597" s="315">
        <v>21108.530452999999</v>
      </c>
      <c r="K597" s="315">
        <v>2432.579776</v>
      </c>
      <c r="L597" s="315">
        <v>0</v>
      </c>
      <c r="M597" s="315">
        <v>0</v>
      </c>
      <c r="N597" s="314">
        <v>0</v>
      </c>
      <c r="O597" s="319"/>
      <c r="P597" s="305"/>
      <c r="Q597" s="305"/>
      <c r="R597" s="305"/>
      <c r="S597" s="305"/>
      <c r="T597" s="305"/>
      <c r="U597" s="305"/>
      <c r="V597" s="305"/>
      <c r="W597" s="305"/>
      <c r="X597" s="305"/>
      <c r="Y597" s="305"/>
      <c r="Z597" s="305"/>
      <c r="AA597" s="305"/>
      <c r="AB597" s="305"/>
      <c r="AC597" s="305"/>
      <c r="AD597" s="305"/>
      <c r="AE597" s="305"/>
      <c r="AF597" s="305"/>
      <c r="AG597" s="305"/>
      <c r="AH597" s="305"/>
      <c r="AI597" s="305"/>
      <c r="AJ597" s="305"/>
      <c r="AK597" s="305"/>
      <c r="AL597" s="305"/>
      <c r="AM597" s="305"/>
      <c r="AN597" s="305"/>
    </row>
    <row r="598" spans="1:40" s="304" customFormat="1" ht="9" customHeight="1">
      <c r="A598" s="319" t="s">
        <v>7</v>
      </c>
      <c r="B598" s="305">
        <f t="shared" si="33"/>
        <v>13954.535087</v>
      </c>
      <c r="C598" s="305">
        <v>632.94934000000001</v>
      </c>
      <c r="D598" s="315">
        <v>0</v>
      </c>
      <c r="E598" s="304">
        <v>0</v>
      </c>
      <c r="F598" s="305">
        <v>320.79611499999999</v>
      </c>
      <c r="G598" s="305">
        <v>40.081096000000002</v>
      </c>
      <c r="H598" s="305">
        <v>74.451036000000002</v>
      </c>
      <c r="I598" s="305">
        <v>3915.3347910000002</v>
      </c>
      <c r="J598" s="305">
        <v>8391.8144549999997</v>
      </c>
      <c r="K598" s="305">
        <v>558.97655699999996</v>
      </c>
      <c r="L598" s="305">
        <v>0</v>
      </c>
      <c r="M598" s="305">
        <v>20.131696999999999</v>
      </c>
      <c r="N598" s="314">
        <v>0</v>
      </c>
      <c r="O598" s="319"/>
      <c r="P598" s="305"/>
      <c r="Q598" s="305"/>
      <c r="R598" s="305"/>
      <c r="S598" s="305"/>
      <c r="T598" s="305"/>
      <c r="U598" s="305"/>
      <c r="V598" s="305"/>
      <c r="W598" s="305"/>
      <c r="X598" s="305"/>
      <c r="Y598" s="305"/>
      <c r="Z598" s="305"/>
      <c r="AA598" s="305"/>
      <c r="AB598" s="305"/>
      <c r="AC598" s="305"/>
      <c r="AD598" s="305"/>
      <c r="AE598" s="305"/>
      <c r="AF598" s="305"/>
      <c r="AG598" s="305"/>
      <c r="AH598" s="305"/>
      <c r="AI598" s="305"/>
      <c r="AJ598" s="305"/>
      <c r="AK598" s="305"/>
      <c r="AL598" s="305"/>
      <c r="AM598" s="305"/>
      <c r="AN598" s="305"/>
    </row>
    <row r="599" spans="1:40" s="304" customFormat="1" ht="9" customHeight="1">
      <c r="A599" s="319" t="s">
        <v>8</v>
      </c>
      <c r="B599" s="305">
        <f t="shared" si="33"/>
        <v>97113.434643000001</v>
      </c>
      <c r="C599" s="305">
        <v>1728.957868</v>
      </c>
      <c r="D599" s="315">
        <v>0</v>
      </c>
      <c r="E599" s="305">
        <v>15.905974000000001</v>
      </c>
      <c r="F599" s="305">
        <v>1131.933039</v>
      </c>
      <c r="G599" s="305">
        <v>377.69904000000002</v>
      </c>
      <c r="H599" s="305">
        <v>1571.2103910000001</v>
      </c>
      <c r="I599" s="305">
        <v>23262.868436000001</v>
      </c>
      <c r="J599" s="305">
        <v>51998.065109000003</v>
      </c>
      <c r="K599" s="305">
        <v>17007.900978999998</v>
      </c>
      <c r="L599" s="315">
        <v>0</v>
      </c>
      <c r="M599" s="305">
        <v>18.893806999999999</v>
      </c>
      <c r="N599" s="314">
        <v>0</v>
      </c>
      <c r="O599" s="319"/>
      <c r="P599" s="305"/>
      <c r="Q599" s="305"/>
      <c r="R599" s="305"/>
      <c r="S599" s="305"/>
      <c r="T599" s="305"/>
      <c r="U599" s="305"/>
      <c r="V599" s="305"/>
      <c r="W599" s="305"/>
      <c r="X599" s="305"/>
      <c r="Y599" s="305"/>
      <c r="Z599" s="305"/>
      <c r="AA599" s="305"/>
      <c r="AB599" s="305"/>
      <c r="AC599" s="305"/>
      <c r="AD599" s="305"/>
      <c r="AE599" s="305"/>
      <c r="AF599" s="305"/>
      <c r="AG599" s="305"/>
      <c r="AH599" s="305"/>
      <c r="AI599" s="305"/>
      <c r="AJ599" s="305"/>
      <c r="AK599" s="305"/>
      <c r="AL599" s="305"/>
      <c r="AM599" s="305"/>
      <c r="AN599" s="305"/>
    </row>
    <row r="600" spans="1:40" s="304" customFormat="1" ht="9" customHeight="1">
      <c r="A600" s="317" t="s">
        <v>9</v>
      </c>
      <c r="B600" s="318">
        <f t="shared" si="33"/>
        <v>63215.027318</v>
      </c>
      <c r="C600" s="318">
        <v>3024.1143350000002</v>
      </c>
      <c r="D600" s="318">
        <v>0</v>
      </c>
      <c r="E600" s="318">
        <v>0</v>
      </c>
      <c r="F600" s="318">
        <v>3636.4197239999999</v>
      </c>
      <c r="G600" s="318">
        <v>302.29973200000001</v>
      </c>
      <c r="H600" s="318">
        <v>2103.794938</v>
      </c>
      <c r="I600" s="318">
        <v>17200.774012999998</v>
      </c>
      <c r="J600" s="318">
        <v>29049.418629</v>
      </c>
      <c r="K600" s="318">
        <v>0</v>
      </c>
      <c r="L600" s="318">
        <v>7591.3789999999999</v>
      </c>
      <c r="M600" s="318">
        <v>306.82694700000002</v>
      </c>
      <c r="N600" s="314">
        <v>0</v>
      </c>
      <c r="O600" s="331"/>
      <c r="P600" s="305"/>
      <c r="Q600" s="305"/>
      <c r="R600" s="305"/>
      <c r="S600" s="305"/>
      <c r="T600" s="305"/>
      <c r="U600" s="305"/>
      <c r="V600" s="305"/>
      <c r="W600" s="305"/>
      <c r="X600" s="305"/>
      <c r="Y600" s="305"/>
      <c r="Z600" s="305"/>
      <c r="AA600" s="305"/>
      <c r="AB600" s="305"/>
      <c r="AC600" s="305"/>
      <c r="AD600" s="305"/>
      <c r="AE600" s="305"/>
      <c r="AF600" s="305"/>
      <c r="AG600" s="305"/>
      <c r="AH600" s="305"/>
      <c r="AI600" s="305"/>
      <c r="AJ600" s="305"/>
      <c r="AK600" s="305"/>
      <c r="AL600" s="305"/>
      <c r="AM600" s="305"/>
      <c r="AN600" s="305"/>
    </row>
    <row r="601" spans="1:40" s="304" customFormat="1" ht="9" customHeight="1">
      <c r="A601" s="319" t="s">
        <v>178</v>
      </c>
      <c r="B601" s="315">
        <f t="shared" si="33"/>
        <v>178005.75080000004</v>
      </c>
      <c r="C601" s="315">
        <v>42804.491900000001</v>
      </c>
      <c r="D601" s="315">
        <v>0</v>
      </c>
      <c r="E601" s="316">
        <v>0</v>
      </c>
      <c r="F601" s="304">
        <v>20593.1531</v>
      </c>
      <c r="G601" s="304">
        <v>1979.4337</v>
      </c>
      <c r="H601" s="304">
        <v>2700.7561999999998</v>
      </c>
      <c r="I601" s="304">
        <v>72863.225300000006</v>
      </c>
      <c r="J601" s="304">
        <v>27574.133099999999</v>
      </c>
      <c r="K601" s="304">
        <v>4312.6190999999999</v>
      </c>
      <c r="L601" s="315">
        <v>0</v>
      </c>
      <c r="M601" s="315">
        <v>5177.9384</v>
      </c>
      <c r="N601" s="314">
        <v>0</v>
      </c>
      <c r="O601" s="332"/>
      <c r="P601" s="305"/>
      <c r="Q601" s="305"/>
      <c r="R601" s="305"/>
      <c r="S601" s="305"/>
      <c r="T601" s="305"/>
      <c r="U601" s="305"/>
      <c r="V601" s="305"/>
      <c r="W601" s="305"/>
      <c r="X601" s="305"/>
      <c r="Y601" s="305"/>
      <c r="Z601" s="305"/>
      <c r="AA601" s="305"/>
      <c r="AB601" s="305"/>
      <c r="AC601" s="305"/>
      <c r="AD601" s="305"/>
      <c r="AE601" s="305"/>
      <c r="AF601" s="305"/>
      <c r="AG601" s="305"/>
      <c r="AH601" s="305"/>
      <c r="AI601" s="305"/>
      <c r="AJ601" s="305"/>
      <c r="AK601" s="305"/>
      <c r="AL601" s="305"/>
      <c r="AM601" s="305"/>
      <c r="AN601" s="305"/>
    </row>
    <row r="602" spans="1:40" s="304" customFormat="1" ht="9" customHeight="1">
      <c r="A602" s="319" t="s">
        <v>11</v>
      </c>
      <c r="B602" s="315">
        <f t="shared" si="33"/>
        <v>29713.311560999999</v>
      </c>
      <c r="C602" s="315">
        <v>1050.9359099999999</v>
      </c>
      <c r="D602" s="315">
        <v>0</v>
      </c>
      <c r="E602" s="315">
        <v>0</v>
      </c>
      <c r="F602" s="315">
        <v>586.777602</v>
      </c>
      <c r="G602" s="315">
        <v>56.468494</v>
      </c>
      <c r="H602" s="315">
        <v>269.48512499999998</v>
      </c>
      <c r="I602" s="315">
        <v>7720.960223</v>
      </c>
      <c r="J602" s="315">
        <v>19061.042506999998</v>
      </c>
      <c r="K602" s="315">
        <v>967.64170000000001</v>
      </c>
      <c r="L602" s="315">
        <v>0</v>
      </c>
      <c r="M602" s="315">
        <v>0</v>
      </c>
      <c r="N602" s="314">
        <v>0</v>
      </c>
      <c r="O602" s="331"/>
      <c r="P602" s="305"/>
      <c r="Q602" s="305"/>
      <c r="R602" s="305"/>
      <c r="S602" s="305"/>
      <c r="T602" s="305"/>
      <c r="U602" s="305"/>
      <c r="V602" s="305"/>
      <c r="W602" s="305"/>
      <c r="X602" s="305"/>
      <c r="Y602" s="305"/>
      <c r="Z602" s="305"/>
      <c r="AA602" s="305"/>
      <c r="AB602" s="305"/>
      <c r="AC602" s="305"/>
      <c r="AD602" s="305"/>
      <c r="AE602" s="305"/>
      <c r="AF602" s="305"/>
      <c r="AG602" s="305"/>
      <c r="AH602" s="305"/>
      <c r="AI602" s="305"/>
      <c r="AJ602" s="305"/>
      <c r="AK602" s="305"/>
      <c r="AL602" s="305"/>
      <c r="AM602" s="305"/>
      <c r="AN602" s="305"/>
    </row>
    <row r="603" spans="1:40" s="304" customFormat="1" ht="9" customHeight="1">
      <c r="A603" s="319" t="s">
        <v>12</v>
      </c>
      <c r="B603" s="305">
        <f t="shared" si="33"/>
        <v>75143.01408600001</v>
      </c>
      <c r="C603" s="305">
        <v>2453.6525820000002</v>
      </c>
      <c r="D603" s="315">
        <v>0</v>
      </c>
      <c r="E603" s="315">
        <v>0</v>
      </c>
      <c r="F603" s="305">
        <v>1575.7749449999999</v>
      </c>
      <c r="G603" s="305">
        <v>324.69455699999997</v>
      </c>
      <c r="H603" s="305">
        <v>5937.7121559999996</v>
      </c>
      <c r="I603" s="305">
        <v>24076.858648000001</v>
      </c>
      <c r="J603" s="305">
        <v>40774.321197999998</v>
      </c>
      <c r="K603" s="315">
        <v>0</v>
      </c>
      <c r="L603" s="315">
        <v>0</v>
      </c>
      <c r="M603" s="315">
        <v>0</v>
      </c>
      <c r="N603" s="314">
        <v>0</v>
      </c>
      <c r="O603" s="319"/>
      <c r="P603" s="305"/>
      <c r="Q603" s="305"/>
      <c r="R603" s="305"/>
      <c r="S603" s="305"/>
      <c r="T603" s="305"/>
      <c r="U603" s="305"/>
      <c r="V603" s="305"/>
      <c r="W603" s="305"/>
      <c r="X603" s="305"/>
      <c r="Y603" s="305"/>
      <c r="Z603" s="305"/>
      <c r="AA603" s="305"/>
      <c r="AB603" s="305"/>
      <c r="AC603" s="305"/>
      <c r="AD603" s="305"/>
      <c r="AE603" s="305"/>
      <c r="AF603" s="305"/>
      <c r="AG603" s="305"/>
      <c r="AH603" s="305"/>
      <c r="AI603" s="305"/>
      <c r="AJ603" s="305"/>
      <c r="AK603" s="305"/>
      <c r="AL603" s="305"/>
      <c r="AM603" s="305"/>
      <c r="AN603" s="305"/>
    </row>
    <row r="604" spans="1:40" s="304" customFormat="1" ht="9" customHeight="1">
      <c r="A604" s="317" t="s">
        <v>13</v>
      </c>
      <c r="B604" s="323">
        <f t="shared" si="33"/>
        <v>57354.715490000002</v>
      </c>
      <c r="C604" s="323">
        <v>1240.2143530000001</v>
      </c>
      <c r="D604" s="318">
        <v>0</v>
      </c>
      <c r="E604" s="318">
        <v>0</v>
      </c>
      <c r="F604" s="323">
        <v>562.62419699999998</v>
      </c>
      <c r="G604" s="323">
        <v>45.823141</v>
      </c>
      <c r="H604" s="323">
        <v>189.98549199999999</v>
      </c>
      <c r="I604" s="323">
        <v>13765.532347</v>
      </c>
      <c r="J604" s="323">
        <v>41464.636050000001</v>
      </c>
      <c r="K604" s="323">
        <v>0</v>
      </c>
      <c r="L604" s="318">
        <v>0</v>
      </c>
      <c r="M604" s="323">
        <v>85.899910000000006</v>
      </c>
      <c r="N604" s="314">
        <v>0</v>
      </c>
      <c r="O604" s="319"/>
      <c r="P604" s="305"/>
      <c r="Q604" s="305"/>
      <c r="R604" s="305"/>
      <c r="S604" s="305"/>
      <c r="T604" s="305"/>
      <c r="U604" s="305"/>
      <c r="V604" s="305"/>
      <c r="W604" s="305"/>
      <c r="X604" s="305"/>
      <c r="Y604" s="305"/>
      <c r="Z604" s="305"/>
      <c r="AA604" s="305"/>
      <c r="AB604" s="305"/>
      <c r="AC604" s="305"/>
      <c r="AD604" s="305"/>
      <c r="AE604" s="305"/>
      <c r="AF604" s="305"/>
      <c r="AG604" s="305"/>
      <c r="AH604" s="305"/>
      <c r="AI604" s="305"/>
      <c r="AJ604" s="305"/>
      <c r="AK604" s="305"/>
      <c r="AL604" s="305"/>
      <c r="AM604" s="305"/>
      <c r="AN604" s="305"/>
    </row>
    <row r="605" spans="1:40" s="304" customFormat="1" ht="9" customHeight="1">
      <c r="A605" s="319" t="s">
        <v>14</v>
      </c>
      <c r="B605" s="316">
        <f t="shared" si="33"/>
        <v>39590.016257999996</v>
      </c>
      <c r="C605" s="316">
        <v>1131.4821480000001</v>
      </c>
      <c r="D605" s="316">
        <v>0</v>
      </c>
      <c r="E605" s="316">
        <v>10.061598</v>
      </c>
      <c r="F605" s="316">
        <v>510.05579699999998</v>
      </c>
      <c r="G605" s="316">
        <v>28.038499000000002</v>
      </c>
      <c r="H605" s="316">
        <v>171.68139600000001</v>
      </c>
      <c r="I605" s="316">
        <v>11333.823412</v>
      </c>
      <c r="J605" s="316">
        <v>25727.697091000002</v>
      </c>
      <c r="K605" s="316">
        <v>677.17631700000004</v>
      </c>
      <c r="L605" s="316">
        <v>0</v>
      </c>
      <c r="M605" s="315">
        <v>0</v>
      </c>
      <c r="N605" s="314">
        <v>0</v>
      </c>
      <c r="O605" s="319"/>
      <c r="P605" s="305"/>
      <c r="Q605" s="305"/>
      <c r="R605" s="305"/>
      <c r="S605" s="305"/>
      <c r="T605" s="305"/>
      <c r="U605" s="305"/>
      <c r="V605" s="305"/>
      <c r="W605" s="305"/>
      <c r="X605" s="305"/>
      <c r="Y605" s="305"/>
      <c r="Z605" s="305"/>
      <c r="AA605" s="305"/>
      <c r="AB605" s="305"/>
      <c r="AC605" s="305"/>
      <c r="AD605" s="305"/>
      <c r="AE605" s="305"/>
      <c r="AF605" s="305"/>
      <c r="AG605" s="305"/>
      <c r="AH605" s="305"/>
      <c r="AI605" s="305"/>
      <c r="AJ605" s="305"/>
      <c r="AK605" s="305"/>
      <c r="AL605" s="305"/>
      <c r="AM605" s="305"/>
      <c r="AN605" s="305"/>
    </row>
    <row r="606" spans="1:40" s="304" customFormat="1" ht="9" customHeight="1">
      <c r="A606" s="319" t="s">
        <v>15</v>
      </c>
      <c r="B606" s="315">
        <f t="shared" si="33"/>
        <v>90391.564937000003</v>
      </c>
      <c r="C606" s="315">
        <v>3429.310637</v>
      </c>
      <c r="D606" s="315">
        <v>0</v>
      </c>
      <c r="E606" s="315">
        <v>0</v>
      </c>
      <c r="F606" s="315">
        <v>2329.075703</v>
      </c>
      <c r="G606" s="315">
        <v>113.699529</v>
      </c>
      <c r="H606" s="315">
        <v>2516.5780239999999</v>
      </c>
      <c r="I606" s="315">
        <v>36163.847657999999</v>
      </c>
      <c r="J606" s="315">
        <v>45104.555808999998</v>
      </c>
      <c r="K606" s="315">
        <v>734.49757699999998</v>
      </c>
      <c r="L606" s="315">
        <v>0</v>
      </c>
      <c r="M606" s="315">
        <v>0</v>
      </c>
      <c r="N606" s="314">
        <v>0</v>
      </c>
      <c r="O606" s="331"/>
      <c r="P606" s="305"/>
      <c r="Q606" s="305"/>
      <c r="R606" s="305"/>
      <c r="S606" s="305"/>
      <c r="T606" s="305"/>
      <c r="U606" s="305"/>
      <c r="V606" s="305"/>
      <c r="W606" s="305"/>
      <c r="X606" s="305"/>
      <c r="Y606" s="305"/>
      <c r="Z606" s="305"/>
      <c r="AA606" s="305"/>
      <c r="AB606" s="305"/>
      <c r="AC606" s="305"/>
      <c r="AD606" s="305"/>
      <c r="AE606" s="305"/>
      <c r="AF606" s="305"/>
      <c r="AG606" s="305"/>
      <c r="AH606" s="305"/>
      <c r="AI606" s="305"/>
      <c r="AJ606" s="305"/>
      <c r="AK606" s="305"/>
      <c r="AL606" s="305"/>
      <c r="AM606" s="305"/>
      <c r="AN606" s="305"/>
    </row>
    <row r="607" spans="1:40" s="304" customFormat="1" ht="9" customHeight="1">
      <c r="A607" s="319" t="s">
        <v>16</v>
      </c>
      <c r="B607" s="315">
        <f t="shared" si="33"/>
        <v>258704.20489999998</v>
      </c>
      <c r="C607" s="315">
        <v>14263.950999999999</v>
      </c>
      <c r="D607" s="315">
        <v>16276.414000000001</v>
      </c>
      <c r="E607" s="315">
        <v>310.36799999999999</v>
      </c>
      <c r="F607" s="315">
        <v>5914.9809999999998</v>
      </c>
      <c r="G607" s="315">
        <v>932.173</v>
      </c>
      <c r="H607" s="315">
        <v>7309.9459999999999</v>
      </c>
      <c r="I607" s="315">
        <v>75188.937999999995</v>
      </c>
      <c r="J607" s="315">
        <v>99686.288</v>
      </c>
      <c r="K607" s="315">
        <v>13790.992</v>
      </c>
      <c r="L607" s="315">
        <v>139.90289999999999</v>
      </c>
      <c r="M607" s="315">
        <v>24890.251</v>
      </c>
      <c r="N607" s="314">
        <v>0</v>
      </c>
      <c r="O607" s="331"/>
      <c r="P607" s="305"/>
      <c r="Q607" s="305"/>
      <c r="R607" s="305"/>
      <c r="S607" s="305"/>
      <c r="T607" s="305"/>
      <c r="U607" s="305"/>
      <c r="V607" s="305"/>
      <c r="W607" s="305"/>
      <c r="X607" s="305"/>
      <c r="Y607" s="305"/>
      <c r="Z607" s="305"/>
      <c r="AA607" s="305"/>
      <c r="AB607" s="305"/>
      <c r="AC607" s="305"/>
      <c r="AD607" s="305"/>
      <c r="AE607" s="305"/>
      <c r="AF607" s="305"/>
      <c r="AG607" s="305"/>
      <c r="AH607" s="305"/>
      <c r="AI607" s="305"/>
      <c r="AJ607" s="305"/>
      <c r="AK607" s="305"/>
      <c r="AL607" s="305"/>
      <c r="AM607" s="305"/>
      <c r="AN607" s="305"/>
    </row>
    <row r="608" spans="1:40" s="304" customFormat="1" ht="9" customHeight="1">
      <c r="A608" s="317" t="s">
        <v>17</v>
      </c>
      <c r="B608" s="323">
        <f t="shared" si="33"/>
        <v>61732.510923000002</v>
      </c>
      <c r="C608" s="323">
        <v>1578.4842900000001</v>
      </c>
      <c r="D608" s="318">
        <v>0</v>
      </c>
      <c r="E608" s="323">
        <v>60.658723999999999</v>
      </c>
      <c r="F608" s="323">
        <v>1247.6692419999999</v>
      </c>
      <c r="G608" s="323">
        <v>388.31478499999997</v>
      </c>
      <c r="H608" s="323">
        <v>35.966211999999999</v>
      </c>
      <c r="I608" s="323">
        <v>18725.174513999998</v>
      </c>
      <c r="J608" s="323">
        <v>37439.346726000003</v>
      </c>
      <c r="K608" s="323">
        <v>2095.0924220000002</v>
      </c>
      <c r="L608" s="323">
        <v>0</v>
      </c>
      <c r="M608" s="318">
        <v>161.80400800000001</v>
      </c>
      <c r="N608" s="314">
        <v>0</v>
      </c>
      <c r="O608" s="319"/>
      <c r="P608" s="305"/>
      <c r="Q608" s="305"/>
      <c r="R608" s="305"/>
      <c r="S608" s="305"/>
      <c r="T608" s="305"/>
      <c r="U608" s="305"/>
      <c r="V608" s="305"/>
      <c r="W608" s="305"/>
      <c r="X608" s="305"/>
      <c r="Y608" s="305"/>
      <c r="Z608" s="305"/>
      <c r="AA608" s="305"/>
      <c r="AB608" s="305"/>
      <c r="AC608" s="305"/>
      <c r="AD608" s="305"/>
      <c r="AE608" s="305"/>
      <c r="AF608" s="305"/>
      <c r="AG608" s="305"/>
      <c r="AH608" s="305"/>
      <c r="AI608" s="305"/>
      <c r="AJ608" s="305"/>
      <c r="AK608" s="305"/>
      <c r="AL608" s="305"/>
      <c r="AM608" s="305"/>
      <c r="AN608" s="305"/>
    </row>
    <row r="609" spans="1:40" s="304" customFormat="1" ht="9" customHeight="1">
      <c r="A609" s="319" t="s">
        <v>18</v>
      </c>
      <c r="B609" s="316">
        <f t="shared" si="33"/>
        <v>26190.831999999999</v>
      </c>
      <c r="C609" s="316">
        <v>698.59299999999996</v>
      </c>
      <c r="D609" s="316">
        <v>0</v>
      </c>
      <c r="E609" s="316">
        <v>119.73099999999999</v>
      </c>
      <c r="F609" s="316">
        <v>539.46799999999996</v>
      </c>
      <c r="G609" s="316">
        <v>277.11</v>
      </c>
      <c r="H609" s="316">
        <v>53.332999999999998</v>
      </c>
      <c r="I609" s="316">
        <v>8181.5829999999996</v>
      </c>
      <c r="J609" s="316">
        <v>14791.487999999999</v>
      </c>
      <c r="K609" s="316">
        <v>1529.5260000000001</v>
      </c>
      <c r="L609" s="316">
        <v>0</v>
      </c>
      <c r="M609" s="316">
        <v>0</v>
      </c>
      <c r="N609" s="314">
        <v>0</v>
      </c>
      <c r="O609" s="319"/>
      <c r="P609" s="305"/>
      <c r="Q609" s="305"/>
      <c r="R609" s="305"/>
      <c r="S609" s="305"/>
      <c r="T609" s="305"/>
      <c r="U609" s="305"/>
      <c r="V609" s="305"/>
      <c r="W609" s="305"/>
      <c r="X609" s="305"/>
      <c r="Y609" s="305"/>
      <c r="Z609" s="305"/>
      <c r="AA609" s="305"/>
      <c r="AB609" s="305"/>
      <c r="AC609" s="305"/>
      <c r="AD609" s="305"/>
      <c r="AE609" s="305"/>
      <c r="AF609" s="305"/>
      <c r="AG609" s="305"/>
      <c r="AH609" s="305"/>
      <c r="AI609" s="305"/>
      <c r="AJ609" s="305"/>
      <c r="AK609" s="305"/>
      <c r="AL609" s="305"/>
      <c r="AM609" s="305"/>
      <c r="AN609" s="305"/>
    </row>
    <row r="610" spans="1:40" s="304" customFormat="1" ht="9" customHeight="1">
      <c r="A610" s="319" t="s">
        <v>19</v>
      </c>
      <c r="B610" s="305">
        <f t="shared" si="33"/>
        <v>23145.755415</v>
      </c>
      <c r="C610" s="305">
        <v>613.92707800000005</v>
      </c>
      <c r="D610" s="315">
        <v>0</v>
      </c>
      <c r="E610" s="315">
        <v>2.8103549999999999</v>
      </c>
      <c r="F610" s="305">
        <v>209.06463400000001</v>
      </c>
      <c r="G610" s="305">
        <v>14.627637999999999</v>
      </c>
      <c r="H610" s="305">
        <v>260.37681900000001</v>
      </c>
      <c r="I610" s="305">
        <v>5863.5974969999997</v>
      </c>
      <c r="J610" s="305">
        <v>12337.797167000001</v>
      </c>
      <c r="K610" s="305">
        <v>3765.3334570000002</v>
      </c>
      <c r="L610" s="305">
        <v>0</v>
      </c>
      <c r="M610" s="315">
        <v>78.220770000000002</v>
      </c>
      <c r="N610" s="314">
        <v>0</v>
      </c>
      <c r="O610" s="319"/>
      <c r="P610" s="305"/>
      <c r="Q610" s="305"/>
      <c r="R610" s="305"/>
      <c r="S610" s="305"/>
      <c r="T610" s="305"/>
      <c r="U610" s="305"/>
      <c r="V610" s="305"/>
      <c r="W610" s="305"/>
      <c r="X610" s="305"/>
      <c r="Y610" s="305"/>
      <c r="Z610" s="305"/>
      <c r="AA610" s="305"/>
      <c r="AB610" s="305"/>
      <c r="AC610" s="305"/>
      <c r="AD610" s="305"/>
      <c r="AE610" s="305"/>
      <c r="AF610" s="305"/>
      <c r="AG610" s="305"/>
      <c r="AH610" s="305"/>
      <c r="AI610" s="305"/>
      <c r="AJ610" s="305"/>
      <c r="AK610" s="305"/>
      <c r="AL610" s="305"/>
      <c r="AM610" s="305"/>
      <c r="AN610" s="305"/>
    </row>
    <row r="611" spans="1:40" s="304" customFormat="1" ht="9" customHeight="1">
      <c r="A611" s="319" t="s">
        <v>20</v>
      </c>
      <c r="B611" s="316">
        <f t="shared" si="33"/>
        <v>87002.774628999992</v>
      </c>
      <c r="C611" s="316">
        <v>7879.4906590000001</v>
      </c>
      <c r="D611" s="316">
        <v>0</v>
      </c>
      <c r="E611" s="304">
        <v>0</v>
      </c>
      <c r="F611" s="316">
        <v>2416.178265</v>
      </c>
      <c r="G611" s="316">
        <v>215.81121099999999</v>
      </c>
      <c r="H611" s="316">
        <v>7937.7418820000003</v>
      </c>
      <c r="I611" s="316">
        <v>26731.784575000001</v>
      </c>
      <c r="J611" s="316">
        <v>36001.205037</v>
      </c>
      <c r="K611" s="316">
        <v>3177</v>
      </c>
      <c r="L611" s="316">
        <v>2643.5630000000001</v>
      </c>
      <c r="M611" s="316">
        <v>0</v>
      </c>
      <c r="N611" s="314">
        <v>0</v>
      </c>
      <c r="O611" s="319"/>
      <c r="P611" s="305"/>
      <c r="Q611" s="305"/>
      <c r="R611" s="305"/>
      <c r="S611" s="305"/>
      <c r="T611" s="305"/>
      <c r="U611" s="305"/>
      <c r="V611" s="305"/>
      <c r="W611" s="305"/>
      <c r="X611" s="305"/>
      <c r="Y611" s="305"/>
      <c r="Z611" s="305"/>
      <c r="AA611" s="305"/>
      <c r="AB611" s="305"/>
      <c r="AC611" s="305"/>
      <c r="AD611" s="305"/>
      <c r="AE611" s="305"/>
      <c r="AF611" s="305"/>
      <c r="AG611" s="305"/>
      <c r="AH611" s="305"/>
      <c r="AI611" s="305"/>
      <c r="AJ611" s="305"/>
      <c r="AK611" s="305"/>
      <c r="AL611" s="305"/>
      <c r="AM611" s="305"/>
      <c r="AN611" s="305"/>
    </row>
    <row r="612" spans="1:40" s="304" customFormat="1" ht="9" customHeight="1">
      <c r="A612" s="317" t="s">
        <v>21</v>
      </c>
      <c r="B612" s="318">
        <f t="shared" si="33"/>
        <v>66823.344326999999</v>
      </c>
      <c r="C612" s="318">
        <v>1376.303872</v>
      </c>
      <c r="D612" s="318">
        <v>0</v>
      </c>
      <c r="E612" s="318">
        <v>39.137836</v>
      </c>
      <c r="F612" s="318">
        <v>1192.2980190000001</v>
      </c>
      <c r="G612" s="318">
        <v>249.49288200000001</v>
      </c>
      <c r="H612" s="318">
        <v>890.30645700000002</v>
      </c>
      <c r="I612" s="318">
        <v>16158.130604</v>
      </c>
      <c r="J612" s="318">
        <v>43249.881286999997</v>
      </c>
      <c r="K612" s="318">
        <v>3565.9221699999998</v>
      </c>
      <c r="L612" s="318">
        <v>0</v>
      </c>
      <c r="M612" s="318">
        <v>101.8712</v>
      </c>
      <c r="N612" s="314">
        <v>0</v>
      </c>
      <c r="O612" s="331"/>
      <c r="P612" s="305"/>
      <c r="Q612" s="305"/>
      <c r="R612" s="305"/>
      <c r="S612" s="305"/>
      <c r="T612" s="305"/>
      <c r="U612" s="305"/>
      <c r="V612" s="305"/>
      <c r="W612" s="305"/>
      <c r="X612" s="305"/>
      <c r="Y612" s="305"/>
      <c r="Z612" s="305"/>
      <c r="AA612" s="305"/>
      <c r="AB612" s="305"/>
      <c r="AC612" s="305"/>
      <c r="AD612" s="305"/>
      <c r="AE612" s="305"/>
      <c r="AF612" s="305"/>
      <c r="AG612" s="305"/>
      <c r="AH612" s="305"/>
      <c r="AI612" s="305"/>
      <c r="AJ612" s="305"/>
      <c r="AK612" s="305"/>
      <c r="AL612" s="305"/>
      <c r="AM612" s="305"/>
      <c r="AN612" s="305"/>
    </row>
    <row r="613" spans="1:40" s="304" customFormat="1" ht="9" customHeight="1">
      <c r="A613" s="319" t="s">
        <v>22</v>
      </c>
      <c r="B613" s="305">
        <f t="shared" si="33"/>
        <v>86757.472083000001</v>
      </c>
      <c r="C613" s="305">
        <v>3614.7664239999999</v>
      </c>
      <c r="D613" s="315">
        <v>0</v>
      </c>
      <c r="E613" s="304">
        <v>0</v>
      </c>
      <c r="F613" s="315">
        <v>2381.6781660000001</v>
      </c>
      <c r="G613" s="305">
        <v>420.39549299999999</v>
      </c>
      <c r="H613" s="305">
        <v>307.78828600000003</v>
      </c>
      <c r="I613" s="305">
        <v>25317.355898000002</v>
      </c>
      <c r="J613" s="305">
        <v>50852.994306000001</v>
      </c>
      <c r="K613" s="305">
        <v>0</v>
      </c>
      <c r="L613" s="305">
        <v>0</v>
      </c>
      <c r="M613" s="305">
        <v>3862.4935099999998</v>
      </c>
      <c r="N613" s="314">
        <v>0</v>
      </c>
      <c r="O613" s="319"/>
      <c r="P613" s="305"/>
      <c r="Q613" s="305"/>
      <c r="R613" s="305"/>
      <c r="S613" s="305"/>
      <c r="T613" s="305"/>
      <c r="U613" s="305"/>
      <c r="V613" s="305"/>
      <c r="W613" s="305"/>
      <c r="X613" s="305"/>
      <c r="Y613" s="305"/>
      <c r="Z613" s="305"/>
      <c r="AA613" s="305"/>
      <c r="AB613" s="305"/>
      <c r="AC613" s="305"/>
      <c r="AD613" s="305"/>
      <c r="AE613" s="305"/>
      <c r="AF613" s="305"/>
      <c r="AG613" s="305"/>
      <c r="AH613" s="305"/>
      <c r="AI613" s="305"/>
      <c r="AJ613" s="305"/>
      <c r="AK613" s="305"/>
      <c r="AL613" s="305"/>
      <c r="AM613" s="305"/>
      <c r="AN613" s="305"/>
    </row>
    <row r="614" spans="1:40" s="304" customFormat="1" ht="9" customHeight="1">
      <c r="A614" s="319" t="s">
        <v>23</v>
      </c>
      <c r="B614" s="315">
        <f>SUM(C614:M614)+1</f>
        <v>28686.220024000002</v>
      </c>
      <c r="C614" s="315">
        <v>2303.2365580000001</v>
      </c>
      <c r="D614" s="315">
        <v>0</v>
      </c>
      <c r="E614" s="315">
        <v>0</v>
      </c>
      <c r="F614" s="315">
        <v>711.41667600000005</v>
      </c>
      <c r="G614" s="315">
        <v>156.63623899999999</v>
      </c>
      <c r="H614" s="315">
        <v>622.08104300000002</v>
      </c>
      <c r="I614" s="315">
        <v>9615.3964450000003</v>
      </c>
      <c r="J614" s="315">
        <v>14643.904560999999</v>
      </c>
      <c r="K614" s="315">
        <v>632.54850199999998</v>
      </c>
      <c r="L614" s="315">
        <v>0</v>
      </c>
      <c r="M614" s="316">
        <v>0</v>
      </c>
      <c r="N614" s="314">
        <v>0</v>
      </c>
      <c r="O614" s="331"/>
      <c r="P614" s="305"/>
      <c r="Q614" s="305"/>
      <c r="R614" s="305"/>
      <c r="S614" s="305"/>
      <c r="T614" s="305"/>
      <c r="U614" s="305"/>
      <c r="V614" s="305"/>
      <c r="W614" s="305"/>
      <c r="X614" s="305"/>
      <c r="Y614" s="305"/>
      <c r="Z614" s="305"/>
      <c r="AA614" s="305"/>
      <c r="AB614" s="305"/>
      <c r="AC614" s="305"/>
      <c r="AD614" s="305"/>
      <c r="AE614" s="305"/>
      <c r="AF614" s="305"/>
      <c r="AG614" s="305"/>
      <c r="AH614" s="305"/>
      <c r="AI614" s="305"/>
      <c r="AJ614" s="305"/>
      <c r="AK614" s="305"/>
      <c r="AL614" s="305"/>
      <c r="AM614" s="305"/>
      <c r="AN614" s="305"/>
    </row>
    <row r="615" spans="1:40" s="304" customFormat="1" ht="9" customHeight="1">
      <c r="A615" s="319" t="s">
        <v>24</v>
      </c>
      <c r="B615" s="305">
        <f t="shared" si="33"/>
        <v>29020.060884000002</v>
      </c>
      <c r="C615" s="305">
        <v>1844.6824220000001</v>
      </c>
      <c r="D615" s="315">
        <v>0</v>
      </c>
      <c r="E615" s="304">
        <v>0</v>
      </c>
      <c r="F615" s="315">
        <v>844.889813</v>
      </c>
      <c r="G615" s="305">
        <v>138.58767</v>
      </c>
      <c r="H615" s="305">
        <v>1411.5518039999999</v>
      </c>
      <c r="I615" s="305">
        <v>8113.1347020000003</v>
      </c>
      <c r="J615" s="305">
        <v>13154.605473</v>
      </c>
      <c r="K615" s="305">
        <v>3000</v>
      </c>
      <c r="L615" s="305">
        <v>484.173</v>
      </c>
      <c r="M615" s="305">
        <v>28.436</v>
      </c>
      <c r="N615" s="314">
        <v>0</v>
      </c>
      <c r="O615" s="319"/>
      <c r="P615" s="305"/>
      <c r="Q615" s="305"/>
      <c r="R615" s="305"/>
      <c r="S615" s="305"/>
      <c r="T615" s="305"/>
      <c r="U615" s="305"/>
      <c r="V615" s="305"/>
      <c r="W615" s="305"/>
      <c r="X615" s="305"/>
      <c r="Y615" s="305"/>
      <c r="Z615" s="305"/>
      <c r="AA615" s="305"/>
      <c r="AB615" s="305"/>
      <c r="AC615" s="305"/>
      <c r="AD615" s="305"/>
      <c r="AE615" s="305"/>
      <c r="AF615" s="305"/>
      <c r="AG615" s="305"/>
      <c r="AH615" s="305"/>
      <c r="AI615" s="305"/>
      <c r="AJ615" s="305"/>
      <c r="AK615" s="305"/>
      <c r="AL615" s="305"/>
      <c r="AM615" s="305"/>
      <c r="AN615" s="305"/>
    </row>
    <row r="616" spans="1:40" s="304" customFormat="1" ht="9" customHeight="1">
      <c r="A616" s="317" t="s">
        <v>25</v>
      </c>
      <c r="B616" s="323">
        <f t="shared" si="33"/>
        <v>37753.501343999997</v>
      </c>
      <c r="C616" s="323">
        <v>1411.2650000000001</v>
      </c>
      <c r="D616" s="318">
        <v>0</v>
      </c>
      <c r="E616" s="318">
        <v>0</v>
      </c>
      <c r="F616" s="323">
        <v>592.255</v>
      </c>
      <c r="G616" s="323">
        <v>243.45099999999999</v>
      </c>
      <c r="H616" s="323">
        <v>9.7899999999999991</v>
      </c>
      <c r="I616" s="323">
        <v>11602.049000000001</v>
      </c>
      <c r="J616" s="323">
        <v>21989.569</v>
      </c>
      <c r="K616" s="323">
        <v>313.91234400000002</v>
      </c>
      <c r="L616" s="323">
        <v>0</v>
      </c>
      <c r="M616" s="323">
        <v>1591.21</v>
      </c>
      <c r="N616" s="314">
        <v>0</v>
      </c>
      <c r="O616" s="319"/>
      <c r="P616" s="305"/>
      <c r="Q616" s="305"/>
      <c r="R616" s="305"/>
      <c r="S616" s="305"/>
      <c r="T616" s="305"/>
      <c r="U616" s="305"/>
      <c r="V616" s="305"/>
      <c r="W616" s="305"/>
      <c r="X616" s="305"/>
      <c r="Y616" s="305"/>
      <c r="Z616" s="305"/>
      <c r="AA616" s="305"/>
      <c r="AB616" s="305"/>
      <c r="AC616" s="305"/>
      <c r="AD616" s="305"/>
      <c r="AE616" s="305"/>
      <c r="AF616" s="305"/>
      <c r="AG616" s="305"/>
      <c r="AH616" s="305"/>
      <c r="AI616" s="305"/>
      <c r="AJ616" s="305"/>
      <c r="AK616" s="305"/>
      <c r="AL616" s="305"/>
      <c r="AM616" s="305"/>
      <c r="AN616" s="305"/>
    </row>
    <row r="617" spans="1:40" s="304" customFormat="1" ht="9" customHeight="1">
      <c r="A617" s="319" t="s">
        <v>26</v>
      </c>
      <c r="B617" s="315">
        <f t="shared" si="33"/>
        <v>46202.361658000002</v>
      </c>
      <c r="C617" s="315">
        <v>1506.8684949999999</v>
      </c>
      <c r="D617" s="315">
        <v>0</v>
      </c>
      <c r="E617" s="315">
        <v>0</v>
      </c>
      <c r="F617" s="315">
        <v>1867.5922089999999</v>
      </c>
      <c r="G617" s="315">
        <v>251.30389</v>
      </c>
      <c r="H617" s="315">
        <v>23.683129999999998</v>
      </c>
      <c r="I617" s="315">
        <v>14589.473834</v>
      </c>
      <c r="J617" s="315">
        <v>26798.112423999999</v>
      </c>
      <c r="K617" s="315">
        <v>1165.3276760000001</v>
      </c>
      <c r="L617" s="315">
        <v>0</v>
      </c>
      <c r="M617" s="315">
        <v>0</v>
      </c>
      <c r="N617" s="314">
        <v>0</v>
      </c>
      <c r="O617" s="319"/>
      <c r="P617" s="305"/>
      <c r="Q617" s="305"/>
      <c r="R617" s="305"/>
      <c r="S617" s="305"/>
      <c r="T617" s="305"/>
      <c r="U617" s="305"/>
      <c r="V617" s="305"/>
      <c r="W617" s="305"/>
      <c r="X617" s="305"/>
      <c r="Y617" s="305"/>
      <c r="Z617" s="305"/>
      <c r="AA617" s="305"/>
      <c r="AB617" s="305"/>
      <c r="AC617" s="305"/>
      <c r="AD617" s="305"/>
      <c r="AE617" s="305"/>
      <c r="AF617" s="305"/>
      <c r="AG617" s="305"/>
      <c r="AH617" s="305"/>
      <c r="AI617" s="305"/>
      <c r="AJ617" s="305"/>
      <c r="AK617" s="305"/>
      <c r="AL617" s="305"/>
      <c r="AM617" s="305"/>
      <c r="AN617" s="305"/>
    </row>
    <row r="618" spans="1:40" s="304" customFormat="1" ht="9" customHeight="1">
      <c r="A618" s="319" t="s">
        <v>27</v>
      </c>
      <c r="B618" s="315">
        <f t="shared" si="33"/>
        <v>60417.518876000002</v>
      </c>
      <c r="C618" s="315">
        <v>2143.3322309999999</v>
      </c>
      <c r="D618" s="315">
        <v>0</v>
      </c>
      <c r="E618" s="315">
        <v>0</v>
      </c>
      <c r="F618" s="315">
        <v>1297.6026899999999</v>
      </c>
      <c r="G618" s="315">
        <v>46.332968999999999</v>
      </c>
      <c r="H618" s="315">
        <v>878.208484</v>
      </c>
      <c r="I618" s="315">
        <v>17036.924204999999</v>
      </c>
      <c r="J618" s="315">
        <v>21981.934241999999</v>
      </c>
      <c r="K618" s="315">
        <v>11079.89437</v>
      </c>
      <c r="L618" s="315">
        <v>0</v>
      </c>
      <c r="M618" s="316">
        <v>5953.2896849999997</v>
      </c>
      <c r="N618" s="314">
        <v>0</v>
      </c>
      <c r="O618" s="331"/>
      <c r="P618" s="305"/>
      <c r="Q618" s="305"/>
      <c r="R618" s="305"/>
      <c r="S618" s="305"/>
      <c r="T618" s="305"/>
      <c r="U618" s="305"/>
      <c r="V618" s="305"/>
      <c r="W618" s="305"/>
      <c r="X618" s="305"/>
      <c r="Y618" s="305"/>
      <c r="Z618" s="305"/>
      <c r="AA618" s="305"/>
      <c r="AB618" s="305"/>
      <c r="AC618" s="305"/>
      <c r="AD618" s="305"/>
      <c r="AE618" s="305"/>
      <c r="AF618" s="305"/>
      <c r="AG618" s="305"/>
      <c r="AH618" s="305"/>
      <c r="AI618" s="305"/>
      <c r="AJ618" s="305"/>
      <c r="AK618" s="305"/>
      <c r="AL618" s="305"/>
      <c r="AM618" s="305"/>
      <c r="AN618" s="305"/>
    </row>
    <row r="619" spans="1:40" s="304" customFormat="1" ht="9" customHeight="1">
      <c r="A619" s="319" t="s">
        <v>28</v>
      </c>
      <c r="B619" s="316">
        <f t="shared" si="33"/>
        <v>43930.066445000004</v>
      </c>
      <c r="C619" s="316">
        <v>2002.7944689999999</v>
      </c>
      <c r="D619" s="316">
        <v>0</v>
      </c>
      <c r="E619" s="304">
        <v>0</v>
      </c>
      <c r="F619" s="316">
        <v>681.47301600000003</v>
      </c>
      <c r="G619" s="316">
        <v>151.67164500000001</v>
      </c>
      <c r="H619" s="316">
        <v>192.396422</v>
      </c>
      <c r="I619" s="316">
        <v>19453.578347999999</v>
      </c>
      <c r="J619" s="316">
        <v>21448.152545000001</v>
      </c>
      <c r="K619" s="316">
        <v>0</v>
      </c>
      <c r="L619" s="316">
        <v>0</v>
      </c>
      <c r="M619" s="316">
        <v>0</v>
      </c>
      <c r="N619" s="314">
        <v>0</v>
      </c>
      <c r="O619" s="319"/>
      <c r="P619" s="305"/>
      <c r="Q619" s="305"/>
      <c r="R619" s="305"/>
      <c r="S619" s="305"/>
      <c r="T619" s="305"/>
      <c r="U619" s="305"/>
      <c r="V619" s="305"/>
      <c r="W619" s="305"/>
      <c r="X619" s="305"/>
      <c r="Y619" s="305"/>
      <c r="Z619" s="305"/>
      <c r="AA619" s="305"/>
      <c r="AB619" s="305"/>
      <c r="AC619" s="305"/>
      <c r="AD619" s="305"/>
      <c r="AE619" s="305"/>
      <c r="AF619" s="305"/>
      <c r="AG619" s="305"/>
      <c r="AH619" s="305"/>
      <c r="AI619" s="305"/>
      <c r="AJ619" s="305"/>
      <c r="AK619" s="305"/>
      <c r="AL619" s="305"/>
      <c r="AM619" s="305"/>
      <c r="AN619" s="305"/>
    </row>
    <row r="620" spans="1:40" s="304" customFormat="1" ht="9" customHeight="1">
      <c r="A620" s="317" t="s">
        <v>29</v>
      </c>
      <c r="B620" s="318">
        <f t="shared" si="33"/>
        <v>47400.348895000003</v>
      </c>
      <c r="C620" s="318">
        <v>2189.3670000000002</v>
      </c>
      <c r="D620" s="318">
        <v>0</v>
      </c>
      <c r="E620" s="318">
        <v>0</v>
      </c>
      <c r="F620" s="318">
        <v>1747.8219999999999</v>
      </c>
      <c r="G620" s="318">
        <v>123.456</v>
      </c>
      <c r="H620" s="318">
        <v>274.65257300000002</v>
      </c>
      <c r="I620" s="318">
        <v>16918.744427000001</v>
      </c>
      <c r="J620" s="318">
        <v>24854.561000000002</v>
      </c>
      <c r="K620" s="318">
        <v>1291.745895</v>
      </c>
      <c r="L620" s="318">
        <v>0</v>
      </c>
      <c r="M620" s="318">
        <v>0</v>
      </c>
      <c r="N620" s="314">
        <v>0</v>
      </c>
      <c r="O620" s="331"/>
      <c r="P620" s="305"/>
      <c r="Q620" s="305"/>
      <c r="R620" s="305"/>
      <c r="S620" s="305"/>
      <c r="T620" s="305"/>
      <c r="U620" s="305"/>
      <c r="V620" s="305"/>
      <c r="W620" s="305"/>
      <c r="X620" s="305"/>
      <c r="Y620" s="305"/>
      <c r="Z620" s="305"/>
      <c r="AA620" s="305"/>
      <c r="AB620" s="305"/>
      <c r="AC620" s="305"/>
      <c r="AD620" s="305"/>
      <c r="AE620" s="305"/>
      <c r="AF620" s="305"/>
      <c r="AG620" s="305"/>
      <c r="AH620" s="305"/>
      <c r="AI620" s="305"/>
      <c r="AJ620" s="305"/>
      <c r="AK620" s="305"/>
      <c r="AL620" s="305"/>
      <c r="AM620" s="305"/>
      <c r="AN620" s="305"/>
    </row>
    <row r="621" spans="1:40" s="304" customFormat="1" ht="9" customHeight="1">
      <c r="A621" s="319" t="s">
        <v>30</v>
      </c>
      <c r="B621" s="316">
        <f t="shared" si="33"/>
        <v>19170.712100999997</v>
      </c>
      <c r="C621" s="316">
        <v>262.02709199999998</v>
      </c>
      <c r="D621" s="316">
        <v>0</v>
      </c>
      <c r="E621" s="304">
        <v>0</v>
      </c>
      <c r="F621" s="316">
        <v>338.53759700000001</v>
      </c>
      <c r="G621" s="316">
        <v>69.258668</v>
      </c>
      <c r="H621" s="316">
        <v>1.4766760000000001</v>
      </c>
      <c r="I621" s="316">
        <v>6030.8210499999996</v>
      </c>
      <c r="J621" s="316">
        <v>11121.880515999999</v>
      </c>
      <c r="K621" s="316">
        <v>0</v>
      </c>
      <c r="L621" s="316">
        <v>1346.7105019999999</v>
      </c>
      <c r="M621" s="316">
        <v>0</v>
      </c>
      <c r="N621" s="314">
        <v>0</v>
      </c>
      <c r="O621" s="319"/>
      <c r="P621" s="305"/>
      <c r="Q621" s="305"/>
      <c r="R621" s="305"/>
      <c r="S621" s="305"/>
      <c r="T621" s="305"/>
      <c r="U621" s="305"/>
      <c r="V621" s="305"/>
      <c r="W621" s="305"/>
      <c r="X621" s="305"/>
      <c r="Y621" s="305"/>
      <c r="Z621" s="305"/>
      <c r="AA621" s="305"/>
      <c r="AB621" s="305"/>
      <c r="AC621" s="305"/>
      <c r="AD621" s="305"/>
      <c r="AE621" s="305"/>
      <c r="AF621" s="305"/>
      <c r="AG621" s="305"/>
      <c r="AH621" s="305"/>
      <c r="AI621" s="305"/>
      <c r="AJ621" s="305"/>
      <c r="AK621" s="305"/>
      <c r="AL621" s="305"/>
      <c r="AM621" s="305"/>
      <c r="AN621" s="305"/>
    </row>
    <row r="622" spans="1:40" s="304" customFormat="1" ht="9" customHeight="1">
      <c r="A622" s="319" t="s">
        <v>31</v>
      </c>
      <c r="B622" s="316">
        <f t="shared" si="33"/>
        <v>111973.265209</v>
      </c>
      <c r="C622" s="316">
        <v>3526.1767949999999</v>
      </c>
      <c r="D622" s="316">
        <v>0</v>
      </c>
      <c r="E622" s="316">
        <v>0</v>
      </c>
      <c r="F622" s="316">
        <v>1142.9723939999999</v>
      </c>
      <c r="G622" s="316">
        <v>66.829500999999993</v>
      </c>
      <c r="H622" s="316">
        <v>2634.035629</v>
      </c>
      <c r="I622" s="316">
        <v>34067.729071000002</v>
      </c>
      <c r="J622" s="316">
        <v>58267.016619000002</v>
      </c>
      <c r="K622" s="316">
        <v>0</v>
      </c>
      <c r="L622" s="316">
        <v>9200.2418550000002</v>
      </c>
      <c r="M622" s="316">
        <v>3068.2633449999998</v>
      </c>
      <c r="N622" s="314">
        <v>0</v>
      </c>
      <c r="O622" s="319"/>
      <c r="P622" s="305"/>
      <c r="Q622" s="305"/>
      <c r="R622" s="305"/>
      <c r="S622" s="305"/>
      <c r="T622" s="305"/>
      <c r="U622" s="305"/>
      <c r="V622" s="305"/>
      <c r="W622" s="305"/>
      <c r="X622" s="305"/>
      <c r="Y622" s="305"/>
      <c r="Z622" s="305"/>
      <c r="AA622" s="305"/>
      <c r="AB622" s="305"/>
      <c r="AC622" s="305"/>
      <c r="AD622" s="305"/>
      <c r="AE622" s="305"/>
      <c r="AF622" s="305"/>
      <c r="AG622" s="305"/>
      <c r="AH622" s="305"/>
      <c r="AI622" s="305"/>
      <c r="AJ622" s="305"/>
      <c r="AK622" s="305"/>
      <c r="AL622" s="305"/>
      <c r="AM622" s="305"/>
      <c r="AN622" s="305"/>
    </row>
    <row r="623" spans="1:40" s="305" customFormat="1" ht="9" customHeight="1">
      <c r="A623" s="320" t="s">
        <v>32</v>
      </c>
      <c r="B623" s="305">
        <f t="shared" si="33"/>
        <v>31356.817736000001</v>
      </c>
      <c r="C623" s="305">
        <v>1619.8667170000001</v>
      </c>
      <c r="D623" s="315">
        <v>0</v>
      </c>
      <c r="E623" s="315">
        <v>0</v>
      </c>
      <c r="F623" s="305">
        <v>665.49252799999999</v>
      </c>
      <c r="G623" s="305">
        <v>104.717124</v>
      </c>
      <c r="H623" s="305">
        <v>227.71419499999999</v>
      </c>
      <c r="I623" s="305">
        <v>10241.55458</v>
      </c>
      <c r="J623" s="305">
        <v>16621.163121000001</v>
      </c>
      <c r="K623" s="305">
        <v>452.02295400000003</v>
      </c>
      <c r="L623" s="305">
        <v>0</v>
      </c>
      <c r="M623" s="305">
        <v>1424.286517</v>
      </c>
      <c r="N623" s="314">
        <v>0</v>
      </c>
      <c r="O623" s="320"/>
    </row>
    <row r="624" spans="1:40" s="304" customFormat="1" ht="9" customHeight="1">
      <c r="A624" s="326" t="s">
        <v>33</v>
      </c>
      <c r="B624" s="323">
        <f t="shared" si="33"/>
        <v>28696.440000999999</v>
      </c>
      <c r="C624" s="323">
        <v>442.71753999999999</v>
      </c>
      <c r="D624" s="318">
        <v>0</v>
      </c>
      <c r="E624" s="323">
        <v>148.044614</v>
      </c>
      <c r="F624" s="323">
        <v>424.92501900000002</v>
      </c>
      <c r="G624" s="323">
        <v>173.258635</v>
      </c>
      <c r="H624" s="323">
        <v>366.81400400000001</v>
      </c>
      <c r="I624" s="323">
        <v>7432.0665010000002</v>
      </c>
      <c r="J624" s="318">
        <v>19057.241685000001</v>
      </c>
      <c r="K624" s="318">
        <v>651.37200299999995</v>
      </c>
      <c r="L624" s="323">
        <v>0</v>
      </c>
      <c r="M624" s="323">
        <v>0</v>
      </c>
      <c r="N624" s="314">
        <v>0</v>
      </c>
      <c r="O624" s="320"/>
      <c r="P624" s="305"/>
      <c r="Q624" s="305"/>
      <c r="R624" s="305"/>
      <c r="S624" s="305"/>
      <c r="T624" s="305"/>
      <c r="U624" s="305"/>
      <c r="V624" s="305"/>
      <c r="W624" s="305"/>
      <c r="X624" s="305"/>
      <c r="Y624" s="305"/>
      <c r="Z624" s="305"/>
      <c r="AA624" s="305"/>
      <c r="AB624" s="305"/>
      <c r="AC624" s="305"/>
      <c r="AD624" s="305"/>
      <c r="AE624" s="305"/>
      <c r="AF624" s="305"/>
      <c r="AG624" s="305"/>
      <c r="AH624" s="305"/>
      <c r="AI624" s="305"/>
      <c r="AJ624" s="305"/>
      <c r="AK624" s="305"/>
      <c r="AL624" s="305"/>
      <c r="AM624" s="305"/>
      <c r="AN624" s="305"/>
    </row>
    <row r="625" spans="1:40" s="304" customFormat="1" ht="9" customHeight="1">
      <c r="A625" s="319"/>
      <c r="N625" s="314"/>
      <c r="O625" s="305"/>
      <c r="P625" s="305"/>
      <c r="Q625" s="305"/>
      <c r="R625" s="305"/>
      <c r="S625" s="305"/>
      <c r="T625" s="305"/>
      <c r="U625" s="305"/>
      <c r="V625" s="305"/>
      <c r="W625" s="305"/>
      <c r="X625" s="305"/>
      <c r="Y625" s="305"/>
      <c r="Z625" s="305"/>
      <c r="AA625" s="305"/>
      <c r="AB625" s="305"/>
      <c r="AC625" s="305"/>
      <c r="AD625" s="305"/>
      <c r="AE625" s="305"/>
      <c r="AF625" s="305"/>
      <c r="AG625" s="305"/>
      <c r="AH625" s="305"/>
      <c r="AI625" s="305"/>
      <c r="AJ625" s="305"/>
      <c r="AK625" s="305"/>
      <c r="AL625" s="305"/>
      <c r="AM625" s="305"/>
      <c r="AN625" s="305"/>
    </row>
    <row r="626" spans="1:40" s="304" customFormat="1" ht="9" customHeight="1">
      <c r="A626" s="333">
        <v>2015</v>
      </c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14"/>
      <c r="O626" s="305"/>
      <c r="P626" s="305"/>
      <c r="Q626" s="305"/>
      <c r="R626" s="305"/>
      <c r="S626" s="305"/>
      <c r="T626" s="305"/>
      <c r="U626" s="305"/>
      <c r="V626" s="305"/>
      <c r="W626" s="305"/>
      <c r="X626" s="305"/>
      <c r="Y626" s="305"/>
      <c r="Z626" s="305"/>
      <c r="AA626" s="305"/>
      <c r="AB626" s="305"/>
      <c r="AC626" s="305"/>
      <c r="AD626" s="305"/>
      <c r="AE626" s="305"/>
      <c r="AF626" s="305"/>
      <c r="AG626" s="305"/>
      <c r="AH626" s="305"/>
      <c r="AI626" s="305"/>
      <c r="AJ626" s="305"/>
      <c r="AK626" s="305"/>
      <c r="AL626" s="305"/>
      <c r="AM626" s="305"/>
      <c r="AN626" s="305"/>
    </row>
    <row r="627" spans="1:40" s="304" customFormat="1" ht="9" customHeight="1">
      <c r="A627" s="306" t="s">
        <v>1</v>
      </c>
      <c r="B627" s="307">
        <f>SUM(B629:B660)</f>
        <v>1940137.6422219998</v>
      </c>
      <c r="C627" s="307">
        <f t="shared" ref="C627:M627" si="34">SUM(C629:C660)</f>
        <v>123545.29615000001</v>
      </c>
      <c r="D627" s="307">
        <f t="shared" si="34"/>
        <v>17279.149000000001</v>
      </c>
      <c r="E627" s="307">
        <f t="shared" si="34"/>
        <v>1060.1863010000002</v>
      </c>
      <c r="F627" s="307">
        <f t="shared" si="34"/>
        <v>64512.026608999993</v>
      </c>
      <c r="G627" s="307">
        <f t="shared" si="34"/>
        <v>8379.7435880000012</v>
      </c>
      <c r="H627" s="307">
        <f t="shared" si="34"/>
        <v>36772.484295000009</v>
      </c>
      <c r="I627" s="307">
        <f t="shared" si="34"/>
        <v>621277.79142599984</v>
      </c>
      <c r="J627" s="307">
        <f t="shared" si="34"/>
        <v>946709.8282499999</v>
      </c>
      <c r="K627" s="307">
        <f t="shared" si="34"/>
        <v>59300.863589000001</v>
      </c>
      <c r="L627" s="307">
        <f t="shared" si="34"/>
        <v>16620.136290999999</v>
      </c>
      <c r="M627" s="307">
        <f t="shared" si="34"/>
        <v>44680.136723000003</v>
      </c>
      <c r="N627" s="314"/>
      <c r="O627" s="308"/>
      <c r="P627" s="305"/>
      <c r="Q627" s="305"/>
      <c r="R627" s="305"/>
      <c r="S627" s="305"/>
      <c r="T627" s="305"/>
      <c r="U627" s="305"/>
      <c r="V627" s="305"/>
      <c r="W627" s="305"/>
      <c r="X627" s="305"/>
      <c r="Y627" s="305"/>
      <c r="Z627" s="305"/>
      <c r="AA627" s="305"/>
      <c r="AB627" s="305"/>
      <c r="AC627" s="305"/>
      <c r="AD627" s="305"/>
      <c r="AE627" s="305"/>
      <c r="AF627" s="305"/>
      <c r="AG627" s="305"/>
      <c r="AH627" s="305"/>
      <c r="AI627" s="305"/>
      <c r="AJ627" s="305"/>
      <c r="AK627" s="305"/>
      <c r="AL627" s="305"/>
      <c r="AM627" s="305"/>
      <c r="AN627" s="305"/>
    </row>
    <row r="628" spans="1:40" s="304" customFormat="1" ht="3" customHeight="1">
      <c r="A628" s="306"/>
      <c r="N628" s="314"/>
      <c r="O628" s="305"/>
      <c r="P628" s="305"/>
      <c r="Q628" s="305"/>
      <c r="R628" s="305"/>
      <c r="S628" s="305"/>
      <c r="T628" s="305"/>
      <c r="U628" s="305"/>
      <c r="V628" s="305"/>
      <c r="W628" s="305"/>
      <c r="X628" s="305"/>
      <c r="Y628" s="305"/>
      <c r="Z628" s="305"/>
      <c r="AA628" s="305"/>
      <c r="AB628" s="305"/>
      <c r="AC628" s="305"/>
      <c r="AD628" s="305"/>
      <c r="AE628" s="305"/>
      <c r="AF628" s="305"/>
      <c r="AG628" s="305"/>
      <c r="AH628" s="305"/>
      <c r="AI628" s="305"/>
      <c r="AJ628" s="305"/>
      <c r="AK628" s="305"/>
      <c r="AL628" s="305"/>
      <c r="AM628" s="305"/>
      <c r="AN628" s="305"/>
    </row>
    <row r="629" spans="1:40" s="304" customFormat="1" ht="9" customHeight="1">
      <c r="A629" s="311" t="s">
        <v>2</v>
      </c>
      <c r="B629" s="311">
        <f>SUM(C629:M629)</f>
        <v>22524.089</v>
      </c>
      <c r="C629" s="311">
        <v>923.97199999999998</v>
      </c>
      <c r="D629" s="311">
        <v>0</v>
      </c>
      <c r="E629" s="311">
        <v>0</v>
      </c>
      <c r="F629" s="311">
        <v>422.779</v>
      </c>
      <c r="G629" s="311">
        <v>62.01</v>
      </c>
      <c r="H629" s="311">
        <v>184.48</v>
      </c>
      <c r="I629" s="311">
        <v>7000.0649999999996</v>
      </c>
      <c r="J629" s="311">
        <v>12189.380999999999</v>
      </c>
      <c r="K629" s="311">
        <v>180</v>
      </c>
      <c r="L629" s="311">
        <v>0</v>
      </c>
      <c r="M629" s="304">
        <v>1561.402</v>
      </c>
      <c r="N629" s="314"/>
      <c r="O629" s="319"/>
      <c r="P629" s="305"/>
      <c r="Q629" s="319"/>
      <c r="R629" s="319"/>
      <c r="S629" s="319"/>
      <c r="T629" s="319"/>
      <c r="U629" s="319"/>
      <c r="V629" s="319"/>
      <c r="W629" s="319"/>
      <c r="X629" s="319"/>
      <c r="Y629" s="319"/>
      <c r="Z629" s="305"/>
      <c r="AA629" s="305"/>
      <c r="AB629" s="305"/>
      <c r="AC629" s="305"/>
      <c r="AD629" s="305"/>
      <c r="AE629" s="305"/>
      <c r="AF629" s="305"/>
      <c r="AG629" s="305"/>
      <c r="AH629" s="305"/>
      <c r="AI629" s="305"/>
      <c r="AJ629" s="305"/>
      <c r="AK629" s="305"/>
      <c r="AL629" s="305"/>
      <c r="AM629" s="305"/>
      <c r="AN629" s="305"/>
    </row>
    <row r="630" spans="1:40" s="304" customFormat="1" ht="9" customHeight="1">
      <c r="A630" s="311" t="s">
        <v>3</v>
      </c>
      <c r="B630" s="304">
        <f t="shared" ref="B630:B660" si="35">SUM(C630:M630)</f>
        <v>42142.977522000001</v>
      </c>
      <c r="C630" s="304">
        <v>2620.659498</v>
      </c>
      <c r="D630" s="316">
        <v>0</v>
      </c>
      <c r="E630" s="304">
        <v>18.149816000000001</v>
      </c>
      <c r="F630" s="304">
        <v>998.534449</v>
      </c>
      <c r="G630" s="304">
        <v>158.04670200000001</v>
      </c>
      <c r="H630" s="304">
        <v>270.36600600000003</v>
      </c>
      <c r="I630" s="304">
        <v>17070.457150999999</v>
      </c>
      <c r="J630" s="304">
        <v>18650.360305999999</v>
      </c>
      <c r="K630" s="304">
        <v>2356.4035939999999</v>
      </c>
      <c r="L630" s="316">
        <v>0</v>
      </c>
      <c r="M630" s="304">
        <v>0</v>
      </c>
      <c r="N630" s="314"/>
      <c r="O630" s="319"/>
      <c r="P630" s="305"/>
      <c r="Q630" s="319"/>
      <c r="R630" s="319"/>
      <c r="S630" s="319"/>
      <c r="T630" s="319"/>
      <c r="U630" s="319"/>
      <c r="V630" s="319"/>
      <c r="W630" s="319"/>
      <c r="X630" s="319"/>
      <c r="Y630" s="319"/>
      <c r="Z630" s="305"/>
      <c r="AA630" s="305"/>
      <c r="AB630" s="305"/>
      <c r="AC630" s="305"/>
      <c r="AD630" s="305"/>
      <c r="AE630" s="305"/>
      <c r="AF630" s="305"/>
      <c r="AG630" s="305"/>
      <c r="AH630" s="305"/>
      <c r="AI630" s="305"/>
      <c r="AJ630" s="305"/>
      <c r="AK630" s="305"/>
      <c r="AL630" s="305"/>
      <c r="AM630" s="305"/>
      <c r="AN630" s="305"/>
    </row>
    <row r="631" spans="1:40" s="304" customFormat="1" ht="9" customHeight="1">
      <c r="A631" s="311" t="s">
        <v>4</v>
      </c>
      <c r="B631" s="316">
        <f t="shared" si="35"/>
        <v>16305.031400999998</v>
      </c>
      <c r="C631" s="316">
        <v>652.71444499999996</v>
      </c>
      <c r="D631" s="316">
        <v>0</v>
      </c>
      <c r="E631" s="316">
        <v>49.917025000000002</v>
      </c>
      <c r="F631" s="316">
        <v>75.131783999999996</v>
      </c>
      <c r="G631" s="316">
        <v>36.971210999999997</v>
      </c>
      <c r="H631" s="316">
        <v>64.888936999999999</v>
      </c>
      <c r="I631" s="316">
        <v>4104.0896659999999</v>
      </c>
      <c r="J631" s="316">
        <v>9306.4775140000002</v>
      </c>
      <c r="K631" s="316">
        <v>1941.348874</v>
      </c>
      <c r="L631" s="316">
        <v>0</v>
      </c>
      <c r="M631" s="316">
        <v>73.491945000000001</v>
      </c>
      <c r="N631" s="314"/>
      <c r="O631" s="319"/>
      <c r="P631" s="305"/>
      <c r="Q631" s="319"/>
      <c r="R631" s="319"/>
      <c r="S631" s="319"/>
      <c r="T631" s="319"/>
      <c r="U631" s="319"/>
      <c r="V631" s="319"/>
      <c r="W631" s="319"/>
      <c r="X631" s="319"/>
      <c r="Y631" s="319"/>
      <c r="Z631" s="305"/>
      <c r="AA631" s="305"/>
      <c r="AB631" s="305"/>
      <c r="AC631" s="305"/>
      <c r="AD631" s="305"/>
      <c r="AE631" s="305"/>
      <c r="AF631" s="305"/>
      <c r="AG631" s="305"/>
      <c r="AH631" s="305"/>
      <c r="AI631" s="305"/>
      <c r="AJ631" s="305"/>
      <c r="AK631" s="305"/>
      <c r="AL631" s="305"/>
      <c r="AM631" s="305"/>
      <c r="AN631" s="305"/>
    </row>
    <row r="632" spans="1:40" s="304" customFormat="1" ht="9" customHeight="1">
      <c r="A632" s="317" t="s">
        <v>5</v>
      </c>
      <c r="B632" s="318">
        <f t="shared" si="35"/>
        <v>23168.692177999998</v>
      </c>
      <c r="C632" s="318">
        <v>2008.3752999999999</v>
      </c>
      <c r="D632" s="318">
        <v>0</v>
      </c>
      <c r="E632" s="318">
        <v>0</v>
      </c>
      <c r="F632" s="318">
        <v>336.58259199999998</v>
      </c>
      <c r="G632" s="318">
        <v>51.873942</v>
      </c>
      <c r="H632" s="318">
        <v>107.86554099999999</v>
      </c>
      <c r="I632" s="318">
        <v>8187.1450000000004</v>
      </c>
      <c r="J632" s="318">
        <v>12352.655706</v>
      </c>
      <c r="K632" s="318">
        <v>124.194097</v>
      </c>
      <c r="L632" s="318">
        <v>0</v>
      </c>
      <c r="M632" s="318">
        <v>0</v>
      </c>
      <c r="N632" s="314"/>
      <c r="O632" s="319"/>
      <c r="P632" s="305"/>
      <c r="Q632" s="319"/>
      <c r="R632" s="319"/>
      <c r="S632" s="319"/>
      <c r="T632" s="319"/>
      <c r="U632" s="319"/>
      <c r="V632" s="319"/>
      <c r="W632" s="319"/>
      <c r="X632" s="319"/>
      <c r="Y632" s="319"/>
      <c r="Z632" s="305"/>
      <c r="AA632" s="305"/>
      <c r="AB632" s="305"/>
      <c r="AC632" s="305"/>
      <c r="AD632" s="305"/>
      <c r="AE632" s="305"/>
      <c r="AF632" s="305"/>
      <c r="AG632" s="305"/>
      <c r="AH632" s="305"/>
      <c r="AI632" s="305"/>
      <c r="AJ632" s="305"/>
      <c r="AK632" s="305"/>
      <c r="AL632" s="305"/>
      <c r="AM632" s="305"/>
      <c r="AN632" s="305"/>
    </row>
    <row r="633" spans="1:40" s="304" customFormat="1" ht="9" customHeight="1">
      <c r="A633" s="319" t="s">
        <v>6</v>
      </c>
      <c r="B633" s="316">
        <f t="shared" si="35"/>
        <v>44811.545889000001</v>
      </c>
      <c r="C633" s="316">
        <v>2657.6734889999998</v>
      </c>
      <c r="D633" s="316">
        <v>0</v>
      </c>
      <c r="E633" s="316">
        <v>388.11907000000002</v>
      </c>
      <c r="F633" s="316">
        <v>1831.205888</v>
      </c>
      <c r="G633" s="316">
        <v>48.332794</v>
      </c>
      <c r="H633" s="316">
        <v>495.92123800000002</v>
      </c>
      <c r="I633" s="316">
        <v>14652.530128</v>
      </c>
      <c r="J633" s="316">
        <v>20907.167441000001</v>
      </c>
      <c r="K633" s="316">
        <v>3830.5958409999998</v>
      </c>
      <c r="L633" s="316">
        <v>0</v>
      </c>
      <c r="M633" s="316">
        <v>0</v>
      </c>
      <c r="N633" s="314"/>
      <c r="O633" s="319"/>
      <c r="P633" s="305"/>
      <c r="Q633" s="319"/>
      <c r="R633" s="319"/>
      <c r="S633" s="319"/>
      <c r="T633" s="319"/>
      <c r="U633" s="319"/>
      <c r="V633" s="319"/>
      <c r="W633" s="319"/>
      <c r="X633" s="319"/>
      <c r="Y633" s="319"/>
      <c r="Z633" s="305"/>
      <c r="AA633" s="305"/>
      <c r="AB633" s="305"/>
      <c r="AC633" s="305"/>
      <c r="AD633" s="305"/>
      <c r="AE633" s="305"/>
      <c r="AF633" s="305"/>
      <c r="AG633" s="305"/>
      <c r="AH633" s="305"/>
      <c r="AI633" s="305"/>
      <c r="AJ633" s="305"/>
      <c r="AK633" s="305"/>
      <c r="AL633" s="305"/>
      <c r="AM633" s="305"/>
      <c r="AN633" s="305"/>
    </row>
    <row r="634" spans="1:40" s="304" customFormat="1" ht="9" customHeight="1">
      <c r="A634" s="319" t="s">
        <v>7</v>
      </c>
      <c r="B634" s="305">
        <f t="shared" si="35"/>
        <v>16664.557541000002</v>
      </c>
      <c r="C634" s="305">
        <v>536.03303100000005</v>
      </c>
      <c r="D634" s="315">
        <v>0</v>
      </c>
      <c r="E634" s="304">
        <v>0</v>
      </c>
      <c r="F634" s="305">
        <v>320.21637500000003</v>
      </c>
      <c r="G634" s="305">
        <v>27.028994999999998</v>
      </c>
      <c r="H634" s="305">
        <v>141.554059</v>
      </c>
      <c r="I634" s="305">
        <v>4152.368555</v>
      </c>
      <c r="J634" s="305">
        <v>9321.3565259999996</v>
      </c>
      <c r="K634" s="305">
        <v>2166</v>
      </c>
      <c r="L634" s="305">
        <v>0</v>
      </c>
      <c r="M634" s="305">
        <v>0</v>
      </c>
      <c r="N634" s="314"/>
      <c r="O634" s="319"/>
      <c r="P634" s="305"/>
      <c r="Q634" s="319"/>
      <c r="R634" s="319"/>
      <c r="S634" s="319"/>
      <c r="T634" s="319"/>
      <c r="U634" s="319"/>
      <c r="V634" s="319"/>
      <c r="W634" s="319"/>
      <c r="X634" s="319"/>
      <c r="Y634" s="319"/>
      <c r="Z634" s="305"/>
      <c r="AA634" s="305"/>
      <c r="AB634" s="305"/>
      <c r="AC634" s="305"/>
      <c r="AD634" s="305"/>
      <c r="AE634" s="305"/>
      <c r="AF634" s="305"/>
      <c r="AG634" s="305"/>
      <c r="AH634" s="305"/>
      <c r="AI634" s="305"/>
      <c r="AJ634" s="305"/>
      <c r="AK634" s="305"/>
      <c r="AL634" s="305"/>
      <c r="AM634" s="305"/>
      <c r="AN634" s="305"/>
    </row>
    <row r="635" spans="1:40" s="304" customFormat="1" ht="9" customHeight="1">
      <c r="A635" s="319" t="s">
        <v>8</v>
      </c>
      <c r="B635" s="305">
        <f t="shared" si="35"/>
        <v>87811.079908999993</v>
      </c>
      <c r="C635" s="305">
        <v>1747.0074790000001</v>
      </c>
      <c r="D635" s="315">
        <v>0</v>
      </c>
      <c r="E635" s="305">
        <v>16.107880000000002</v>
      </c>
      <c r="F635" s="305">
        <v>1132.657361</v>
      </c>
      <c r="G635" s="305">
        <v>249.77857900000001</v>
      </c>
      <c r="H635" s="305">
        <v>1252.8977239999999</v>
      </c>
      <c r="I635" s="305">
        <v>24368.855987999999</v>
      </c>
      <c r="J635" s="305">
        <v>57368.299739000002</v>
      </c>
      <c r="K635" s="305">
        <v>1675.4751590000001</v>
      </c>
      <c r="L635" s="315">
        <v>0</v>
      </c>
      <c r="M635" s="305">
        <v>0</v>
      </c>
      <c r="N635" s="314"/>
      <c r="O635" s="319"/>
      <c r="P635" s="305"/>
      <c r="Q635" s="319"/>
      <c r="R635" s="319"/>
      <c r="S635" s="319"/>
      <c r="T635" s="319"/>
      <c r="U635" s="319"/>
      <c r="V635" s="319"/>
      <c r="W635" s="319"/>
      <c r="X635" s="319"/>
      <c r="Y635" s="319"/>
      <c r="Z635" s="305"/>
      <c r="AA635" s="305"/>
      <c r="AB635" s="305"/>
      <c r="AC635" s="305"/>
      <c r="AD635" s="305"/>
      <c r="AE635" s="305"/>
      <c r="AF635" s="305"/>
      <c r="AG635" s="305"/>
      <c r="AH635" s="305"/>
      <c r="AI635" s="305"/>
      <c r="AJ635" s="305"/>
      <c r="AK635" s="305"/>
      <c r="AL635" s="305"/>
      <c r="AM635" s="305"/>
      <c r="AN635" s="305"/>
    </row>
    <row r="636" spans="1:40" s="304" customFormat="1" ht="9" customHeight="1">
      <c r="A636" s="317" t="s">
        <v>9</v>
      </c>
      <c r="B636" s="318">
        <f t="shared" si="35"/>
        <v>66598.586055000007</v>
      </c>
      <c r="C636" s="318">
        <v>3515.5098109999999</v>
      </c>
      <c r="D636" s="318">
        <v>0</v>
      </c>
      <c r="E636" s="318">
        <v>0</v>
      </c>
      <c r="F636" s="318">
        <v>4107.3202140000003</v>
      </c>
      <c r="G636" s="318">
        <v>193.03366199999999</v>
      </c>
      <c r="H636" s="318">
        <v>1577.839571</v>
      </c>
      <c r="I636" s="318">
        <v>18514.108601</v>
      </c>
      <c r="J636" s="318">
        <v>32315.940308000001</v>
      </c>
      <c r="K636" s="318">
        <v>1320.2760000000001</v>
      </c>
      <c r="L636" s="318">
        <v>4609.3707139999997</v>
      </c>
      <c r="M636" s="318">
        <v>445.18717400000003</v>
      </c>
      <c r="N636" s="314"/>
      <c r="O636" s="319"/>
      <c r="P636" s="305"/>
      <c r="Q636" s="319"/>
      <c r="R636" s="319"/>
      <c r="S636" s="319"/>
      <c r="T636" s="319"/>
      <c r="U636" s="319"/>
      <c r="V636" s="319"/>
      <c r="W636" s="319"/>
      <c r="X636" s="319"/>
      <c r="Y636" s="319"/>
      <c r="Z636" s="305"/>
      <c r="AA636" s="305"/>
      <c r="AB636" s="305"/>
      <c r="AC636" s="305"/>
      <c r="AD636" s="305"/>
      <c r="AE636" s="305"/>
      <c r="AF636" s="305"/>
      <c r="AG636" s="305"/>
      <c r="AH636" s="305"/>
      <c r="AI636" s="305"/>
      <c r="AJ636" s="305"/>
      <c r="AK636" s="305"/>
      <c r="AL636" s="305"/>
      <c r="AM636" s="305"/>
      <c r="AN636" s="305"/>
    </row>
    <row r="637" spans="1:40" s="304" customFormat="1" ht="9" customHeight="1">
      <c r="A637" s="319" t="s">
        <v>178</v>
      </c>
      <c r="B637" s="315">
        <f t="shared" si="35"/>
        <v>195385.97160000002</v>
      </c>
      <c r="C637" s="315">
        <v>48049.046199999997</v>
      </c>
      <c r="D637" s="315">
        <v>0</v>
      </c>
      <c r="E637" s="316">
        <v>0</v>
      </c>
      <c r="F637" s="304">
        <v>23282.938900000001</v>
      </c>
      <c r="G637" s="304">
        <v>2743.8461000000002</v>
      </c>
      <c r="H637" s="304">
        <v>5228.9976999999999</v>
      </c>
      <c r="I637" s="304">
        <v>73153.065799999997</v>
      </c>
      <c r="J637" s="304">
        <v>28747.9565</v>
      </c>
      <c r="K637" s="304">
        <v>4595.6619000000001</v>
      </c>
      <c r="L637" s="315">
        <v>0</v>
      </c>
      <c r="M637" s="315">
        <v>9584.4585000000006</v>
      </c>
      <c r="N637" s="314"/>
      <c r="O637" s="319"/>
      <c r="P637" s="305"/>
      <c r="Q637" s="319"/>
      <c r="R637" s="319"/>
      <c r="S637" s="319"/>
      <c r="T637" s="319"/>
      <c r="U637" s="319"/>
      <c r="V637" s="319"/>
      <c r="W637" s="319"/>
      <c r="X637" s="319"/>
      <c r="Y637" s="319"/>
      <c r="Z637" s="305"/>
      <c r="AA637" s="305"/>
      <c r="AB637" s="305"/>
      <c r="AC637" s="305"/>
      <c r="AD637" s="305"/>
      <c r="AE637" s="305"/>
      <c r="AF637" s="305"/>
      <c r="AG637" s="305"/>
      <c r="AH637" s="305"/>
      <c r="AI637" s="305"/>
      <c r="AJ637" s="305"/>
      <c r="AK637" s="305"/>
      <c r="AL637" s="305"/>
      <c r="AM637" s="305"/>
      <c r="AN637" s="305"/>
    </row>
    <row r="638" spans="1:40" s="304" customFormat="1" ht="9" customHeight="1">
      <c r="A638" s="319" t="s">
        <v>11</v>
      </c>
      <c r="B638" s="316">
        <f t="shared" si="35"/>
        <v>33969.290889000004</v>
      </c>
      <c r="C638" s="316">
        <v>1230.4431569999999</v>
      </c>
      <c r="D638" s="316">
        <v>0</v>
      </c>
      <c r="E638" s="316">
        <v>0</v>
      </c>
      <c r="F638" s="316">
        <v>646.68623500000001</v>
      </c>
      <c r="G638" s="316">
        <v>44.204915999999997</v>
      </c>
      <c r="H638" s="316">
        <v>237.54690400000001</v>
      </c>
      <c r="I638" s="316">
        <v>8371.4408789999998</v>
      </c>
      <c r="J638" s="316">
        <v>21636.674473999999</v>
      </c>
      <c r="K638" s="316">
        <v>1802.294324</v>
      </c>
      <c r="L638" s="316">
        <v>0</v>
      </c>
      <c r="M638" s="316">
        <v>0</v>
      </c>
      <c r="N638" s="314"/>
      <c r="O638" s="319"/>
      <c r="P638" s="305"/>
      <c r="Q638" s="319"/>
      <c r="R638" s="319"/>
      <c r="S638" s="319"/>
      <c r="T638" s="319"/>
      <c r="U638" s="319"/>
      <c r="V638" s="319"/>
      <c r="W638" s="319"/>
      <c r="X638" s="319"/>
      <c r="Y638" s="319"/>
      <c r="Z638" s="305"/>
      <c r="AA638" s="305"/>
      <c r="AB638" s="305"/>
      <c r="AC638" s="305"/>
      <c r="AD638" s="305"/>
      <c r="AE638" s="305"/>
      <c r="AF638" s="305"/>
      <c r="AG638" s="305"/>
      <c r="AH638" s="305"/>
      <c r="AI638" s="305"/>
      <c r="AJ638" s="305"/>
      <c r="AK638" s="305"/>
      <c r="AL638" s="305"/>
      <c r="AM638" s="305"/>
      <c r="AN638" s="305"/>
    </row>
    <row r="639" spans="1:40" s="304" customFormat="1" ht="9" customHeight="1">
      <c r="A639" s="319" t="s">
        <v>12</v>
      </c>
      <c r="B639" s="305">
        <f t="shared" si="35"/>
        <v>81366.855209000001</v>
      </c>
      <c r="C639" s="305">
        <v>2706.3765210000001</v>
      </c>
      <c r="D639" s="315">
        <v>0</v>
      </c>
      <c r="E639" s="315">
        <v>0</v>
      </c>
      <c r="F639" s="305">
        <v>1571.559293</v>
      </c>
      <c r="G639" s="305">
        <v>394.37473999999997</v>
      </c>
      <c r="H639" s="305">
        <v>11313.918394</v>
      </c>
      <c r="I639" s="305">
        <v>26643.970400999999</v>
      </c>
      <c r="J639" s="305">
        <v>38736.655859999999</v>
      </c>
      <c r="K639" s="315">
        <v>0</v>
      </c>
      <c r="L639" s="315">
        <v>0</v>
      </c>
      <c r="M639" s="315">
        <v>0</v>
      </c>
      <c r="N639" s="314"/>
      <c r="O639" s="319"/>
      <c r="P639" s="305"/>
      <c r="Q639" s="319"/>
      <c r="R639" s="319"/>
      <c r="S639" s="319"/>
      <c r="T639" s="319"/>
      <c r="U639" s="319"/>
      <c r="V639" s="319"/>
      <c r="W639" s="319"/>
      <c r="X639" s="319"/>
      <c r="Y639" s="319"/>
      <c r="Z639" s="305"/>
      <c r="AA639" s="305"/>
      <c r="AB639" s="305"/>
      <c r="AC639" s="305"/>
      <c r="AD639" s="305"/>
      <c r="AE639" s="305"/>
      <c r="AF639" s="305"/>
      <c r="AG639" s="305"/>
      <c r="AH639" s="305"/>
      <c r="AI639" s="305"/>
      <c r="AJ639" s="305"/>
      <c r="AK639" s="305"/>
      <c r="AL639" s="305"/>
      <c r="AM639" s="305"/>
      <c r="AN639" s="305"/>
    </row>
    <row r="640" spans="1:40" s="304" customFormat="1" ht="9" customHeight="1">
      <c r="A640" s="317" t="s">
        <v>13</v>
      </c>
      <c r="B640" s="323">
        <f t="shared" si="35"/>
        <v>55580.399482000001</v>
      </c>
      <c r="C640" s="323">
        <v>1485.678764</v>
      </c>
      <c r="D640" s="318">
        <v>0</v>
      </c>
      <c r="E640" s="318">
        <v>0</v>
      </c>
      <c r="F640" s="323">
        <v>377.48359599999998</v>
      </c>
      <c r="G640" s="323">
        <v>31.639030000000002</v>
      </c>
      <c r="H640" s="323">
        <v>82.164184000000006</v>
      </c>
      <c r="I640" s="323">
        <v>14920.339741</v>
      </c>
      <c r="J640" s="323">
        <v>38425.541911</v>
      </c>
      <c r="K640" s="323">
        <v>0</v>
      </c>
      <c r="L640" s="318">
        <v>0</v>
      </c>
      <c r="M640" s="323">
        <v>257.552256</v>
      </c>
      <c r="N640" s="314"/>
      <c r="O640" s="319"/>
      <c r="P640" s="305"/>
      <c r="Q640" s="319"/>
      <c r="R640" s="319"/>
      <c r="S640" s="319"/>
      <c r="T640" s="319"/>
      <c r="U640" s="319"/>
      <c r="V640" s="319"/>
      <c r="W640" s="319"/>
      <c r="X640" s="319"/>
      <c r="Y640" s="319"/>
      <c r="Z640" s="305"/>
      <c r="AA640" s="305"/>
      <c r="AB640" s="305"/>
      <c r="AC640" s="305"/>
      <c r="AD640" s="305"/>
      <c r="AE640" s="305"/>
      <c r="AF640" s="305"/>
      <c r="AG640" s="305"/>
      <c r="AH640" s="305"/>
      <c r="AI640" s="305"/>
      <c r="AJ640" s="305"/>
      <c r="AK640" s="305"/>
      <c r="AL640" s="305"/>
      <c r="AM640" s="305"/>
      <c r="AN640" s="305"/>
    </row>
    <row r="641" spans="1:40" s="304" customFormat="1" ht="9" customHeight="1">
      <c r="A641" s="319" t="s">
        <v>14</v>
      </c>
      <c r="B641" s="316">
        <f t="shared" si="35"/>
        <v>46138.516885999998</v>
      </c>
      <c r="C641" s="316">
        <v>1099.402994</v>
      </c>
      <c r="D641" s="316">
        <v>0</v>
      </c>
      <c r="E641" s="316">
        <v>17.277096</v>
      </c>
      <c r="F641" s="316">
        <v>582.65712799999994</v>
      </c>
      <c r="G641" s="316">
        <v>944.53710799999999</v>
      </c>
      <c r="H641" s="316">
        <v>38.222163000000002</v>
      </c>
      <c r="I641" s="316">
        <v>12218.634916999999</v>
      </c>
      <c r="J641" s="316">
        <v>28213.761297000001</v>
      </c>
      <c r="K641" s="316">
        <v>3024.024183</v>
      </c>
      <c r="L641" s="316">
        <v>0</v>
      </c>
      <c r="M641" s="315">
        <v>0</v>
      </c>
      <c r="N641" s="314"/>
      <c r="O641" s="319"/>
      <c r="P641" s="305"/>
      <c r="Q641" s="319"/>
      <c r="R641" s="319"/>
      <c r="S641" s="319"/>
      <c r="T641" s="319"/>
      <c r="U641" s="319"/>
      <c r="V641" s="319"/>
      <c r="W641" s="319"/>
      <c r="X641" s="319"/>
      <c r="Y641" s="319"/>
      <c r="Z641" s="305"/>
      <c r="AA641" s="305"/>
      <c r="AB641" s="305"/>
      <c r="AC641" s="305"/>
      <c r="AD641" s="305"/>
      <c r="AE641" s="305"/>
      <c r="AF641" s="305"/>
      <c r="AG641" s="305"/>
      <c r="AH641" s="305"/>
      <c r="AI641" s="305"/>
      <c r="AJ641" s="305"/>
      <c r="AK641" s="305"/>
      <c r="AL641" s="305"/>
      <c r="AM641" s="305"/>
      <c r="AN641" s="305"/>
    </row>
    <row r="642" spans="1:40" s="304" customFormat="1" ht="9" customHeight="1">
      <c r="A642" s="319" t="s">
        <v>15</v>
      </c>
      <c r="B642" s="315">
        <f t="shared" si="35"/>
        <v>96809.252326999995</v>
      </c>
      <c r="C642" s="315">
        <v>3799.4974029999998</v>
      </c>
      <c r="D642" s="315">
        <v>0</v>
      </c>
      <c r="E642" s="315">
        <v>0</v>
      </c>
      <c r="F642" s="315">
        <v>2508.3184930000002</v>
      </c>
      <c r="G642" s="315">
        <v>113.65911199999999</v>
      </c>
      <c r="H642" s="315">
        <v>1365.3614560000001</v>
      </c>
      <c r="I642" s="315">
        <v>39942.615878999997</v>
      </c>
      <c r="J642" s="315">
        <v>47216.720787999999</v>
      </c>
      <c r="K642" s="315">
        <v>1863.0791959999999</v>
      </c>
      <c r="L642" s="315">
        <v>0</v>
      </c>
      <c r="M642" s="315">
        <v>0</v>
      </c>
      <c r="N642" s="314"/>
      <c r="O642" s="319"/>
      <c r="P642" s="305"/>
      <c r="Q642" s="319"/>
      <c r="R642" s="319"/>
      <c r="S642" s="319"/>
      <c r="T642" s="319"/>
      <c r="U642" s="319"/>
      <c r="V642" s="319"/>
      <c r="W642" s="319"/>
      <c r="X642" s="319"/>
      <c r="Y642" s="319"/>
      <c r="Z642" s="305"/>
      <c r="AA642" s="305"/>
      <c r="AB642" s="305"/>
      <c r="AC642" s="305"/>
      <c r="AD642" s="305"/>
      <c r="AE642" s="305"/>
      <c r="AF642" s="305"/>
      <c r="AG642" s="305"/>
      <c r="AH642" s="305"/>
      <c r="AI642" s="305"/>
      <c r="AJ642" s="305"/>
      <c r="AK642" s="305"/>
      <c r="AL642" s="305"/>
      <c r="AM642" s="305"/>
      <c r="AN642" s="305"/>
    </row>
    <row r="643" spans="1:40" s="304" customFormat="1" ht="9" customHeight="1">
      <c r="A643" s="319" t="s">
        <v>16</v>
      </c>
      <c r="B643" s="316">
        <f t="shared" si="35"/>
        <v>246144.8836</v>
      </c>
      <c r="C643" s="316">
        <v>15485.878000000001</v>
      </c>
      <c r="D643" s="316">
        <v>17279.149000000001</v>
      </c>
      <c r="E643" s="316">
        <v>382.03</v>
      </c>
      <c r="F643" s="316">
        <v>6802.8559999999998</v>
      </c>
      <c r="G643" s="316">
        <v>422.363</v>
      </c>
      <c r="H643" s="316">
        <v>3302.7746000000002</v>
      </c>
      <c r="I643" s="316">
        <v>80702.442999999999</v>
      </c>
      <c r="J643" s="316">
        <v>96824.592000000004</v>
      </c>
      <c r="K643" s="316">
        <v>6094.6509999999998</v>
      </c>
      <c r="L643" s="316">
        <v>0</v>
      </c>
      <c r="M643" s="316">
        <v>18848.147000000001</v>
      </c>
      <c r="N643" s="314"/>
      <c r="O643" s="319"/>
      <c r="P643" s="305"/>
      <c r="Q643" s="319"/>
      <c r="R643" s="319"/>
      <c r="S643" s="319"/>
      <c r="T643" s="319"/>
      <c r="U643" s="319"/>
      <c r="V643" s="319"/>
      <c r="W643" s="319"/>
      <c r="X643" s="319"/>
      <c r="Y643" s="319"/>
      <c r="Z643" s="305"/>
      <c r="AA643" s="305"/>
      <c r="AB643" s="305"/>
      <c r="AC643" s="305"/>
      <c r="AD643" s="305"/>
      <c r="AE643" s="305"/>
      <c r="AF643" s="305"/>
      <c r="AG643" s="305"/>
      <c r="AH643" s="305"/>
      <c r="AI643" s="305"/>
      <c r="AJ643" s="305"/>
      <c r="AK643" s="305"/>
      <c r="AL643" s="305"/>
      <c r="AM643" s="305"/>
      <c r="AN643" s="305"/>
    </row>
    <row r="644" spans="1:40" s="304" customFormat="1" ht="9" customHeight="1">
      <c r="A644" s="317" t="s">
        <v>17</v>
      </c>
      <c r="B644" s="323">
        <f t="shared" si="35"/>
        <v>62740.715681000009</v>
      </c>
      <c r="C644" s="323">
        <v>849.99264700000003</v>
      </c>
      <c r="D644" s="318">
        <v>0</v>
      </c>
      <c r="E644" s="323">
        <v>19.168047999999999</v>
      </c>
      <c r="F644" s="323">
        <v>1276.8702800000001</v>
      </c>
      <c r="G644" s="323">
        <v>284.24020899999999</v>
      </c>
      <c r="H644" s="323">
        <v>238.17722699999999</v>
      </c>
      <c r="I644" s="323">
        <v>19395.252367000001</v>
      </c>
      <c r="J644" s="323">
        <v>38594.218409000001</v>
      </c>
      <c r="K644" s="323">
        <v>2049.057969</v>
      </c>
      <c r="L644" s="323">
        <v>0</v>
      </c>
      <c r="M644" s="318">
        <v>33.738525000000003</v>
      </c>
      <c r="N644" s="314"/>
      <c r="O644" s="319"/>
      <c r="P644" s="305"/>
      <c r="Q644" s="319"/>
      <c r="R644" s="319"/>
      <c r="S644" s="319"/>
      <c r="T644" s="319"/>
      <c r="U644" s="319"/>
      <c r="V644" s="319"/>
      <c r="W644" s="319"/>
      <c r="X644" s="319"/>
      <c r="Y644" s="319"/>
      <c r="Z644" s="305"/>
      <c r="AA644" s="305"/>
      <c r="AB644" s="305"/>
      <c r="AC644" s="305"/>
      <c r="AD644" s="305"/>
      <c r="AE644" s="305"/>
      <c r="AF644" s="305"/>
      <c r="AG644" s="305"/>
      <c r="AH644" s="305"/>
      <c r="AI644" s="305"/>
      <c r="AJ644" s="305"/>
      <c r="AK644" s="305"/>
      <c r="AL644" s="305"/>
      <c r="AM644" s="305"/>
      <c r="AN644" s="305"/>
    </row>
    <row r="645" spans="1:40" s="304" customFormat="1" ht="9" customHeight="1">
      <c r="A645" s="319" t="s">
        <v>18</v>
      </c>
      <c r="B645" s="316">
        <f t="shared" si="35"/>
        <v>28242.232298000003</v>
      </c>
      <c r="C645" s="316">
        <v>632.93100000000004</v>
      </c>
      <c r="D645" s="316">
        <v>0</v>
      </c>
      <c r="E645" s="316">
        <v>55.073</v>
      </c>
      <c r="F645" s="316">
        <v>363.90600000000001</v>
      </c>
      <c r="G645" s="316">
        <v>99.703000000000003</v>
      </c>
      <c r="H645" s="316">
        <v>138.72200000000001</v>
      </c>
      <c r="I645" s="316">
        <v>8761.8829999999998</v>
      </c>
      <c r="J645" s="316">
        <v>17511.733745000001</v>
      </c>
      <c r="K645" s="316">
        <v>479.191553</v>
      </c>
      <c r="L645" s="316">
        <v>0</v>
      </c>
      <c r="M645" s="316">
        <v>199.089</v>
      </c>
      <c r="N645" s="314"/>
      <c r="O645" s="319"/>
      <c r="P645" s="305"/>
      <c r="Q645" s="319"/>
      <c r="R645" s="319"/>
      <c r="S645" s="319"/>
      <c r="T645" s="319"/>
      <c r="U645" s="319"/>
      <c r="V645" s="319"/>
      <c r="W645" s="319"/>
      <c r="X645" s="319"/>
      <c r="Y645" s="319"/>
      <c r="Z645" s="305"/>
      <c r="AA645" s="305"/>
      <c r="AB645" s="305"/>
      <c r="AC645" s="305"/>
      <c r="AD645" s="305"/>
      <c r="AE645" s="305"/>
      <c r="AF645" s="305"/>
      <c r="AG645" s="305"/>
      <c r="AH645" s="305"/>
      <c r="AI645" s="305"/>
      <c r="AJ645" s="305"/>
      <c r="AK645" s="305"/>
      <c r="AL645" s="305"/>
      <c r="AM645" s="305"/>
      <c r="AN645" s="305"/>
    </row>
    <row r="646" spans="1:40" s="304" customFormat="1" ht="9" customHeight="1">
      <c r="A646" s="319" t="s">
        <v>19</v>
      </c>
      <c r="B646" s="305">
        <f t="shared" si="35"/>
        <v>21197.630447</v>
      </c>
      <c r="C646" s="305">
        <v>654.91968199999997</v>
      </c>
      <c r="D646" s="315">
        <v>0</v>
      </c>
      <c r="E646" s="315">
        <v>0</v>
      </c>
      <c r="F646" s="305">
        <v>213.46040500000001</v>
      </c>
      <c r="G646" s="305">
        <v>16.870553000000001</v>
      </c>
      <c r="H646" s="305">
        <v>25.587605</v>
      </c>
      <c r="I646" s="305">
        <v>6270.5016050000004</v>
      </c>
      <c r="J646" s="305">
        <v>13921.216528999999</v>
      </c>
      <c r="K646" s="305">
        <v>12.666543000000001</v>
      </c>
      <c r="L646" s="305">
        <v>0</v>
      </c>
      <c r="M646" s="315">
        <v>82.407525000000007</v>
      </c>
      <c r="N646" s="314"/>
      <c r="O646" s="319"/>
      <c r="P646" s="305"/>
      <c r="Q646" s="319"/>
      <c r="R646" s="319"/>
      <c r="S646" s="319"/>
      <c r="T646" s="319"/>
      <c r="U646" s="319"/>
      <c r="V646" s="319"/>
      <c r="W646" s="319"/>
      <c r="X646" s="319"/>
      <c r="Y646" s="319"/>
      <c r="Z646" s="305"/>
      <c r="AA646" s="305"/>
      <c r="AB646" s="305"/>
      <c r="AC646" s="305"/>
      <c r="AD646" s="305"/>
      <c r="AE646" s="305"/>
      <c r="AF646" s="305"/>
      <c r="AG646" s="305"/>
      <c r="AH646" s="305"/>
      <c r="AI646" s="305"/>
      <c r="AJ646" s="305"/>
      <c r="AK646" s="305"/>
      <c r="AL646" s="305"/>
      <c r="AM646" s="305"/>
      <c r="AN646" s="305"/>
    </row>
    <row r="647" spans="1:40" s="304" customFormat="1" ht="9" customHeight="1">
      <c r="A647" s="319" t="s">
        <v>20</v>
      </c>
      <c r="B647" s="316">
        <f t="shared" si="35"/>
        <v>86631.472000000009</v>
      </c>
      <c r="C647" s="316">
        <v>8658.6580099999992</v>
      </c>
      <c r="D647" s="316">
        <v>0</v>
      </c>
      <c r="E647" s="304">
        <v>0</v>
      </c>
      <c r="F647" s="316">
        <v>2822.368093</v>
      </c>
      <c r="G647" s="316">
        <v>170.49019000000001</v>
      </c>
      <c r="H647" s="316">
        <v>1915.5996749999999</v>
      </c>
      <c r="I647" s="316">
        <v>28885.638039000001</v>
      </c>
      <c r="J647" s="316">
        <v>38432.706997000001</v>
      </c>
      <c r="K647" s="316">
        <v>5746.010996</v>
      </c>
      <c r="L647" s="316">
        <v>0</v>
      </c>
      <c r="M647" s="316">
        <v>0</v>
      </c>
      <c r="N647" s="314"/>
      <c r="O647" s="319"/>
      <c r="P647" s="305"/>
      <c r="Q647" s="319"/>
      <c r="R647" s="319"/>
      <c r="S647" s="319"/>
      <c r="T647" s="319"/>
      <c r="U647" s="319"/>
      <c r="V647" s="319"/>
      <c r="W647" s="319"/>
      <c r="X647" s="319"/>
      <c r="Y647" s="319"/>
      <c r="Z647" s="305"/>
      <c r="AA647" s="305"/>
      <c r="AB647" s="305"/>
      <c r="AC647" s="305"/>
      <c r="AD647" s="305"/>
      <c r="AE647" s="305"/>
      <c r="AF647" s="305"/>
      <c r="AG647" s="305"/>
      <c r="AH647" s="305"/>
      <c r="AI647" s="305"/>
      <c r="AJ647" s="305"/>
      <c r="AK647" s="305"/>
      <c r="AL647" s="305"/>
      <c r="AM647" s="305"/>
      <c r="AN647" s="305"/>
    </row>
    <row r="648" spans="1:40" s="304" customFormat="1" ht="9" customHeight="1">
      <c r="A648" s="317" t="s">
        <v>21</v>
      </c>
      <c r="B648" s="318">
        <f t="shared" si="35"/>
        <v>70202.467499000006</v>
      </c>
      <c r="C648" s="318">
        <v>1236.888612</v>
      </c>
      <c r="D648" s="318">
        <v>0</v>
      </c>
      <c r="E648" s="318">
        <v>6.1270949999999997</v>
      </c>
      <c r="F648" s="318">
        <v>1330.15346</v>
      </c>
      <c r="G648" s="318">
        <v>136.70863600000001</v>
      </c>
      <c r="H648" s="318">
        <v>997.74827400000004</v>
      </c>
      <c r="I648" s="318">
        <v>16040.298133</v>
      </c>
      <c r="J648" s="318">
        <v>46754.823289</v>
      </c>
      <c r="K648" s="318">
        <v>3400</v>
      </c>
      <c r="L648" s="318">
        <v>0</v>
      </c>
      <c r="M648" s="318">
        <v>299.72000000000003</v>
      </c>
      <c r="N648" s="314"/>
      <c r="O648" s="319"/>
      <c r="P648" s="305"/>
      <c r="Q648" s="319"/>
      <c r="R648" s="319"/>
      <c r="S648" s="319"/>
      <c r="T648" s="319"/>
      <c r="U648" s="319"/>
      <c r="V648" s="319"/>
      <c r="W648" s="319"/>
      <c r="X648" s="319"/>
      <c r="Y648" s="319"/>
      <c r="Z648" s="305"/>
      <c r="AA648" s="305"/>
      <c r="AB648" s="305"/>
      <c r="AC648" s="305"/>
      <c r="AD648" s="305"/>
      <c r="AE648" s="305"/>
      <c r="AF648" s="305"/>
      <c r="AG648" s="305"/>
      <c r="AH648" s="305"/>
      <c r="AI648" s="305"/>
      <c r="AJ648" s="305"/>
      <c r="AK648" s="305"/>
      <c r="AL648" s="305"/>
      <c r="AM648" s="305"/>
      <c r="AN648" s="305"/>
    </row>
    <row r="649" spans="1:40" s="304" customFormat="1" ht="9" customHeight="1">
      <c r="A649" s="319" t="s">
        <v>22</v>
      </c>
      <c r="B649" s="305">
        <f t="shared" si="35"/>
        <v>84600.371524000002</v>
      </c>
      <c r="C649" s="305">
        <v>3798.051113</v>
      </c>
      <c r="D649" s="315">
        <v>0</v>
      </c>
      <c r="E649" s="304">
        <v>0</v>
      </c>
      <c r="F649" s="315">
        <v>1998.0107439999999</v>
      </c>
      <c r="G649" s="305">
        <v>512.07849099999999</v>
      </c>
      <c r="H649" s="305">
        <v>454.25868000000003</v>
      </c>
      <c r="I649" s="305">
        <v>27020.252679000001</v>
      </c>
      <c r="J649" s="305">
        <v>48639.526929</v>
      </c>
      <c r="K649" s="305">
        <v>0</v>
      </c>
      <c r="L649" s="305">
        <v>0</v>
      </c>
      <c r="M649" s="305">
        <v>2178.192888</v>
      </c>
      <c r="N649" s="314"/>
      <c r="O649" s="319"/>
      <c r="P649" s="305"/>
      <c r="Q649" s="319"/>
      <c r="R649" s="319"/>
      <c r="S649" s="319"/>
      <c r="T649" s="319"/>
      <c r="U649" s="319"/>
      <c r="V649" s="319"/>
      <c r="W649" s="319"/>
      <c r="X649" s="319"/>
      <c r="Y649" s="319"/>
      <c r="Z649" s="305"/>
      <c r="AA649" s="305"/>
      <c r="AB649" s="305"/>
      <c r="AC649" s="305"/>
      <c r="AD649" s="305"/>
      <c r="AE649" s="305"/>
      <c r="AF649" s="305"/>
      <c r="AG649" s="305"/>
      <c r="AH649" s="305"/>
      <c r="AI649" s="305"/>
      <c r="AJ649" s="305"/>
      <c r="AK649" s="305"/>
      <c r="AL649" s="305"/>
      <c r="AM649" s="305"/>
      <c r="AN649" s="305"/>
    </row>
    <row r="650" spans="1:40" s="304" customFormat="1" ht="9" customHeight="1">
      <c r="A650" s="319" t="s">
        <v>23</v>
      </c>
      <c r="B650" s="316">
        <f t="shared" si="35"/>
        <v>30788.984951999999</v>
      </c>
      <c r="C650" s="316">
        <v>2401.9178750000001</v>
      </c>
      <c r="D650" s="316">
        <v>0</v>
      </c>
      <c r="E650" s="316">
        <v>3.8052000000000002E-2</v>
      </c>
      <c r="F650" s="316">
        <v>1008.454079</v>
      </c>
      <c r="G650" s="316">
        <v>226.64878100000001</v>
      </c>
      <c r="H650" s="316">
        <v>710.32343100000003</v>
      </c>
      <c r="I650" s="316">
        <v>10388.674301999999</v>
      </c>
      <c r="J650" s="316">
        <v>16052.928432000001</v>
      </c>
      <c r="K650" s="316">
        <v>0</v>
      </c>
      <c r="L650" s="316">
        <v>0</v>
      </c>
      <c r="M650" s="316">
        <v>0</v>
      </c>
      <c r="N650" s="314"/>
      <c r="O650" s="319"/>
      <c r="P650" s="305"/>
      <c r="Q650" s="319"/>
      <c r="R650" s="319"/>
      <c r="S650" s="319"/>
      <c r="T650" s="319"/>
      <c r="U650" s="319"/>
      <c r="V650" s="319"/>
      <c r="W650" s="319"/>
      <c r="X650" s="319"/>
      <c r="Y650" s="319"/>
      <c r="Z650" s="305"/>
      <c r="AA650" s="305"/>
      <c r="AB650" s="305"/>
      <c r="AC650" s="305"/>
      <c r="AD650" s="305"/>
      <c r="AE650" s="305"/>
      <c r="AF650" s="305"/>
      <c r="AG650" s="305"/>
      <c r="AH650" s="305"/>
      <c r="AI650" s="305"/>
      <c r="AJ650" s="305"/>
      <c r="AK650" s="305"/>
      <c r="AL650" s="305"/>
      <c r="AM650" s="305"/>
      <c r="AN650" s="305"/>
    </row>
    <row r="651" spans="1:40" s="304" customFormat="1" ht="9" customHeight="1">
      <c r="A651" s="319" t="s">
        <v>24</v>
      </c>
      <c r="B651" s="305">
        <f t="shared" si="35"/>
        <v>31485.017</v>
      </c>
      <c r="C651" s="305">
        <v>2226.2620000000002</v>
      </c>
      <c r="D651" s="315">
        <v>0</v>
      </c>
      <c r="E651" s="304">
        <v>0</v>
      </c>
      <c r="F651" s="315">
        <v>852.024</v>
      </c>
      <c r="G651" s="305">
        <v>348.786</v>
      </c>
      <c r="H651" s="305">
        <v>1149.5540000000001</v>
      </c>
      <c r="I651" s="305">
        <v>8275.9809999999998</v>
      </c>
      <c r="J651" s="305">
        <v>13596.045</v>
      </c>
      <c r="K651" s="305">
        <v>2770.8235110000001</v>
      </c>
      <c r="L651" s="305">
        <v>1880.1579999999999</v>
      </c>
      <c r="M651" s="305">
        <v>385.383489</v>
      </c>
      <c r="N651" s="314"/>
      <c r="O651" s="319"/>
      <c r="P651" s="305"/>
      <c r="Q651" s="319"/>
      <c r="R651" s="319"/>
      <c r="S651" s="319"/>
      <c r="T651" s="319"/>
      <c r="U651" s="319"/>
      <c r="V651" s="319"/>
      <c r="W651" s="319"/>
      <c r="X651" s="319"/>
      <c r="Y651" s="319"/>
      <c r="Z651" s="305"/>
      <c r="AA651" s="305"/>
      <c r="AB651" s="305"/>
      <c r="AC651" s="305"/>
      <c r="AD651" s="305"/>
      <c r="AE651" s="305"/>
      <c r="AF651" s="305"/>
      <c r="AG651" s="305"/>
      <c r="AH651" s="305"/>
      <c r="AI651" s="305"/>
      <c r="AJ651" s="305"/>
      <c r="AK651" s="305"/>
      <c r="AL651" s="305"/>
      <c r="AM651" s="305"/>
      <c r="AN651" s="305"/>
    </row>
    <row r="652" spans="1:40" s="304" customFormat="1" ht="9" customHeight="1">
      <c r="A652" s="317" t="s">
        <v>25</v>
      </c>
      <c r="B652" s="323">
        <f t="shared" si="35"/>
        <v>42794.555</v>
      </c>
      <c r="C652" s="323">
        <v>1193.751</v>
      </c>
      <c r="D652" s="318">
        <v>0</v>
      </c>
      <c r="E652" s="318">
        <v>0</v>
      </c>
      <c r="F652" s="323">
        <v>776.87599999999998</v>
      </c>
      <c r="G652" s="323">
        <v>145.98099999999999</v>
      </c>
      <c r="H652" s="323">
        <v>8.2159999999999993</v>
      </c>
      <c r="I652" s="323">
        <v>12168.093999999999</v>
      </c>
      <c r="J652" s="323">
        <v>26061.621999999999</v>
      </c>
      <c r="K652" s="323">
        <v>631.02099999999996</v>
      </c>
      <c r="L652" s="323">
        <v>0</v>
      </c>
      <c r="M652" s="323">
        <v>1808.9939999999999</v>
      </c>
      <c r="N652" s="314"/>
      <c r="O652" s="319"/>
      <c r="P652" s="305"/>
      <c r="Q652" s="319"/>
      <c r="R652" s="319"/>
      <c r="S652" s="319"/>
      <c r="T652" s="319"/>
      <c r="U652" s="319"/>
      <c r="V652" s="319"/>
      <c r="W652" s="319"/>
      <c r="X652" s="319"/>
      <c r="Y652" s="319"/>
      <c r="Z652" s="305"/>
      <c r="AA652" s="305"/>
      <c r="AB652" s="305"/>
      <c r="AC652" s="305"/>
      <c r="AD652" s="305"/>
      <c r="AE652" s="305"/>
      <c r="AF652" s="305"/>
      <c r="AG652" s="305"/>
      <c r="AH652" s="305"/>
      <c r="AI652" s="305"/>
      <c r="AJ652" s="305"/>
      <c r="AK652" s="305"/>
      <c r="AL652" s="305"/>
      <c r="AM652" s="305"/>
      <c r="AN652" s="305"/>
    </row>
    <row r="653" spans="1:40" s="304" customFormat="1" ht="9" customHeight="1">
      <c r="A653" s="319" t="s">
        <v>26</v>
      </c>
      <c r="B653" s="315">
        <f t="shared" si="35"/>
        <v>47721.223039000004</v>
      </c>
      <c r="C653" s="315">
        <v>1674.8342990000001</v>
      </c>
      <c r="D653" s="315">
        <v>0</v>
      </c>
      <c r="E653" s="315">
        <v>0</v>
      </c>
      <c r="F653" s="315">
        <v>2074.7555790000001</v>
      </c>
      <c r="G653" s="315">
        <v>200.00712300000001</v>
      </c>
      <c r="H653" s="315">
        <v>22.735637000000001</v>
      </c>
      <c r="I653" s="315">
        <v>15219.320303</v>
      </c>
      <c r="J653" s="315">
        <v>27732.922264000001</v>
      </c>
      <c r="K653" s="315">
        <v>796.64783399999999</v>
      </c>
      <c r="L653" s="315">
        <v>0</v>
      </c>
      <c r="M653" s="315">
        <v>0</v>
      </c>
      <c r="N653" s="314"/>
      <c r="O653" s="319"/>
      <c r="P653" s="305"/>
      <c r="Q653" s="319"/>
      <c r="R653" s="319"/>
      <c r="S653" s="319"/>
      <c r="T653" s="319"/>
      <c r="U653" s="319"/>
      <c r="V653" s="319"/>
      <c r="W653" s="319"/>
      <c r="X653" s="319"/>
      <c r="Y653" s="319"/>
      <c r="Z653" s="305"/>
      <c r="AA653" s="305"/>
      <c r="AB653" s="305"/>
      <c r="AC653" s="305"/>
      <c r="AD653" s="305"/>
      <c r="AE653" s="305"/>
      <c r="AF653" s="305"/>
      <c r="AG653" s="305"/>
      <c r="AH653" s="305"/>
      <c r="AI653" s="305"/>
      <c r="AJ653" s="305"/>
      <c r="AK653" s="305"/>
      <c r="AL653" s="305"/>
      <c r="AM653" s="305"/>
      <c r="AN653" s="305"/>
    </row>
    <row r="654" spans="1:40" s="304" customFormat="1" ht="9" customHeight="1">
      <c r="A654" s="319" t="s">
        <v>27</v>
      </c>
      <c r="B654" s="315">
        <f t="shared" si="35"/>
        <v>57500.205637999992</v>
      </c>
      <c r="C654" s="315">
        <v>2162.984809</v>
      </c>
      <c r="D654" s="315">
        <v>0</v>
      </c>
      <c r="E654" s="315">
        <v>0</v>
      </c>
      <c r="F654" s="315">
        <v>1270.18146</v>
      </c>
      <c r="G654" s="315">
        <v>69.188663000000005</v>
      </c>
      <c r="H654" s="315">
        <v>315.83002099999999</v>
      </c>
      <c r="I654" s="315">
        <v>17516.778738000001</v>
      </c>
      <c r="J654" s="315">
        <v>22287.969954</v>
      </c>
      <c r="K654" s="315">
        <v>5897.2051119999996</v>
      </c>
      <c r="L654" s="315">
        <v>1633.4944599999999</v>
      </c>
      <c r="M654" s="316">
        <v>6346.5724209999998</v>
      </c>
      <c r="N654" s="314"/>
      <c r="O654" s="319"/>
      <c r="P654" s="305"/>
      <c r="Q654" s="319"/>
      <c r="R654" s="319"/>
      <c r="S654" s="319"/>
      <c r="T654" s="319"/>
      <c r="U654" s="319"/>
      <c r="V654" s="319"/>
      <c r="W654" s="319"/>
      <c r="X654" s="319"/>
      <c r="Y654" s="319"/>
      <c r="Z654" s="305"/>
      <c r="AA654" s="305"/>
      <c r="AB654" s="305"/>
      <c r="AC654" s="305"/>
      <c r="AD654" s="305"/>
      <c r="AE654" s="305"/>
      <c r="AF654" s="305"/>
      <c r="AG654" s="305"/>
      <c r="AH654" s="305"/>
      <c r="AI654" s="305"/>
      <c r="AJ654" s="305"/>
      <c r="AK654" s="305"/>
      <c r="AL654" s="305"/>
      <c r="AM654" s="305"/>
      <c r="AN654" s="305"/>
    </row>
    <row r="655" spans="1:40" s="304" customFormat="1" ht="9" customHeight="1">
      <c r="A655" s="319" t="s">
        <v>28</v>
      </c>
      <c r="B655" s="316">
        <f t="shared" si="35"/>
        <v>47261.846215000005</v>
      </c>
      <c r="C655" s="316">
        <v>1708.0436460000001</v>
      </c>
      <c r="D655" s="316">
        <v>0</v>
      </c>
      <c r="E655" s="304">
        <v>0</v>
      </c>
      <c r="F655" s="316">
        <v>652.87028499999997</v>
      </c>
      <c r="G655" s="316">
        <v>118.835115</v>
      </c>
      <c r="H655" s="316">
        <v>101.20640899999999</v>
      </c>
      <c r="I655" s="316">
        <v>20896.359981000001</v>
      </c>
      <c r="J655" s="316">
        <v>22247.513103000001</v>
      </c>
      <c r="K655" s="316">
        <v>1537.0176759999999</v>
      </c>
      <c r="L655" s="316">
        <v>0</v>
      </c>
      <c r="M655" s="316">
        <v>0</v>
      </c>
      <c r="N655" s="314"/>
      <c r="O655" s="319"/>
      <c r="P655" s="305"/>
      <c r="Q655" s="319"/>
      <c r="R655" s="319"/>
      <c r="S655" s="319"/>
      <c r="T655" s="319"/>
      <c r="U655" s="319"/>
      <c r="V655" s="319"/>
      <c r="W655" s="319"/>
      <c r="X655" s="319"/>
      <c r="Y655" s="319"/>
      <c r="Z655" s="305"/>
      <c r="AA655" s="305"/>
      <c r="AB655" s="305"/>
      <c r="AC655" s="305"/>
      <c r="AD655" s="305"/>
      <c r="AE655" s="305"/>
      <c r="AF655" s="305"/>
      <c r="AG655" s="305"/>
      <c r="AH655" s="305"/>
      <c r="AI655" s="305"/>
      <c r="AJ655" s="305"/>
      <c r="AK655" s="305"/>
      <c r="AL655" s="305"/>
      <c r="AM655" s="305"/>
      <c r="AN655" s="305"/>
    </row>
    <row r="656" spans="1:40" s="304" customFormat="1" ht="9" customHeight="1">
      <c r="A656" s="317" t="s">
        <v>29</v>
      </c>
      <c r="B656" s="318">
        <f t="shared" si="35"/>
        <v>52599.345086999994</v>
      </c>
      <c r="C656" s="318">
        <v>2133.0343849999999</v>
      </c>
      <c r="D656" s="318">
        <v>0</v>
      </c>
      <c r="E656" s="318">
        <v>0</v>
      </c>
      <c r="F656" s="318">
        <v>1756.5152169999999</v>
      </c>
      <c r="G656" s="318">
        <v>114.80954699999999</v>
      </c>
      <c r="H656" s="318">
        <v>908.02037299999995</v>
      </c>
      <c r="I656" s="318">
        <v>17655.419613999999</v>
      </c>
      <c r="J656" s="318">
        <v>28580.083331999998</v>
      </c>
      <c r="K656" s="318">
        <v>1451.4626189999999</v>
      </c>
      <c r="L656" s="318">
        <v>0</v>
      </c>
      <c r="M656" s="318">
        <v>0</v>
      </c>
      <c r="N656" s="314"/>
      <c r="O656" s="319"/>
      <c r="P656" s="305"/>
      <c r="Q656" s="319"/>
      <c r="R656" s="319"/>
      <c r="S656" s="319"/>
      <c r="T656" s="319"/>
      <c r="U656" s="319"/>
      <c r="V656" s="319"/>
      <c r="W656" s="319"/>
      <c r="X656" s="319"/>
      <c r="Y656" s="319"/>
      <c r="Z656" s="305"/>
      <c r="AA656" s="305"/>
      <c r="AB656" s="305"/>
      <c r="AC656" s="305"/>
      <c r="AD656" s="305"/>
      <c r="AE656" s="305"/>
      <c r="AF656" s="305"/>
      <c r="AG656" s="305"/>
      <c r="AH656" s="305"/>
      <c r="AI656" s="305"/>
      <c r="AJ656" s="305"/>
      <c r="AK656" s="305"/>
      <c r="AL656" s="305"/>
      <c r="AM656" s="305"/>
      <c r="AN656" s="305"/>
    </row>
    <row r="657" spans="1:40" s="304" customFormat="1" ht="9" customHeight="1">
      <c r="A657" s="319" t="s">
        <v>30</v>
      </c>
      <c r="B657" s="316">
        <f t="shared" si="35"/>
        <v>21522.593216000001</v>
      </c>
      <c r="C657" s="316">
        <v>355.40095500000001</v>
      </c>
      <c r="D657" s="316">
        <v>0</v>
      </c>
      <c r="E657" s="304">
        <v>0</v>
      </c>
      <c r="F657" s="316">
        <v>388.51253800000001</v>
      </c>
      <c r="G657" s="316">
        <v>85.522836999999996</v>
      </c>
      <c r="H657" s="316">
        <v>1.895929</v>
      </c>
      <c r="I657" s="316">
        <v>6322.6718080000001</v>
      </c>
      <c r="J657" s="316">
        <v>12758.646363</v>
      </c>
      <c r="K657" s="316">
        <v>0</v>
      </c>
      <c r="L657" s="316">
        <v>1609.9427860000001</v>
      </c>
      <c r="M657" s="316">
        <v>0</v>
      </c>
      <c r="N657" s="314"/>
      <c r="O657" s="319"/>
      <c r="P657" s="305"/>
      <c r="Q657" s="319"/>
      <c r="R657" s="319"/>
      <c r="S657" s="319"/>
      <c r="T657" s="319"/>
      <c r="U657" s="319"/>
      <c r="V657" s="319"/>
      <c r="W657" s="319"/>
      <c r="X657" s="319"/>
      <c r="Y657" s="319"/>
      <c r="Z657" s="305"/>
      <c r="AA657" s="305"/>
      <c r="AB657" s="305"/>
      <c r="AC657" s="305"/>
      <c r="AD657" s="305"/>
      <c r="AE657" s="305"/>
      <c r="AF657" s="305"/>
      <c r="AG657" s="305"/>
      <c r="AH657" s="305"/>
      <c r="AI657" s="305"/>
      <c r="AJ657" s="305"/>
      <c r="AK657" s="305"/>
      <c r="AL657" s="305"/>
      <c r="AM657" s="305"/>
      <c r="AN657" s="305"/>
    </row>
    <row r="658" spans="1:40" s="304" customFormat="1" ht="9" customHeight="1">
      <c r="A658" s="319" t="s">
        <v>31</v>
      </c>
      <c r="B658" s="316">
        <f t="shared" si="35"/>
        <v>114416.95914000001</v>
      </c>
      <c r="C658" s="316">
        <v>3238.8536220000001</v>
      </c>
      <c r="D658" s="316">
        <v>0</v>
      </c>
      <c r="E658" s="316">
        <v>0</v>
      </c>
      <c r="F658" s="316">
        <v>1570.723759</v>
      </c>
      <c r="G658" s="316">
        <v>49.498376</v>
      </c>
      <c r="H658" s="316">
        <v>3311.91509</v>
      </c>
      <c r="I658" s="316">
        <v>33980.343000000001</v>
      </c>
      <c r="J658" s="316">
        <v>62802.654962000001</v>
      </c>
      <c r="K658" s="316">
        <v>0</v>
      </c>
      <c r="L658" s="316">
        <v>6887.1703310000003</v>
      </c>
      <c r="M658" s="316">
        <v>2575.8000000000002</v>
      </c>
      <c r="N658" s="314"/>
      <c r="O658" s="319"/>
      <c r="P658" s="305"/>
      <c r="Q658" s="319"/>
      <c r="R658" s="319"/>
      <c r="S658" s="319"/>
      <c r="T658" s="319"/>
      <c r="U658" s="319"/>
      <c r="V658" s="319"/>
      <c r="W658" s="319"/>
      <c r="X658" s="319"/>
      <c r="Y658" s="319"/>
      <c r="Z658" s="305"/>
      <c r="AA658" s="305"/>
      <c r="AB658" s="305"/>
      <c r="AC658" s="305"/>
      <c r="AD658" s="305"/>
      <c r="AE658" s="305"/>
      <c r="AF658" s="305"/>
      <c r="AG658" s="305"/>
      <c r="AH658" s="305"/>
      <c r="AI658" s="305"/>
      <c r="AJ658" s="305"/>
      <c r="AK658" s="305"/>
      <c r="AL658" s="305"/>
      <c r="AM658" s="305"/>
      <c r="AN658" s="305"/>
    </row>
    <row r="659" spans="1:40" s="305" customFormat="1" ht="9" customHeight="1">
      <c r="A659" s="320" t="s">
        <v>32</v>
      </c>
      <c r="B659" s="305">
        <f t="shared" si="35"/>
        <v>34548.23547</v>
      </c>
      <c r="C659" s="305">
        <v>1724.952982</v>
      </c>
      <c r="D659" s="315">
        <v>0</v>
      </c>
      <c r="E659" s="315">
        <v>0</v>
      </c>
      <c r="F659" s="305">
        <v>689.76896499999998</v>
      </c>
      <c r="G659" s="305">
        <v>110.37224999999999</v>
      </c>
      <c r="H659" s="305">
        <v>421.89476200000001</v>
      </c>
      <c r="I659" s="305">
        <v>10462.241432999999</v>
      </c>
      <c r="J659" s="305">
        <v>19553.589555999999</v>
      </c>
      <c r="K659" s="305">
        <v>1585.415522</v>
      </c>
      <c r="L659" s="305">
        <v>0</v>
      </c>
      <c r="M659" s="305">
        <v>0</v>
      </c>
      <c r="N659" s="314"/>
      <c r="O659" s="319"/>
      <c r="Q659" s="319"/>
      <c r="R659" s="319"/>
      <c r="S659" s="319"/>
      <c r="T659" s="319"/>
      <c r="U659" s="319"/>
      <c r="V659" s="319"/>
      <c r="W659" s="319"/>
      <c r="X659" s="319"/>
      <c r="Y659" s="319"/>
    </row>
    <row r="660" spans="1:40" s="304" customFormat="1" ht="9" customHeight="1">
      <c r="A660" s="326" t="s">
        <v>33</v>
      </c>
      <c r="B660" s="323">
        <f t="shared" si="35"/>
        <v>30462.058528000001</v>
      </c>
      <c r="C660" s="323">
        <v>375.551421</v>
      </c>
      <c r="D660" s="318">
        <v>0</v>
      </c>
      <c r="E660" s="323">
        <v>108.179219</v>
      </c>
      <c r="F660" s="323">
        <v>469.648437</v>
      </c>
      <c r="G660" s="323">
        <v>168.30292600000001</v>
      </c>
      <c r="H660" s="323">
        <v>386.00070499999998</v>
      </c>
      <c r="I660" s="323">
        <v>8015.9507180000001</v>
      </c>
      <c r="J660" s="318">
        <v>18968.086016000001</v>
      </c>
      <c r="K660" s="318">
        <v>1970.339086</v>
      </c>
      <c r="L660" s="323">
        <v>0</v>
      </c>
      <c r="M660" s="323">
        <v>0</v>
      </c>
      <c r="N660" s="314"/>
      <c r="O660" s="319"/>
      <c r="P660" s="305"/>
      <c r="Q660" s="319"/>
      <c r="R660" s="319"/>
      <c r="S660" s="319"/>
      <c r="T660" s="319"/>
      <c r="U660" s="319"/>
      <c r="V660" s="319"/>
      <c r="W660" s="319"/>
      <c r="X660" s="319"/>
      <c r="Y660" s="319"/>
      <c r="Z660" s="305"/>
      <c r="AA660" s="305"/>
      <c r="AB660" s="305"/>
      <c r="AC660" s="305"/>
      <c r="AD660" s="305"/>
      <c r="AE660" s="305"/>
      <c r="AF660" s="305"/>
      <c r="AG660" s="305"/>
      <c r="AH660" s="305"/>
      <c r="AI660" s="305"/>
      <c r="AJ660" s="305"/>
      <c r="AK660" s="305"/>
      <c r="AL660" s="305"/>
      <c r="AM660" s="305"/>
      <c r="AN660" s="305"/>
    </row>
    <row r="661" spans="1:40" s="304" customFormat="1" ht="9" customHeight="1">
      <c r="A661" s="319"/>
      <c r="N661" s="314"/>
      <c r="O661" s="305"/>
      <c r="P661" s="305"/>
      <c r="Q661" s="305"/>
      <c r="R661" s="305"/>
      <c r="S661" s="305"/>
      <c r="T661" s="305"/>
      <c r="U661" s="305"/>
      <c r="V661" s="305"/>
      <c r="W661" s="305"/>
      <c r="X661" s="305"/>
      <c r="Y661" s="305"/>
      <c r="Z661" s="305"/>
      <c r="AA661" s="305"/>
      <c r="AB661" s="305"/>
      <c r="AC661" s="305"/>
      <c r="AD661" s="305"/>
      <c r="AE661" s="305"/>
      <c r="AF661" s="305"/>
      <c r="AG661" s="305"/>
      <c r="AH661" s="305"/>
      <c r="AI661" s="305"/>
      <c r="AJ661" s="305"/>
      <c r="AK661" s="305"/>
      <c r="AL661" s="305"/>
      <c r="AM661" s="305"/>
      <c r="AN661" s="305"/>
    </row>
    <row r="662" spans="1:40" s="304" customFormat="1" ht="9" customHeight="1">
      <c r="A662" s="333">
        <v>2016</v>
      </c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14"/>
      <c r="O662" s="305"/>
      <c r="P662" s="305"/>
      <c r="Q662" s="305"/>
      <c r="R662" s="305"/>
      <c r="S662" s="305"/>
      <c r="T662" s="305"/>
      <c r="U662" s="305"/>
      <c r="V662" s="305"/>
      <c r="W662" s="305"/>
      <c r="X662" s="305"/>
      <c r="Y662" s="305"/>
      <c r="Z662" s="305"/>
      <c r="AA662" s="305"/>
      <c r="AB662" s="305"/>
      <c r="AC662" s="305"/>
      <c r="AD662" s="305"/>
      <c r="AE662" s="305"/>
      <c r="AF662" s="305"/>
      <c r="AG662" s="305"/>
      <c r="AH662" s="305"/>
      <c r="AI662" s="305"/>
      <c r="AJ662" s="305"/>
      <c r="AK662" s="305"/>
      <c r="AL662" s="305"/>
      <c r="AM662" s="305"/>
      <c r="AN662" s="305"/>
    </row>
    <row r="663" spans="1:40" s="304" customFormat="1" ht="9" customHeight="1">
      <c r="A663" s="306" t="s">
        <v>1</v>
      </c>
      <c r="B663" s="307">
        <f>SUM(B665:B696)</f>
        <v>2040073.2423310005</v>
      </c>
      <c r="C663" s="307">
        <f t="shared" ref="C663:M663" si="36">SUM(C665:C696)</f>
        <v>133032.27115700001</v>
      </c>
      <c r="D663" s="307">
        <f t="shared" si="36"/>
        <v>18150.88</v>
      </c>
      <c r="E663" s="307">
        <f t="shared" si="36"/>
        <v>1308.379308</v>
      </c>
      <c r="F663" s="307">
        <f t="shared" si="36"/>
        <v>69556.780686000027</v>
      </c>
      <c r="G663" s="307">
        <f t="shared" si="36"/>
        <v>8728.5170820000021</v>
      </c>
      <c r="H663" s="307">
        <f t="shared" si="36"/>
        <v>36601.805319999999</v>
      </c>
      <c r="I663" s="307">
        <f t="shared" si="36"/>
        <v>689376.93410399987</v>
      </c>
      <c r="J663" s="307">
        <f t="shared" si="36"/>
        <v>967892.77924099995</v>
      </c>
      <c r="K663" s="307">
        <f t="shared" si="36"/>
        <v>56990.399511999996</v>
      </c>
      <c r="L663" s="307">
        <f t="shared" si="36"/>
        <v>6749.6511449999998</v>
      </c>
      <c r="M663" s="307">
        <f t="shared" si="36"/>
        <v>51684.844775999998</v>
      </c>
      <c r="N663" s="314"/>
      <c r="O663" s="308"/>
      <c r="P663" s="305"/>
      <c r="Q663" s="305"/>
      <c r="R663" s="305"/>
      <c r="S663" s="305"/>
      <c r="T663" s="305"/>
      <c r="U663" s="305"/>
      <c r="V663" s="305"/>
      <c r="W663" s="305"/>
      <c r="X663" s="305"/>
      <c r="Y663" s="305"/>
      <c r="Z663" s="305"/>
      <c r="AA663" s="305"/>
      <c r="AB663" s="305"/>
      <c r="AC663" s="305"/>
      <c r="AD663" s="305"/>
      <c r="AE663" s="305"/>
      <c r="AF663" s="305"/>
      <c r="AG663" s="305"/>
      <c r="AH663" s="305"/>
      <c r="AI663" s="305"/>
      <c r="AJ663" s="305"/>
      <c r="AK663" s="305"/>
      <c r="AL663" s="305"/>
      <c r="AM663" s="305"/>
      <c r="AN663" s="305"/>
    </row>
    <row r="664" spans="1:40" s="304" customFormat="1" ht="3" customHeight="1">
      <c r="A664" s="306"/>
      <c r="N664" s="314"/>
      <c r="O664" s="305"/>
      <c r="P664" s="305"/>
      <c r="Q664" s="305"/>
      <c r="R664" s="305"/>
      <c r="S664" s="305"/>
      <c r="T664" s="305"/>
      <c r="U664" s="305"/>
      <c r="V664" s="305"/>
      <c r="W664" s="305"/>
      <c r="X664" s="305"/>
      <c r="Y664" s="305"/>
      <c r="Z664" s="305"/>
      <c r="AA664" s="305"/>
      <c r="AB664" s="305"/>
      <c r="AC664" s="305"/>
      <c r="AD664" s="305"/>
      <c r="AE664" s="305"/>
      <c r="AF664" s="305"/>
      <c r="AG664" s="305"/>
      <c r="AH664" s="305"/>
      <c r="AI664" s="305"/>
      <c r="AJ664" s="305"/>
      <c r="AK664" s="305"/>
      <c r="AL664" s="305"/>
      <c r="AM664" s="305"/>
      <c r="AN664" s="305"/>
    </row>
    <row r="665" spans="1:40" s="304" customFormat="1" ht="9" customHeight="1">
      <c r="A665" s="311" t="s">
        <v>2</v>
      </c>
      <c r="B665" s="311">
        <f>SUM(C665:M665)</f>
        <v>24431.870999999999</v>
      </c>
      <c r="C665" s="311">
        <v>926.44006899999999</v>
      </c>
      <c r="D665" s="311">
        <v>0</v>
      </c>
      <c r="E665" s="311">
        <v>0</v>
      </c>
      <c r="F665" s="311">
        <v>460.39996000000002</v>
      </c>
      <c r="G665" s="311">
        <v>81.403121999999996</v>
      </c>
      <c r="H665" s="311">
        <v>621.78508299999999</v>
      </c>
      <c r="I665" s="311">
        <v>7898.8811079999996</v>
      </c>
      <c r="J665" s="311">
        <v>12688.986658</v>
      </c>
      <c r="K665" s="311">
        <v>154.1</v>
      </c>
      <c r="L665" s="311">
        <v>0</v>
      </c>
      <c r="M665" s="304">
        <v>1599.875</v>
      </c>
      <c r="N665" s="314"/>
      <c r="O665" s="319"/>
      <c r="P665" s="319"/>
      <c r="Q665" s="319"/>
      <c r="R665" s="319"/>
      <c r="S665" s="319"/>
      <c r="T665" s="319"/>
      <c r="U665" s="319"/>
      <c r="V665" s="319"/>
      <c r="W665" s="319"/>
      <c r="X665" s="319"/>
      <c r="Y665" s="319"/>
      <c r="Z665" s="305"/>
      <c r="AA665" s="305"/>
      <c r="AB665" s="305"/>
      <c r="AC665" s="305"/>
      <c r="AD665" s="305"/>
      <c r="AE665" s="305"/>
      <c r="AF665" s="305"/>
      <c r="AG665" s="305"/>
      <c r="AH665" s="305"/>
      <c r="AI665" s="305"/>
      <c r="AJ665" s="305"/>
      <c r="AK665" s="305"/>
      <c r="AL665" s="305"/>
      <c r="AM665" s="305"/>
      <c r="AN665" s="305"/>
    </row>
    <row r="666" spans="1:40" s="304" customFormat="1" ht="9" customHeight="1">
      <c r="A666" s="311" t="s">
        <v>3</v>
      </c>
      <c r="B666" s="304">
        <f t="shared" ref="B666:B696" si="37">SUM(C666:M666)</f>
        <v>50306.834265999998</v>
      </c>
      <c r="C666" s="304">
        <v>3003.3068659999999</v>
      </c>
      <c r="D666" s="316">
        <v>0</v>
      </c>
      <c r="E666" s="304">
        <v>16.869595</v>
      </c>
      <c r="F666" s="304">
        <v>1067.673317</v>
      </c>
      <c r="G666" s="304">
        <v>165.07133400000001</v>
      </c>
      <c r="H666" s="304">
        <v>248.03749099999999</v>
      </c>
      <c r="I666" s="304">
        <v>19511.745912999999</v>
      </c>
      <c r="J666" s="304">
        <v>23308.333302999999</v>
      </c>
      <c r="K666" s="304">
        <v>2985.7964470000002</v>
      </c>
      <c r="L666" s="316">
        <v>0</v>
      </c>
      <c r="M666" s="304">
        <v>0</v>
      </c>
      <c r="N666" s="314"/>
      <c r="O666" s="319"/>
      <c r="P666" s="319"/>
      <c r="Q666" s="319"/>
      <c r="R666" s="319"/>
      <c r="S666" s="319"/>
      <c r="T666" s="319"/>
      <c r="U666" s="319"/>
      <c r="V666" s="319"/>
      <c r="W666" s="319"/>
      <c r="X666" s="319"/>
      <c r="Y666" s="319"/>
      <c r="Z666" s="305"/>
      <c r="AA666" s="305"/>
      <c r="AB666" s="305"/>
      <c r="AC666" s="305"/>
      <c r="AD666" s="305"/>
      <c r="AE666" s="305"/>
      <c r="AF666" s="305"/>
      <c r="AG666" s="305"/>
      <c r="AH666" s="305"/>
      <c r="AI666" s="305"/>
      <c r="AJ666" s="305"/>
      <c r="AK666" s="305"/>
      <c r="AL666" s="305"/>
      <c r="AM666" s="305"/>
      <c r="AN666" s="305"/>
    </row>
    <row r="667" spans="1:40" s="304" customFormat="1" ht="9" customHeight="1">
      <c r="A667" s="311" t="s">
        <v>4</v>
      </c>
      <c r="B667" s="316">
        <f t="shared" si="37"/>
        <v>18423.069084000002</v>
      </c>
      <c r="C667" s="316">
        <v>762.95334500000001</v>
      </c>
      <c r="D667" s="316">
        <v>0</v>
      </c>
      <c r="E667" s="316">
        <v>0</v>
      </c>
      <c r="F667" s="316">
        <v>392.86150700000002</v>
      </c>
      <c r="G667" s="316">
        <v>73.610338999999996</v>
      </c>
      <c r="H667" s="316">
        <v>88.371837999999997</v>
      </c>
      <c r="I667" s="316">
        <v>4428.5806329999996</v>
      </c>
      <c r="J667" s="316">
        <v>11216.017125</v>
      </c>
      <c r="K667" s="316">
        <v>1440</v>
      </c>
      <c r="L667" s="316">
        <v>0</v>
      </c>
      <c r="M667" s="316">
        <v>20.674296999999999</v>
      </c>
      <c r="N667" s="314"/>
      <c r="O667" s="319"/>
      <c r="P667" s="319"/>
      <c r="Q667" s="319"/>
      <c r="R667" s="319"/>
      <c r="S667" s="319"/>
      <c r="T667" s="319"/>
      <c r="U667" s="319"/>
      <c r="V667" s="319"/>
      <c r="W667" s="319"/>
      <c r="X667" s="319"/>
      <c r="Y667" s="319"/>
      <c r="Z667" s="305"/>
      <c r="AA667" s="305"/>
      <c r="AB667" s="305"/>
      <c r="AC667" s="305"/>
      <c r="AD667" s="305"/>
      <c r="AE667" s="305"/>
      <c r="AF667" s="305"/>
      <c r="AG667" s="305"/>
      <c r="AH667" s="305"/>
      <c r="AI667" s="305"/>
      <c r="AJ667" s="305"/>
      <c r="AK667" s="305"/>
      <c r="AL667" s="305"/>
      <c r="AM667" s="305"/>
      <c r="AN667" s="305"/>
    </row>
    <row r="668" spans="1:40" s="304" customFormat="1" ht="9" customHeight="1">
      <c r="A668" s="317" t="s">
        <v>5</v>
      </c>
      <c r="B668" s="318">
        <f t="shared" si="37"/>
        <v>21475.764797</v>
      </c>
      <c r="C668" s="318">
        <v>1544.655</v>
      </c>
      <c r="D668" s="318">
        <v>0</v>
      </c>
      <c r="E668" s="318">
        <v>0</v>
      </c>
      <c r="F668" s="318">
        <v>364.52199999999999</v>
      </c>
      <c r="G668" s="318">
        <v>65.638999999999996</v>
      </c>
      <c r="H668" s="318">
        <v>133.90100000000001</v>
      </c>
      <c r="I668" s="318">
        <v>7862.2920000000004</v>
      </c>
      <c r="J668" s="318">
        <v>11398.584000000001</v>
      </c>
      <c r="K668" s="318">
        <v>106.171797</v>
      </c>
      <c r="L668" s="318">
        <v>0</v>
      </c>
      <c r="M668" s="318">
        <v>0</v>
      </c>
      <c r="N668" s="314"/>
      <c r="O668" s="319"/>
      <c r="P668" s="319"/>
      <c r="Q668" s="319"/>
      <c r="R668" s="319"/>
      <c r="S668" s="319"/>
      <c r="T668" s="319"/>
      <c r="U668" s="319"/>
      <c r="V668" s="319"/>
      <c r="W668" s="319"/>
      <c r="X668" s="319"/>
      <c r="Y668" s="319"/>
      <c r="Z668" s="305"/>
      <c r="AA668" s="305"/>
      <c r="AB668" s="305"/>
      <c r="AC668" s="305"/>
      <c r="AD668" s="305"/>
      <c r="AE668" s="305"/>
      <c r="AF668" s="305"/>
      <c r="AG668" s="305"/>
      <c r="AH668" s="305"/>
      <c r="AI668" s="305"/>
      <c r="AJ668" s="305"/>
      <c r="AK668" s="305"/>
      <c r="AL668" s="305"/>
      <c r="AM668" s="305"/>
      <c r="AN668" s="305"/>
    </row>
    <row r="669" spans="1:40" s="304" customFormat="1" ht="9" customHeight="1">
      <c r="A669" s="319" t="s">
        <v>6</v>
      </c>
      <c r="B669" s="316">
        <f t="shared" si="37"/>
        <v>46494.977926</v>
      </c>
      <c r="C669" s="316">
        <v>3362.829029</v>
      </c>
      <c r="D669" s="316">
        <v>0</v>
      </c>
      <c r="E669" s="316">
        <v>528.44650799999999</v>
      </c>
      <c r="F669" s="316">
        <v>2740.9573</v>
      </c>
      <c r="G669" s="316">
        <v>55.285981999999997</v>
      </c>
      <c r="H669" s="316">
        <v>352.10727600000001</v>
      </c>
      <c r="I669" s="316">
        <v>16616.263605</v>
      </c>
      <c r="J669" s="316">
        <v>22696.019972999999</v>
      </c>
      <c r="K669" s="316">
        <v>143.068253</v>
      </c>
      <c r="L669" s="316">
        <v>0</v>
      </c>
      <c r="M669" s="316">
        <v>0</v>
      </c>
      <c r="N669" s="314"/>
      <c r="O669" s="319"/>
      <c r="P669" s="319"/>
      <c r="Q669" s="319"/>
      <c r="R669" s="319"/>
      <c r="S669" s="319"/>
      <c r="T669" s="319"/>
      <c r="U669" s="319"/>
      <c r="V669" s="319"/>
      <c r="W669" s="319"/>
      <c r="X669" s="319"/>
      <c r="Y669" s="319"/>
      <c r="Z669" s="305"/>
      <c r="AA669" s="305"/>
      <c r="AB669" s="305"/>
      <c r="AC669" s="305"/>
      <c r="AD669" s="305"/>
      <c r="AE669" s="305"/>
      <c r="AF669" s="305"/>
      <c r="AG669" s="305"/>
      <c r="AH669" s="305"/>
      <c r="AI669" s="305"/>
      <c r="AJ669" s="305"/>
      <c r="AK669" s="305"/>
      <c r="AL669" s="305"/>
      <c r="AM669" s="305"/>
      <c r="AN669" s="305"/>
    </row>
    <row r="670" spans="1:40" s="304" customFormat="1" ht="9" customHeight="1">
      <c r="A670" s="319" t="s">
        <v>7</v>
      </c>
      <c r="B670" s="315">
        <f t="shared" si="37"/>
        <v>16146.687074000001</v>
      </c>
      <c r="C670" s="315">
        <v>647.69447200000002</v>
      </c>
      <c r="D670" s="315">
        <v>0</v>
      </c>
      <c r="E670" s="315">
        <v>0</v>
      </c>
      <c r="F670" s="315">
        <v>349.31617699999998</v>
      </c>
      <c r="G670" s="315">
        <v>90.013498999999996</v>
      </c>
      <c r="H670" s="315">
        <v>48.188451999999998</v>
      </c>
      <c r="I670" s="315">
        <v>4905.1414590000004</v>
      </c>
      <c r="J670" s="315">
        <v>9906.3330150000002</v>
      </c>
      <c r="K670" s="315">
        <v>200</v>
      </c>
      <c r="L670" s="315">
        <v>0</v>
      </c>
      <c r="M670" s="315">
        <v>0</v>
      </c>
      <c r="N670" s="314"/>
      <c r="O670" s="319"/>
      <c r="P670" s="319"/>
      <c r="Q670" s="319"/>
      <c r="R670" s="319"/>
      <c r="S670" s="319"/>
      <c r="T670" s="319"/>
      <c r="U670" s="319"/>
      <c r="V670" s="319"/>
      <c r="W670" s="319"/>
      <c r="X670" s="319"/>
      <c r="Y670" s="319"/>
      <c r="Z670" s="305"/>
      <c r="AA670" s="305"/>
      <c r="AB670" s="305"/>
      <c r="AC670" s="305"/>
      <c r="AD670" s="305"/>
      <c r="AE670" s="305"/>
      <c r="AF670" s="305"/>
      <c r="AG670" s="305"/>
      <c r="AH670" s="305"/>
      <c r="AI670" s="305"/>
      <c r="AJ670" s="305"/>
      <c r="AK670" s="305"/>
      <c r="AL670" s="305"/>
      <c r="AM670" s="305"/>
      <c r="AN670" s="305"/>
    </row>
    <row r="671" spans="1:40" s="304" customFormat="1" ht="9" customHeight="1">
      <c r="A671" s="319" t="s">
        <v>8</v>
      </c>
      <c r="B671" s="305">
        <f t="shared" si="37"/>
        <v>90094.401244000008</v>
      </c>
      <c r="C671" s="305">
        <v>1471.2246459999999</v>
      </c>
      <c r="D671" s="315">
        <v>0</v>
      </c>
      <c r="E671" s="305">
        <v>20.914617</v>
      </c>
      <c r="F671" s="305">
        <v>1254.9543960000001</v>
      </c>
      <c r="G671" s="305">
        <v>216.432547</v>
      </c>
      <c r="H671" s="305">
        <v>1625.899056</v>
      </c>
      <c r="I671" s="305">
        <v>27089.910640999999</v>
      </c>
      <c r="J671" s="305">
        <v>55647.065341000001</v>
      </c>
      <c r="K671" s="305">
        <v>2768</v>
      </c>
      <c r="L671" s="315">
        <v>0</v>
      </c>
      <c r="M671" s="305">
        <v>0</v>
      </c>
      <c r="N671" s="314"/>
      <c r="O671" s="319"/>
      <c r="P671" s="319"/>
      <c r="Q671" s="319"/>
      <c r="R671" s="319"/>
      <c r="S671" s="319"/>
      <c r="T671" s="319"/>
      <c r="U671" s="319"/>
      <c r="V671" s="319"/>
      <c r="W671" s="319"/>
      <c r="X671" s="319"/>
      <c r="Y671" s="319"/>
      <c r="Z671" s="305"/>
      <c r="AA671" s="305"/>
      <c r="AB671" s="305"/>
      <c r="AC671" s="305"/>
      <c r="AD671" s="305"/>
      <c r="AE671" s="305"/>
      <c r="AF671" s="305"/>
      <c r="AG671" s="305"/>
      <c r="AH671" s="305"/>
      <c r="AI671" s="305"/>
      <c r="AJ671" s="305"/>
      <c r="AK671" s="305"/>
      <c r="AL671" s="305"/>
      <c r="AM671" s="305"/>
      <c r="AN671" s="305"/>
    </row>
    <row r="672" spans="1:40" s="304" customFormat="1" ht="9" customHeight="1">
      <c r="A672" s="317" t="s">
        <v>9</v>
      </c>
      <c r="B672" s="318">
        <f t="shared" si="37"/>
        <v>60965.135433999996</v>
      </c>
      <c r="C672" s="318">
        <v>3989.0453659999998</v>
      </c>
      <c r="D672" s="318">
        <v>0</v>
      </c>
      <c r="E672" s="318">
        <v>0</v>
      </c>
      <c r="F672" s="318">
        <v>2712.0715639999999</v>
      </c>
      <c r="G672" s="318">
        <v>148.48103399999999</v>
      </c>
      <c r="H672" s="318">
        <v>1921.7346600000001</v>
      </c>
      <c r="I672" s="318">
        <v>20548.598752000002</v>
      </c>
      <c r="J672" s="318">
        <v>28442.495351000001</v>
      </c>
      <c r="K672" s="318">
        <v>0</v>
      </c>
      <c r="L672" s="318">
        <v>2949.8223979999998</v>
      </c>
      <c r="M672" s="318">
        <v>252.88630900000001</v>
      </c>
      <c r="N672" s="314"/>
      <c r="O672" s="319"/>
      <c r="P672" s="319"/>
      <c r="Q672" s="319"/>
      <c r="R672" s="319"/>
      <c r="S672" s="319"/>
      <c r="T672" s="319"/>
      <c r="U672" s="319"/>
      <c r="V672" s="319"/>
      <c r="W672" s="319"/>
      <c r="X672" s="319"/>
      <c r="Y672" s="319"/>
      <c r="Z672" s="305"/>
      <c r="AA672" s="305"/>
      <c r="AB672" s="305"/>
      <c r="AC672" s="305"/>
      <c r="AD672" s="305"/>
      <c r="AE672" s="305"/>
      <c r="AF672" s="305"/>
      <c r="AG672" s="305"/>
      <c r="AH672" s="305"/>
      <c r="AI672" s="305"/>
      <c r="AJ672" s="305"/>
      <c r="AK672" s="305"/>
      <c r="AL672" s="305"/>
      <c r="AM672" s="305"/>
      <c r="AN672" s="305"/>
    </row>
    <row r="673" spans="1:40" s="304" customFormat="1" ht="9" customHeight="1">
      <c r="A673" s="319" t="s">
        <v>178</v>
      </c>
      <c r="B673" s="315">
        <f t="shared" si="37"/>
        <v>210844.683185</v>
      </c>
      <c r="C673" s="315">
        <v>50906.586775000003</v>
      </c>
      <c r="D673" s="315">
        <v>0</v>
      </c>
      <c r="E673" s="316">
        <v>0</v>
      </c>
      <c r="F673" s="304">
        <v>22489.313900000001</v>
      </c>
      <c r="G673" s="304">
        <v>2812.0697100000002</v>
      </c>
      <c r="H673" s="304">
        <v>6520.8198000000002</v>
      </c>
      <c r="I673" s="304">
        <v>81491.020199999999</v>
      </c>
      <c r="J673" s="304">
        <v>35102.465600000003</v>
      </c>
      <c r="K673" s="304">
        <v>3052.5954999999999</v>
      </c>
      <c r="L673" s="315">
        <v>0</v>
      </c>
      <c r="M673" s="315">
        <v>8469.8117000000002</v>
      </c>
      <c r="N673" s="314"/>
      <c r="O673" s="334"/>
      <c r="P673" s="319"/>
      <c r="Q673" s="319"/>
      <c r="R673" s="319"/>
      <c r="S673" s="319"/>
      <c r="T673" s="319"/>
      <c r="U673" s="319"/>
      <c r="V673" s="319"/>
      <c r="W673" s="319"/>
      <c r="X673" s="319"/>
      <c r="Y673" s="319"/>
      <c r="Z673" s="305"/>
      <c r="AA673" s="305"/>
      <c r="AB673" s="305"/>
      <c r="AC673" s="305"/>
      <c r="AD673" s="305"/>
      <c r="AE673" s="305"/>
      <c r="AF673" s="305"/>
      <c r="AG673" s="305"/>
      <c r="AH673" s="305"/>
      <c r="AI673" s="305"/>
      <c r="AJ673" s="305"/>
      <c r="AK673" s="305"/>
      <c r="AL673" s="305"/>
      <c r="AM673" s="305"/>
      <c r="AN673" s="305"/>
    </row>
    <row r="674" spans="1:40" s="304" customFormat="1" ht="9" customHeight="1">
      <c r="A674" s="319" t="s">
        <v>11</v>
      </c>
      <c r="B674" s="316">
        <f t="shared" si="37"/>
        <v>32524.227731999996</v>
      </c>
      <c r="C674" s="316">
        <v>1401.486789</v>
      </c>
      <c r="D674" s="316">
        <v>0</v>
      </c>
      <c r="E674" s="316">
        <v>0</v>
      </c>
      <c r="F674" s="316">
        <v>738.42959199999996</v>
      </c>
      <c r="G674" s="316">
        <v>34.858854000000001</v>
      </c>
      <c r="H674" s="316">
        <v>351.58091899999999</v>
      </c>
      <c r="I674" s="316">
        <v>9101.2465969999994</v>
      </c>
      <c r="J674" s="316">
        <v>20810.639310999999</v>
      </c>
      <c r="K674" s="316">
        <v>85.985669999999999</v>
      </c>
      <c r="L674" s="316">
        <v>0</v>
      </c>
      <c r="M674" s="316">
        <v>0</v>
      </c>
      <c r="N674" s="314"/>
      <c r="O674" s="319"/>
      <c r="P674" s="319"/>
      <c r="Q674" s="319"/>
      <c r="R674" s="319"/>
      <c r="S674" s="319"/>
      <c r="T674" s="319"/>
      <c r="U674" s="319"/>
      <c r="V674" s="319"/>
      <c r="W674" s="319"/>
      <c r="X674" s="319"/>
      <c r="Y674" s="319"/>
      <c r="Z674" s="305"/>
      <c r="AA674" s="305"/>
      <c r="AB674" s="305"/>
      <c r="AC674" s="305"/>
      <c r="AD674" s="305"/>
      <c r="AE674" s="305"/>
      <c r="AF674" s="305"/>
      <c r="AG674" s="305"/>
      <c r="AH674" s="305"/>
      <c r="AI674" s="305"/>
      <c r="AJ674" s="305"/>
      <c r="AK674" s="305"/>
      <c r="AL674" s="305"/>
      <c r="AM674" s="305"/>
      <c r="AN674" s="305"/>
    </row>
    <row r="675" spans="1:40" s="304" customFormat="1" ht="9" customHeight="1">
      <c r="A675" s="319" t="s">
        <v>12</v>
      </c>
      <c r="B675" s="305">
        <f t="shared" si="37"/>
        <v>86056.553914999997</v>
      </c>
      <c r="C675" s="305">
        <v>2952.209355</v>
      </c>
      <c r="D675" s="315">
        <v>0</v>
      </c>
      <c r="E675" s="315">
        <v>0</v>
      </c>
      <c r="F675" s="305">
        <v>1771.8533649999999</v>
      </c>
      <c r="G675" s="305">
        <v>507.56581699999998</v>
      </c>
      <c r="H675" s="305">
        <v>8033.1998279999998</v>
      </c>
      <c r="I675" s="305">
        <v>29960.586113000001</v>
      </c>
      <c r="J675" s="305">
        <v>40679.139436999998</v>
      </c>
      <c r="K675" s="315">
        <v>2152</v>
      </c>
      <c r="L675" s="315">
        <v>0</v>
      </c>
      <c r="M675" s="315">
        <v>0</v>
      </c>
      <c r="N675" s="314"/>
      <c r="O675" s="319"/>
      <c r="P675" s="319"/>
      <c r="Q675" s="319"/>
      <c r="R675" s="319"/>
      <c r="S675" s="319"/>
      <c r="T675" s="319"/>
      <c r="U675" s="319"/>
      <c r="V675" s="319"/>
      <c r="W675" s="319"/>
      <c r="X675" s="319"/>
      <c r="Y675" s="319"/>
      <c r="Z675" s="305"/>
      <c r="AA675" s="305"/>
      <c r="AB675" s="305"/>
      <c r="AC675" s="305"/>
      <c r="AD675" s="305"/>
      <c r="AE675" s="305"/>
      <c r="AF675" s="305"/>
      <c r="AG675" s="305"/>
      <c r="AH675" s="305"/>
      <c r="AI675" s="305"/>
      <c r="AJ675" s="305"/>
      <c r="AK675" s="305"/>
      <c r="AL675" s="305"/>
      <c r="AM675" s="305"/>
      <c r="AN675" s="305"/>
    </row>
    <row r="676" spans="1:40" s="304" customFormat="1" ht="9" customHeight="1">
      <c r="A676" s="317" t="s">
        <v>13</v>
      </c>
      <c r="B676" s="323">
        <f t="shared" si="37"/>
        <v>61819.176207000004</v>
      </c>
      <c r="C676" s="323">
        <v>1194.2137990000001</v>
      </c>
      <c r="D676" s="318">
        <v>0</v>
      </c>
      <c r="E676" s="318">
        <v>0</v>
      </c>
      <c r="F676" s="323">
        <v>331.04198500000001</v>
      </c>
      <c r="G676" s="323">
        <v>58.993873000000001</v>
      </c>
      <c r="H676" s="323">
        <v>13.655938000000001</v>
      </c>
      <c r="I676" s="323">
        <v>15940.576298</v>
      </c>
      <c r="J676" s="323">
        <v>41884.848176</v>
      </c>
      <c r="K676" s="323">
        <v>2243.4</v>
      </c>
      <c r="L676" s="318">
        <v>0</v>
      </c>
      <c r="M676" s="323">
        <v>152.44613799999999</v>
      </c>
      <c r="N676" s="314"/>
      <c r="O676" s="319"/>
      <c r="P676" s="319"/>
      <c r="Q676" s="319"/>
      <c r="R676" s="319"/>
      <c r="S676" s="319"/>
      <c r="T676" s="319"/>
      <c r="U676" s="319"/>
      <c r="V676" s="319"/>
      <c r="W676" s="319"/>
      <c r="X676" s="319"/>
      <c r="Y676" s="319"/>
      <c r="Z676" s="305"/>
      <c r="AA676" s="305"/>
      <c r="AB676" s="305"/>
      <c r="AC676" s="305"/>
      <c r="AD676" s="305"/>
      <c r="AE676" s="305"/>
      <c r="AF676" s="305"/>
      <c r="AG676" s="305"/>
      <c r="AH676" s="305"/>
      <c r="AI676" s="305"/>
      <c r="AJ676" s="305"/>
      <c r="AK676" s="305"/>
      <c r="AL676" s="305"/>
      <c r="AM676" s="305"/>
      <c r="AN676" s="305"/>
    </row>
    <row r="677" spans="1:40" s="304" customFormat="1" ht="9" customHeight="1">
      <c r="A677" s="319" t="s">
        <v>14</v>
      </c>
      <c r="B677" s="316">
        <f t="shared" si="37"/>
        <v>46098.966677000004</v>
      </c>
      <c r="C677" s="316">
        <v>1394.8744300000001</v>
      </c>
      <c r="D677" s="316">
        <v>0</v>
      </c>
      <c r="E677" s="316">
        <v>21.217400999999999</v>
      </c>
      <c r="F677" s="316">
        <v>565.78439200000003</v>
      </c>
      <c r="G677" s="316">
        <v>161.80006299999999</v>
      </c>
      <c r="H677" s="316">
        <v>122.761769</v>
      </c>
      <c r="I677" s="316">
        <v>13765.885967</v>
      </c>
      <c r="J677" s="316">
        <v>30066.642655</v>
      </c>
      <c r="K677" s="316">
        <v>0</v>
      </c>
      <c r="L677" s="316">
        <v>0</v>
      </c>
      <c r="M677" s="315">
        <v>0</v>
      </c>
      <c r="N677" s="314"/>
      <c r="O677" s="319"/>
      <c r="P677" s="319"/>
      <c r="Q677" s="319"/>
      <c r="R677" s="319"/>
      <c r="S677" s="319"/>
      <c r="T677" s="319"/>
      <c r="U677" s="319"/>
      <c r="V677" s="319"/>
      <c r="W677" s="319"/>
      <c r="X677" s="319"/>
      <c r="Y677" s="319"/>
      <c r="Z677" s="305"/>
      <c r="AA677" s="305"/>
      <c r="AB677" s="305"/>
      <c r="AC677" s="305"/>
      <c r="AD677" s="305"/>
      <c r="AE677" s="305"/>
      <c r="AF677" s="305"/>
      <c r="AG677" s="305"/>
      <c r="AH677" s="305"/>
      <c r="AI677" s="305"/>
      <c r="AJ677" s="305"/>
      <c r="AK677" s="305"/>
      <c r="AL677" s="305"/>
      <c r="AM677" s="305"/>
      <c r="AN677" s="305"/>
    </row>
    <row r="678" spans="1:40" s="304" customFormat="1" ht="9" customHeight="1">
      <c r="A678" s="319" t="s">
        <v>15</v>
      </c>
      <c r="B678" s="315">
        <f t="shared" si="37"/>
        <v>103116.208092</v>
      </c>
      <c r="C678" s="315">
        <v>4335.4603960000004</v>
      </c>
      <c r="D678" s="315">
        <v>0</v>
      </c>
      <c r="E678" s="315">
        <v>0</v>
      </c>
      <c r="F678" s="315">
        <v>2760.9170920000001</v>
      </c>
      <c r="G678" s="315">
        <v>189.46526299999999</v>
      </c>
      <c r="H678" s="315">
        <v>1248.7698379999999</v>
      </c>
      <c r="I678" s="315">
        <v>45119.684999999998</v>
      </c>
      <c r="J678" s="315">
        <v>47024.143874000001</v>
      </c>
      <c r="K678" s="315">
        <v>2437.7666290000002</v>
      </c>
      <c r="L678" s="315">
        <v>0</v>
      </c>
      <c r="M678" s="315">
        <v>0</v>
      </c>
      <c r="N678" s="314"/>
      <c r="O678" s="319"/>
      <c r="P678" s="319"/>
      <c r="Q678" s="319"/>
      <c r="R678" s="319"/>
      <c r="S678" s="319"/>
      <c r="T678" s="319"/>
      <c r="U678" s="319"/>
      <c r="V678" s="319"/>
      <c r="W678" s="319"/>
      <c r="X678" s="319"/>
      <c r="Y678" s="319"/>
      <c r="Z678" s="305"/>
      <c r="AA678" s="305"/>
      <c r="AB678" s="305"/>
      <c r="AC678" s="305"/>
      <c r="AD678" s="305"/>
      <c r="AE678" s="305"/>
      <c r="AF678" s="305"/>
      <c r="AG678" s="305"/>
      <c r="AH678" s="305"/>
      <c r="AI678" s="305"/>
      <c r="AJ678" s="305"/>
      <c r="AK678" s="305"/>
      <c r="AL678" s="305"/>
      <c r="AM678" s="305"/>
      <c r="AN678" s="305"/>
    </row>
    <row r="679" spans="1:40" s="304" customFormat="1" ht="9" customHeight="1">
      <c r="A679" s="319" t="s">
        <v>16</v>
      </c>
      <c r="B679" s="315">
        <f t="shared" si="37"/>
        <v>275773.70110000001</v>
      </c>
      <c r="C679" s="315">
        <v>16991.569</v>
      </c>
      <c r="D679" s="315">
        <v>18150.88</v>
      </c>
      <c r="E679" s="315">
        <v>456.59300000000002</v>
      </c>
      <c r="F679" s="315">
        <v>7443.5039999999999</v>
      </c>
      <c r="G679" s="315">
        <v>539.63300000000004</v>
      </c>
      <c r="H679" s="315">
        <v>5519.8600999999999</v>
      </c>
      <c r="I679" s="315">
        <v>89919.967000000004</v>
      </c>
      <c r="J679" s="315">
        <v>104122.113</v>
      </c>
      <c r="K679" s="315">
        <v>4395.5469999999996</v>
      </c>
      <c r="L679" s="315">
        <v>0</v>
      </c>
      <c r="M679" s="315">
        <v>28234.035</v>
      </c>
      <c r="N679" s="314"/>
      <c r="O679" s="319"/>
      <c r="P679" s="319"/>
      <c r="Q679" s="319"/>
      <c r="R679" s="319"/>
      <c r="S679" s="319"/>
      <c r="T679" s="319"/>
      <c r="U679" s="319"/>
      <c r="V679" s="319"/>
      <c r="W679" s="319"/>
      <c r="X679" s="319"/>
      <c r="Y679" s="319"/>
      <c r="Z679" s="305"/>
      <c r="AA679" s="305"/>
      <c r="AB679" s="305"/>
      <c r="AC679" s="305"/>
      <c r="AD679" s="305"/>
      <c r="AE679" s="305"/>
      <c r="AF679" s="305"/>
      <c r="AG679" s="305"/>
      <c r="AH679" s="305"/>
      <c r="AI679" s="305"/>
      <c r="AJ679" s="305"/>
      <c r="AK679" s="305"/>
      <c r="AL679" s="305"/>
      <c r="AM679" s="305"/>
      <c r="AN679" s="305"/>
    </row>
    <row r="680" spans="1:40" s="304" customFormat="1" ht="9" customHeight="1">
      <c r="A680" s="317" t="s">
        <v>17</v>
      </c>
      <c r="B680" s="318">
        <f t="shared" si="37"/>
        <v>68479.297625000007</v>
      </c>
      <c r="C680" s="318">
        <v>1061.618573</v>
      </c>
      <c r="D680" s="318">
        <v>0</v>
      </c>
      <c r="E680" s="318">
        <v>96.913154000000006</v>
      </c>
      <c r="F680" s="318">
        <v>1838.1924919999999</v>
      </c>
      <c r="G680" s="318">
        <v>389.52498000000003</v>
      </c>
      <c r="H680" s="318">
        <v>26.541933</v>
      </c>
      <c r="I680" s="318">
        <v>21760.859085</v>
      </c>
      <c r="J680" s="318">
        <v>41457.23227</v>
      </c>
      <c r="K680" s="318">
        <v>1832.687107</v>
      </c>
      <c r="L680" s="318">
        <v>0</v>
      </c>
      <c r="M680" s="318">
        <v>15.728031</v>
      </c>
      <c r="N680" s="314"/>
      <c r="O680" s="319"/>
      <c r="P680" s="319"/>
      <c r="Q680" s="319"/>
      <c r="R680" s="319"/>
      <c r="S680" s="319"/>
      <c r="T680" s="319"/>
      <c r="U680" s="319"/>
      <c r="V680" s="319"/>
      <c r="W680" s="319"/>
      <c r="X680" s="319"/>
      <c r="Y680" s="319"/>
      <c r="Z680" s="305"/>
      <c r="AA680" s="305"/>
      <c r="AB680" s="305"/>
      <c r="AC680" s="305"/>
      <c r="AD680" s="305"/>
      <c r="AE680" s="305"/>
      <c r="AF680" s="305"/>
      <c r="AG680" s="305"/>
      <c r="AH680" s="305"/>
      <c r="AI680" s="305"/>
      <c r="AJ680" s="305"/>
      <c r="AK680" s="305"/>
      <c r="AL680" s="305"/>
      <c r="AM680" s="305"/>
      <c r="AN680" s="305"/>
    </row>
    <row r="681" spans="1:40" s="304" customFormat="1" ht="9" customHeight="1">
      <c r="A681" s="319" t="s">
        <v>18</v>
      </c>
      <c r="B681" s="316">
        <f t="shared" si="37"/>
        <v>30371.81162</v>
      </c>
      <c r="C681" s="316">
        <v>730.12251900000001</v>
      </c>
      <c r="D681" s="316">
        <v>0</v>
      </c>
      <c r="E681" s="316">
        <v>66.401472999999996</v>
      </c>
      <c r="F681" s="316">
        <v>721.948261</v>
      </c>
      <c r="G681" s="316">
        <v>63.037942999999999</v>
      </c>
      <c r="H681" s="316">
        <v>151.124043</v>
      </c>
      <c r="I681" s="316">
        <v>9287.5924739999991</v>
      </c>
      <c r="J681" s="316">
        <v>16720.356820000001</v>
      </c>
      <c r="K681" s="316">
        <v>2498.9373449999998</v>
      </c>
      <c r="L681" s="316">
        <v>0</v>
      </c>
      <c r="M681" s="316">
        <v>132.29074199999999</v>
      </c>
      <c r="N681" s="314"/>
      <c r="O681" s="319"/>
      <c r="P681" s="319"/>
      <c r="Q681" s="319"/>
      <c r="R681" s="319"/>
      <c r="S681" s="319"/>
      <c r="T681" s="319"/>
      <c r="U681" s="319"/>
      <c r="V681" s="319"/>
      <c r="W681" s="319"/>
      <c r="X681" s="319"/>
      <c r="Y681" s="319"/>
      <c r="Z681" s="305"/>
      <c r="AA681" s="305"/>
      <c r="AB681" s="305"/>
      <c r="AC681" s="305"/>
      <c r="AD681" s="305"/>
      <c r="AE681" s="305"/>
      <c r="AF681" s="305"/>
      <c r="AG681" s="305"/>
      <c r="AH681" s="305"/>
      <c r="AI681" s="305"/>
      <c r="AJ681" s="305"/>
      <c r="AK681" s="305"/>
      <c r="AL681" s="305"/>
      <c r="AM681" s="305"/>
      <c r="AN681" s="305"/>
    </row>
    <row r="682" spans="1:40" s="304" customFormat="1" ht="9" customHeight="1">
      <c r="A682" s="319" t="s">
        <v>19</v>
      </c>
      <c r="B682" s="305">
        <f t="shared" si="37"/>
        <v>21889.803217000001</v>
      </c>
      <c r="C682" s="305">
        <v>773.24088300000005</v>
      </c>
      <c r="D682" s="315">
        <v>0</v>
      </c>
      <c r="E682" s="315">
        <v>0</v>
      </c>
      <c r="F682" s="305">
        <v>330.48424599999998</v>
      </c>
      <c r="G682" s="305">
        <v>20.371188</v>
      </c>
      <c r="H682" s="305">
        <v>3.8162029999999998</v>
      </c>
      <c r="I682" s="305">
        <v>6922.4548119999999</v>
      </c>
      <c r="J682" s="305">
        <v>13608.984477</v>
      </c>
      <c r="K682" s="305">
        <v>91.334057000000001</v>
      </c>
      <c r="L682" s="305">
        <v>0</v>
      </c>
      <c r="M682" s="315">
        <v>139.11735100000001</v>
      </c>
      <c r="N682" s="314"/>
      <c r="O682" s="319"/>
      <c r="P682" s="319"/>
      <c r="Q682" s="319"/>
      <c r="R682" s="319"/>
      <c r="S682" s="319"/>
      <c r="T682" s="319"/>
      <c r="U682" s="319"/>
      <c r="V682" s="319"/>
      <c r="W682" s="319"/>
      <c r="X682" s="319"/>
      <c r="Y682" s="319"/>
      <c r="Z682" s="305"/>
      <c r="AA682" s="305"/>
      <c r="AB682" s="305"/>
      <c r="AC682" s="305"/>
      <c r="AD682" s="305"/>
      <c r="AE682" s="305"/>
      <c r="AF682" s="305"/>
      <c r="AG682" s="305"/>
      <c r="AH682" s="305"/>
      <c r="AI682" s="305"/>
      <c r="AJ682" s="305"/>
      <c r="AK682" s="305"/>
      <c r="AL682" s="305"/>
      <c r="AM682" s="305"/>
      <c r="AN682" s="305"/>
    </row>
    <row r="683" spans="1:40" s="304" customFormat="1" ht="9" customHeight="1">
      <c r="A683" s="319" t="s">
        <v>20</v>
      </c>
      <c r="B683" s="316">
        <f t="shared" si="37"/>
        <v>94225.939359000011</v>
      </c>
      <c r="C683" s="316">
        <v>9024.8895769999999</v>
      </c>
      <c r="D683" s="316">
        <v>0</v>
      </c>
      <c r="E683" s="304">
        <v>0</v>
      </c>
      <c r="F683" s="316">
        <v>3382.1359830000001</v>
      </c>
      <c r="G683" s="316">
        <v>258.27247199999999</v>
      </c>
      <c r="H683" s="316">
        <v>3522.9247559999999</v>
      </c>
      <c r="I683" s="316">
        <v>33661.579980000002</v>
      </c>
      <c r="J683" s="316">
        <v>33345.360240000002</v>
      </c>
      <c r="K683" s="316">
        <v>11030.776351</v>
      </c>
      <c r="L683" s="316">
        <v>0</v>
      </c>
      <c r="M683" s="316">
        <v>0</v>
      </c>
      <c r="N683" s="314"/>
      <c r="O683" s="319"/>
      <c r="P683" s="319"/>
      <c r="Q683" s="319"/>
      <c r="R683" s="319"/>
      <c r="S683" s="319"/>
      <c r="T683" s="319"/>
      <c r="U683" s="319"/>
      <c r="V683" s="319"/>
      <c r="W683" s="319"/>
      <c r="X683" s="319"/>
      <c r="Y683" s="319"/>
      <c r="Z683" s="305"/>
      <c r="AA683" s="305"/>
      <c r="AB683" s="305"/>
      <c r="AC683" s="305"/>
      <c r="AD683" s="305"/>
      <c r="AE683" s="305"/>
      <c r="AF683" s="305"/>
      <c r="AG683" s="305"/>
      <c r="AH683" s="305"/>
      <c r="AI683" s="305"/>
      <c r="AJ683" s="305"/>
      <c r="AK683" s="305"/>
      <c r="AL683" s="305"/>
      <c r="AM683" s="305"/>
      <c r="AN683" s="305"/>
    </row>
    <row r="684" spans="1:40" s="304" customFormat="1" ht="9" customHeight="1">
      <c r="A684" s="317" t="s">
        <v>21</v>
      </c>
      <c r="B684" s="318">
        <f t="shared" si="37"/>
        <v>70535.315068000011</v>
      </c>
      <c r="C684" s="318">
        <v>1171.962039</v>
      </c>
      <c r="D684" s="318">
        <v>0</v>
      </c>
      <c r="E684" s="318">
        <v>1.4925330000000001</v>
      </c>
      <c r="F684" s="318">
        <v>1441.0014209999999</v>
      </c>
      <c r="G684" s="318">
        <v>74.281739000000002</v>
      </c>
      <c r="H684" s="318">
        <v>872.38596900000005</v>
      </c>
      <c r="I684" s="318">
        <v>17529.748295000001</v>
      </c>
      <c r="J684" s="318">
        <v>48267.554986000003</v>
      </c>
      <c r="K684" s="318">
        <v>1155.8323580000001</v>
      </c>
      <c r="L684" s="318">
        <v>0</v>
      </c>
      <c r="M684" s="318">
        <v>21.055727999999998</v>
      </c>
      <c r="N684" s="314"/>
      <c r="O684" s="319"/>
      <c r="P684" s="319"/>
      <c r="Q684" s="319"/>
      <c r="R684" s="319"/>
      <c r="S684" s="319"/>
      <c r="T684" s="319"/>
      <c r="U684" s="319"/>
      <c r="V684" s="319"/>
      <c r="W684" s="319"/>
      <c r="X684" s="319"/>
      <c r="Y684" s="319"/>
      <c r="Z684" s="305"/>
      <c r="AA684" s="305"/>
      <c r="AB684" s="305"/>
      <c r="AC684" s="305"/>
      <c r="AD684" s="305"/>
      <c r="AE684" s="305"/>
      <c r="AF684" s="305"/>
      <c r="AG684" s="305"/>
      <c r="AH684" s="305"/>
      <c r="AI684" s="305"/>
      <c r="AJ684" s="305"/>
      <c r="AK684" s="305"/>
      <c r="AL684" s="305"/>
      <c r="AM684" s="305"/>
      <c r="AN684" s="305"/>
    </row>
    <row r="685" spans="1:40" s="304" customFormat="1" ht="9" customHeight="1">
      <c r="A685" s="319" t="s">
        <v>22</v>
      </c>
      <c r="B685" s="305">
        <f t="shared" si="37"/>
        <v>91006.249337000001</v>
      </c>
      <c r="C685" s="305">
        <v>4091.2677159999998</v>
      </c>
      <c r="D685" s="315">
        <v>0</v>
      </c>
      <c r="E685" s="304">
        <v>0</v>
      </c>
      <c r="F685" s="315">
        <v>2174.5502590000001</v>
      </c>
      <c r="G685" s="305">
        <v>758.95577100000003</v>
      </c>
      <c r="H685" s="305">
        <v>329.01899500000002</v>
      </c>
      <c r="I685" s="305">
        <v>29468.385126000001</v>
      </c>
      <c r="J685" s="305">
        <v>51892.736941000003</v>
      </c>
      <c r="K685" s="305">
        <v>0</v>
      </c>
      <c r="L685" s="305">
        <v>0</v>
      </c>
      <c r="M685" s="305">
        <v>2291.3345290000002</v>
      </c>
      <c r="N685" s="314"/>
      <c r="O685" s="319"/>
      <c r="P685" s="319"/>
      <c r="Q685" s="319"/>
      <c r="R685" s="319"/>
      <c r="S685" s="319"/>
      <c r="T685" s="319"/>
      <c r="U685" s="319"/>
      <c r="V685" s="319"/>
      <c r="W685" s="319"/>
      <c r="X685" s="319"/>
      <c r="Y685" s="319"/>
      <c r="Z685" s="305"/>
      <c r="AA685" s="305"/>
      <c r="AB685" s="305"/>
      <c r="AC685" s="305"/>
      <c r="AD685" s="305"/>
      <c r="AE685" s="305"/>
      <c r="AF685" s="305"/>
      <c r="AG685" s="305"/>
      <c r="AH685" s="305"/>
      <c r="AI685" s="305"/>
      <c r="AJ685" s="305"/>
      <c r="AK685" s="305"/>
      <c r="AL685" s="305"/>
      <c r="AM685" s="305"/>
      <c r="AN685" s="305"/>
    </row>
    <row r="686" spans="1:40" s="304" customFormat="1" ht="9" customHeight="1">
      <c r="A686" s="319" t="s">
        <v>23</v>
      </c>
      <c r="B686" s="315">
        <f t="shared" si="37"/>
        <v>34073.274897000003</v>
      </c>
      <c r="C686" s="315">
        <v>2733.0029039999999</v>
      </c>
      <c r="D686" s="315">
        <v>0</v>
      </c>
      <c r="E686" s="315">
        <v>0</v>
      </c>
      <c r="F686" s="315">
        <v>1196.526269</v>
      </c>
      <c r="G686" s="315">
        <v>266.18845299999998</v>
      </c>
      <c r="H686" s="315">
        <v>772.18437700000004</v>
      </c>
      <c r="I686" s="315">
        <v>11954.461885000001</v>
      </c>
      <c r="J686" s="315">
        <v>17150.589991000001</v>
      </c>
      <c r="K686" s="315">
        <v>0</v>
      </c>
      <c r="L686" s="315">
        <v>0</v>
      </c>
      <c r="M686" s="315">
        <v>0.32101800000000003</v>
      </c>
      <c r="N686" s="314"/>
      <c r="O686" s="319"/>
      <c r="P686" s="319"/>
      <c r="Q686" s="319"/>
      <c r="R686" s="319"/>
      <c r="S686" s="319"/>
      <c r="T686" s="319"/>
      <c r="U686" s="319"/>
      <c r="V686" s="319"/>
      <c r="W686" s="319"/>
      <c r="X686" s="319"/>
      <c r="Y686" s="319"/>
      <c r="Z686" s="305"/>
      <c r="AA686" s="305"/>
      <c r="AB686" s="305"/>
      <c r="AC686" s="305"/>
      <c r="AD686" s="305"/>
      <c r="AE686" s="305"/>
      <c r="AF686" s="305"/>
      <c r="AG686" s="305"/>
      <c r="AH686" s="305"/>
      <c r="AI686" s="305"/>
      <c r="AJ686" s="305"/>
      <c r="AK686" s="305"/>
      <c r="AL686" s="305"/>
      <c r="AM686" s="305"/>
      <c r="AN686" s="305"/>
    </row>
    <row r="687" spans="1:40" s="304" customFormat="1" ht="9" customHeight="1">
      <c r="A687" s="319" t="s">
        <v>24</v>
      </c>
      <c r="B687" s="305">
        <f t="shared" si="37"/>
        <v>28443.455999999998</v>
      </c>
      <c r="C687" s="305">
        <v>2585.48</v>
      </c>
      <c r="D687" s="315">
        <v>0</v>
      </c>
      <c r="E687" s="304">
        <v>0</v>
      </c>
      <c r="F687" s="315">
        <v>1022.318</v>
      </c>
      <c r="G687" s="305">
        <v>356.90800000000002</v>
      </c>
      <c r="H687" s="305">
        <v>677.32</v>
      </c>
      <c r="I687" s="305">
        <v>9077.6139999999996</v>
      </c>
      <c r="J687" s="305">
        <v>13251.575000000001</v>
      </c>
      <c r="K687" s="305">
        <v>0</v>
      </c>
      <c r="L687" s="305">
        <v>1472.241</v>
      </c>
      <c r="M687" s="305">
        <v>0</v>
      </c>
      <c r="N687" s="314"/>
      <c r="O687" s="319"/>
      <c r="P687" s="319"/>
      <c r="Q687" s="319"/>
      <c r="R687" s="319"/>
      <c r="S687" s="319"/>
      <c r="T687" s="319"/>
      <c r="U687" s="319"/>
      <c r="V687" s="319"/>
      <c r="W687" s="319"/>
      <c r="X687" s="319"/>
      <c r="Y687" s="319"/>
      <c r="Z687" s="305"/>
      <c r="AA687" s="305"/>
      <c r="AB687" s="305"/>
      <c r="AC687" s="305"/>
      <c r="AD687" s="305"/>
      <c r="AE687" s="305"/>
      <c r="AF687" s="305"/>
      <c r="AG687" s="305"/>
      <c r="AH687" s="305"/>
      <c r="AI687" s="305"/>
      <c r="AJ687" s="305"/>
      <c r="AK687" s="305"/>
      <c r="AL687" s="305"/>
      <c r="AM687" s="305"/>
      <c r="AN687" s="305"/>
    </row>
    <row r="688" spans="1:40" s="304" customFormat="1" ht="9" customHeight="1">
      <c r="A688" s="317" t="s">
        <v>25</v>
      </c>
      <c r="B688" s="323">
        <f t="shared" si="37"/>
        <v>45899.718000000001</v>
      </c>
      <c r="C688" s="323">
        <v>1410.43</v>
      </c>
      <c r="D688" s="318">
        <v>0</v>
      </c>
      <c r="E688" s="318">
        <v>0</v>
      </c>
      <c r="F688" s="323">
        <v>1551.376</v>
      </c>
      <c r="G688" s="323">
        <v>263.09100000000001</v>
      </c>
      <c r="H688" s="323">
        <v>15.638</v>
      </c>
      <c r="I688" s="323">
        <v>14045.063</v>
      </c>
      <c r="J688" s="323">
        <v>26573.631000000001</v>
      </c>
      <c r="K688" s="323">
        <v>0</v>
      </c>
      <c r="L688" s="323">
        <v>0</v>
      </c>
      <c r="M688" s="323">
        <v>2040.489</v>
      </c>
      <c r="N688" s="314"/>
      <c r="O688" s="319"/>
      <c r="P688" s="319"/>
      <c r="Q688" s="319"/>
      <c r="R688" s="319"/>
      <c r="S688" s="319"/>
      <c r="T688" s="319"/>
      <c r="U688" s="319"/>
      <c r="V688" s="319"/>
      <c r="W688" s="319"/>
      <c r="X688" s="319"/>
      <c r="Y688" s="319"/>
      <c r="Z688" s="305"/>
      <c r="AA688" s="305"/>
      <c r="AB688" s="305"/>
      <c r="AC688" s="305"/>
      <c r="AD688" s="305"/>
      <c r="AE688" s="305"/>
      <c r="AF688" s="305"/>
      <c r="AG688" s="305"/>
      <c r="AH688" s="305"/>
      <c r="AI688" s="305"/>
      <c r="AJ688" s="305"/>
      <c r="AK688" s="305"/>
      <c r="AL688" s="305"/>
      <c r="AM688" s="305"/>
      <c r="AN688" s="305"/>
    </row>
    <row r="689" spans="1:40" s="304" customFormat="1" ht="9" customHeight="1">
      <c r="A689" s="319" t="s">
        <v>26</v>
      </c>
      <c r="B689" s="315">
        <f t="shared" si="37"/>
        <v>49226.286480000002</v>
      </c>
      <c r="C689" s="315">
        <v>1815.1015789999999</v>
      </c>
      <c r="D689" s="315">
        <v>0</v>
      </c>
      <c r="E689" s="315">
        <v>0</v>
      </c>
      <c r="F689" s="315">
        <v>2277.7258430000002</v>
      </c>
      <c r="G689" s="315">
        <v>190.197048</v>
      </c>
      <c r="H689" s="315">
        <v>29.961124000000002</v>
      </c>
      <c r="I689" s="315">
        <v>16326.752924</v>
      </c>
      <c r="J689" s="315">
        <v>27904.802734000001</v>
      </c>
      <c r="K689" s="315">
        <v>681.745228</v>
      </c>
      <c r="L689" s="315">
        <v>0</v>
      </c>
      <c r="M689" s="315">
        <v>0</v>
      </c>
      <c r="N689" s="314"/>
      <c r="O689" s="319"/>
      <c r="P689" s="319"/>
      <c r="Q689" s="319"/>
      <c r="R689" s="319"/>
      <c r="S689" s="319"/>
      <c r="T689" s="319"/>
      <c r="U689" s="319"/>
      <c r="V689" s="319"/>
      <c r="W689" s="319"/>
      <c r="X689" s="319"/>
      <c r="Y689" s="319"/>
      <c r="Z689" s="305"/>
      <c r="AA689" s="305"/>
      <c r="AB689" s="305"/>
      <c r="AC689" s="305"/>
      <c r="AD689" s="305"/>
      <c r="AE689" s="305"/>
      <c r="AF689" s="305"/>
      <c r="AG689" s="305"/>
      <c r="AH689" s="305"/>
      <c r="AI689" s="305"/>
      <c r="AJ689" s="305"/>
      <c r="AK689" s="305"/>
      <c r="AL689" s="305"/>
      <c r="AM689" s="305"/>
      <c r="AN689" s="305"/>
    </row>
    <row r="690" spans="1:40" s="304" customFormat="1" ht="9" customHeight="1">
      <c r="A690" s="319" t="s">
        <v>27</v>
      </c>
      <c r="B690" s="315">
        <f t="shared" si="37"/>
        <v>63927.615879999998</v>
      </c>
      <c r="C690" s="315">
        <v>2482.4474610000002</v>
      </c>
      <c r="D690" s="315">
        <v>0</v>
      </c>
      <c r="E690" s="315">
        <v>0</v>
      </c>
      <c r="F690" s="315">
        <v>1565.0631289999999</v>
      </c>
      <c r="G690" s="315">
        <v>55.050747999999999</v>
      </c>
      <c r="H690" s="315">
        <v>354.38246900000001</v>
      </c>
      <c r="I690" s="315">
        <v>18751.480407999999</v>
      </c>
      <c r="J690" s="315">
        <v>20466.565783999999</v>
      </c>
      <c r="K690" s="315">
        <v>12112.862897999999</v>
      </c>
      <c r="L690" s="315">
        <v>0</v>
      </c>
      <c r="M690" s="315">
        <v>8139.7629829999996</v>
      </c>
      <c r="N690" s="314"/>
      <c r="O690" s="319"/>
      <c r="P690" s="319"/>
      <c r="Q690" s="319"/>
      <c r="R690" s="319"/>
      <c r="S690" s="319"/>
      <c r="T690" s="319"/>
      <c r="U690" s="319"/>
      <c r="V690" s="319"/>
      <c r="W690" s="319"/>
      <c r="X690" s="319"/>
      <c r="Y690" s="319"/>
      <c r="Z690" s="305"/>
      <c r="AA690" s="305"/>
      <c r="AB690" s="305"/>
      <c r="AC690" s="305"/>
      <c r="AD690" s="305"/>
      <c r="AE690" s="305"/>
      <c r="AF690" s="305"/>
      <c r="AG690" s="305"/>
      <c r="AH690" s="305"/>
      <c r="AI690" s="305"/>
      <c r="AJ690" s="305"/>
      <c r="AK690" s="305"/>
      <c r="AL690" s="305"/>
      <c r="AM690" s="305"/>
      <c r="AN690" s="305"/>
    </row>
    <row r="691" spans="1:40" s="304" customFormat="1" ht="9" customHeight="1">
      <c r="A691" s="319" t="s">
        <v>28</v>
      </c>
      <c r="B691" s="315">
        <f t="shared" si="37"/>
        <v>48999.206617000003</v>
      </c>
      <c r="C691" s="315">
        <v>1563.563938</v>
      </c>
      <c r="D691" s="315">
        <v>0</v>
      </c>
      <c r="E691" s="315">
        <v>0</v>
      </c>
      <c r="F691" s="315">
        <v>1073.455708</v>
      </c>
      <c r="G691" s="315">
        <v>161.39040399999999</v>
      </c>
      <c r="H691" s="315">
        <v>255.175443</v>
      </c>
      <c r="I691" s="315">
        <v>22220.005000000001</v>
      </c>
      <c r="J691" s="315">
        <v>22644.219885999999</v>
      </c>
      <c r="K691" s="315">
        <v>1081.396238</v>
      </c>
      <c r="L691" s="315">
        <v>0</v>
      </c>
      <c r="M691" s="315">
        <v>0</v>
      </c>
      <c r="N691" s="314"/>
      <c r="O691" s="319"/>
      <c r="P691" s="319"/>
      <c r="Q691" s="319"/>
      <c r="R691" s="319"/>
      <c r="S691" s="319"/>
      <c r="T691" s="319"/>
      <c r="U691" s="319"/>
      <c r="V691" s="319"/>
      <c r="W691" s="319"/>
      <c r="X691" s="319"/>
      <c r="Y691" s="319"/>
      <c r="Z691" s="305"/>
      <c r="AA691" s="305"/>
      <c r="AB691" s="305"/>
      <c r="AC691" s="305"/>
      <c r="AD691" s="305"/>
      <c r="AE691" s="305"/>
      <c r="AF691" s="305"/>
      <c r="AG691" s="305"/>
      <c r="AH691" s="305"/>
      <c r="AI691" s="305"/>
      <c r="AJ691" s="305"/>
      <c r="AK691" s="305"/>
      <c r="AL691" s="305"/>
      <c r="AM691" s="305"/>
      <c r="AN691" s="305"/>
    </row>
    <row r="692" spans="1:40" s="304" customFormat="1" ht="9" customHeight="1">
      <c r="A692" s="317" t="s">
        <v>29</v>
      </c>
      <c r="B692" s="318">
        <f t="shared" si="37"/>
        <v>54481.141905999997</v>
      </c>
      <c r="C692" s="318">
        <v>2287.5884259999998</v>
      </c>
      <c r="D692" s="318">
        <v>0</v>
      </c>
      <c r="E692" s="318">
        <v>0</v>
      </c>
      <c r="F692" s="318">
        <v>2180.2015540000002</v>
      </c>
      <c r="G692" s="318">
        <v>146.029841</v>
      </c>
      <c r="H692" s="318">
        <v>569.92043100000001</v>
      </c>
      <c r="I692" s="318">
        <v>19693.968787999998</v>
      </c>
      <c r="J692" s="318">
        <v>28576.113665000001</v>
      </c>
      <c r="K692" s="318">
        <v>1027.319201</v>
      </c>
      <c r="L692" s="318">
        <v>0</v>
      </c>
      <c r="M692" s="318">
        <v>0</v>
      </c>
      <c r="N692" s="314"/>
      <c r="O692" s="319"/>
      <c r="P692" s="319"/>
      <c r="Q692" s="319"/>
      <c r="R692" s="319"/>
      <c r="S692" s="319"/>
      <c r="T692" s="319"/>
      <c r="U692" s="319"/>
      <c r="V692" s="319"/>
      <c r="W692" s="319"/>
      <c r="X692" s="319"/>
      <c r="Y692" s="319"/>
      <c r="Z692" s="305"/>
      <c r="AA692" s="305"/>
      <c r="AB692" s="305"/>
      <c r="AC692" s="305"/>
      <c r="AD692" s="305"/>
      <c r="AE692" s="305"/>
      <c r="AF692" s="305"/>
      <c r="AG692" s="305"/>
      <c r="AH692" s="305"/>
      <c r="AI692" s="305"/>
      <c r="AJ692" s="305"/>
      <c r="AK692" s="305"/>
      <c r="AL692" s="305"/>
      <c r="AM692" s="305"/>
      <c r="AN692" s="305"/>
    </row>
    <row r="693" spans="1:40" s="304" customFormat="1" ht="9" customHeight="1">
      <c r="A693" s="319" t="s">
        <v>30</v>
      </c>
      <c r="B693" s="316">
        <f t="shared" si="37"/>
        <v>22005.412686</v>
      </c>
      <c r="C693" s="316">
        <v>357.35422199999999</v>
      </c>
      <c r="D693" s="316">
        <v>0</v>
      </c>
      <c r="E693" s="304">
        <v>0</v>
      </c>
      <c r="F693" s="316">
        <v>391.18215900000001</v>
      </c>
      <c r="G693" s="316">
        <v>104.096716</v>
      </c>
      <c r="H693" s="316">
        <v>6.5294470000000002</v>
      </c>
      <c r="I693" s="316">
        <v>7051.5424510000003</v>
      </c>
      <c r="J693" s="316">
        <v>12251.737678</v>
      </c>
      <c r="K693" s="316">
        <v>0</v>
      </c>
      <c r="L693" s="316">
        <v>1751.687171</v>
      </c>
      <c r="M693" s="316">
        <v>91.282842000000002</v>
      </c>
      <c r="N693" s="314"/>
      <c r="O693" s="319"/>
      <c r="P693" s="319"/>
      <c r="Q693" s="319"/>
      <c r="R693" s="319"/>
      <c r="S693" s="319"/>
      <c r="T693" s="319"/>
      <c r="U693" s="319"/>
      <c r="V693" s="319"/>
      <c r="W693" s="319"/>
      <c r="X693" s="319"/>
      <c r="Y693" s="319"/>
      <c r="Z693" s="305"/>
      <c r="AA693" s="305"/>
      <c r="AB693" s="305"/>
      <c r="AC693" s="305"/>
      <c r="AD693" s="305"/>
      <c r="AE693" s="305"/>
      <c r="AF693" s="305"/>
      <c r="AG693" s="305"/>
      <c r="AH693" s="305"/>
      <c r="AI693" s="305"/>
      <c r="AJ693" s="305"/>
      <c r="AK693" s="305"/>
      <c r="AL693" s="305"/>
      <c r="AM693" s="305"/>
      <c r="AN693" s="305"/>
    </row>
    <row r="694" spans="1:40" s="304" customFormat="1" ht="9" customHeight="1">
      <c r="A694" s="319" t="s">
        <v>31</v>
      </c>
      <c r="B694" s="315">
        <f t="shared" si="37"/>
        <v>101808.24189400001</v>
      </c>
      <c r="C694" s="315">
        <v>3905.0407089999999</v>
      </c>
      <c r="D694" s="315">
        <v>0</v>
      </c>
      <c r="E694" s="315">
        <v>0</v>
      </c>
      <c r="F694" s="315">
        <v>1573.673499</v>
      </c>
      <c r="G694" s="315">
        <v>56.465335000000003</v>
      </c>
      <c r="H694" s="315">
        <v>1409.7555319999999</v>
      </c>
      <c r="I694" s="315">
        <v>36680.421408000002</v>
      </c>
      <c r="J694" s="315">
        <v>57523.250726999999</v>
      </c>
      <c r="K694" s="315">
        <v>0</v>
      </c>
      <c r="L694" s="315">
        <v>575.900576</v>
      </c>
      <c r="M694" s="315">
        <v>83.734108000000006</v>
      </c>
      <c r="N694" s="314"/>
      <c r="O694" s="319"/>
      <c r="P694" s="319"/>
      <c r="Q694" s="319"/>
      <c r="R694" s="319"/>
      <c r="S694" s="319"/>
      <c r="T694" s="319"/>
      <c r="U694" s="319"/>
      <c r="V694" s="319"/>
      <c r="W694" s="319"/>
      <c r="X694" s="319"/>
      <c r="Y694" s="319"/>
      <c r="Z694" s="305"/>
      <c r="AA694" s="305"/>
      <c r="AB694" s="305"/>
      <c r="AC694" s="305"/>
      <c r="AD694" s="305"/>
      <c r="AE694" s="305"/>
      <c r="AF694" s="305"/>
      <c r="AG694" s="305"/>
      <c r="AH694" s="305"/>
      <c r="AI694" s="305"/>
      <c r="AJ694" s="305"/>
      <c r="AK694" s="305"/>
      <c r="AL694" s="305"/>
      <c r="AM694" s="305"/>
      <c r="AN694" s="305"/>
    </row>
    <row r="695" spans="1:40" s="305" customFormat="1" ht="9" customHeight="1">
      <c r="A695" s="320" t="s">
        <v>32</v>
      </c>
      <c r="B695" s="305">
        <f t="shared" si="37"/>
        <v>35643.268693999999</v>
      </c>
      <c r="C695" s="305">
        <v>1730.40744</v>
      </c>
      <c r="D695" s="315">
        <v>0</v>
      </c>
      <c r="E695" s="315">
        <v>0</v>
      </c>
      <c r="F695" s="305">
        <v>871.10948099999996</v>
      </c>
      <c r="G695" s="305">
        <v>209.33615900000001</v>
      </c>
      <c r="H695" s="305">
        <v>412.56098900000001</v>
      </c>
      <c r="I695" s="305">
        <v>11384.481</v>
      </c>
      <c r="J695" s="305">
        <v>19892.936192000001</v>
      </c>
      <c r="K695" s="305">
        <v>1142.4374330000001</v>
      </c>
      <c r="L695" s="305">
        <v>0</v>
      </c>
      <c r="M695" s="305">
        <v>0</v>
      </c>
      <c r="N695" s="314"/>
      <c r="O695" s="319"/>
      <c r="P695" s="319"/>
      <c r="Q695" s="319"/>
      <c r="R695" s="319"/>
      <c r="S695" s="319"/>
      <c r="T695" s="319"/>
      <c r="U695" s="319"/>
      <c r="V695" s="319"/>
      <c r="W695" s="319"/>
      <c r="X695" s="319"/>
      <c r="Y695" s="319"/>
    </row>
    <row r="696" spans="1:40" s="304" customFormat="1" ht="9" customHeight="1">
      <c r="A696" s="326" t="s">
        <v>33</v>
      </c>
      <c r="B696" s="323">
        <f t="shared" si="37"/>
        <v>34484.945317999998</v>
      </c>
      <c r="C696" s="323">
        <v>424.20383399999997</v>
      </c>
      <c r="D696" s="318">
        <v>0</v>
      </c>
      <c r="E696" s="323">
        <v>99.531026999999995</v>
      </c>
      <c r="F696" s="323">
        <v>522.23583499999995</v>
      </c>
      <c r="G696" s="323">
        <v>154.995848</v>
      </c>
      <c r="H696" s="323">
        <v>341.892561</v>
      </c>
      <c r="I696" s="323">
        <v>9400.1421819999996</v>
      </c>
      <c r="J696" s="318">
        <v>21371.304031</v>
      </c>
      <c r="K696" s="318">
        <v>2170.64</v>
      </c>
      <c r="L696" s="323">
        <v>0</v>
      </c>
      <c r="M696" s="323">
        <v>0</v>
      </c>
      <c r="N696" s="314"/>
      <c r="O696" s="319"/>
      <c r="P696" s="319"/>
      <c r="Q696" s="319"/>
      <c r="R696" s="319"/>
      <c r="S696" s="319"/>
      <c r="T696" s="319"/>
      <c r="U696" s="319"/>
      <c r="V696" s="319"/>
      <c r="W696" s="319"/>
      <c r="X696" s="319"/>
      <c r="Y696" s="319"/>
      <c r="Z696" s="305"/>
      <c r="AA696" s="305"/>
      <c r="AB696" s="305"/>
      <c r="AC696" s="305"/>
      <c r="AD696" s="305"/>
      <c r="AE696" s="305"/>
      <c r="AF696" s="305"/>
      <c r="AG696" s="305"/>
      <c r="AH696" s="305"/>
      <c r="AI696" s="305"/>
      <c r="AJ696" s="305"/>
      <c r="AK696" s="305"/>
      <c r="AL696" s="305"/>
      <c r="AM696" s="305"/>
      <c r="AN696" s="305"/>
    </row>
    <row r="697" spans="1:40" s="304" customFormat="1" ht="9" customHeight="1">
      <c r="A697" s="319"/>
      <c r="N697" s="314"/>
      <c r="O697" s="305"/>
      <c r="P697" s="305"/>
      <c r="Q697" s="305"/>
      <c r="R697" s="305"/>
      <c r="S697" s="305"/>
      <c r="T697" s="305"/>
      <c r="U697" s="305"/>
      <c r="V697" s="305"/>
      <c r="W697" s="305"/>
      <c r="X697" s="305"/>
      <c r="Y697" s="305"/>
      <c r="Z697" s="305"/>
      <c r="AA697" s="305"/>
      <c r="AB697" s="305"/>
      <c r="AC697" s="305"/>
      <c r="AD697" s="305"/>
      <c r="AE697" s="305"/>
      <c r="AF697" s="305"/>
      <c r="AG697" s="305"/>
      <c r="AH697" s="305"/>
      <c r="AI697" s="305"/>
      <c r="AJ697" s="305"/>
      <c r="AK697" s="305"/>
      <c r="AL697" s="305"/>
      <c r="AM697" s="305"/>
      <c r="AN697" s="305"/>
    </row>
    <row r="698" spans="1:40" s="304" customFormat="1" ht="9" customHeight="1">
      <c r="A698" s="333">
        <v>2017</v>
      </c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14"/>
      <c r="O698" s="305"/>
      <c r="P698" s="305"/>
      <c r="Q698" s="305"/>
      <c r="R698" s="305"/>
      <c r="S698" s="305"/>
      <c r="T698" s="305"/>
      <c r="U698" s="305"/>
      <c r="V698" s="305"/>
      <c r="W698" s="305"/>
      <c r="X698" s="305"/>
      <c r="Y698" s="305"/>
      <c r="Z698" s="305"/>
      <c r="AA698" s="305"/>
      <c r="AB698" s="305"/>
      <c r="AC698" s="305"/>
      <c r="AD698" s="305"/>
      <c r="AE698" s="305"/>
      <c r="AF698" s="305"/>
      <c r="AG698" s="305"/>
      <c r="AH698" s="305"/>
      <c r="AI698" s="305"/>
      <c r="AJ698" s="305"/>
      <c r="AK698" s="305"/>
      <c r="AL698" s="305"/>
      <c r="AM698" s="305"/>
      <c r="AN698" s="305"/>
    </row>
    <row r="699" spans="1:40" s="304" customFormat="1" ht="9" customHeight="1">
      <c r="A699" s="306" t="s">
        <v>1</v>
      </c>
      <c r="B699" s="307">
        <f>SUM(B701:B732)</f>
        <v>2237025.4555190005</v>
      </c>
      <c r="C699" s="307">
        <f t="shared" ref="C699:M699" si="38">SUM(C701:C732)</f>
        <v>144161.67159899999</v>
      </c>
      <c r="D699" s="307">
        <f t="shared" si="38"/>
        <v>19517.891</v>
      </c>
      <c r="E699" s="307">
        <f t="shared" si="38"/>
        <v>1643.3599610000001</v>
      </c>
      <c r="F699" s="307">
        <f t="shared" si="38"/>
        <v>74258.00209699999</v>
      </c>
      <c r="G699" s="307">
        <f t="shared" si="38"/>
        <v>13266.532821999997</v>
      </c>
      <c r="H699" s="307">
        <f t="shared" si="38"/>
        <v>39540.611128000004</v>
      </c>
      <c r="I699" s="307">
        <f t="shared" si="38"/>
        <v>764215.17509899999</v>
      </c>
      <c r="J699" s="307">
        <f t="shared" si="38"/>
        <v>966379.35507399996</v>
      </c>
      <c r="K699" s="307">
        <f t="shared" si="38"/>
        <v>153757.13188200002</v>
      </c>
      <c r="L699" s="307">
        <f t="shared" si="38"/>
        <v>4354.3372879999997</v>
      </c>
      <c r="M699" s="307">
        <f t="shared" si="38"/>
        <v>55931.387569000006</v>
      </c>
      <c r="N699" s="314"/>
      <c r="O699" s="308"/>
      <c r="P699" s="305"/>
      <c r="Q699" s="305"/>
      <c r="R699" s="305"/>
      <c r="S699" s="305"/>
      <c r="T699" s="305"/>
      <c r="U699" s="305"/>
      <c r="V699" s="305"/>
      <c r="W699" s="305"/>
      <c r="X699" s="305"/>
      <c r="Y699" s="305"/>
      <c r="Z699" s="305"/>
      <c r="AA699" s="305"/>
      <c r="AB699" s="305"/>
      <c r="AC699" s="305"/>
      <c r="AD699" s="305"/>
      <c r="AE699" s="305"/>
      <c r="AF699" s="305"/>
      <c r="AG699" s="305"/>
      <c r="AH699" s="305"/>
      <c r="AI699" s="305"/>
      <c r="AJ699" s="305"/>
      <c r="AK699" s="305"/>
      <c r="AL699" s="305"/>
      <c r="AM699" s="305"/>
      <c r="AN699" s="305"/>
    </row>
    <row r="700" spans="1:40" s="304" customFormat="1" ht="3" customHeight="1">
      <c r="A700" s="306"/>
      <c r="N700" s="314"/>
      <c r="O700" s="305"/>
      <c r="P700" s="305"/>
      <c r="Q700" s="305"/>
      <c r="R700" s="305"/>
      <c r="S700" s="305"/>
      <c r="T700" s="305"/>
      <c r="U700" s="305"/>
      <c r="V700" s="305"/>
      <c r="W700" s="305"/>
      <c r="X700" s="305"/>
      <c r="Y700" s="305"/>
      <c r="Z700" s="305"/>
      <c r="AA700" s="305"/>
      <c r="AB700" s="305"/>
      <c r="AC700" s="305"/>
      <c r="AD700" s="305"/>
      <c r="AE700" s="305"/>
      <c r="AF700" s="305"/>
      <c r="AG700" s="305"/>
      <c r="AH700" s="305"/>
      <c r="AI700" s="305"/>
      <c r="AJ700" s="305"/>
      <c r="AK700" s="305"/>
      <c r="AL700" s="305"/>
      <c r="AM700" s="305"/>
      <c r="AN700" s="305"/>
    </row>
    <row r="701" spans="1:40" s="304" customFormat="1" ht="9" customHeight="1">
      <c r="A701" s="311" t="s">
        <v>2</v>
      </c>
      <c r="B701" s="311">
        <f>SUM(C701:M701)</f>
        <v>25969.769080000002</v>
      </c>
      <c r="C701" s="311">
        <v>933.90005799999994</v>
      </c>
      <c r="D701" s="311">
        <v>0</v>
      </c>
      <c r="E701" s="311">
        <v>0</v>
      </c>
      <c r="F701" s="311">
        <v>453.78658100000001</v>
      </c>
      <c r="G701" s="311">
        <v>167.10964000000001</v>
      </c>
      <c r="H701" s="311">
        <v>747.40129300000001</v>
      </c>
      <c r="I701" s="311">
        <v>8201.5821780000006</v>
      </c>
      <c r="J701" s="311">
        <v>11670.787550999999</v>
      </c>
      <c r="K701" s="311">
        <v>1835.1667789999999</v>
      </c>
      <c r="L701" s="311">
        <v>0</v>
      </c>
      <c r="M701" s="304">
        <v>1960.0350000000001</v>
      </c>
      <c r="N701" s="314"/>
      <c r="O701" s="319"/>
      <c r="P701" s="319"/>
      <c r="Q701" s="319"/>
      <c r="R701" s="319"/>
      <c r="S701" s="319"/>
      <c r="T701" s="319"/>
      <c r="U701" s="319"/>
      <c r="V701" s="319"/>
      <c r="W701" s="319"/>
      <c r="X701" s="319"/>
      <c r="Y701" s="319"/>
      <c r="Z701" s="305"/>
      <c r="AA701" s="305"/>
      <c r="AB701" s="305"/>
      <c r="AC701" s="305"/>
      <c r="AD701" s="305"/>
      <c r="AE701" s="305"/>
      <c r="AF701" s="305"/>
      <c r="AG701" s="305"/>
      <c r="AH701" s="305"/>
      <c r="AI701" s="305"/>
      <c r="AJ701" s="305"/>
      <c r="AK701" s="305"/>
      <c r="AL701" s="305"/>
      <c r="AM701" s="305"/>
      <c r="AN701" s="305"/>
    </row>
    <row r="702" spans="1:40" s="304" customFormat="1" ht="9" customHeight="1">
      <c r="A702" s="311" t="s">
        <v>3</v>
      </c>
      <c r="B702" s="311">
        <f t="shared" ref="B702:B732" si="39">SUM(C702:M702)</f>
        <v>54717.463072000006</v>
      </c>
      <c r="C702" s="304">
        <v>3805.7463389999998</v>
      </c>
      <c r="D702" s="316">
        <v>0</v>
      </c>
      <c r="E702" s="304">
        <v>21.588913999999999</v>
      </c>
      <c r="F702" s="304">
        <v>1121.388408</v>
      </c>
      <c r="G702" s="304">
        <v>224.34161399999999</v>
      </c>
      <c r="H702" s="304">
        <v>244.98584399999999</v>
      </c>
      <c r="I702" s="304">
        <v>22428.950534</v>
      </c>
      <c r="J702" s="304">
        <v>24098.666150000001</v>
      </c>
      <c r="K702" s="304">
        <v>2771.7952690000002</v>
      </c>
      <c r="L702" s="316">
        <v>0</v>
      </c>
      <c r="M702" s="304">
        <v>0</v>
      </c>
      <c r="N702" s="314"/>
      <c r="O702" s="319"/>
      <c r="P702" s="319"/>
      <c r="Q702" s="319"/>
      <c r="R702" s="319"/>
      <c r="S702" s="319"/>
      <c r="T702" s="319"/>
      <c r="U702" s="319"/>
      <c r="V702" s="319"/>
      <c r="W702" s="319"/>
      <c r="X702" s="319"/>
      <c r="Y702" s="319"/>
      <c r="Z702" s="305"/>
      <c r="AA702" s="305"/>
      <c r="AB702" s="305"/>
      <c r="AC702" s="305"/>
      <c r="AD702" s="305"/>
      <c r="AE702" s="305"/>
      <c r="AF702" s="305"/>
      <c r="AG702" s="305"/>
      <c r="AH702" s="305"/>
      <c r="AI702" s="305"/>
      <c r="AJ702" s="305"/>
      <c r="AK702" s="305"/>
      <c r="AL702" s="305"/>
      <c r="AM702" s="305"/>
      <c r="AN702" s="305"/>
    </row>
    <row r="703" spans="1:40" s="304" customFormat="1" ht="9" customHeight="1">
      <c r="A703" s="311" t="s">
        <v>4</v>
      </c>
      <c r="B703" s="311">
        <f t="shared" si="39"/>
        <v>17861.795417000001</v>
      </c>
      <c r="C703" s="316">
        <v>931.54060500000003</v>
      </c>
      <c r="D703" s="316">
        <v>0</v>
      </c>
      <c r="E703" s="316">
        <v>0</v>
      </c>
      <c r="F703" s="316">
        <v>511.26133900000002</v>
      </c>
      <c r="G703" s="316">
        <v>71.489624000000006</v>
      </c>
      <c r="H703" s="316">
        <v>149.26661300000001</v>
      </c>
      <c r="I703" s="316">
        <v>5298.1797539999998</v>
      </c>
      <c r="J703" s="316">
        <v>10313.122067</v>
      </c>
      <c r="K703" s="316">
        <v>581.40069400000004</v>
      </c>
      <c r="L703" s="316">
        <v>0</v>
      </c>
      <c r="M703" s="316">
        <v>5.5347210000000002</v>
      </c>
      <c r="N703" s="314"/>
      <c r="O703" s="319"/>
      <c r="P703" s="319"/>
      <c r="Q703" s="319"/>
      <c r="R703" s="319"/>
      <c r="S703" s="319"/>
      <c r="T703" s="319"/>
      <c r="U703" s="319"/>
      <c r="V703" s="319"/>
      <c r="W703" s="319"/>
      <c r="X703" s="319"/>
      <c r="Y703" s="319"/>
      <c r="Z703" s="305"/>
      <c r="AA703" s="305"/>
      <c r="AB703" s="305"/>
      <c r="AC703" s="305"/>
      <c r="AD703" s="305"/>
      <c r="AE703" s="305"/>
      <c r="AF703" s="305"/>
      <c r="AG703" s="305"/>
      <c r="AH703" s="305"/>
      <c r="AI703" s="305"/>
      <c r="AJ703" s="305"/>
      <c r="AK703" s="305"/>
      <c r="AL703" s="305"/>
      <c r="AM703" s="305"/>
      <c r="AN703" s="305"/>
    </row>
    <row r="704" spans="1:40" s="304" customFormat="1" ht="9" customHeight="1">
      <c r="A704" s="317" t="s">
        <v>5</v>
      </c>
      <c r="B704" s="335">
        <f t="shared" si="39"/>
        <v>22862.079320000001</v>
      </c>
      <c r="C704" s="318">
        <v>1392.721</v>
      </c>
      <c r="D704" s="318">
        <v>0</v>
      </c>
      <c r="E704" s="318">
        <v>0</v>
      </c>
      <c r="F704" s="318">
        <v>522.40700000000004</v>
      </c>
      <c r="G704" s="318">
        <v>106.71899999999999</v>
      </c>
      <c r="H704" s="318">
        <v>160.27199999999999</v>
      </c>
      <c r="I704" s="318">
        <v>6981.1670000000004</v>
      </c>
      <c r="J704" s="318">
        <v>12727.924000000001</v>
      </c>
      <c r="K704" s="318">
        <v>970.86932000000002</v>
      </c>
      <c r="L704" s="318">
        <v>0</v>
      </c>
      <c r="M704" s="318">
        <v>0</v>
      </c>
      <c r="N704" s="314"/>
      <c r="O704" s="319"/>
      <c r="P704" s="319"/>
      <c r="Q704" s="319"/>
      <c r="R704" s="319"/>
      <c r="S704" s="319"/>
      <c r="T704" s="319"/>
      <c r="U704" s="319"/>
      <c r="V704" s="319"/>
      <c r="W704" s="319"/>
      <c r="X704" s="319"/>
      <c r="Y704" s="319"/>
      <c r="Z704" s="305"/>
      <c r="AA704" s="305"/>
      <c r="AB704" s="305"/>
      <c r="AC704" s="305"/>
      <c r="AD704" s="305"/>
      <c r="AE704" s="305"/>
      <c r="AF704" s="305"/>
      <c r="AG704" s="305"/>
      <c r="AH704" s="305"/>
      <c r="AI704" s="305"/>
      <c r="AJ704" s="305"/>
      <c r="AK704" s="305"/>
      <c r="AL704" s="305"/>
      <c r="AM704" s="305"/>
      <c r="AN704" s="305"/>
    </row>
    <row r="705" spans="1:40" s="304" customFormat="1" ht="9" customHeight="1">
      <c r="A705" s="319" t="s">
        <v>6</v>
      </c>
      <c r="B705" s="311">
        <f t="shared" si="39"/>
        <v>52540.146835</v>
      </c>
      <c r="C705" s="316">
        <v>2685.692904</v>
      </c>
      <c r="D705" s="316">
        <v>0</v>
      </c>
      <c r="E705" s="316">
        <v>610.17885999999999</v>
      </c>
      <c r="F705" s="316">
        <v>3090.3752789999999</v>
      </c>
      <c r="G705" s="316">
        <v>469.84330699999998</v>
      </c>
      <c r="H705" s="316">
        <v>453.53295400000002</v>
      </c>
      <c r="I705" s="316">
        <v>18109.445834999999</v>
      </c>
      <c r="J705" s="316">
        <v>23464.381961999999</v>
      </c>
      <c r="K705" s="316">
        <v>3656.6957339999999</v>
      </c>
      <c r="L705" s="316">
        <v>0</v>
      </c>
      <c r="M705" s="316">
        <v>0</v>
      </c>
      <c r="N705" s="314"/>
      <c r="O705" s="319"/>
      <c r="P705" s="319"/>
      <c r="Q705" s="319"/>
      <c r="R705" s="319"/>
      <c r="S705" s="319"/>
      <c r="T705" s="319"/>
      <c r="U705" s="319"/>
      <c r="V705" s="319"/>
      <c r="W705" s="319"/>
      <c r="X705" s="319"/>
      <c r="Y705" s="319"/>
      <c r="Z705" s="305"/>
      <c r="AA705" s="305"/>
      <c r="AB705" s="305"/>
      <c r="AC705" s="305"/>
      <c r="AD705" s="305"/>
      <c r="AE705" s="305"/>
      <c r="AF705" s="305"/>
      <c r="AG705" s="305"/>
      <c r="AH705" s="305"/>
      <c r="AI705" s="305"/>
      <c r="AJ705" s="305"/>
      <c r="AK705" s="305"/>
      <c r="AL705" s="305"/>
      <c r="AM705" s="305"/>
      <c r="AN705" s="305"/>
    </row>
    <row r="706" spans="1:40" s="304" customFormat="1" ht="9" customHeight="1">
      <c r="A706" s="319" t="s">
        <v>7</v>
      </c>
      <c r="B706" s="311">
        <f t="shared" si="39"/>
        <v>16529.091993000002</v>
      </c>
      <c r="C706" s="315">
        <v>692.69240400000001</v>
      </c>
      <c r="D706" s="315">
        <v>0</v>
      </c>
      <c r="E706" s="315">
        <v>0</v>
      </c>
      <c r="F706" s="315">
        <v>369.851876</v>
      </c>
      <c r="G706" s="315">
        <v>36.801344999999998</v>
      </c>
      <c r="H706" s="315">
        <v>246.06216900000001</v>
      </c>
      <c r="I706" s="315">
        <v>5243.7683820000002</v>
      </c>
      <c r="J706" s="315">
        <v>9413.1348170000001</v>
      </c>
      <c r="K706" s="315">
        <v>526.78099999999995</v>
      </c>
      <c r="L706" s="315">
        <v>0</v>
      </c>
      <c r="M706" s="315">
        <v>0</v>
      </c>
      <c r="N706" s="314"/>
      <c r="O706" s="319"/>
      <c r="P706" s="319"/>
      <c r="Q706" s="319"/>
      <c r="R706" s="319"/>
      <c r="S706" s="319"/>
      <c r="T706" s="319"/>
      <c r="U706" s="319"/>
      <c r="V706" s="319"/>
      <c r="W706" s="319"/>
      <c r="X706" s="319"/>
      <c r="Y706" s="319"/>
      <c r="Z706" s="305"/>
      <c r="AA706" s="305"/>
      <c r="AB706" s="305"/>
      <c r="AC706" s="305"/>
      <c r="AD706" s="305"/>
      <c r="AE706" s="305"/>
      <c r="AF706" s="305"/>
      <c r="AG706" s="305"/>
      <c r="AH706" s="305"/>
      <c r="AI706" s="305"/>
      <c r="AJ706" s="305"/>
      <c r="AK706" s="305"/>
      <c r="AL706" s="305"/>
      <c r="AM706" s="305"/>
      <c r="AN706" s="305"/>
    </row>
    <row r="707" spans="1:40" s="304" customFormat="1" ht="9" customHeight="1">
      <c r="A707" s="319" t="s">
        <v>8</v>
      </c>
      <c r="B707" s="311">
        <f t="shared" si="39"/>
        <v>99298.839089999994</v>
      </c>
      <c r="C707" s="305">
        <v>1421.463485</v>
      </c>
      <c r="D707" s="315">
        <v>0</v>
      </c>
      <c r="E707" s="305">
        <v>23.321446000000002</v>
      </c>
      <c r="F707" s="305">
        <v>1308.410717</v>
      </c>
      <c r="G707" s="305">
        <v>207.51286999999999</v>
      </c>
      <c r="H707" s="305">
        <v>1342.748994</v>
      </c>
      <c r="I707" s="305">
        <v>29328.401166</v>
      </c>
      <c r="J707" s="305">
        <v>58598.970617999999</v>
      </c>
      <c r="K707" s="305">
        <v>7068.0097939999996</v>
      </c>
      <c r="L707" s="315">
        <v>0</v>
      </c>
      <c r="M707" s="305">
        <v>0</v>
      </c>
      <c r="N707" s="314"/>
      <c r="O707" s="319"/>
      <c r="P707" s="319"/>
      <c r="Q707" s="319"/>
      <c r="R707" s="319"/>
      <c r="S707" s="319"/>
      <c r="T707" s="319"/>
      <c r="U707" s="319"/>
      <c r="V707" s="319"/>
      <c r="W707" s="319"/>
      <c r="X707" s="319"/>
      <c r="Y707" s="319"/>
      <c r="Z707" s="305"/>
      <c r="AA707" s="305"/>
      <c r="AB707" s="305"/>
      <c r="AC707" s="305"/>
      <c r="AD707" s="305"/>
      <c r="AE707" s="305"/>
      <c r="AF707" s="305"/>
      <c r="AG707" s="305"/>
      <c r="AH707" s="305"/>
      <c r="AI707" s="305"/>
      <c r="AJ707" s="305"/>
      <c r="AK707" s="305"/>
      <c r="AL707" s="305"/>
      <c r="AM707" s="305"/>
      <c r="AN707" s="305"/>
    </row>
    <row r="708" spans="1:40" s="304" customFormat="1" ht="9" customHeight="1">
      <c r="A708" s="317" t="s">
        <v>9</v>
      </c>
      <c r="B708" s="335">
        <f t="shared" si="39"/>
        <v>59961.291494000005</v>
      </c>
      <c r="C708" s="318">
        <v>4371.4707090000002</v>
      </c>
      <c r="D708" s="318">
        <v>0</v>
      </c>
      <c r="E708" s="318">
        <v>0</v>
      </c>
      <c r="F708" s="318">
        <v>2537.7209279999997</v>
      </c>
      <c r="G708" s="318">
        <v>262.786067</v>
      </c>
      <c r="H708" s="318">
        <v>1963.733538</v>
      </c>
      <c r="I708" s="318">
        <v>22805.454834</v>
      </c>
      <c r="J708" s="318">
        <v>25732.659285000002</v>
      </c>
      <c r="K708" s="318">
        <v>0</v>
      </c>
      <c r="L708" s="318">
        <v>1821.7345089999999</v>
      </c>
      <c r="M708" s="318">
        <v>465.73162400000001</v>
      </c>
      <c r="N708" s="314"/>
      <c r="O708" s="319"/>
      <c r="P708" s="319"/>
      <c r="Q708" s="319"/>
      <c r="R708" s="319"/>
      <c r="S708" s="319"/>
      <c r="T708" s="319"/>
      <c r="U708" s="319"/>
      <c r="V708" s="319"/>
      <c r="W708" s="319"/>
      <c r="X708" s="319"/>
      <c r="Y708" s="319"/>
      <c r="Z708" s="305"/>
      <c r="AA708" s="305"/>
      <c r="AB708" s="305"/>
      <c r="AC708" s="305"/>
      <c r="AD708" s="305"/>
      <c r="AE708" s="305"/>
      <c r="AF708" s="305"/>
      <c r="AG708" s="305"/>
      <c r="AH708" s="305"/>
      <c r="AI708" s="305"/>
      <c r="AJ708" s="305"/>
      <c r="AK708" s="305"/>
      <c r="AL708" s="305"/>
      <c r="AM708" s="305"/>
      <c r="AN708" s="305"/>
    </row>
    <row r="709" spans="1:40" s="304" customFormat="1" ht="9" customHeight="1">
      <c r="A709" s="319" t="s">
        <v>178</v>
      </c>
      <c r="B709" s="311">
        <f t="shared" si="39"/>
        <v>218651.5331</v>
      </c>
      <c r="C709" s="315">
        <v>54034.313000000002</v>
      </c>
      <c r="D709" s="315">
        <v>0</v>
      </c>
      <c r="E709" s="316">
        <v>0</v>
      </c>
      <c r="F709" s="304">
        <v>23556.554</v>
      </c>
      <c r="G709" s="304">
        <v>3759.5628999999999</v>
      </c>
      <c r="H709" s="304">
        <v>6783.9155000000001</v>
      </c>
      <c r="I709" s="304">
        <v>87712.155599999998</v>
      </c>
      <c r="J709" s="304">
        <v>29126.764899999998</v>
      </c>
      <c r="K709" s="304">
        <v>4040.067</v>
      </c>
      <c r="L709" s="315">
        <v>0</v>
      </c>
      <c r="M709" s="315">
        <v>9638.2001999999993</v>
      </c>
      <c r="N709" s="314"/>
      <c r="O709" s="319"/>
      <c r="P709" s="319"/>
      <c r="Q709" s="319"/>
      <c r="R709" s="319"/>
      <c r="S709" s="319"/>
      <c r="T709" s="319"/>
      <c r="U709" s="319"/>
      <c r="V709" s="319"/>
      <c r="W709" s="319"/>
      <c r="X709" s="319"/>
      <c r="Y709" s="319"/>
      <c r="Z709" s="305"/>
      <c r="AA709" s="305"/>
      <c r="AB709" s="305"/>
      <c r="AC709" s="305"/>
      <c r="AD709" s="305"/>
      <c r="AE709" s="305"/>
      <c r="AF709" s="305"/>
      <c r="AG709" s="305"/>
      <c r="AH709" s="305"/>
      <c r="AI709" s="305"/>
      <c r="AJ709" s="305"/>
      <c r="AK709" s="305"/>
      <c r="AL709" s="305"/>
      <c r="AM709" s="305"/>
      <c r="AN709" s="305"/>
    </row>
    <row r="710" spans="1:40" s="304" customFormat="1" ht="9" customHeight="1">
      <c r="A710" s="319" t="s">
        <v>11</v>
      </c>
      <c r="B710" s="311">
        <f t="shared" si="39"/>
        <v>38849.810447999997</v>
      </c>
      <c r="C710" s="316">
        <v>1939.9641200000001</v>
      </c>
      <c r="D710" s="316">
        <v>0</v>
      </c>
      <c r="E710" s="316">
        <v>0</v>
      </c>
      <c r="F710" s="316">
        <v>1330.2150810000001</v>
      </c>
      <c r="G710" s="316">
        <v>84.583304999999996</v>
      </c>
      <c r="H710" s="316">
        <v>181.20867899999999</v>
      </c>
      <c r="I710" s="316">
        <v>10430.938731</v>
      </c>
      <c r="J710" s="316">
        <v>19283.716004999998</v>
      </c>
      <c r="K710" s="316">
        <v>5599.1845270000003</v>
      </c>
      <c r="L710" s="316">
        <v>0</v>
      </c>
      <c r="M710" s="316">
        <v>0</v>
      </c>
      <c r="N710" s="314"/>
      <c r="O710" s="334"/>
      <c r="P710" s="319"/>
      <c r="Q710" s="319"/>
      <c r="R710" s="319"/>
      <c r="S710" s="319"/>
      <c r="T710" s="319"/>
      <c r="U710" s="319"/>
      <c r="V710" s="319"/>
      <c r="W710" s="319"/>
      <c r="X710" s="319"/>
      <c r="Y710" s="319"/>
      <c r="Z710" s="305"/>
      <c r="AA710" s="305"/>
      <c r="AB710" s="305"/>
      <c r="AC710" s="305"/>
      <c r="AD710" s="305"/>
      <c r="AE710" s="305"/>
      <c r="AF710" s="305"/>
      <c r="AG710" s="305"/>
      <c r="AH710" s="305"/>
      <c r="AI710" s="305"/>
      <c r="AJ710" s="305"/>
      <c r="AK710" s="305"/>
      <c r="AL710" s="305"/>
      <c r="AM710" s="305"/>
      <c r="AN710" s="305"/>
    </row>
    <row r="711" spans="1:40" s="304" customFormat="1" ht="9" customHeight="1">
      <c r="A711" s="319" t="s">
        <v>12</v>
      </c>
      <c r="B711" s="311">
        <f t="shared" si="39"/>
        <v>88710.89947199999</v>
      </c>
      <c r="C711" s="305">
        <v>3333.9982190000001</v>
      </c>
      <c r="D711" s="315">
        <v>0</v>
      </c>
      <c r="E711" s="315">
        <v>0</v>
      </c>
      <c r="F711" s="305">
        <v>1978.059587</v>
      </c>
      <c r="G711" s="305">
        <v>975.11655900000005</v>
      </c>
      <c r="H711" s="305">
        <v>10734.755128000001</v>
      </c>
      <c r="I711" s="305">
        <v>33244.553494</v>
      </c>
      <c r="J711" s="305">
        <v>38444.416485000002</v>
      </c>
      <c r="K711" s="315">
        <v>0</v>
      </c>
      <c r="L711" s="315">
        <v>0</v>
      </c>
      <c r="M711" s="315">
        <v>0</v>
      </c>
      <c r="N711" s="314"/>
      <c r="O711" s="319"/>
      <c r="P711" s="319"/>
      <c r="Q711" s="319"/>
      <c r="R711" s="319"/>
      <c r="S711" s="319"/>
      <c r="T711" s="319"/>
      <c r="U711" s="319"/>
      <c r="V711" s="319"/>
      <c r="W711" s="319"/>
      <c r="X711" s="319"/>
      <c r="Y711" s="319"/>
      <c r="Z711" s="305"/>
      <c r="AA711" s="305"/>
      <c r="AB711" s="305"/>
      <c r="AC711" s="305"/>
      <c r="AD711" s="305"/>
      <c r="AE711" s="305"/>
      <c r="AF711" s="305"/>
      <c r="AG711" s="305"/>
      <c r="AH711" s="305"/>
      <c r="AI711" s="305"/>
      <c r="AJ711" s="305"/>
      <c r="AK711" s="305"/>
      <c r="AL711" s="305"/>
      <c r="AM711" s="305"/>
      <c r="AN711" s="305"/>
    </row>
    <row r="712" spans="1:40" s="304" customFormat="1" ht="9" customHeight="1">
      <c r="A712" s="317" t="s">
        <v>13</v>
      </c>
      <c r="B712" s="335">
        <f t="shared" si="39"/>
        <v>64705.509117000001</v>
      </c>
      <c r="C712" s="323">
        <v>1470.594335</v>
      </c>
      <c r="D712" s="318">
        <v>0</v>
      </c>
      <c r="E712" s="318">
        <v>0</v>
      </c>
      <c r="F712" s="323">
        <v>335.454027</v>
      </c>
      <c r="G712" s="323">
        <v>124.800101</v>
      </c>
      <c r="H712" s="323">
        <v>9.9494249999999997</v>
      </c>
      <c r="I712" s="323">
        <v>17047.519491999999</v>
      </c>
      <c r="J712" s="323">
        <v>42730.217792000003</v>
      </c>
      <c r="K712" s="323">
        <v>2950</v>
      </c>
      <c r="L712" s="318">
        <v>0</v>
      </c>
      <c r="M712" s="323">
        <v>36.973945000000001</v>
      </c>
      <c r="N712" s="314"/>
      <c r="O712" s="319"/>
      <c r="P712" s="319"/>
      <c r="Q712" s="319"/>
      <c r="R712" s="319"/>
      <c r="S712" s="319"/>
      <c r="T712" s="319"/>
      <c r="U712" s="319"/>
      <c r="V712" s="319"/>
      <c r="W712" s="319"/>
      <c r="X712" s="319"/>
      <c r="Y712" s="319"/>
      <c r="Z712" s="305"/>
      <c r="AA712" s="305"/>
      <c r="AB712" s="305"/>
      <c r="AC712" s="305"/>
      <c r="AD712" s="305"/>
      <c r="AE712" s="305"/>
      <c r="AF712" s="305"/>
      <c r="AG712" s="305"/>
      <c r="AH712" s="305"/>
      <c r="AI712" s="305"/>
      <c r="AJ712" s="305"/>
      <c r="AK712" s="305"/>
      <c r="AL712" s="305"/>
      <c r="AM712" s="305"/>
      <c r="AN712" s="305"/>
    </row>
    <row r="713" spans="1:40" s="304" customFormat="1" ht="9" customHeight="1">
      <c r="A713" s="319" t="s">
        <v>14</v>
      </c>
      <c r="B713" s="311">
        <f t="shared" si="39"/>
        <v>47928.797634000002</v>
      </c>
      <c r="C713" s="316">
        <v>1113.1428980000001</v>
      </c>
      <c r="D713" s="316">
        <v>0</v>
      </c>
      <c r="E713" s="316">
        <v>15.420002999999999</v>
      </c>
      <c r="F713" s="316">
        <v>764.82571099999996</v>
      </c>
      <c r="G713" s="316">
        <v>223.22642099999999</v>
      </c>
      <c r="H713" s="316">
        <v>180.69967600000001</v>
      </c>
      <c r="I713" s="316">
        <v>15378.703909</v>
      </c>
      <c r="J713" s="316">
        <v>30252.779016</v>
      </c>
      <c r="K713" s="316">
        <v>0</v>
      </c>
      <c r="L713" s="316">
        <v>0</v>
      </c>
      <c r="M713" s="315">
        <v>0</v>
      </c>
      <c r="N713" s="314"/>
      <c r="O713" s="319"/>
      <c r="P713" s="319"/>
      <c r="Q713" s="319"/>
      <c r="R713" s="319"/>
      <c r="S713" s="319"/>
      <c r="T713" s="319"/>
      <c r="U713" s="319"/>
      <c r="V713" s="319"/>
      <c r="W713" s="319"/>
      <c r="X713" s="319"/>
      <c r="Y713" s="319"/>
      <c r="Z713" s="305"/>
      <c r="AA713" s="305"/>
      <c r="AB713" s="305"/>
      <c r="AC713" s="305"/>
      <c r="AD713" s="305"/>
      <c r="AE713" s="305"/>
      <c r="AF713" s="305"/>
      <c r="AG713" s="305"/>
      <c r="AH713" s="305"/>
      <c r="AI713" s="305"/>
      <c r="AJ713" s="305"/>
      <c r="AK713" s="305"/>
      <c r="AL713" s="305"/>
      <c r="AM713" s="305"/>
      <c r="AN713" s="305"/>
    </row>
    <row r="714" spans="1:40" s="304" customFormat="1" ht="9" customHeight="1">
      <c r="A714" s="319" t="s">
        <v>15</v>
      </c>
      <c r="B714" s="311">
        <f t="shared" si="39"/>
        <v>112294.00040900001</v>
      </c>
      <c r="C714" s="315">
        <v>4520.9041980000002</v>
      </c>
      <c r="D714" s="315">
        <v>0</v>
      </c>
      <c r="E714" s="315">
        <v>0</v>
      </c>
      <c r="F714" s="315">
        <v>2946.2454789999997</v>
      </c>
      <c r="G714" s="315">
        <v>552.62217700000008</v>
      </c>
      <c r="H714" s="315">
        <v>3324.9218209999999</v>
      </c>
      <c r="I714" s="315">
        <v>52105.464145999998</v>
      </c>
      <c r="J714" s="315">
        <v>46867.094354000001</v>
      </c>
      <c r="K714" s="315">
        <v>320.99653600000005</v>
      </c>
      <c r="L714" s="315">
        <v>1565.281199</v>
      </c>
      <c r="M714" s="315">
        <v>90.470499000000004</v>
      </c>
      <c r="N714" s="314"/>
      <c r="O714" s="319"/>
      <c r="P714" s="319"/>
      <c r="Q714" s="319"/>
      <c r="R714" s="319"/>
      <c r="S714" s="319"/>
      <c r="T714" s="319"/>
      <c r="U714" s="319"/>
      <c r="V714" s="319"/>
      <c r="W714" s="319"/>
      <c r="X714" s="319"/>
      <c r="Y714" s="319"/>
      <c r="Z714" s="305"/>
      <c r="AA714" s="305"/>
      <c r="AB714" s="305"/>
      <c r="AC714" s="305"/>
      <c r="AD714" s="305"/>
      <c r="AE714" s="305"/>
      <c r="AF714" s="305"/>
      <c r="AG714" s="305"/>
      <c r="AH714" s="305"/>
      <c r="AI714" s="305"/>
      <c r="AJ714" s="305"/>
      <c r="AK714" s="305"/>
      <c r="AL714" s="305"/>
      <c r="AM714" s="305"/>
      <c r="AN714" s="305"/>
    </row>
    <row r="715" spans="1:40" s="304" customFormat="1" ht="9" customHeight="1">
      <c r="A715" s="319" t="s">
        <v>16</v>
      </c>
      <c r="B715" s="311">
        <f t="shared" si="39"/>
        <v>291013.54092599999</v>
      </c>
      <c r="C715" s="315">
        <v>17563.875</v>
      </c>
      <c r="D715" s="315">
        <v>19517.891</v>
      </c>
      <c r="E715" s="315">
        <v>566.66099999999994</v>
      </c>
      <c r="F715" s="315">
        <v>7828.2470000000003</v>
      </c>
      <c r="G715" s="315">
        <v>687.61199999999997</v>
      </c>
      <c r="H715" s="315">
        <v>3778.58</v>
      </c>
      <c r="I715" s="315">
        <v>102543.83256900001</v>
      </c>
      <c r="J715" s="315">
        <v>101276.623357</v>
      </c>
      <c r="K715" s="315">
        <v>6507.5129999999999</v>
      </c>
      <c r="L715" s="315">
        <v>0</v>
      </c>
      <c r="M715" s="315">
        <v>30742.705999999998</v>
      </c>
      <c r="N715" s="314"/>
      <c r="O715" s="319"/>
      <c r="P715" s="319"/>
      <c r="Q715" s="319"/>
      <c r="R715" s="319"/>
      <c r="S715" s="319"/>
      <c r="T715" s="319"/>
      <c r="U715" s="319"/>
      <c r="V715" s="319"/>
      <c r="W715" s="319"/>
      <c r="X715" s="319"/>
      <c r="Y715" s="319"/>
      <c r="Z715" s="305"/>
      <c r="AA715" s="305"/>
      <c r="AB715" s="305"/>
      <c r="AC715" s="305"/>
      <c r="AD715" s="305"/>
      <c r="AE715" s="305"/>
      <c r="AF715" s="305"/>
      <c r="AG715" s="305"/>
      <c r="AH715" s="305"/>
      <c r="AI715" s="305"/>
      <c r="AJ715" s="305"/>
      <c r="AK715" s="305"/>
      <c r="AL715" s="305"/>
      <c r="AM715" s="305"/>
      <c r="AN715" s="305"/>
    </row>
    <row r="716" spans="1:40" s="304" customFormat="1" ht="9" customHeight="1">
      <c r="A716" s="317" t="s">
        <v>17</v>
      </c>
      <c r="B716" s="335">
        <f t="shared" si="39"/>
        <v>71829.022585999992</v>
      </c>
      <c r="C716" s="318">
        <v>903.294175</v>
      </c>
      <c r="D716" s="318">
        <v>0</v>
      </c>
      <c r="E716" s="318">
        <v>123.302171</v>
      </c>
      <c r="F716" s="318">
        <v>1852.3524620000001</v>
      </c>
      <c r="G716" s="318">
        <v>420.00366100000002</v>
      </c>
      <c r="H716" s="318">
        <v>228.473625</v>
      </c>
      <c r="I716" s="318">
        <v>23167.070726999998</v>
      </c>
      <c r="J716" s="318">
        <v>43831.357281999997</v>
      </c>
      <c r="K716" s="318">
        <v>1303.1684829999999</v>
      </c>
      <c r="L716" s="318">
        <v>0</v>
      </c>
      <c r="M716" s="318">
        <v>0</v>
      </c>
      <c r="N716" s="314"/>
      <c r="O716" s="319"/>
      <c r="P716" s="319"/>
      <c r="Q716" s="319"/>
      <c r="R716" s="319"/>
      <c r="S716" s="319"/>
      <c r="T716" s="319"/>
      <c r="U716" s="319"/>
      <c r="V716" s="319"/>
      <c r="W716" s="319"/>
      <c r="X716" s="319"/>
      <c r="Y716" s="319"/>
      <c r="Z716" s="305"/>
      <c r="AA716" s="305"/>
      <c r="AB716" s="305"/>
      <c r="AC716" s="305"/>
      <c r="AD716" s="305"/>
      <c r="AE716" s="305"/>
      <c r="AF716" s="305"/>
      <c r="AG716" s="305"/>
      <c r="AH716" s="305"/>
      <c r="AI716" s="305"/>
      <c r="AJ716" s="305"/>
      <c r="AK716" s="305"/>
      <c r="AL716" s="305"/>
      <c r="AM716" s="305"/>
      <c r="AN716" s="305"/>
    </row>
    <row r="717" spans="1:40" s="304" customFormat="1" ht="9" customHeight="1">
      <c r="A717" s="319" t="s">
        <v>18</v>
      </c>
      <c r="B717" s="311">
        <f t="shared" si="39"/>
        <v>32637.459473000003</v>
      </c>
      <c r="C717" s="316">
        <v>659.69712900000002</v>
      </c>
      <c r="D717" s="316">
        <v>0</v>
      </c>
      <c r="E717" s="316">
        <v>127.266814</v>
      </c>
      <c r="F717" s="316">
        <v>757.66006100000004</v>
      </c>
      <c r="G717" s="316">
        <v>72.410225999999994</v>
      </c>
      <c r="H717" s="316">
        <v>85.244766999999996</v>
      </c>
      <c r="I717" s="316">
        <v>10303.497238</v>
      </c>
      <c r="J717" s="316">
        <v>16794.041322000001</v>
      </c>
      <c r="K717" s="316">
        <v>3738.4088059999999</v>
      </c>
      <c r="L717" s="316">
        <v>0</v>
      </c>
      <c r="M717" s="316">
        <v>99.233109999999996</v>
      </c>
      <c r="N717" s="314"/>
      <c r="O717" s="319"/>
      <c r="P717" s="319"/>
      <c r="Q717" s="319"/>
      <c r="R717" s="319"/>
      <c r="S717" s="319"/>
      <c r="T717" s="319"/>
      <c r="U717" s="319"/>
      <c r="V717" s="319"/>
      <c r="W717" s="319"/>
      <c r="X717" s="319"/>
      <c r="Y717" s="319"/>
      <c r="Z717" s="305"/>
      <c r="AA717" s="305"/>
      <c r="AB717" s="305"/>
      <c r="AC717" s="305"/>
      <c r="AD717" s="305"/>
      <c r="AE717" s="305"/>
      <c r="AF717" s="305"/>
      <c r="AG717" s="305"/>
      <c r="AH717" s="305"/>
      <c r="AI717" s="305"/>
      <c r="AJ717" s="305"/>
      <c r="AK717" s="305"/>
      <c r="AL717" s="305"/>
      <c r="AM717" s="305"/>
      <c r="AN717" s="305"/>
    </row>
    <row r="718" spans="1:40" s="304" customFormat="1" ht="9" customHeight="1">
      <c r="A718" s="319" t="s">
        <v>19</v>
      </c>
      <c r="B718" s="311">
        <f t="shared" si="39"/>
        <v>22323.649898</v>
      </c>
      <c r="C718" s="305">
        <v>769.38744799999995</v>
      </c>
      <c r="D718" s="315">
        <v>0</v>
      </c>
      <c r="E718" s="315">
        <v>0</v>
      </c>
      <c r="F718" s="305">
        <v>263.09232400000002</v>
      </c>
      <c r="G718" s="305">
        <v>54.482080000000003</v>
      </c>
      <c r="H718" s="305">
        <v>41.417484999999999</v>
      </c>
      <c r="I718" s="305">
        <v>7789.3065880000004</v>
      </c>
      <c r="J718" s="305">
        <v>13351.737195</v>
      </c>
      <c r="K718" s="305">
        <v>0</v>
      </c>
      <c r="L718" s="305">
        <v>0</v>
      </c>
      <c r="M718" s="315">
        <v>54.226778000000003</v>
      </c>
      <c r="N718" s="314"/>
      <c r="O718" s="319"/>
      <c r="P718" s="319"/>
      <c r="Q718" s="319"/>
      <c r="R718" s="319"/>
      <c r="S718" s="319"/>
      <c r="T718" s="319"/>
      <c r="U718" s="319"/>
      <c r="V718" s="319"/>
      <c r="W718" s="319"/>
      <c r="X718" s="319"/>
      <c r="Y718" s="319"/>
      <c r="Z718" s="305"/>
      <c r="AA718" s="305"/>
      <c r="AB718" s="305"/>
      <c r="AC718" s="305"/>
      <c r="AD718" s="305"/>
      <c r="AE718" s="305"/>
      <c r="AF718" s="305"/>
      <c r="AG718" s="305"/>
      <c r="AH718" s="305"/>
      <c r="AI718" s="305"/>
      <c r="AJ718" s="305"/>
      <c r="AK718" s="305"/>
      <c r="AL718" s="305"/>
      <c r="AM718" s="305"/>
      <c r="AN718" s="305"/>
    </row>
    <row r="719" spans="1:40" s="304" customFormat="1" ht="9" customHeight="1">
      <c r="A719" s="319" t="s">
        <v>20</v>
      </c>
      <c r="B719" s="311">
        <f t="shared" si="39"/>
        <v>119066.96344199999</v>
      </c>
      <c r="C719" s="316">
        <v>9847.7486279999994</v>
      </c>
      <c r="D719" s="316">
        <v>0</v>
      </c>
      <c r="E719" s="304">
        <v>0</v>
      </c>
      <c r="F719" s="316">
        <v>3726.9434510000001</v>
      </c>
      <c r="G719" s="316">
        <v>300.86865799999998</v>
      </c>
      <c r="H719" s="316">
        <v>2032.386</v>
      </c>
      <c r="I719" s="316">
        <v>36094.293034000002</v>
      </c>
      <c r="J719" s="316">
        <v>32585.152452999999</v>
      </c>
      <c r="K719" s="316">
        <v>34479.571217999997</v>
      </c>
      <c r="L719" s="316">
        <v>0</v>
      </c>
      <c r="M719" s="316">
        <v>0</v>
      </c>
      <c r="N719" s="314"/>
      <c r="O719" s="319"/>
      <c r="P719" s="319"/>
      <c r="Q719" s="319"/>
      <c r="R719" s="319"/>
      <c r="S719" s="319"/>
      <c r="T719" s="319"/>
      <c r="U719" s="319"/>
      <c r="V719" s="319"/>
      <c r="W719" s="319"/>
      <c r="X719" s="319"/>
      <c r="Y719" s="319"/>
      <c r="Z719" s="305"/>
      <c r="AA719" s="305"/>
      <c r="AB719" s="305"/>
      <c r="AC719" s="305"/>
      <c r="AD719" s="305"/>
      <c r="AE719" s="305"/>
      <c r="AF719" s="305"/>
      <c r="AG719" s="305"/>
      <c r="AH719" s="305"/>
      <c r="AI719" s="305"/>
      <c r="AJ719" s="305"/>
      <c r="AK719" s="305"/>
      <c r="AL719" s="305"/>
      <c r="AM719" s="305"/>
      <c r="AN719" s="305"/>
    </row>
    <row r="720" spans="1:40" s="304" customFormat="1" ht="9" customHeight="1">
      <c r="A720" s="317" t="s">
        <v>21</v>
      </c>
      <c r="B720" s="335">
        <f t="shared" si="39"/>
        <v>77765.055731</v>
      </c>
      <c r="C720" s="318">
        <v>1236.086888</v>
      </c>
      <c r="D720" s="318">
        <v>0</v>
      </c>
      <c r="E720" s="318">
        <v>9.190353</v>
      </c>
      <c r="F720" s="318">
        <v>1468.2746520000001</v>
      </c>
      <c r="G720" s="318">
        <v>320.47976400000005</v>
      </c>
      <c r="H720" s="318">
        <v>968.28149499999995</v>
      </c>
      <c r="I720" s="318">
        <v>19465.088282000001</v>
      </c>
      <c r="J720" s="318">
        <v>51324.520787000001</v>
      </c>
      <c r="K720" s="318">
        <v>2895.0498090000001</v>
      </c>
      <c r="L720" s="318">
        <v>0</v>
      </c>
      <c r="M720" s="318">
        <v>78.083701000000005</v>
      </c>
      <c r="N720" s="314"/>
      <c r="O720" s="319"/>
      <c r="P720" s="319"/>
      <c r="Q720" s="319"/>
      <c r="R720" s="319"/>
      <c r="S720" s="319"/>
      <c r="T720" s="319"/>
      <c r="U720" s="319"/>
      <c r="V720" s="319"/>
      <c r="W720" s="319"/>
      <c r="X720" s="319"/>
      <c r="Y720" s="319"/>
      <c r="Z720" s="305"/>
      <c r="AA720" s="305"/>
      <c r="AB720" s="305"/>
      <c r="AC720" s="305"/>
      <c r="AD720" s="305"/>
      <c r="AE720" s="305"/>
      <c r="AF720" s="305"/>
      <c r="AG720" s="305"/>
      <c r="AH720" s="305"/>
      <c r="AI720" s="305"/>
      <c r="AJ720" s="305"/>
      <c r="AK720" s="305"/>
      <c r="AL720" s="305"/>
      <c r="AM720" s="305"/>
      <c r="AN720" s="305"/>
    </row>
    <row r="721" spans="1:40" s="304" customFormat="1" ht="9" customHeight="1">
      <c r="A721" s="319" t="s">
        <v>22</v>
      </c>
      <c r="B721" s="311">
        <f t="shared" si="39"/>
        <v>93549.549169000005</v>
      </c>
      <c r="C721" s="305">
        <v>5122.5758260000002</v>
      </c>
      <c r="D721" s="315">
        <v>0</v>
      </c>
      <c r="E721" s="304">
        <v>0</v>
      </c>
      <c r="F721" s="315">
        <v>2259.0726169999998</v>
      </c>
      <c r="G721" s="305">
        <v>683.12667599999997</v>
      </c>
      <c r="H721" s="305">
        <v>291.580555</v>
      </c>
      <c r="I721" s="305">
        <v>33573.959003000004</v>
      </c>
      <c r="J721" s="305">
        <v>48539.710154</v>
      </c>
      <c r="K721" s="305">
        <v>0</v>
      </c>
      <c r="L721" s="305">
        <v>0</v>
      </c>
      <c r="M721" s="305">
        <v>3079.5243380000002</v>
      </c>
      <c r="N721" s="314"/>
      <c r="O721" s="319"/>
      <c r="P721" s="319"/>
      <c r="Q721" s="319"/>
      <c r="R721" s="319"/>
      <c r="S721" s="319"/>
      <c r="T721" s="319"/>
      <c r="U721" s="319"/>
      <c r="V721" s="319"/>
      <c r="W721" s="319"/>
      <c r="X721" s="319"/>
      <c r="Y721" s="319"/>
      <c r="Z721" s="305"/>
      <c r="AA721" s="305"/>
      <c r="AB721" s="305"/>
      <c r="AC721" s="305"/>
      <c r="AD721" s="305"/>
      <c r="AE721" s="305"/>
      <c r="AF721" s="305"/>
      <c r="AG721" s="305"/>
      <c r="AH721" s="305"/>
      <c r="AI721" s="305"/>
      <c r="AJ721" s="305"/>
      <c r="AK721" s="305"/>
      <c r="AL721" s="305"/>
      <c r="AM721" s="305"/>
      <c r="AN721" s="305"/>
    </row>
    <row r="722" spans="1:40" s="304" customFormat="1" ht="9" customHeight="1">
      <c r="A722" s="319" t="s">
        <v>23</v>
      </c>
      <c r="B722" s="311">
        <f t="shared" si="39"/>
        <v>35094.990443000002</v>
      </c>
      <c r="C722" s="315">
        <v>2965.2346910000001</v>
      </c>
      <c r="D722" s="315">
        <v>0</v>
      </c>
      <c r="E722" s="315">
        <v>0</v>
      </c>
      <c r="F722" s="315">
        <v>1338.7209110000001</v>
      </c>
      <c r="G722" s="315">
        <v>543.9515110000001</v>
      </c>
      <c r="H722" s="315">
        <v>910.657286</v>
      </c>
      <c r="I722" s="315">
        <v>13078.442220000001</v>
      </c>
      <c r="J722" s="315">
        <v>16257.752356000001</v>
      </c>
      <c r="K722" s="315">
        <v>0</v>
      </c>
      <c r="L722" s="315">
        <v>0</v>
      </c>
      <c r="M722" s="315">
        <v>0.23146799999999998</v>
      </c>
      <c r="N722" s="314"/>
      <c r="O722" s="319"/>
      <c r="P722" s="319"/>
      <c r="Q722" s="319"/>
      <c r="R722" s="319"/>
      <c r="S722" s="319"/>
      <c r="T722" s="319"/>
      <c r="U722" s="319"/>
      <c r="V722" s="319"/>
      <c r="W722" s="319"/>
      <c r="X722" s="319"/>
      <c r="Y722" s="319"/>
      <c r="Z722" s="305"/>
      <c r="AA722" s="305"/>
      <c r="AB722" s="305"/>
      <c r="AC722" s="305"/>
      <c r="AD722" s="305"/>
      <c r="AE722" s="305"/>
      <c r="AF722" s="305"/>
      <c r="AG722" s="305"/>
      <c r="AH722" s="305"/>
      <c r="AI722" s="305"/>
      <c r="AJ722" s="305"/>
      <c r="AK722" s="305"/>
      <c r="AL722" s="305"/>
      <c r="AM722" s="305"/>
      <c r="AN722" s="305"/>
    </row>
    <row r="723" spans="1:40" s="304" customFormat="1" ht="9" customHeight="1">
      <c r="A723" s="319" t="s">
        <v>24</v>
      </c>
      <c r="B723" s="311">
        <f t="shared" si="39"/>
        <v>49428.582588999998</v>
      </c>
      <c r="C723" s="305">
        <v>3188.7069999999999</v>
      </c>
      <c r="D723" s="315">
        <v>0</v>
      </c>
      <c r="E723" s="304">
        <v>0</v>
      </c>
      <c r="F723" s="315">
        <v>1328.979</v>
      </c>
      <c r="G723" s="305">
        <v>143.96600000000001</v>
      </c>
      <c r="H723" s="305">
        <v>339.51299999999998</v>
      </c>
      <c r="I723" s="305">
        <v>10201.957193</v>
      </c>
      <c r="J723" s="305">
        <v>13043.224807000001</v>
      </c>
      <c r="K723" s="305">
        <v>21182.235589</v>
      </c>
      <c r="L723" s="305">
        <v>0</v>
      </c>
      <c r="M723" s="305">
        <v>0</v>
      </c>
      <c r="N723" s="314"/>
      <c r="O723" s="319"/>
      <c r="P723" s="319"/>
      <c r="Q723" s="319"/>
      <c r="R723" s="319"/>
      <c r="S723" s="319"/>
      <c r="T723" s="319"/>
      <c r="U723" s="319"/>
      <c r="V723" s="319"/>
      <c r="W723" s="319"/>
      <c r="X723" s="319"/>
      <c r="Y723" s="319"/>
      <c r="Z723" s="305"/>
      <c r="AA723" s="305"/>
      <c r="AB723" s="305"/>
      <c r="AC723" s="305"/>
      <c r="AD723" s="305"/>
      <c r="AE723" s="305"/>
      <c r="AF723" s="305"/>
      <c r="AG723" s="305"/>
      <c r="AH723" s="305"/>
      <c r="AI723" s="305"/>
      <c r="AJ723" s="305"/>
      <c r="AK723" s="305"/>
      <c r="AL723" s="305"/>
      <c r="AM723" s="305"/>
      <c r="AN723" s="305"/>
    </row>
    <row r="724" spans="1:40" s="304" customFormat="1" ht="9" customHeight="1">
      <c r="A724" s="317" t="s">
        <v>25</v>
      </c>
      <c r="B724" s="335">
        <f t="shared" si="39"/>
        <v>49261.997218000004</v>
      </c>
      <c r="C724" s="323">
        <v>1613.923822</v>
      </c>
      <c r="D724" s="318">
        <v>0</v>
      </c>
      <c r="E724" s="318">
        <v>0</v>
      </c>
      <c r="F724" s="323">
        <v>1111.1654510000001</v>
      </c>
      <c r="G724" s="323">
        <v>889.59103700000003</v>
      </c>
      <c r="H724" s="323">
        <v>1187.819</v>
      </c>
      <c r="I724" s="323">
        <v>17221.156525999999</v>
      </c>
      <c r="J724" s="323">
        <v>25783.727552</v>
      </c>
      <c r="K724" s="323">
        <v>59.459829999999997</v>
      </c>
      <c r="L724" s="323">
        <v>0</v>
      </c>
      <c r="M724" s="323">
        <v>1395.154</v>
      </c>
      <c r="N724" s="314"/>
      <c r="O724" s="319"/>
      <c r="P724" s="319"/>
      <c r="Q724" s="319"/>
      <c r="R724" s="319"/>
      <c r="S724" s="319"/>
      <c r="T724" s="319"/>
      <c r="U724" s="319"/>
      <c r="V724" s="319"/>
      <c r="W724" s="319"/>
      <c r="X724" s="319"/>
      <c r="Y724" s="319"/>
      <c r="Z724" s="305"/>
      <c r="AA724" s="305"/>
      <c r="AB724" s="305"/>
      <c r="AC724" s="305"/>
      <c r="AD724" s="305"/>
      <c r="AE724" s="305"/>
      <c r="AF724" s="305"/>
      <c r="AG724" s="305"/>
      <c r="AH724" s="305"/>
      <c r="AI724" s="305"/>
      <c r="AJ724" s="305"/>
      <c r="AK724" s="305"/>
      <c r="AL724" s="305"/>
      <c r="AM724" s="305"/>
      <c r="AN724" s="305"/>
    </row>
    <row r="725" spans="1:40" s="304" customFormat="1" ht="9" customHeight="1">
      <c r="A725" s="319" t="s">
        <v>26</v>
      </c>
      <c r="B725" s="311">
        <f t="shared" si="39"/>
        <v>53492.260254000001</v>
      </c>
      <c r="C725" s="315">
        <v>2208.1422319999997</v>
      </c>
      <c r="D725" s="315">
        <v>0</v>
      </c>
      <c r="E725" s="315">
        <v>0</v>
      </c>
      <c r="F725" s="315">
        <v>2939.8604759999998</v>
      </c>
      <c r="G725" s="315">
        <v>220.37288100000001</v>
      </c>
      <c r="H725" s="315">
        <v>15.921237</v>
      </c>
      <c r="I725" s="315">
        <v>18569.720960000002</v>
      </c>
      <c r="J725" s="315">
        <v>29538.242467999997</v>
      </c>
      <c r="K725" s="315">
        <v>0</v>
      </c>
      <c r="L725" s="315">
        <v>0</v>
      </c>
      <c r="M725" s="315">
        <v>0</v>
      </c>
      <c r="N725" s="314"/>
      <c r="O725" s="319"/>
      <c r="P725" s="319"/>
      <c r="Q725" s="319"/>
      <c r="R725" s="319"/>
      <c r="S725" s="319"/>
      <c r="T725" s="319"/>
      <c r="U725" s="319"/>
      <c r="V725" s="319"/>
      <c r="W725" s="319"/>
      <c r="X725" s="319"/>
      <c r="Y725" s="319"/>
      <c r="Z725" s="305"/>
      <c r="AA725" s="305"/>
      <c r="AB725" s="305"/>
      <c r="AC725" s="305"/>
      <c r="AD725" s="305"/>
      <c r="AE725" s="305"/>
      <c r="AF725" s="305"/>
      <c r="AG725" s="305"/>
      <c r="AH725" s="305"/>
      <c r="AI725" s="305"/>
      <c r="AJ725" s="305"/>
      <c r="AK725" s="305"/>
      <c r="AL725" s="305"/>
      <c r="AM725" s="305"/>
      <c r="AN725" s="305"/>
    </row>
    <row r="726" spans="1:40" s="304" customFormat="1" ht="9" customHeight="1">
      <c r="A726" s="319" t="s">
        <v>27</v>
      </c>
      <c r="B726" s="311">
        <f t="shared" si="39"/>
        <v>66317.756410000002</v>
      </c>
      <c r="C726" s="315">
        <v>2819.6727390000001</v>
      </c>
      <c r="D726" s="315">
        <v>0</v>
      </c>
      <c r="E726" s="315">
        <v>0</v>
      </c>
      <c r="F726" s="315">
        <v>1541.3747069999999</v>
      </c>
      <c r="G726" s="315">
        <v>131.76265900000001</v>
      </c>
      <c r="H726" s="315">
        <v>571.12046399999997</v>
      </c>
      <c r="I726" s="315">
        <v>21485.371551</v>
      </c>
      <c r="J726" s="315">
        <v>24139.006631</v>
      </c>
      <c r="K726" s="315">
        <v>8014.1124390000004</v>
      </c>
      <c r="L726" s="315">
        <v>0</v>
      </c>
      <c r="M726" s="315">
        <v>7615.3352199999999</v>
      </c>
      <c r="N726" s="314"/>
      <c r="O726" s="319"/>
      <c r="P726" s="319"/>
      <c r="Q726" s="319"/>
      <c r="R726" s="319"/>
      <c r="S726" s="319"/>
      <c r="T726" s="319"/>
      <c r="U726" s="319"/>
      <c r="V726" s="319"/>
      <c r="W726" s="319"/>
      <c r="X726" s="319"/>
      <c r="Y726" s="319"/>
      <c r="Z726" s="305"/>
      <c r="AA726" s="305"/>
      <c r="AB726" s="305"/>
      <c r="AC726" s="305"/>
      <c r="AD726" s="305"/>
      <c r="AE726" s="305"/>
      <c r="AF726" s="305"/>
      <c r="AG726" s="305"/>
      <c r="AH726" s="305"/>
      <c r="AI726" s="305"/>
      <c r="AJ726" s="305"/>
      <c r="AK726" s="305"/>
      <c r="AL726" s="305"/>
      <c r="AM726" s="305"/>
      <c r="AN726" s="305"/>
    </row>
    <row r="727" spans="1:40" s="304" customFormat="1" ht="9" customHeight="1">
      <c r="A727" s="319" t="s">
        <v>28</v>
      </c>
      <c r="B727" s="311">
        <f t="shared" si="39"/>
        <v>50914.543066999999</v>
      </c>
      <c r="C727" s="315">
        <v>1574.3798420000001</v>
      </c>
      <c r="D727" s="315">
        <v>0</v>
      </c>
      <c r="E727" s="315">
        <v>0</v>
      </c>
      <c r="F727" s="315">
        <v>1028.7070100000001</v>
      </c>
      <c r="G727" s="315">
        <v>168.45979500000001</v>
      </c>
      <c r="H727" s="315">
        <v>163.29956000000001</v>
      </c>
      <c r="I727" s="315">
        <v>21542.249538</v>
      </c>
      <c r="J727" s="315">
        <v>22640.476338</v>
      </c>
      <c r="K727" s="315">
        <v>3796.970984</v>
      </c>
      <c r="L727" s="315">
        <v>0</v>
      </c>
      <c r="M727" s="315">
        <v>0</v>
      </c>
      <c r="N727" s="314"/>
      <c r="O727" s="319"/>
      <c r="P727" s="319"/>
      <c r="Q727" s="319"/>
      <c r="R727" s="319"/>
      <c r="S727" s="319"/>
      <c r="T727" s="319"/>
      <c r="U727" s="319"/>
      <c r="V727" s="319"/>
      <c r="W727" s="319"/>
      <c r="X727" s="319"/>
      <c r="Y727" s="319"/>
      <c r="Z727" s="305"/>
      <c r="AA727" s="305"/>
      <c r="AB727" s="305"/>
      <c r="AC727" s="305"/>
      <c r="AD727" s="305"/>
      <c r="AE727" s="305"/>
      <c r="AF727" s="305"/>
      <c r="AG727" s="305"/>
      <c r="AH727" s="305"/>
      <c r="AI727" s="305"/>
      <c r="AJ727" s="305"/>
      <c r="AK727" s="305"/>
      <c r="AL727" s="305"/>
      <c r="AM727" s="305"/>
      <c r="AN727" s="305"/>
    </row>
    <row r="728" spans="1:40" s="304" customFormat="1" ht="9" customHeight="1">
      <c r="A728" s="317" t="s">
        <v>29</v>
      </c>
      <c r="B728" s="335">
        <f t="shared" si="39"/>
        <v>57152.841007000003</v>
      </c>
      <c r="C728" s="318">
        <v>3527.3880720000002</v>
      </c>
      <c r="D728" s="318">
        <v>0</v>
      </c>
      <c r="E728" s="318">
        <v>0</v>
      </c>
      <c r="F728" s="318">
        <v>2018.4060810000001</v>
      </c>
      <c r="G728" s="318">
        <v>344.58799900000002</v>
      </c>
      <c r="H728" s="318">
        <v>393.372927</v>
      </c>
      <c r="I728" s="318">
        <v>21036.489997000001</v>
      </c>
      <c r="J728" s="318">
        <v>28332.595931</v>
      </c>
      <c r="K728" s="318">
        <v>1500</v>
      </c>
      <c r="L728" s="318">
        <v>0</v>
      </c>
      <c r="M728" s="318">
        <v>0</v>
      </c>
      <c r="N728" s="314"/>
      <c r="O728" s="319"/>
      <c r="P728" s="319"/>
      <c r="Q728" s="319"/>
      <c r="R728" s="319"/>
      <c r="S728" s="319"/>
      <c r="T728" s="319"/>
      <c r="U728" s="319"/>
      <c r="V728" s="319"/>
      <c r="W728" s="319"/>
      <c r="X728" s="319"/>
      <c r="Y728" s="319"/>
      <c r="Z728" s="305"/>
      <c r="AA728" s="305"/>
      <c r="AB728" s="305"/>
      <c r="AC728" s="305"/>
      <c r="AD728" s="305"/>
      <c r="AE728" s="305"/>
      <c r="AF728" s="305"/>
      <c r="AG728" s="305"/>
      <c r="AH728" s="305"/>
      <c r="AI728" s="305"/>
      <c r="AJ728" s="305"/>
      <c r="AK728" s="305"/>
      <c r="AL728" s="305"/>
      <c r="AM728" s="305"/>
      <c r="AN728" s="305"/>
    </row>
    <row r="729" spans="1:40" s="304" customFormat="1" ht="9" customHeight="1">
      <c r="A729" s="319" t="s">
        <v>30</v>
      </c>
      <c r="B729" s="311">
        <f t="shared" si="39"/>
        <v>22106.016307999998</v>
      </c>
      <c r="C729" s="316">
        <v>452.11496199999999</v>
      </c>
      <c r="D729" s="316">
        <v>0</v>
      </c>
      <c r="E729" s="304">
        <v>0</v>
      </c>
      <c r="F729" s="316">
        <v>401.03710699999999</v>
      </c>
      <c r="G729" s="316">
        <v>200.92020399999998</v>
      </c>
      <c r="H729" s="316">
        <v>20.920342999999999</v>
      </c>
      <c r="I729" s="316">
        <v>7562.0885900000003</v>
      </c>
      <c r="J729" s="316">
        <v>12372.083296000001</v>
      </c>
      <c r="K729" s="316">
        <v>0</v>
      </c>
      <c r="L729" s="316">
        <v>967.32157999999993</v>
      </c>
      <c r="M729" s="316">
        <v>129.530226</v>
      </c>
      <c r="N729" s="314"/>
      <c r="O729" s="319"/>
      <c r="P729" s="319"/>
      <c r="Q729" s="319"/>
      <c r="R729" s="319"/>
      <c r="S729" s="319"/>
      <c r="T729" s="319"/>
      <c r="U729" s="319"/>
      <c r="V729" s="319"/>
      <c r="W729" s="319"/>
      <c r="X729" s="319"/>
      <c r="Y729" s="319"/>
      <c r="Z729" s="305"/>
      <c r="AA729" s="305"/>
      <c r="AB729" s="305"/>
      <c r="AC729" s="305"/>
      <c r="AD729" s="305"/>
      <c r="AE729" s="305"/>
      <c r="AF729" s="305"/>
      <c r="AG729" s="305"/>
      <c r="AH729" s="305"/>
      <c r="AI729" s="305"/>
      <c r="AJ729" s="305"/>
      <c r="AK729" s="305"/>
      <c r="AL729" s="305"/>
      <c r="AM729" s="305"/>
      <c r="AN729" s="305"/>
    </row>
    <row r="730" spans="1:40" s="304" customFormat="1" ht="9" customHeight="1">
      <c r="A730" s="319" t="s">
        <v>31</v>
      </c>
      <c r="B730" s="311">
        <f t="shared" si="39"/>
        <v>145015.656399</v>
      </c>
      <c r="C730" s="315">
        <v>4242.7232899999999</v>
      </c>
      <c r="D730" s="315">
        <v>0</v>
      </c>
      <c r="E730" s="315">
        <v>0</v>
      </c>
      <c r="F730" s="315">
        <v>1675.7</v>
      </c>
      <c r="G730" s="315">
        <v>91.112489999999994</v>
      </c>
      <c r="H730" s="315">
        <v>1188.4000000000001</v>
      </c>
      <c r="I730" s="315">
        <v>43190.6</v>
      </c>
      <c r="J730" s="315">
        <v>64880.208873000003</v>
      </c>
      <c r="K730" s="315">
        <v>29206.495007000001</v>
      </c>
      <c r="L730" s="315">
        <v>0</v>
      </c>
      <c r="M730" s="315">
        <v>540.41673900000001</v>
      </c>
      <c r="N730" s="314"/>
      <c r="O730" s="319"/>
      <c r="P730" s="319"/>
      <c r="Q730" s="319"/>
      <c r="R730" s="319"/>
      <c r="S730" s="319"/>
      <c r="T730" s="319"/>
      <c r="U730" s="319"/>
      <c r="V730" s="319"/>
      <c r="W730" s="319"/>
      <c r="X730" s="319"/>
      <c r="Y730" s="319"/>
      <c r="Z730" s="305"/>
      <c r="AA730" s="305"/>
      <c r="AB730" s="305"/>
      <c r="AC730" s="305"/>
      <c r="AD730" s="305"/>
      <c r="AE730" s="305"/>
      <c r="AF730" s="305"/>
      <c r="AG730" s="305"/>
      <c r="AH730" s="305"/>
      <c r="AI730" s="305"/>
      <c r="AJ730" s="305"/>
      <c r="AK730" s="305"/>
      <c r="AL730" s="305"/>
      <c r="AM730" s="305"/>
      <c r="AN730" s="305"/>
    </row>
    <row r="731" spans="1:40" s="305" customFormat="1" ht="9" customHeight="1">
      <c r="A731" s="320" t="s">
        <v>32</v>
      </c>
      <c r="B731" s="311">
        <f t="shared" si="39"/>
        <v>39560.446555999995</v>
      </c>
      <c r="C731" s="315">
        <v>1847.7735</v>
      </c>
      <c r="D731" s="315">
        <v>0</v>
      </c>
      <c r="E731" s="315">
        <v>0</v>
      </c>
      <c r="F731" s="315">
        <v>1299.332443</v>
      </c>
      <c r="G731" s="315">
        <v>435.414738</v>
      </c>
      <c r="H731" s="315">
        <v>358.504549</v>
      </c>
      <c r="I731" s="315">
        <v>12911.984133</v>
      </c>
      <c r="J731" s="315">
        <v>20520.237193000001</v>
      </c>
      <c r="K731" s="315">
        <v>2187.1999999999998</v>
      </c>
      <c r="L731" s="315">
        <v>0</v>
      </c>
      <c r="M731" s="315">
        <v>0</v>
      </c>
      <c r="N731" s="314"/>
      <c r="O731" s="319"/>
      <c r="P731" s="319"/>
      <c r="Q731" s="319"/>
      <c r="R731" s="319"/>
      <c r="S731" s="319"/>
      <c r="T731" s="319"/>
      <c r="U731" s="319"/>
      <c r="V731" s="319"/>
      <c r="W731" s="319"/>
      <c r="X731" s="319"/>
      <c r="Y731" s="319"/>
    </row>
    <row r="732" spans="1:40" s="304" customFormat="1" ht="9" customHeight="1">
      <c r="A732" s="326" t="s">
        <v>33</v>
      </c>
      <c r="B732" s="335">
        <f t="shared" si="39"/>
        <v>39614.097561999995</v>
      </c>
      <c r="C732" s="318">
        <v>970.80208100000004</v>
      </c>
      <c r="D732" s="318">
        <v>0</v>
      </c>
      <c r="E732" s="318">
        <v>146.43039999999999</v>
      </c>
      <c r="F732" s="318">
        <v>592.52033100000006</v>
      </c>
      <c r="G732" s="318">
        <v>290.89551299999999</v>
      </c>
      <c r="H732" s="318">
        <v>441.66520100000002</v>
      </c>
      <c r="I732" s="318">
        <v>10161.781895</v>
      </c>
      <c r="J732" s="318">
        <v>18444.022076999998</v>
      </c>
      <c r="K732" s="318">
        <v>8565.9800639999994</v>
      </c>
      <c r="L732" s="318">
        <v>0</v>
      </c>
      <c r="M732" s="318">
        <v>0</v>
      </c>
      <c r="N732" s="314"/>
      <c r="O732" s="319"/>
      <c r="P732" s="319"/>
      <c r="Q732" s="319"/>
      <c r="R732" s="319"/>
      <c r="S732" s="319"/>
      <c r="T732" s="319"/>
      <c r="U732" s="319"/>
      <c r="V732" s="319"/>
      <c r="W732" s="319"/>
      <c r="X732" s="319"/>
      <c r="Y732" s="319"/>
      <c r="Z732" s="305"/>
      <c r="AA732" s="305"/>
      <c r="AB732" s="305"/>
      <c r="AC732" s="305"/>
      <c r="AD732" s="305"/>
      <c r="AE732" s="305"/>
      <c r="AF732" s="305"/>
      <c r="AG732" s="305"/>
      <c r="AH732" s="305"/>
      <c r="AI732" s="305"/>
      <c r="AJ732" s="305"/>
      <c r="AK732" s="305"/>
      <c r="AL732" s="305"/>
      <c r="AM732" s="305"/>
      <c r="AN732" s="305"/>
    </row>
    <row r="733" spans="1:40" s="304" customFormat="1" ht="9" customHeight="1">
      <c r="A733" s="319"/>
      <c r="N733" s="314"/>
      <c r="O733" s="319"/>
      <c r="P733" s="319"/>
      <c r="Q733" s="319"/>
      <c r="R733" s="319"/>
      <c r="S733" s="319"/>
      <c r="T733" s="319"/>
      <c r="U733" s="319"/>
      <c r="V733" s="319"/>
      <c r="W733" s="319"/>
      <c r="X733" s="319"/>
      <c r="Y733" s="319"/>
      <c r="Z733" s="305"/>
      <c r="AA733" s="305"/>
      <c r="AB733" s="305"/>
      <c r="AC733" s="305"/>
      <c r="AD733" s="305"/>
      <c r="AE733" s="305"/>
      <c r="AF733" s="305"/>
      <c r="AG733" s="305"/>
      <c r="AH733" s="305"/>
      <c r="AI733" s="305"/>
      <c r="AJ733" s="305"/>
      <c r="AK733" s="305"/>
      <c r="AL733" s="305"/>
      <c r="AM733" s="305"/>
      <c r="AN733" s="305"/>
    </row>
    <row r="734" spans="1:40" s="304" customFormat="1" ht="9" customHeight="1">
      <c r="A734" s="333" t="s">
        <v>71</v>
      </c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14"/>
      <c r="O734" s="305"/>
      <c r="P734" s="305"/>
      <c r="Q734" s="305"/>
      <c r="R734" s="305"/>
      <c r="S734" s="305"/>
      <c r="T734" s="305"/>
      <c r="U734" s="305"/>
      <c r="V734" s="305"/>
      <c r="W734" s="305"/>
      <c r="X734" s="305"/>
      <c r="Y734" s="305"/>
      <c r="Z734" s="305"/>
      <c r="AA734" s="305"/>
      <c r="AB734" s="305"/>
      <c r="AC734" s="305"/>
      <c r="AD734" s="305"/>
      <c r="AE734" s="305"/>
      <c r="AF734" s="305"/>
      <c r="AG734" s="305"/>
      <c r="AH734" s="305"/>
      <c r="AI734" s="305"/>
      <c r="AJ734" s="305"/>
      <c r="AK734" s="305"/>
      <c r="AL734" s="305"/>
      <c r="AM734" s="305"/>
      <c r="AN734" s="305"/>
    </row>
    <row r="735" spans="1:40" s="304" customFormat="1" ht="9" customHeight="1">
      <c r="A735" s="306" t="s">
        <v>1</v>
      </c>
      <c r="B735" s="307">
        <f>SUM(B737:B768)</f>
        <v>2388472.5111770001</v>
      </c>
      <c r="C735" s="307">
        <f t="shared" ref="C735:M735" si="40">SUM(C737:C768)</f>
        <v>153581.84477199998</v>
      </c>
      <c r="D735" s="307">
        <f t="shared" si="40"/>
        <v>20543.8014</v>
      </c>
      <c r="E735" s="307">
        <f t="shared" si="40"/>
        <v>1329.157786</v>
      </c>
      <c r="F735" s="307">
        <f t="shared" si="40"/>
        <v>83199.075229999988</v>
      </c>
      <c r="G735" s="307">
        <f t="shared" si="40"/>
        <v>15927.464588000001</v>
      </c>
      <c r="H735" s="307">
        <f t="shared" si="40"/>
        <v>35029.541396000001</v>
      </c>
      <c r="I735" s="307">
        <f t="shared" si="40"/>
        <v>840661.41171900008</v>
      </c>
      <c r="J735" s="307">
        <f t="shared" si="40"/>
        <v>1013099.7815019997</v>
      </c>
      <c r="K735" s="307">
        <f t="shared" si="40"/>
        <v>167479.00186299998</v>
      </c>
      <c r="L735" s="307">
        <f t="shared" si="40"/>
        <v>1009.01262</v>
      </c>
      <c r="M735" s="307">
        <f t="shared" si="40"/>
        <v>56612.418300999998</v>
      </c>
      <c r="N735" s="314"/>
      <c r="O735" s="305"/>
      <c r="P735" s="305"/>
      <c r="Q735" s="305"/>
      <c r="R735" s="305"/>
      <c r="S735" s="305"/>
      <c r="T735" s="305"/>
      <c r="U735" s="305"/>
      <c r="V735" s="305"/>
      <c r="W735" s="305"/>
      <c r="X735" s="305"/>
      <c r="Y735" s="305"/>
      <c r="Z735" s="305"/>
      <c r="AA735" s="305"/>
      <c r="AB735" s="305"/>
      <c r="AC735" s="305"/>
      <c r="AD735" s="305"/>
      <c r="AE735" s="305"/>
      <c r="AF735" s="305"/>
      <c r="AG735" s="305"/>
      <c r="AH735" s="305"/>
      <c r="AI735" s="305"/>
      <c r="AJ735" s="305"/>
      <c r="AK735" s="305"/>
      <c r="AL735" s="305"/>
      <c r="AM735" s="305"/>
      <c r="AN735" s="305"/>
    </row>
    <row r="736" spans="1:40" s="304" customFormat="1" ht="3" customHeight="1">
      <c r="A736" s="306"/>
      <c r="N736" s="314"/>
      <c r="O736" s="308"/>
      <c r="P736" s="305"/>
      <c r="Q736" s="305"/>
      <c r="R736" s="305"/>
      <c r="S736" s="305"/>
      <c r="T736" s="305"/>
      <c r="U736" s="305"/>
      <c r="V736" s="305"/>
      <c r="W736" s="305"/>
      <c r="X736" s="305"/>
      <c r="Y736" s="305"/>
      <c r="Z736" s="305"/>
      <c r="AA736" s="305"/>
      <c r="AB736" s="305"/>
      <c r="AC736" s="305"/>
      <c r="AD736" s="305"/>
      <c r="AE736" s="305"/>
      <c r="AF736" s="305"/>
      <c r="AG736" s="305"/>
      <c r="AH736" s="305"/>
      <c r="AI736" s="305"/>
      <c r="AJ736" s="305"/>
      <c r="AK736" s="305"/>
      <c r="AL736" s="305"/>
      <c r="AM736" s="305"/>
      <c r="AN736" s="305"/>
    </row>
    <row r="737" spans="1:40" s="304" customFormat="1" ht="9" customHeight="1">
      <c r="A737" s="311" t="s">
        <v>2</v>
      </c>
      <c r="B737" s="311">
        <f>SUM(C737:M737)</f>
        <v>27743.639098</v>
      </c>
      <c r="C737" s="311">
        <v>1061.607831</v>
      </c>
      <c r="D737" s="311">
        <v>0</v>
      </c>
      <c r="E737" s="311">
        <v>0</v>
      </c>
      <c r="F737" s="311">
        <v>710.48386500000004</v>
      </c>
      <c r="G737" s="311">
        <v>214.17787899999999</v>
      </c>
      <c r="H737" s="311">
        <v>1233.728863</v>
      </c>
      <c r="I737" s="311">
        <v>9219.5213370000001</v>
      </c>
      <c r="J737" s="311">
        <v>13458.990323</v>
      </c>
      <c r="K737" s="311">
        <v>0</v>
      </c>
      <c r="L737" s="311">
        <v>0</v>
      </c>
      <c r="M737" s="304">
        <v>1845.1289999999999</v>
      </c>
      <c r="N737" s="314"/>
      <c r="O737" s="305"/>
      <c r="P737" s="305"/>
      <c r="Q737" s="305"/>
      <c r="R737" s="305"/>
      <c r="S737" s="305"/>
      <c r="T737" s="305"/>
      <c r="U737" s="305"/>
      <c r="V737" s="305"/>
      <c r="W737" s="305"/>
      <c r="X737" s="305"/>
      <c r="Y737" s="305"/>
      <c r="Z737" s="305"/>
      <c r="AA737" s="305"/>
      <c r="AB737" s="305"/>
      <c r="AC737" s="305"/>
      <c r="AD737" s="305"/>
      <c r="AE737" s="305"/>
      <c r="AF737" s="305"/>
      <c r="AG737" s="305"/>
      <c r="AH737" s="305"/>
      <c r="AI737" s="305"/>
      <c r="AJ737" s="305"/>
      <c r="AK737" s="305"/>
      <c r="AL737" s="305"/>
      <c r="AM737" s="305"/>
      <c r="AN737" s="305"/>
    </row>
    <row r="738" spans="1:40" s="304" customFormat="1" ht="9" customHeight="1">
      <c r="A738" s="311" t="s">
        <v>3</v>
      </c>
      <c r="B738" s="311">
        <f t="shared" ref="B738:B768" si="41">SUM(C738:M738)</f>
        <v>56409.234719</v>
      </c>
      <c r="C738" s="311">
        <v>4060.2091919999998</v>
      </c>
      <c r="D738" s="316">
        <v>0</v>
      </c>
      <c r="E738" s="304">
        <v>18.668174</v>
      </c>
      <c r="F738" s="304">
        <v>1036.498386</v>
      </c>
      <c r="G738" s="304">
        <v>158.283749</v>
      </c>
      <c r="H738" s="304">
        <v>240.119114</v>
      </c>
      <c r="I738" s="304">
        <v>24454.404585</v>
      </c>
      <c r="J738" s="304">
        <v>25461.045586</v>
      </c>
      <c r="K738" s="304">
        <v>980.00593300000003</v>
      </c>
      <c r="L738" s="316">
        <v>0</v>
      </c>
      <c r="M738" s="304">
        <v>0</v>
      </c>
      <c r="N738" s="314"/>
      <c r="O738" s="319"/>
      <c r="P738" s="319"/>
      <c r="Q738" s="319"/>
      <c r="R738" s="319"/>
      <c r="S738" s="319"/>
      <c r="T738" s="319"/>
      <c r="U738" s="319"/>
      <c r="V738" s="319"/>
      <c r="W738" s="319"/>
      <c r="X738" s="319"/>
      <c r="Y738" s="319"/>
      <c r="Z738" s="305"/>
      <c r="AA738" s="305"/>
      <c r="AB738" s="305"/>
      <c r="AC738" s="305"/>
      <c r="AD738" s="305"/>
      <c r="AE738" s="305"/>
      <c r="AF738" s="305"/>
      <c r="AG738" s="305"/>
      <c r="AH738" s="305"/>
      <c r="AI738" s="305"/>
      <c r="AJ738" s="305"/>
      <c r="AK738" s="305"/>
      <c r="AL738" s="305"/>
      <c r="AM738" s="305"/>
      <c r="AN738" s="305"/>
    </row>
    <row r="739" spans="1:40" s="304" customFormat="1" ht="9" customHeight="1">
      <c r="A739" s="311" t="s">
        <v>4</v>
      </c>
      <c r="B739" s="311">
        <f t="shared" si="41"/>
        <v>19115.091194000001</v>
      </c>
      <c r="C739" s="316">
        <v>975.51114299999995</v>
      </c>
      <c r="D739" s="316">
        <v>0</v>
      </c>
      <c r="E739" s="316">
        <v>0</v>
      </c>
      <c r="F739" s="316">
        <v>493.535594</v>
      </c>
      <c r="G739" s="316">
        <v>12.691091999999999</v>
      </c>
      <c r="H739" s="316">
        <v>216.77199999999999</v>
      </c>
      <c r="I739" s="316">
        <v>6090.4809999999998</v>
      </c>
      <c r="J739" s="316">
        <v>10732.025389</v>
      </c>
      <c r="K739" s="316">
        <v>594.07497599999999</v>
      </c>
      <c r="L739" s="316">
        <v>0</v>
      </c>
      <c r="M739" s="316">
        <v>0</v>
      </c>
      <c r="N739" s="314"/>
      <c r="O739" s="319"/>
      <c r="P739" s="319"/>
      <c r="Q739" s="319"/>
      <c r="R739" s="319"/>
      <c r="S739" s="319"/>
      <c r="T739" s="319"/>
      <c r="U739" s="319"/>
      <c r="V739" s="319"/>
      <c r="W739" s="319"/>
      <c r="X739" s="319"/>
      <c r="Y739" s="319"/>
      <c r="Z739" s="305"/>
      <c r="AA739" s="305"/>
      <c r="AB739" s="305"/>
      <c r="AC739" s="305"/>
      <c r="AD739" s="305"/>
      <c r="AE739" s="305"/>
      <c r="AF739" s="305"/>
      <c r="AG739" s="305"/>
      <c r="AH739" s="305"/>
      <c r="AI739" s="305"/>
      <c r="AJ739" s="305"/>
      <c r="AK739" s="305"/>
      <c r="AL739" s="305"/>
      <c r="AM739" s="305"/>
      <c r="AN739" s="305"/>
    </row>
    <row r="740" spans="1:40" s="304" customFormat="1" ht="9" customHeight="1">
      <c r="A740" s="317" t="s">
        <v>5</v>
      </c>
      <c r="B740" s="335">
        <f t="shared" si="41"/>
        <v>25667.844981999999</v>
      </c>
      <c r="C740" s="318">
        <v>1406.5147019999999</v>
      </c>
      <c r="D740" s="318">
        <v>0</v>
      </c>
      <c r="E740" s="318">
        <v>0</v>
      </c>
      <c r="F740" s="318">
        <v>439.84177599999998</v>
      </c>
      <c r="G740" s="318">
        <v>118.189318</v>
      </c>
      <c r="H740" s="318">
        <v>159.66630599999999</v>
      </c>
      <c r="I740" s="318">
        <v>8864.4218799999999</v>
      </c>
      <c r="J740" s="318">
        <v>13315.573</v>
      </c>
      <c r="K740" s="318">
        <v>1363.6379999999999</v>
      </c>
      <c r="L740" s="318">
        <v>0</v>
      </c>
      <c r="M740" s="318">
        <v>0</v>
      </c>
      <c r="N740" s="314"/>
      <c r="O740" s="319"/>
      <c r="P740" s="319"/>
      <c r="Q740" s="319"/>
      <c r="R740" s="319"/>
      <c r="S740" s="319"/>
      <c r="T740" s="319"/>
      <c r="U740" s="319"/>
      <c r="V740" s="319"/>
      <c r="W740" s="319"/>
      <c r="X740" s="319"/>
      <c r="Y740" s="319"/>
      <c r="Z740" s="305"/>
      <c r="AA740" s="305"/>
      <c r="AB740" s="305"/>
      <c r="AC740" s="305"/>
      <c r="AD740" s="305"/>
      <c r="AE740" s="305"/>
      <c r="AF740" s="305"/>
      <c r="AG740" s="305"/>
      <c r="AH740" s="305"/>
      <c r="AI740" s="305"/>
      <c r="AJ740" s="305"/>
      <c r="AK740" s="305"/>
      <c r="AL740" s="305"/>
      <c r="AM740" s="305"/>
      <c r="AN740" s="305"/>
    </row>
    <row r="741" spans="1:40" s="304" customFormat="1" ht="9" customHeight="1">
      <c r="A741" s="319" t="s">
        <v>6</v>
      </c>
      <c r="B741" s="311">
        <f t="shared" si="41"/>
        <v>53926.717803000007</v>
      </c>
      <c r="C741" s="316">
        <v>2403.6743820000002</v>
      </c>
      <c r="D741" s="316">
        <v>0</v>
      </c>
      <c r="E741" s="316">
        <v>668.94690300000002</v>
      </c>
      <c r="F741" s="316">
        <v>2882.4513999999999</v>
      </c>
      <c r="G741" s="316">
        <v>188.116345</v>
      </c>
      <c r="H741" s="316">
        <v>315.08761600000003</v>
      </c>
      <c r="I741" s="316">
        <v>19114.201718</v>
      </c>
      <c r="J741" s="316">
        <v>27804.239439000001</v>
      </c>
      <c r="K741" s="316">
        <v>550</v>
      </c>
      <c r="L741" s="316">
        <v>0</v>
      </c>
      <c r="M741" s="316">
        <v>0</v>
      </c>
      <c r="N741" s="314"/>
      <c r="O741" s="319"/>
      <c r="P741" s="319"/>
      <c r="Q741" s="319"/>
      <c r="R741" s="319"/>
      <c r="S741" s="319"/>
      <c r="T741" s="319"/>
      <c r="U741" s="319"/>
      <c r="V741" s="319"/>
      <c r="W741" s="319"/>
      <c r="X741" s="319"/>
      <c r="Y741" s="319"/>
      <c r="Z741" s="305"/>
      <c r="AA741" s="305"/>
      <c r="AB741" s="305"/>
      <c r="AC741" s="305"/>
      <c r="AD741" s="305"/>
      <c r="AE741" s="305"/>
      <c r="AF741" s="305"/>
      <c r="AG741" s="305"/>
      <c r="AH741" s="305"/>
      <c r="AI741" s="305"/>
      <c r="AJ741" s="305"/>
      <c r="AK741" s="305"/>
      <c r="AL741" s="305"/>
      <c r="AM741" s="305"/>
      <c r="AN741" s="305"/>
    </row>
    <row r="742" spans="1:40" s="304" customFormat="1" ht="9" customHeight="1">
      <c r="A742" s="319" t="s">
        <v>7</v>
      </c>
      <c r="B742" s="311">
        <f t="shared" si="41"/>
        <v>19219.927861</v>
      </c>
      <c r="C742" s="315">
        <v>770.76914399999998</v>
      </c>
      <c r="D742" s="315">
        <v>0</v>
      </c>
      <c r="E742" s="315">
        <v>0</v>
      </c>
      <c r="F742" s="315">
        <v>372.11412200000001</v>
      </c>
      <c r="G742" s="315">
        <v>33.574021999999999</v>
      </c>
      <c r="H742" s="315">
        <v>482.13637399999999</v>
      </c>
      <c r="I742" s="315">
        <v>5986.4417270000004</v>
      </c>
      <c r="J742" s="315">
        <v>9846.4906989999999</v>
      </c>
      <c r="K742" s="315">
        <v>1728.401773</v>
      </c>
      <c r="L742" s="315">
        <v>0</v>
      </c>
      <c r="M742" s="315">
        <v>0</v>
      </c>
      <c r="N742" s="314"/>
      <c r="O742" s="319"/>
      <c r="P742" s="319"/>
      <c r="Q742" s="319"/>
      <c r="R742" s="319"/>
      <c r="S742" s="319"/>
      <c r="T742" s="319"/>
      <c r="U742" s="319"/>
      <c r="V742" s="319"/>
      <c r="W742" s="319"/>
      <c r="X742" s="319"/>
      <c r="Y742" s="319"/>
      <c r="Z742" s="305"/>
      <c r="AA742" s="305"/>
      <c r="AB742" s="305"/>
      <c r="AC742" s="305"/>
      <c r="AD742" s="305"/>
      <c r="AE742" s="305"/>
      <c r="AF742" s="305"/>
      <c r="AG742" s="305"/>
      <c r="AH742" s="305"/>
      <c r="AI742" s="305"/>
      <c r="AJ742" s="305"/>
      <c r="AK742" s="305"/>
      <c r="AL742" s="305"/>
      <c r="AM742" s="305"/>
      <c r="AN742" s="305"/>
    </row>
    <row r="743" spans="1:40" s="304" customFormat="1" ht="9" customHeight="1">
      <c r="A743" s="319" t="s">
        <v>8</v>
      </c>
      <c r="B743" s="311">
        <f t="shared" si="41"/>
        <v>101568.50518399999</v>
      </c>
      <c r="C743" s="305">
        <v>1676.4467239999999</v>
      </c>
      <c r="D743" s="315">
        <v>0</v>
      </c>
      <c r="E743" s="305">
        <v>0</v>
      </c>
      <c r="F743" s="305">
        <v>1256.956627</v>
      </c>
      <c r="G743" s="305">
        <v>420.34003200000001</v>
      </c>
      <c r="H743" s="305">
        <v>1784.903284</v>
      </c>
      <c r="I743" s="305">
        <v>32015.187182000001</v>
      </c>
      <c r="J743" s="305">
        <v>60047.221563999999</v>
      </c>
      <c r="K743" s="305">
        <v>4367.4497709999996</v>
      </c>
      <c r="L743" s="315">
        <v>0</v>
      </c>
      <c r="M743" s="305">
        <v>0</v>
      </c>
      <c r="N743" s="314"/>
      <c r="O743" s="319"/>
      <c r="P743" s="319"/>
      <c r="Q743" s="319"/>
      <c r="R743" s="319"/>
      <c r="S743" s="319"/>
      <c r="T743" s="319"/>
      <c r="U743" s="319"/>
      <c r="V743" s="319"/>
      <c r="W743" s="319"/>
      <c r="X743" s="319"/>
      <c r="Y743" s="319"/>
      <c r="Z743" s="305"/>
      <c r="AA743" s="305"/>
      <c r="AB743" s="305"/>
      <c r="AC743" s="305"/>
      <c r="AD743" s="305"/>
      <c r="AE743" s="305"/>
      <c r="AF743" s="305"/>
      <c r="AG743" s="305"/>
      <c r="AH743" s="305"/>
      <c r="AI743" s="305"/>
      <c r="AJ743" s="305"/>
      <c r="AK743" s="305"/>
      <c r="AL743" s="305"/>
      <c r="AM743" s="305"/>
      <c r="AN743" s="305"/>
    </row>
    <row r="744" spans="1:40" s="304" customFormat="1" ht="9" customHeight="1">
      <c r="A744" s="317" t="s">
        <v>9</v>
      </c>
      <c r="B744" s="335">
        <f t="shared" si="41"/>
        <v>70283.682126999993</v>
      </c>
      <c r="C744" s="318">
        <v>5097.0625680000003</v>
      </c>
      <c r="D744" s="318">
        <v>0</v>
      </c>
      <c r="E744" s="318">
        <v>0</v>
      </c>
      <c r="F744" s="318">
        <v>5593.0069800000001</v>
      </c>
      <c r="G744" s="318">
        <v>252.717343</v>
      </c>
      <c r="H744" s="318">
        <v>2642.6601719999999</v>
      </c>
      <c r="I744" s="318">
        <v>24594.056232999999</v>
      </c>
      <c r="J744" s="318">
        <v>28885.943824000002</v>
      </c>
      <c r="K744" s="318">
        <v>2770</v>
      </c>
      <c r="L744" s="318">
        <v>0</v>
      </c>
      <c r="M744" s="318">
        <v>448.235007</v>
      </c>
      <c r="N744" s="314"/>
      <c r="O744" s="319"/>
      <c r="P744" s="319"/>
      <c r="Q744" s="319"/>
      <c r="R744" s="319"/>
      <c r="S744" s="319"/>
      <c r="T744" s="319"/>
      <c r="U744" s="319"/>
      <c r="V744" s="319"/>
      <c r="W744" s="319"/>
      <c r="X744" s="319"/>
      <c r="Y744" s="319"/>
      <c r="Z744" s="305"/>
      <c r="AA744" s="305"/>
      <c r="AB744" s="305"/>
      <c r="AC744" s="305"/>
      <c r="AD744" s="305"/>
      <c r="AE744" s="305"/>
      <c r="AF744" s="305"/>
      <c r="AG744" s="305"/>
      <c r="AH744" s="305"/>
      <c r="AI744" s="305"/>
      <c r="AJ744" s="305"/>
      <c r="AK744" s="305"/>
      <c r="AL744" s="305"/>
      <c r="AM744" s="305"/>
      <c r="AN744" s="305"/>
    </row>
    <row r="745" spans="1:40" s="304" customFormat="1" ht="9" customHeight="1">
      <c r="A745" s="319" t="s">
        <v>178</v>
      </c>
      <c r="B745" s="311">
        <f t="shared" si="41"/>
        <v>232997.02350000001</v>
      </c>
      <c r="C745" s="315">
        <v>58185.652199999997</v>
      </c>
      <c r="D745" s="315">
        <v>0</v>
      </c>
      <c r="E745" s="316">
        <v>0</v>
      </c>
      <c r="F745" s="304">
        <v>25617.2621</v>
      </c>
      <c r="G745" s="304">
        <v>5962.3230999999996</v>
      </c>
      <c r="H745" s="304">
        <v>5649.9187000000002</v>
      </c>
      <c r="I745" s="304">
        <v>92818.767000000007</v>
      </c>
      <c r="J745" s="304">
        <v>29061.304</v>
      </c>
      <c r="K745" s="304">
        <v>3857.1158999999998</v>
      </c>
      <c r="L745" s="315">
        <v>0</v>
      </c>
      <c r="M745" s="315">
        <v>11844.6805</v>
      </c>
      <c r="N745" s="314"/>
      <c r="O745" s="319"/>
      <c r="P745" s="319"/>
      <c r="Q745" s="319"/>
      <c r="R745" s="319"/>
      <c r="S745" s="319"/>
      <c r="T745" s="319"/>
      <c r="U745" s="319"/>
      <c r="V745" s="319"/>
      <c r="W745" s="319"/>
      <c r="X745" s="319"/>
      <c r="Y745" s="319"/>
      <c r="Z745" s="305"/>
      <c r="AA745" s="305"/>
      <c r="AB745" s="305"/>
      <c r="AC745" s="305"/>
      <c r="AD745" s="305"/>
      <c r="AE745" s="305"/>
      <c r="AF745" s="305"/>
      <c r="AG745" s="305"/>
      <c r="AH745" s="305"/>
      <c r="AI745" s="305"/>
      <c r="AJ745" s="305"/>
      <c r="AK745" s="305"/>
      <c r="AL745" s="305"/>
      <c r="AM745" s="305"/>
      <c r="AN745" s="305"/>
    </row>
    <row r="746" spans="1:40" s="304" customFormat="1" ht="9" customHeight="1">
      <c r="A746" s="319" t="s">
        <v>11</v>
      </c>
      <c r="B746" s="311">
        <f t="shared" si="41"/>
        <v>37084.642082999999</v>
      </c>
      <c r="C746" s="316">
        <v>1638.704211</v>
      </c>
      <c r="D746" s="316">
        <v>0</v>
      </c>
      <c r="E746" s="316">
        <v>0</v>
      </c>
      <c r="F746" s="316">
        <v>781.36130100000003</v>
      </c>
      <c r="G746" s="316">
        <v>118.226845</v>
      </c>
      <c r="H746" s="316">
        <v>163.47153800000001</v>
      </c>
      <c r="I746" s="316">
        <v>11470.370628000001</v>
      </c>
      <c r="J746" s="316">
        <v>20719.829541999999</v>
      </c>
      <c r="K746" s="316">
        <v>2192.6780180000001</v>
      </c>
      <c r="L746" s="316">
        <v>0</v>
      </c>
      <c r="M746" s="316">
        <v>0</v>
      </c>
      <c r="N746" s="314"/>
      <c r="O746" s="334"/>
      <c r="P746" s="319"/>
      <c r="Q746" s="319"/>
      <c r="R746" s="319"/>
      <c r="S746" s="319"/>
      <c r="T746" s="319"/>
      <c r="U746" s="319"/>
      <c r="V746" s="319"/>
      <c r="W746" s="319"/>
      <c r="X746" s="319"/>
      <c r="Y746" s="319"/>
      <c r="Z746" s="305"/>
      <c r="AA746" s="305"/>
      <c r="AB746" s="305"/>
      <c r="AC746" s="305"/>
      <c r="AD746" s="305"/>
      <c r="AE746" s="305"/>
      <c r="AF746" s="305"/>
      <c r="AG746" s="305"/>
      <c r="AH746" s="305"/>
      <c r="AI746" s="305"/>
      <c r="AJ746" s="305"/>
      <c r="AK746" s="305"/>
      <c r="AL746" s="305"/>
      <c r="AM746" s="305"/>
      <c r="AN746" s="305"/>
    </row>
    <row r="747" spans="1:40" s="304" customFormat="1" ht="9" customHeight="1">
      <c r="A747" s="319" t="s">
        <v>12</v>
      </c>
      <c r="B747" s="311">
        <f t="shared" si="41"/>
        <v>93292.035573000001</v>
      </c>
      <c r="C747" s="305">
        <v>3506.7103269999998</v>
      </c>
      <c r="D747" s="315">
        <v>0</v>
      </c>
      <c r="E747" s="315">
        <v>0</v>
      </c>
      <c r="F747" s="305">
        <v>2104.6553899999999</v>
      </c>
      <c r="G747" s="305">
        <v>919.149947</v>
      </c>
      <c r="H747" s="305">
        <v>9918.6720490000007</v>
      </c>
      <c r="I747" s="305">
        <v>35950.413780000003</v>
      </c>
      <c r="J747" s="305">
        <v>39012.434079999999</v>
      </c>
      <c r="K747" s="315">
        <v>1880</v>
      </c>
      <c r="L747" s="315">
        <v>0</v>
      </c>
      <c r="M747" s="315">
        <v>0</v>
      </c>
      <c r="N747" s="314"/>
      <c r="O747" s="319"/>
      <c r="P747" s="319"/>
      <c r="Q747" s="319"/>
      <c r="R747" s="319"/>
      <c r="S747" s="319"/>
      <c r="T747" s="319"/>
      <c r="U747" s="319"/>
      <c r="V747" s="319"/>
      <c r="W747" s="319"/>
      <c r="X747" s="319"/>
      <c r="Y747" s="319"/>
      <c r="Z747" s="305"/>
      <c r="AA747" s="305"/>
      <c r="AB747" s="305"/>
      <c r="AC747" s="305"/>
      <c r="AD747" s="305"/>
      <c r="AE747" s="305"/>
      <c r="AF747" s="305"/>
      <c r="AG747" s="305"/>
      <c r="AH747" s="305"/>
      <c r="AI747" s="305"/>
      <c r="AJ747" s="305"/>
      <c r="AK747" s="305"/>
      <c r="AL747" s="305"/>
      <c r="AM747" s="305"/>
      <c r="AN747" s="305"/>
    </row>
    <row r="748" spans="1:40" s="304" customFormat="1" ht="9" customHeight="1">
      <c r="A748" s="317" t="s">
        <v>13</v>
      </c>
      <c r="B748" s="335">
        <f t="shared" si="41"/>
        <v>71752.469081000003</v>
      </c>
      <c r="C748" s="323">
        <v>1108.4881270000001</v>
      </c>
      <c r="D748" s="318">
        <v>0</v>
      </c>
      <c r="E748" s="318">
        <v>0</v>
      </c>
      <c r="F748" s="323">
        <v>426.23423300000002</v>
      </c>
      <c r="G748" s="323">
        <v>68.578920999999994</v>
      </c>
      <c r="H748" s="323">
        <v>109.742683</v>
      </c>
      <c r="I748" s="323">
        <v>20246.855578999999</v>
      </c>
      <c r="J748" s="323">
        <v>46077.225505000002</v>
      </c>
      <c r="K748" s="323">
        <v>3695</v>
      </c>
      <c r="L748" s="318">
        <v>0</v>
      </c>
      <c r="M748" s="323">
        <v>20.344033</v>
      </c>
      <c r="N748" s="314"/>
      <c r="O748" s="319"/>
      <c r="P748" s="319"/>
      <c r="Q748" s="319"/>
      <c r="R748" s="319"/>
      <c r="S748" s="319"/>
      <c r="T748" s="319"/>
      <c r="U748" s="319"/>
      <c r="V748" s="319"/>
      <c r="W748" s="319"/>
      <c r="X748" s="319"/>
      <c r="Y748" s="319"/>
      <c r="Z748" s="305"/>
      <c r="AA748" s="305"/>
      <c r="AB748" s="305"/>
      <c r="AC748" s="305"/>
      <c r="AD748" s="305"/>
      <c r="AE748" s="305"/>
      <c r="AF748" s="305"/>
      <c r="AG748" s="305"/>
      <c r="AH748" s="305"/>
      <c r="AI748" s="305"/>
      <c r="AJ748" s="305"/>
      <c r="AK748" s="305"/>
      <c r="AL748" s="305"/>
      <c r="AM748" s="305"/>
      <c r="AN748" s="305"/>
    </row>
    <row r="749" spans="1:40" s="304" customFormat="1" ht="9" customHeight="1">
      <c r="A749" s="319" t="s">
        <v>14</v>
      </c>
      <c r="B749" s="311">
        <f t="shared" si="41"/>
        <v>50432.874624999997</v>
      </c>
      <c r="C749" s="316">
        <v>1210.704086</v>
      </c>
      <c r="D749" s="316">
        <v>0</v>
      </c>
      <c r="E749" s="316">
        <v>19.709907999999999</v>
      </c>
      <c r="F749" s="316">
        <v>1091.2438649999999</v>
      </c>
      <c r="G749" s="316">
        <v>112.492808</v>
      </c>
      <c r="H749" s="316">
        <v>488.041493</v>
      </c>
      <c r="I749" s="316">
        <v>16368.679980999999</v>
      </c>
      <c r="J749" s="316">
        <v>31142.002484000001</v>
      </c>
      <c r="K749" s="316">
        <v>0</v>
      </c>
      <c r="L749" s="316">
        <v>0</v>
      </c>
      <c r="M749" s="315">
        <v>0</v>
      </c>
      <c r="N749" s="314"/>
      <c r="O749" s="319"/>
      <c r="P749" s="319"/>
      <c r="Q749" s="319"/>
      <c r="R749" s="319"/>
      <c r="S749" s="319"/>
      <c r="T749" s="319"/>
      <c r="U749" s="319"/>
      <c r="V749" s="319"/>
      <c r="W749" s="319"/>
      <c r="X749" s="319"/>
      <c r="Y749" s="319"/>
      <c r="Z749" s="305"/>
      <c r="AA749" s="305"/>
      <c r="AB749" s="305"/>
      <c r="AC749" s="305"/>
      <c r="AD749" s="305"/>
      <c r="AE749" s="305"/>
      <c r="AF749" s="305"/>
      <c r="AG749" s="305"/>
      <c r="AH749" s="305"/>
      <c r="AI749" s="305"/>
      <c r="AJ749" s="305"/>
      <c r="AK749" s="305"/>
      <c r="AL749" s="305"/>
      <c r="AM749" s="305"/>
      <c r="AN749" s="305"/>
    </row>
    <row r="750" spans="1:40" s="304" customFormat="1" ht="9" customHeight="1">
      <c r="A750" s="319" t="s">
        <v>15</v>
      </c>
      <c r="B750" s="311">
        <f t="shared" si="41"/>
        <v>115535.05609800002</v>
      </c>
      <c r="C750" s="315">
        <v>4879.7352129999999</v>
      </c>
      <c r="D750" s="315">
        <v>0</v>
      </c>
      <c r="E750" s="315">
        <v>0</v>
      </c>
      <c r="F750" s="315">
        <v>3240.882623</v>
      </c>
      <c r="G750" s="315">
        <v>452.29727000000003</v>
      </c>
      <c r="H750" s="315">
        <v>1023.814455</v>
      </c>
      <c r="I750" s="315">
        <v>56114.334503999999</v>
      </c>
      <c r="J750" s="315">
        <v>48714.868386000002</v>
      </c>
      <c r="K750" s="315">
        <v>398.10130900000001</v>
      </c>
      <c r="L750" s="315">
        <v>711.01789799999995</v>
      </c>
      <c r="M750" s="315">
        <v>4.4400000000000004E-3</v>
      </c>
      <c r="N750" s="314"/>
      <c r="O750" s="319"/>
      <c r="P750" s="319"/>
      <c r="Q750" s="319"/>
      <c r="R750" s="319"/>
      <c r="S750" s="319"/>
      <c r="T750" s="319"/>
      <c r="U750" s="319"/>
      <c r="V750" s="319"/>
      <c r="W750" s="319"/>
      <c r="X750" s="319"/>
      <c r="Y750" s="319"/>
      <c r="Z750" s="305"/>
      <c r="AA750" s="305"/>
      <c r="AB750" s="305"/>
      <c r="AC750" s="305"/>
      <c r="AD750" s="305"/>
      <c r="AE750" s="305"/>
      <c r="AF750" s="305"/>
      <c r="AG750" s="305"/>
      <c r="AH750" s="305"/>
      <c r="AI750" s="305"/>
      <c r="AJ750" s="305"/>
      <c r="AK750" s="305"/>
      <c r="AL750" s="305"/>
      <c r="AM750" s="305"/>
      <c r="AN750" s="305"/>
    </row>
    <row r="751" spans="1:40" s="304" customFormat="1" ht="9" customHeight="1">
      <c r="A751" s="319" t="s">
        <v>16</v>
      </c>
      <c r="B751" s="311">
        <f t="shared" si="41"/>
        <v>343224.65600000002</v>
      </c>
      <c r="C751" s="315">
        <v>19572.2399</v>
      </c>
      <c r="D751" s="315">
        <v>20543.8014</v>
      </c>
      <c r="E751" s="315">
        <v>458.27839999999998</v>
      </c>
      <c r="F751" s="315">
        <v>8254.0931</v>
      </c>
      <c r="G751" s="315">
        <v>865.50819999999999</v>
      </c>
      <c r="H751" s="315">
        <v>3147.5154000000002</v>
      </c>
      <c r="I751" s="315">
        <v>116446.89200000001</v>
      </c>
      <c r="J751" s="315">
        <v>104856.99860000001</v>
      </c>
      <c r="K751" s="315">
        <v>39846.667000000001</v>
      </c>
      <c r="L751" s="315">
        <v>0</v>
      </c>
      <c r="M751" s="315">
        <v>29232.662</v>
      </c>
      <c r="N751" s="314"/>
      <c r="O751" s="319"/>
      <c r="P751" s="319"/>
      <c r="Q751" s="319"/>
      <c r="R751" s="319"/>
      <c r="S751" s="319"/>
      <c r="T751" s="319"/>
      <c r="U751" s="319"/>
      <c r="V751" s="319"/>
      <c r="W751" s="319"/>
      <c r="X751" s="319"/>
      <c r="Y751" s="319"/>
      <c r="Z751" s="305"/>
      <c r="AA751" s="305"/>
      <c r="AB751" s="305"/>
      <c r="AC751" s="305"/>
      <c r="AD751" s="305"/>
      <c r="AE751" s="305"/>
      <c r="AF751" s="305"/>
      <c r="AG751" s="305"/>
      <c r="AH751" s="305"/>
      <c r="AI751" s="305"/>
      <c r="AJ751" s="305"/>
      <c r="AK751" s="305"/>
      <c r="AL751" s="305"/>
      <c r="AM751" s="305"/>
      <c r="AN751" s="305"/>
    </row>
    <row r="752" spans="1:40" s="304" customFormat="1" ht="9" customHeight="1">
      <c r="A752" s="317" t="s">
        <v>17</v>
      </c>
      <c r="B752" s="335">
        <f t="shared" si="41"/>
        <v>79944.803604999994</v>
      </c>
      <c r="C752" s="318">
        <v>1229.690777</v>
      </c>
      <c r="D752" s="318">
        <v>0</v>
      </c>
      <c r="E752" s="318">
        <v>19.475719999999999</v>
      </c>
      <c r="F752" s="318">
        <v>1917.8429000000001</v>
      </c>
      <c r="G752" s="318">
        <v>359.18460199999998</v>
      </c>
      <c r="H752" s="318">
        <v>690.44870700000001</v>
      </c>
      <c r="I752" s="318">
        <v>26973.677011</v>
      </c>
      <c r="J752" s="318">
        <v>45706.489839000002</v>
      </c>
      <c r="K752" s="318">
        <v>3047.8877069999999</v>
      </c>
      <c r="L752" s="318">
        <v>0</v>
      </c>
      <c r="M752" s="318">
        <v>0.10634200000000001</v>
      </c>
      <c r="N752" s="314"/>
      <c r="O752" s="319"/>
      <c r="P752" s="319"/>
      <c r="Q752" s="319"/>
      <c r="R752" s="319"/>
      <c r="S752" s="319"/>
      <c r="T752" s="319"/>
      <c r="U752" s="319"/>
      <c r="V752" s="319"/>
      <c r="W752" s="319"/>
      <c r="X752" s="319"/>
      <c r="Y752" s="319"/>
      <c r="Z752" s="305"/>
      <c r="AA752" s="305"/>
      <c r="AB752" s="305"/>
      <c r="AC752" s="305"/>
      <c r="AD752" s="305"/>
      <c r="AE752" s="305"/>
      <c r="AF752" s="305"/>
      <c r="AG752" s="305"/>
      <c r="AH752" s="305"/>
      <c r="AI752" s="305"/>
      <c r="AJ752" s="305"/>
      <c r="AK752" s="305"/>
      <c r="AL752" s="305"/>
      <c r="AM752" s="305"/>
      <c r="AN752" s="305"/>
    </row>
    <row r="753" spans="1:40" s="304" customFormat="1" ht="9" customHeight="1">
      <c r="A753" s="319" t="s">
        <v>18</v>
      </c>
      <c r="B753" s="311">
        <f t="shared" si="41"/>
        <v>32842.176407999999</v>
      </c>
      <c r="C753" s="316">
        <v>611.02930300000003</v>
      </c>
      <c r="D753" s="316">
        <v>0</v>
      </c>
      <c r="E753" s="316">
        <v>22.944776999999998</v>
      </c>
      <c r="F753" s="316">
        <v>874.20216700000003</v>
      </c>
      <c r="G753" s="316">
        <v>34.944811999999999</v>
      </c>
      <c r="H753" s="316">
        <v>72.812107999999995</v>
      </c>
      <c r="I753" s="316">
        <v>11308.776223000001</v>
      </c>
      <c r="J753" s="316">
        <v>16300.397754</v>
      </c>
      <c r="K753" s="316">
        <v>3522.2225210000001</v>
      </c>
      <c r="L753" s="316">
        <v>0</v>
      </c>
      <c r="M753" s="316">
        <v>94.846743000000004</v>
      </c>
      <c r="N753" s="314"/>
      <c r="O753" s="319"/>
      <c r="P753" s="319"/>
      <c r="Q753" s="319"/>
      <c r="R753" s="319"/>
      <c r="S753" s="319"/>
      <c r="T753" s="319"/>
      <c r="U753" s="319"/>
      <c r="V753" s="319"/>
      <c r="W753" s="319"/>
      <c r="X753" s="319"/>
      <c r="Y753" s="319"/>
      <c r="Z753" s="305"/>
      <c r="AA753" s="305"/>
      <c r="AB753" s="305"/>
      <c r="AC753" s="305"/>
      <c r="AD753" s="305"/>
      <c r="AE753" s="305"/>
      <c r="AF753" s="305"/>
      <c r="AG753" s="305"/>
      <c r="AH753" s="305"/>
      <c r="AI753" s="305"/>
      <c r="AJ753" s="305"/>
      <c r="AK753" s="305"/>
      <c r="AL753" s="305"/>
      <c r="AM753" s="305"/>
      <c r="AN753" s="305"/>
    </row>
    <row r="754" spans="1:40" s="304" customFormat="1" ht="9" customHeight="1">
      <c r="A754" s="319" t="s">
        <v>19</v>
      </c>
      <c r="B754" s="311">
        <f t="shared" si="41"/>
        <v>28802.670338999997</v>
      </c>
      <c r="C754" s="305">
        <v>821.40673000000004</v>
      </c>
      <c r="D754" s="315">
        <v>0</v>
      </c>
      <c r="E754" s="315">
        <v>0</v>
      </c>
      <c r="F754" s="305">
        <v>318.37851999999998</v>
      </c>
      <c r="G754" s="305">
        <v>81.966735999999997</v>
      </c>
      <c r="H754" s="305">
        <v>132.22170299999999</v>
      </c>
      <c r="I754" s="305">
        <v>7962.0667999999996</v>
      </c>
      <c r="J754" s="305">
        <v>13926.274363</v>
      </c>
      <c r="K754" s="305">
        <v>5421.559518</v>
      </c>
      <c r="L754" s="305">
        <v>0</v>
      </c>
      <c r="M754" s="315">
        <v>138.79596900000001</v>
      </c>
      <c r="N754" s="314"/>
      <c r="O754" s="319"/>
      <c r="P754" s="319"/>
      <c r="Q754" s="319"/>
      <c r="R754" s="319"/>
      <c r="S754" s="319"/>
      <c r="T754" s="319"/>
      <c r="U754" s="319"/>
      <c r="V754" s="319"/>
      <c r="W754" s="319"/>
      <c r="X754" s="319"/>
      <c r="Y754" s="319"/>
      <c r="Z754" s="305"/>
      <c r="AA754" s="305"/>
      <c r="AB754" s="305"/>
      <c r="AC754" s="305"/>
      <c r="AD754" s="305"/>
      <c r="AE754" s="305"/>
      <c r="AF754" s="305"/>
      <c r="AG754" s="305"/>
      <c r="AH754" s="305"/>
      <c r="AI754" s="305"/>
      <c r="AJ754" s="305"/>
      <c r="AK754" s="305"/>
      <c r="AL754" s="305"/>
      <c r="AM754" s="305"/>
      <c r="AN754" s="305"/>
    </row>
    <row r="755" spans="1:40" s="304" customFormat="1" ht="9" customHeight="1">
      <c r="A755" s="319" t="s">
        <v>20</v>
      </c>
      <c r="B755" s="311">
        <f t="shared" si="41"/>
        <v>109971.21006099999</v>
      </c>
      <c r="C755" s="316">
        <v>9938.5561149999994</v>
      </c>
      <c r="D755" s="316">
        <v>0</v>
      </c>
      <c r="E755" s="304">
        <v>0</v>
      </c>
      <c r="F755" s="316">
        <v>4268.8836359999996</v>
      </c>
      <c r="G755" s="316">
        <v>993.31097799999998</v>
      </c>
      <c r="H755" s="316">
        <v>1710.4819500000001</v>
      </c>
      <c r="I755" s="316">
        <v>39234.140295999998</v>
      </c>
      <c r="J755" s="316">
        <v>34238.671165</v>
      </c>
      <c r="K755" s="316">
        <v>19587.165921</v>
      </c>
      <c r="L755" s="316">
        <v>0</v>
      </c>
      <c r="M755" s="316">
        <v>0</v>
      </c>
      <c r="N755" s="314"/>
      <c r="O755" s="319"/>
      <c r="P755" s="319"/>
      <c r="Q755" s="319"/>
      <c r="R755" s="319"/>
      <c r="S755" s="319"/>
      <c r="T755" s="319"/>
      <c r="U755" s="319"/>
      <c r="V755" s="319"/>
      <c r="W755" s="319"/>
      <c r="X755" s="319"/>
      <c r="Y755" s="319"/>
      <c r="Z755" s="305"/>
      <c r="AA755" s="305"/>
      <c r="AB755" s="305"/>
      <c r="AC755" s="305"/>
      <c r="AD755" s="305"/>
      <c r="AE755" s="305"/>
      <c r="AF755" s="305"/>
      <c r="AG755" s="305"/>
      <c r="AH755" s="305"/>
      <c r="AI755" s="305"/>
      <c r="AJ755" s="305"/>
      <c r="AK755" s="305"/>
      <c r="AL755" s="305"/>
      <c r="AM755" s="305"/>
      <c r="AN755" s="305"/>
    </row>
    <row r="756" spans="1:40" s="304" customFormat="1" ht="9" customHeight="1">
      <c r="A756" s="317" t="s">
        <v>21</v>
      </c>
      <c r="B756" s="335">
        <f t="shared" si="41"/>
        <v>89956.220037999999</v>
      </c>
      <c r="C756" s="318">
        <v>1344.610821</v>
      </c>
      <c r="D756" s="318">
        <v>0</v>
      </c>
      <c r="E756" s="318">
        <v>2.0563410000000002</v>
      </c>
      <c r="F756" s="318">
        <v>1647.5907870000001</v>
      </c>
      <c r="G756" s="318">
        <v>273.19244400000002</v>
      </c>
      <c r="H756" s="318">
        <v>1292.160531</v>
      </c>
      <c r="I756" s="318">
        <v>21467.151188</v>
      </c>
      <c r="J756" s="318">
        <v>52222.534226000003</v>
      </c>
      <c r="K756" s="318">
        <v>11706.923699999999</v>
      </c>
      <c r="L756" s="318">
        <v>0</v>
      </c>
      <c r="M756" s="318">
        <v>0</v>
      </c>
      <c r="N756" s="314"/>
      <c r="O756" s="319"/>
      <c r="P756" s="319"/>
      <c r="Q756" s="319"/>
      <c r="R756" s="319"/>
      <c r="S756" s="319"/>
      <c r="T756" s="319"/>
      <c r="U756" s="319"/>
      <c r="V756" s="319"/>
      <c r="W756" s="319"/>
      <c r="X756" s="319"/>
      <c r="Y756" s="319"/>
      <c r="Z756" s="305"/>
      <c r="AA756" s="305"/>
      <c r="AB756" s="305"/>
      <c r="AC756" s="305"/>
      <c r="AD756" s="305"/>
      <c r="AE756" s="305"/>
      <c r="AF756" s="305"/>
      <c r="AG756" s="305"/>
      <c r="AH756" s="305"/>
      <c r="AI756" s="305"/>
      <c r="AJ756" s="305"/>
      <c r="AK756" s="305"/>
      <c r="AL756" s="305"/>
      <c r="AM756" s="305"/>
      <c r="AN756" s="305"/>
    </row>
    <row r="757" spans="1:40" s="304" customFormat="1" ht="9" customHeight="1">
      <c r="A757" s="319" t="s">
        <v>22</v>
      </c>
      <c r="B757" s="311">
        <f t="shared" si="41"/>
        <v>97524.389899999995</v>
      </c>
      <c r="C757" s="305">
        <v>5111.0758100000003</v>
      </c>
      <c r="D757" s="315">
        <v>0</v>
      </c>
      <c r="E757" s="304">
        <v>0</v>
      </c>
      <c r="F757" s="315">
        <v>2670.589661</v>
      </c>
      <c r="G757" s="305">
        <v>516.63011900000004</v>
      </c>
      <c r="H757" s="305">
        <v>488.12691000000001</v>
      </c>
      <c r="I757" s="305">
        <v>36002.293344999998</v>
      </c>
      <c r="J757" s="305">
        <v>51168.320509999998</v>
      </c>
      <c r="K757" s="305">
        <v>0</v>
      </c>
      <c r="L757" s="305">
        <v>0</v>
      </c>
      <c r="M757" s="305">
        <v>1567.3535449999999</v>
      </c>
      <c r="N757" s="314"/>
      <c r="O757" s="319"/>
      <c r="P757" s="319"/>
      <c r="Q757" s="319"/>
      <c r="R757" s="319"/>
      <c r="S757" s="319"/>
      <c r="T757" s="319"/>
      <c r="U757" s="319"/>
      <c r="V757" s="319"/>
      <c r="W757" s="319"/>
      <c r="X757" s="319"/>
      <c r="Y757" s="319"/>
      <c r="Z757" s="305"/>
      <c r="AA757" s="305"/>
      <c r="AB757" s="305"/>
      <c r="AC757" s="305"/>
      <c r="AD757" s="305"/>
      <c r="AE757" s="305"/>
      <c r="AF757" s="305"/>
      <c r="AG757" s="305"/>
      <c r="AH757" s="305"/>
      <c r="AI757" s="305"/>
      <c r="AJ757" s="305"/>
      <c r="AK757" s="305"/>
      <c r="AL757" s="305"/>
      <c r="AM757" s="305"/>
      <c r="AN757" s="305"/>
    </row>
    <row r="758" spans="1:40" s="304" customFormat="1" ht="9" customHeight="1">
      <c r="A758" s="319" t="s">
        <v>23</v>
      </c>
      <c r="B758" s="311">
        <f t="shared" si="41"/>
        <v>37546.904192999995</v>
      </c>
      <c r="C758" s="315">
        <v>2798.5199619999999</v>
      </c>
      <c r="D758" s="315">
        <v>0</v>
      </c>
      <c r="E758" s="315">
        <v>0</v>
      </c>
      <c r="F758" s="315">
        <v>1418.1348029999999</v>
      </c>
      <c r="G758" s="315">
        <v>496.22775100000001</v>
      </c>
      <c r="H758" s="315">
        <v>160.60517200000001</v>
      </c>
      <c r="I758" s="315">
        <v>15335.309479</v>
      </c>
      <c r="J758" s="315">
        <v>17039.893692000001</v>
      </c>
      <c r="K758" s="315">
        <v>0</v>
      </c>
      <c r="L758" s="315">
        <v>297.99472200000002</v>
      </c>
      <c r="M758" s="315">
        <v>0.218612</v>
      </c>
      <c r="N758" s="314"/>
      <c r="O758" s="319"/>
      <c r="P758" s="319"/>
      <c r="Q758" s="319"/>
      <c r="R758" s="319"/>
      <c r="S758" s="319"/>
      <c r="T758" s="319"/>
      <c r="U758" s="319"/>
      <c r="V758" s="319"/>
      <c r="W758" s="319"/>
      <c r="X758" s="319"/>
      <c r="Y758" s="319"/>
      <c r="Z758" s="305"/>
      <c r="AA758" s="305"/>
      <c r="AB758" s="305"/>
      <c r="AC758" s="305"/>
      <c r="AD758" s="305"/>
      <c r="AE758" s="305"/>
      <c r="AF758" s="305"/>
      <c r="AG758" s="305"/>
      <c r="AH758" s="305"/>
      <c r="AI758" s="305"/>
      <c r="AJ758" s="305"/>
      <c r="AK758" s="305"/>
      <c r="AL758" s="305"/>
      <c r="AM758" s="305"/>
      <c r="AN758" s="305"/>
    </row>
    <row r="759" spans="1:40" s="304" customFormat="1" ht="9" customHeight="1">
      <c r="A759" s="319" t="s">
        <v>24</v>
      </c>
      <c r="B759" s="311">
        <f t="shared" si="41"/>
        <v>33904.126851000001</v>
      </c>
      <c r="C759" s="305">
        <v>3558.4315489999999</v>
      </c>
      <c r="D759" s="315">
        <v>0</v>
      </c>
      <c r="E759" s="304">
        <v>0</v>
      </c>
      <c r="F759" s="315">
        <v>1487.5476180000001</v>
      </c>
      <c r="G759" s="305">
        <v>387.60491999999999</v>
      </c>
      <c r="H759" s="305">
        <v>383.98889000000003</v>
      </c>
      <c r="I759" s="305">
        <v>11532.854911</v>
      </c>
      <c r="J759" s="305">
        <v>14037.17287</v>
      </c>
      <c r="K759" s="305">
        <v>2516.5260929999999</v>
      </c>
      <c r="L759" s="305">
        <v>0</v>
      </c>
      <c r="M759" s="305">
        <v>0</v>
      </c>
      <c r="N759" s="314"/>
      <c r="O759" s="319"/>
      <c r="P759" s="319"/>
      <c r="Q759" s="319"/>
      <c r="R759" s="319"/>
      <c r="S759" s="319"/>
      <c r="T759" s="319"/>
      <c r="U759" s="319"/>
      <c r="V759" s="319"/>
      <c r="W759" s="319"/>
      <c r="X759" s="319"/>
      <c r="Y759" s="319"/>
      <c r="Z759" s="305"/>
      <c r="AA759" s="305"/>
      <c r="AB759" s="305"/>
      <c r="AC759" s="305"/>
      <c r="AD759" s="305"/>
      <c r="AE759" s="305"/>
      <c r="AF759" s="305"/>
      <c r="AG759" s="305"/>
      <c r="AH759" s="305"/>
      <c r="AI759" s="305"/>
      <c r="AJ759" s="305"/>
      <c r="AK759" s="305"/>
      <c r="AL759" s="305"/>
      <c r="AM759" s="305"/>
      <c r="AN759" s="305"/>
    </row>
    <row r="760" spans="1:40" s="304" customFormat="1" ht="9" customHeight="1">
      <c r="A760" s="317" t="s">
        <v>25</v>
      </c>
      <c r="B760" s="335">
        <f t="shared" si="41"/>
        <v>49019.995760000005</v>
      </c>
      <c r="C760" s="323">
        <v>1794.299041</v>
      </c>
      <c r="D760" s="318">
        <v>0</v>
      </c>
      <c r="E760" s="318">
        <v>0</v>
      </c>
      <c r="F760" s="323">
        <v>2410.8185979999998</v>
      </c>
      <c r="G760" s="323">
        <v>527.627703</v>
      </c>
      <c r="H760" s="323">
        <v>162.073823</v>
      </c>
      <c r="I760" s="323">
        <v>17791.216379000001</v>
      </c>
      <c r="J760" s="323">
        <v>26168.118483999999</v>
      </c>
      <c r="K760" s="323">
        <v>165.84173200000001</v>
      </c>
      <c r="L760" s="323">
        <v>0</v>
      </c>
      <c r="M760" s="323">
        <v>0</v>
      </c>
      <c r="N760" s="314"/>
      <c r="O760" s="319"/>
      <c r="P760" s="319"/>
      <c r="Q760" s="319"/>
      <c r="R760" s="319"/>
      <c r="S760" s="319"/>
      <c r="T760" s="319"/>
      <c r="U760" s="319"/>
      <c r="V760" s="319"/>
      <c r="W760" s="319"/>
      <c r="X760" s="319"/>
      <c r="Y760" s="319"/>
      <c r="Z760" s="305"/>
      <c r="AA760" s="305"/>
      <c r="AB760" s="305"/>
      <c r="AC760" s="305"/>
      <c r="AD760" s="305"/>
      <c r="AE760" s="305"/>
      <c r="AF760" s="305"/>
      <c r="AG760" s="305"/>
      <c r="AH760" s="305"/>
      <c r="AI760" s="305"/>
      <c r="AJ760" s="305"/>
      <c r="AK760" s="305"/>
      <c r="AL760" s="305"/>
      <c r="AM760" s="305"/>
      <c r="AN760" s="305"/>
    </row>
    <row r="761" spans="1:40" s="304" customFormat="1" ht="9" customHeight="1">
      <c r="A761" s="319" t="s">
        <v>26</v>
      </c>
      <c r="B761" s="311">
        <f t="shared" si="41"/>
        <v>60748.649261999999</v>
      </c>
      <c r="C761" s="315">
        <v>1987.519616</v>
      </c>
      <c r="D761" s="315">
        <v>0</v>
      </c>
      <c r="E761" s="315">
        <v>0</v>
      </c>
      <c r="F761" s="315">
        <v>3521.853752</v>
      </c>
      <c r="G761" s="315">
        <v>212.031586</v>
      </c>
      <c r="H761" s="315">
        <v>53.175185999999997</v>
      </c>
      <c r="I761" s="315">
        <v>20705.815741999999</v>
      </c>
      <c r="J761" s="315">
        <v>33731.896047000002</v>
      </c>
      <c r="K761" s="315">
        <v>536.35733300000004</v>
      </c>
      <c r="L761" s="315">
        <v>0</v>
      </c>
      <c r="M761" s="315">
        <v>0</v>
      </c>
      <c r="N761" s="314"/>
      <c r="O761" s="319"/>
      <c r="P761" s="319"/>
      <c r="Q761" s="319"/>
      <c r="R761" s="319"/>
      <c r="S761" s="319"/>
      <c r="T761" s="319"/>
      <c r="U761" s="319"/>
      <c r="V761" s="319"/>
      <c r="W761" s="319"/>
      <c r="X761" s="319"/>
      <c r="Y761" s="319"/>
      <c r="Z761" s="305"/>
      <c r="AA761" s="305"/>
      <c r="AB761" s="305"/>
      <c r="AC761" s="305"/>
      <c r="AD761" s="305"/>
      <c r="AE761" s="305"/>
      <c r="AF761" s="305"/>
      <c r="AG761" s="305"/>
      <c r="AH761" s="305"/>
      <c r="AI761" s="305"/>
      <c r="AJ761" s="305"/>
      <c r="AK761" s="305"/>
      <c r="AL761" s="305"/>
      <c r="AM761" s="305"/>
      <c r="AN761" s="305"/>
    </row>
    <row r="762" spans="1:40" s="304" customFormat="1" ht="9" customHeight="1">
      <c r="A762" s="319" t="s">
        <v>27</v>
      </c>
      <c r="B762" s="311">
        <f t="shared" si="41"/>
        <v>91281.697631000003</v>
      </c>
      <c r="C762" s="315">
        <v>3082.4595399999998</v>
      </c>
      <c r="D762" s="315">
        <v>0</v>
      </c>
      <c r="E762" s="315">
        <v>0</v>
      </c>
      <c r="F762" s="315">
        <v>1714.3041390000001</v>
      </c>
      <c r="G762" s="315">
        <v>166.86034699999999</v>
      </c>
      <c r="H762" s="315">
        <v>729.41730500000006</v>
      </c>
      <c r="I762" s="315">
        <v>22904.059240999999</v>
      </c>
      <c r="J762" s="315">
        <v>24626.960856000002</v>
      </c>
      <c r="K762" s="315">
        <v>28773.730922999999</v>
      </c>
      <c r="L762" s="315">
        <v>0</v>
      </c>
      <c r="M762" s="315">
        <v>9283.9052800000009</v>
      </c>
      <c r="N762" s="314"/>
      <c r="O762" s="319"/>
      <c r="P762" s="319"/>
      <c r="Q762" s="319"/>
      <c r="R762" s="319"/>
      <c r="S762" s="319"/>
      <c r="T762" s="319"/>
      <c r="U762" s="319"/>
      <c r="V762" s="319"/>
      <c r="W762" s="319"/>
      <c r="X762" s="319"/>
      <c r="Y762" s="319"/>
      <c r="Z762" s="305"/>
      <c r="AA762" s="305"/>
      <c r="AB762" s="305"/>
      <c r="AC762" s="305"/>
      <c r="AD762" s="305"/>
      <c r="AE762" s="305"/>
      <c r="AF762" s="305"/>
      <c r="AG762" s="305"/>
      <c r="AH762" s="305"/>
      <c r="AI762" s="305"/>
      <c r="AJ762" s="305"/>
      <c r="AK762" s="305"/>
      <c r="AL762" s="305"/>
      <c r="AM762" s="305"/>
      <c r="AN762" s="305"/>
    </row>
    <row r="763" spans="1:40" s="304" customFormat="1" ht="9" customHeight="1">
      <c r="A763" s="319" t="s">
        <v>28</v>
      </c>
      <c r="B763" s="311">
        <f t="shared" si="41"/>
        <v>50122.890778000001</v>
      </c>
      <c r="C763" s="315">
        <v>1675.104998</v>
      </c>
      <c r="D763" s="315">
        <v>0</v>
      </c>
      <c r="E763" s="315">
        <v>0</v>
      </c>
      <c r="F763" s="315">
        <v>992.250315</v>
      </c>
      <c r="G763" s="315">
        <v>210.45289399999999</v>
      </c>
      <c r="H763" s="315">
        <v>57.440092999999997</v>
      </c>
      <c r="I763" s="315">
        <v>23970.758003999999</v>
      </c>
      <c r="J763" s="315">
        <v>22816.884473999999</v>
      </c>
      <c r="K763" s="315">
        <v>400</v>
      </c>
      <c r="L763" s="315">
        <v>0</v>
      </c>
      <c r="M763" s="315">
        <v>0</v>
      </c>
      <c r="N763" s="314"/>
      <c r="O763" s="319"/>
      <c r="P763" s="319"/>
      <c r="Q763" s="319"/>
      <c r="R763" s="319"/>
      <c r="S763" s="319"/>
      <c r="T763" s="319"/>
      <c r="U763" s="319"/>
      <c r="V763" s="319"/>
      <c r="W763" s="319"/>
      <c r="X763" s="319"/>
      <c r="Y763" s="319"/>
      <c r="Z763" s="305"/>
      <c r="AA763" s="305"/>
      <c r="AB763" s="305"/>
      <c r="AC763" s="305"/>
      <c r="AD763" s="305"/>
      <c r="AE763" s="305"/>
      <c r="AF763" s="305"/>
      <c r="AG763" s="305"/>
      <c r="AH763" s="305"/>
      <c r="AI763" s="305"/>
      <c r="AJ763" s="305"/>
      <c r="AK763" s="305"/>
      <c r="AL763" s="305"/>
      <c r="AM763" s="305"/>
      <c r="AN763" s="305"/>
    </row>
    <row r="764" spans="1:40" s="304" customFormat="1" ht="9" customHeight="1">
      <c r="A764" s="317" t="s">
        <v>29</v>
      </c>
      <c r="B764" s="335">
        <f t="shared" si="41"/>
        <v>73913.219047999999</v>
      </c>
      <c r="C764" s="318">
        <v>4079.5229169999998</v>
      </c>
      <c r="D764" s="318">
        <v>0</v>
      </c>
      <c r="E764" s="318">
        <v>0</v>
      </c>
      <c r="F764" s="318">
        <v>1905.1172489999999</v>
      </c>
      <c r="G764" s="318">
        <v>216.829432</v>
      </c>
      <c r="H764" s="318">
        <v>492.114712</v>
      </c>
      <c r="I764" s="318">
        <v>23106.388451999999</v>
      </c>
      <c r="J764" s="318">
        <v>29500.467398000001</v>
      </c>
      <c r="K764" s="318">
        <v>14612.778888000001</v>
      </c>
      <c r="L764" s="318">
        <v>0</v>
      </c>
      <c r="M764" s="318">
        <v>0</v>
      </c>
      <c r="N764" s="314"/>
      <c r="O764" s="319"/>
      <c r="P764" s="319"/>
      <c r="Q764" s="319"/>
      <c r="R764" s="319"/>
      <c r="S764" s="319"/>
      <c r="T764" s="319"/>
      <c r="U764" s="319"/>
      <c r="V764" s="319"/>
      <c r="W764" s="319"/>
      <c r="X764" s="319"/>
      <c r="Y764" s="319"/>
      <c r="Z764" s="305"/>
      <c r="AA764" s="305"/>
      <c r="AB764" s="305"/>
      <c r="AC764" s="305"/>
      <c r="AD764" s="305"/>
      <c r="AE764" s="305"/>
      <c r="AF764" s="305"/>
      <c r="AG764" s="305"/>
      <c r="AH764" s="305"/>
      <c r="AI764" s="305"/>
      <c r="AJ764" s="305"/>
      <c r="AK764" s="305"/>
      <c r="AL764" s="305"/>
      <c r="AM764" s="305"/>
      <c r="AN764" s="305"/>
    </row>
    <row r="765" spans="1:40" s="304" customFormat="1" ht="9" customHeight="1">
      <c r="A765" s="319" t="s">
        <v>30</v>
      </c>
      <c r="B765" s="311">
        <f t="shared" si="41"/>
        <v>23180.542052000001</v>
      </c>
      <c r="C765" s="316">
        <v>536.38562999999999</v>
      </c>
      <c r="D765" s="316">
        <v>0</v>
      </c>
      <c r="E765" s="304">
        <v>0</v>
      </c>
      <c r="F765" s="316">
        <v>428.99284</v>
      </c>
      <c r="G765" s="316">
        <v>307.35159499999997</v>
      </c>
      <c r="H765" s="316">
        <v>16.299679999999999</v>
      </c>
      <c r="I765" s="316">
        <v>8236.6967220000006</v>
      </c>
      <c r="J765" s="316">
        <v>13513.978755</v>
      </c>
      <c r="K765" s="316">
        <v>0</v>
      </c>
      <c r="L765" s="316">
        <v>0</v>
      </c>
      <c r="M765" s="316">
        <v>140.83682999999999</v>
      </c>
      <c r="N765" s="314"/>
      <c r="O765" s="319"/>
      <c r="P765" s="319"/>
      <c r="Q765" s="319"/>
      <c r="R765" s="319"/>
      <c r="S765" s="319"/>
      <c r="T765" s="319"/>
      <c r="U765" s="319"/>
      <c r="V765" s="319"/>
      <c r="W765" s="319"/>
      <c r="X765" s="319"/>
      <c r="Y765" s="319"/>
      <c r="Z765" s="305"/>
      <c r="AA765" s="305"/>
      <c r="AB765" s="305"/>
      <c r="AC765" s="305"/>
      <c r="AD765" s="305"/>
      <c r="AE765" s="305"/>
      <c r="AF765" s="305"/>
      <c r="AG765" s="305"/>
      <c r="AH765" s="305"/>
      <c r="AI765" s="305"/>
      <c r="AJ765" s="305"/>
      <c r="AK765" s="305"/>
      <c r="AL765" s="305"/>
      <c r="AM765" s="305"/>
      <c r="AN765" s="305"/>
    </row>
    <row r="766" spans="1:40" s="304" customFormat="1" ht="9" customHeight="1">
      <c r="A766" s="319" t="s">
        <v>31</v>
      </c>
      <c r="B766" s="311">
        <f t="shared" si="41"/>
        <v>136717.61597499999</v>
      </c>
      <c r="C766" s="315">
        <v>4503.923299</v>
      </c>
      <c r="D766" s="315">
        <v>0</v>
      </c>
      <c r="E766" s="315">
        <v>0</v>
      </c>
      <c r="F766" s="315">
        <v>1634.219938</v>
      </c>
      <c r="G766" s="315">
        <v>94.540514000000002</v>
      </c>
      <c r="H766" s="315">
        <v>425.65321799999998</v>
      </c>
      <c r="I766" s="315">
        <v>48744.800000000003</v>
      </c>
      <c r="J766" s="315">
        <v>68552.592713000005</v>
      </c>
      <c r="K766" s="315">
        <v>10766.586293</v>
      </c>
      <c r="L766" s="315">
        <v>0</v>
      </c>
      <c r="M766" s="315">
        <v>1995.3</v>
      </c>
      <c r="N766" s="314"/>
      <c r="O766" s="319"/>
      <c r="P766" s="319"/>
      <c r="Q766" s="319"/>
      <c r="R766" s="319"/>
      <c r="S766" s="319"/>
      <c r="T766" s="319"/>
      <c r="U766" s="319"/>
      <c r="V766" s="319"/>
      <c r="W766" s="319"/>
      <c r="X766" s="319"/>
      <c r="Y766" s="319"/>
      <c r="Z766" s="305"/>
      <c r="AA766" s="305"/>
      <c r="AB766" s="305"/>
      <c r="AC766" s="305"/>
      <c r="AD766" s="305"/>
      <c r="AE766" s="305"/>
      <c r="AF766" s="305"/>
      <c r="AG766" s="305"/>
      <c r="AH766" s="305"/>
      <c r="AI766" s="305"/>
      <c r="AJ766" s="305"/>
      <c r="AK766" s="305"/>
      <c r="AL766" s="305"/>
      <c r="AM766" s="305"/>
      <c r="AN766" s="305"/>
    </row>
    <row r="767" spans="1:40" s="305" customFormat="1" ht="9" customHeight="1">
      <c r="A767" s="320" t="s">
        <v>32</v>
      </c>
      <c r="B767" s="311">
        <f t="shared" si="41"/>
        <v>39800.045499000007</v>
      </c>
      <c r="C767" s="315">
        <v>1912.8846100000001</v>
      </c>
      <c r="D767" s="315">
        <v>0</v>
      </c>
      <c r="E767" s="315">
        <v>0</v>
      </c>
      <c r="F767" s="315">
        <v>1015.70276</v>
      </c>
      <c r="G767" s="315">
        <v>897.11481800000001</v>
      </c>
      <c r="H767" s="315">
        <v>247.79224099999999</v>
      </c>
      <c r="I767" s="315">
        <v>14690.805601</v>
      </c>
      <c r="J767" s="315">
        <v>20128.513942000001</v>
      </c>
      <c r="K767" s="315">
        <v>907.23152700000003</v>
      </c>
      <c r="L767" s="315">
        <v>0</v>
      </c>
      <c r="M767" s="315">
        <v>0</v>
      </c>
      <c r="N767" s="314"/>
      <c r="O767" s="319"/>
      <c r="P767" s="319"/>
      <c r="Q767" s="319"/>
      <c r="R767" s="319"/>
      <c r="S767" s="319"/>
      <c r="T767" s="319"/>
      <c r="U767" s="319"/>
      <c r="V767" s="319"/>
      <c r="W767" s="319"/>
      <c r="X767" s="319"/>
      <c r="Y767" s="319"/>
    </row>
    <row r="768" spans="1:40" s="304" customFormat="1" ht="9" customHeight="1">
      <c r="A768" s="326" t="s">
        <v>33</v>
      </c>
      <c r="B768" s="335">
        <f t="shared" si="41"/>
        <v>34941.953848999998</v>
      </c>
      <c r="C768" s="318">
        <v>1042.3943039999999</v>
      </c>
      <c r="D768" s="318">
        <v>0</v>
      </c>
      <c r="E768" s="318">
        <v>119.077563</v>
      </c>
      <c r="F768" s="318">
        <v>672.02418499999999</v>
      </c>
      <c r="G768" s="318">
        <v>254.926466</v>
      </c>
      <c r="H768" s="318">
        <v>338.47912000000002</v>
      </c>
      <c r="I768" s="318">
        <v>10939.573190999999</v>
      </c>
      <c r="J768" s="318">
        <v>20284.421993</v>
      </c>
      <c r="K768" s="318">
        <v>1291.0570270000001</v>
      </c>
      <c r="L768" s="318">
        <v>0</v>
      </c>
      <c r="M768" s="318">
        <v>0</v>
      </c>
      <c r="N768" s="314"/>
      <c r="O768" s="319"/>
      <c r="P768" s="319"/>
      <c r="Q768" s="319"/>
      <c r="R768" s="319"/>
      <c r="S768" s="319"/>
      <c r="T768" s="319"/>
      <c r="U768" s="319"/>
      <c r="V768" s="319"/>
      <c r="W768" s="319"/>
      <c r="X768" s="319"/>
      <c r="Y768" s="319"/>
      <c r="Z768" s="305"/>
      <c r="AA768" s="305"/>
      <c r="AB768" s="305"/>
      <c r="AC768" s="305"/>
      <c r="AD768" s="305"/>
      <c r="AE768" s="305"/>
      <c r="AF768" s="305"/>
      <c r="AG768" s="305"/>
      <c r="AH768" s="305"/>
      <c r="AI768" s="305"/>
      <c r="AJ768" s="305"/>
      <c r="AK768" s="305"/>
      <c r="AL768" s="305"/>
      <c r="AM768" s="305"/>
      <c r="AN768" s="305"/>
    </row>
    <row r="769" spans="1:40" s="282" customFormat="1" ht="3" customHeight="1">
      <c r="A769" s="336"/>
      <c r="B769" s="337"/>
      <c r="C769" s="337"/>
      <c r="D769" s="338"/>
      <c r="E769" s="337"/>
      <c r="F769" s="337"/>
      <c r="G769" s="337"/>
      <c r="H769" s="337"/>
      <c r="I769" s="337"/>
      <c r="J769" s="339"/>
      <c r="K769" s="339"/>
      <c r="L769" s="340"/>
      <c r="M769" s="339"/>
      <c r="N769" s="314"/>
      <c r="O769" s="319"/>
      <c r="P769" s="319"/>
      <c r="Q769" s="319"/>
      <c r="R769" s="319"/>
      <c r="S769" s="319"/>
      <c r="T769" s="319"/>
      <c r="U769" s="319"/>
      <c r="V769" s="319"/>
      <c r="W769" s="319"/>
      <c r="X769" s="319"/>
      <c r="Y769" s="319"/>
      <c r="Z769" s="305"/>
      <c r="AA769" s="283"/>
      <c r="AB769" s="283"/>
      <c r="AC769" s="283"/>
      <c r="AD769" s="283"/>
      <c r="AE769" s="283"/>
      <c r="AF769" s="283"/>
      <c r="AG769" s="283"/>
      <c r="AH769" s="283"/>
      <c r="AI769" s="283"/>
      <c r="AJ769" s="283"/>
      <c r="AK769" s="283"/>
      <c r="AL769" s="283"/>
      <c r="AM769" s="283"/>
      <c r="AN769" s="283"/>
    </row>
    <row r="770" spans="1:40" s="282" customFormat="1" ht="1.5" customHeight="1">
      <c r="A770" s="341"/>
      <c r="B770" s="342"/>
      <c r="C770" s="342"/>
      <c r="D770" s="342"/>
      <c r="E770" s="342"/>
      <c r="F770" s="342"/>
      <c r="G770" s="342"/>
      <c r="H770" s="342"/>
      <c r="I770" s="342"/>
      <c r="J770" s="343"/>
      <c r="K770" s="343"/>
      <c r="L770" s="344"/>
      <c r="M770" s="343"/>
      <c r="N770" s="314"/>
      <c r="O770" s="319"/>
      <c r="P770" s="283"/>
      <c r="Q770" s="283"/>
      <c r="R770" s="283"/>
      <c r="S770" s="283"/>
      <c r="T770" s="283"/>
      <c r="U770" s="283"/>
      <c r="V770" s="283"/>
      <c r="W770" s="283"/>
      <c r="X770" s="283"/>
      <c r="Y770" s="283"/>
      <c r="Z770" s="283"/>
      <c r="AA770" s="283"/>
      <c r="AB770" s="283"/>
      <c r="AC770" s="283"/>
      <c r="AD770" s="283"/>
      <c r="AE770" s="283"/>
      <c r="AF770" s="283"/>
      <c r="AG770" s="283"/>
      <c r="AH770" s="283"/>
      <c r="AI770" s="283"/>
      <c r="AJ770" s="283"/>
      <c r="AK770" s="283"/>
      <c r="AL770" s="283"/>
      <c r="AM770" s="283"/>
      <c r="AN770" s="283"/>
    </row>
    <row r="771" spans="1:40" s="283" customFormat="1" ht="10.5" customHeight="1">
      <c r="A771" s="345" t="s">
        <v>179</v>
      </c>
      <c r="L771" s="346"/>
      <c r="N771" s="327"/>
    </row>
    <row r="772" spans="1:40" s="296" customFormat="1" ht="10.5" customHeight="1">
      <c r="A772" s="347" t="s">
        <v>180</v>
      </c>
      <c r="B772" s="348"/>
      <c r="C772" s="348"/>
      <c r="D772" s="348"/>
      <c r="E772" s="348"/>
      <c r="F772" s="348"/>
      <c r="G772" s="348"/>
      <c r="H772" s="348"/>
      <c r="O772" s="283"/>
      <c r="P772" s="283"/>
      <c r="Q772" s="283"/>
      <c r="R772" s="283"/>
      <c r="S772" s="283"/>
      <c r="T772" s="283"/>
      <c r="U772" s="283"/>
      <c r="V772" s="283"/>
      <c r="W772" s="283"/>
      <c r="X772" s="283"/>
      <c r="Y772" s="283"/>
      <c r="Z772" s="283"/>
    </row>
    <row r="773" spans="1:40" s="291" customFormat="1" ht="12.75" hidden="1" customHeight="1">
      <c r="A773" s="290"/>
      <c r="B773" s="295"/>
      <c r="C773" s="295"/>
      <c r="D773" s="295"/>
      <c r="E773" s="295"/>
      <c r="F773" s="295"/>
      <c r="G773" s="295"/>
      <c r="H773" s="295"/>
      <c r="I773" s="295"/>
      <c r="J773" s="295"/>
      <c r="K773" s="295"/>
      <c r="L773" s="295"/>
      <c r="M773" s="295"/>
      <c r="N773" s="314" t="s">
        <v>114</v>
      </c>
      <c r="O773" s="296"/>
      <c r="P773" s="296"/>
      <c r="Q773" s="296"/>
      <c r="R773" s="296"/>
      <c r="S773" s="296"/>
      <c r="T773" s="296"/>
      <c r="U773" s="296"/>
      <c r="V773" s="296"/>
      <c r="W773" s="296"/>
      <c r="X773" s="296"/>
      <c r="Y773" s="296"/>
      <c r="Z773" s="296"/>
    </row>
    <row r="774" spans="1:40" s="291" customFormat="1" ht="12.75" hidden="1" customHeight="1">
      <c r="A774" s="290"/>
      <c r="B774" s="290"/>
      <c r="C774" s="290"/>
      <c r="D774" s="290"/>
      <c r="E774" s="290"/>
      <c r="F774" s="290"/>
      <c r="G774" s="290"/>
      <c r="H774" s="290"/>
      <c r="I774" s="290"/>
      <c r="J774" s="290"/>
      <c r="K774" s="290"/>
      <c r="L774" s="293"/>
      <c r="M774" s="290"/>
      <c r="N774" s="314"/>
    </row>
    <row r="775" spans="1:40" s="291" customFormat="1" ht="12.75" hidden="1" customHeight="1">
      <c r="A775" s="290"/>
      <c r="B775" s="290"/>
      <c r="C775" s="290"/>
      <c r="D775" s="290"/>
      <c r="E775" s="290"/>
      <c r="F775" s="290"/>
      <c r="G775" s="290"/>
      <c r="H775" s="290"/>
      <c r="I775" s="290"/>
      <c r="J775" s="290"/>
      <c r="K775" s="290"/>
      <c r="L775" s="293"/>
      <c r="M775" s="290"/>
      <c r="N775" s="314"/>
    </row>
    <row r="776" spans="1:40" s="291" customFormat="1" ht="12.75" hidden="1" customHeight="1">
      <c r="A776" s="290"/>
      <c r="B776" s="290"/>
      <c r="C776" s="290"/>
      <c r="D776" s="290"/>
      <c r="E776" s="290"/>
      <c r="F776" s="290"/>
      <c r="G776" s="290"/>
      <c r="H776" s="290"/>
      <c r="I776" s="290"/>
      <c r="J776" s="290"/>
      <c r="K776" s="290"/>
      <c r="L776" s="293"/>
      <c r="M776" s="290"/>
      <c r="N776" s="314"/>
    </row>
    <row r="777" spans="1:40" s="291" customFormat="1" ht="12.75" hidden="1" customHeight="1">
      <c r="A777" s="290"/>
      <c r="B777" s="290"/>
      <c r="C777" s="290"/>
      <c r="D777" s="290"/>
      <c r="E777" s="290"/>
      <c r="F777" s="290"/>
      <c r="G777" s="290"/>
      <c r="H777" s="290"/>
      <c r="I777" s="290"/>
      <c r="J777" s="290"/>
      <c r="K777" s="290"/>
      <c r="L777" s="293"/>
      <c r="M777" s="290"/>
      <c r="N777" s="314"/>
    </row>
    <row r="778" spans="1:40" s="291" customFormat="1" ht="12.75" hidden="1" customHeight="1">
      <c r="A778" s="290"/>
      <c r="B778" s="290"/>
      <c r="C778" s="290"/>
      <c r="D778" s="290"/>
      <c r="E778" s="290"/>
      <c r="F778" s="290"/>
      <c r="G778" s="290"/>
      <c r="H778" s="290"/>
      <c r="I778" s="290"/>
      <c r="J778" s="290"/>
      <c r="K778" s="290"/>
      <c r="L778" s="293"/>
      <c r="M778" s="290"/>
      <c r="N778" s="314"/>
    </row>
    <row r="779" spans="1:40" s="291" customFormat="1" ht="12.75" hidden="1" customHeight="1">
      <c r="A779" s="290"/>
      <c r="B779" s="290"/>
      <c r="C779" s="290"/>
      <c r="D779" s="290"/>
      <c r="E779" s="290"/>
      <c r="F779" s="290"/>
      <c r="G779" s="290"/>
      <c r="H779" s="290"/>
      <c r="I779" s="290"/>
      <c r="J779" s="290"/>
      <c r="K779" s="290"/>
      <c r="L779" s="293"/>
      <c r="M779" s="290"/>
      <c r="N779" s="314"/>
    </row>
    <row r="780" spans="1:40" s="291" customFormat="1" ht="12.75" hidden="1" customHeight="1">
      <c r="A780" s="290"/>
      <c r="B780" s="290"/>
      <c r="C780" s="290"/>
      <c r="D780" s="290"/>
      <c r="E780" s="290"/>
      <c r="F780" s="290"/>
      <c r="G780" s="290"/>
      <c r="H780" s="290"/>
      <c r="I780" s="290"/>
      <c r="J780" s="290"/>
      <c r="K780" s="290"/>
      <c r="L780" s="293"/>
      <c r="M780" s="290"/>
      <c r="N780" s="314"/>
    </row>
    <row r="781" spans="1:40" s="291" customFormat="1" ht="12.75" hidden="1" customHeight="1">
      <c r="L781" s="293"/>
      <c r="M781" s="290"/>
      <c r="N781" s="314"/>
    </row>
    <row r="782" spans="1:40" s="291" customFormat="1" ht="12.75" hidden="1" customHeight="1">
      <c r="L782" s="293"/>
      <c r="M782" s="290"/>
      <c r="N782" s="314"/>
    </row>
    <row r="783" spans="1:40" s="291" customFormat="1" ht="12.75" hidden="1" customHeight="1">
      <c r="L783" s="293"/>
      <c r="M783" s="290"/>
      <c r="N783" s="314"/>
    </row>
    <row r="784" spans="1:40" s="291" customFormat="1" ht="12.75" hidden="1" customHeight="1">
      <c r="L784" s="293"/>
      <c r="M784" s="290"/>
      <c r="N784" s="314"/>
    </row>
    <row r="785" spans="12:14" s="291" customFormat="1" ht="12.75" hidden="1" customHeight="1">
      <c r="L785" s="293"/>
      <c r="M785" s="290"/>
      <c r="N785" s="314"/>
    </row>
    <row r="786" spans="12:14" s="291" customFormat="1" ht="12.75" hidden="1" customHeight="1">
      <c r="L786" s="293"/>
      <c r="M786" s="290"/>
      <c r="N786" s="314"/>
    </row>
    <row r="787" spans="12:14" s="291" customFormat="1" ht="12.75" hidden="1" customHeight="1">
      <c r="L787" s="293"/>
      <c r="M787" s="290"/>
      <c r="N787" s="314"/>
    </row>
    <row r="788" spans="12:14" s="291" customFormat="1" ht="12.75" hidden="1" customHeight="1">
      <c r="L788" s="293"/>
      <c r="M788" s="290"/>
      <c r="N788" s="314"/>
    </row>
    <row r="789" spans="12:14" s="291" customFormat="1" ht="12.75" hidden="1" customHeight="1">
      <c r="L789" s="293"/>
      <c r="M789" s="290"/>
      <c r="N789" s="314"/>
    </row>
    <row r="790" spans="12:14" s="291" customFormat="1" ht="12.75" hidden="1" customHeight="1">
      <c r="L790" s="293"/>
      <c r="M790" s="290"/>
      <c r="N790" s="314"/>
    </row>
    <row r="791" spans="12:14" s="291" customFormat="1" ht="12.75" hidden="1" customHeight="1">
      <c r="L791" s="293"/>
      <c r="M791" s="290"/>
      <c r="N791" s="314"/>
    </row>
    <row r="792" spans="12:14" s="291" customFormat="1" ht="12.75" hidden="1" customHeight="1">
      <c r="L792" s="293"/>
      <c r="M792" s="290"/>
      <c r="N792" s="314"/>
    </row>
    <row r="793" spans="12:14" s="291" customFormat="1" ht="12.75" hidden="1" customHeight="1">
      <c r="L793" s="293"/>
      <c r="M793" s="290"/>
      <c r="N793" s="314"/>
    </row>
    <row r="794" spans="12:14" s="291" customFormat="1" ht="12.75" hidden="1" customHeight="1">
      <c r="L794" s="293"/>
      <c r="M794" s="290"/>
      <c r="N794" s="314"/>
    </row>
    <row r="795" spans="12:14" s="291" customFormat="1" ht="12.75" hidden="1" customHeight="1">
      <c r="L795" s="293"/>
      <c r="M795" s="290"/>
      <c r="N795" s="314"/>
    </row>
    <row r="796" spans="12:14" s="291" customFormat="1" ht="12.75" hidden="1" customHeight="1">
      <c r="L796" s="293"/>
      <c r="M796" s="290"/>
      <c r="N796" s="314"/>
    </row>
    <row r="797" spans="12:14" s="291" customFormat="1" ht="12.75" hidden="1" customHeight="1">
      <c r="L797" s="293"/>
      <c r="M797" s="290"/>
      <c r="N797" s="314"/>
    </row>
    <row r="798" spans="12:14" s="291" customFormat="1" ht="12.75" hidden="1" customHeight="1">
      <c r="L798" s="293"/>
      <c r="M798" s="290"/>
      <c r="N798" s="314"/>
    </row>
    <row r="799" spans="12:14" s="291" customFormat="1" ht="12.75" hidden="1" customHeight="1">
      <c r="L799" s="293"/>
      <c r="M799" s="290"/>
      <c r="N799" s="314"/>
    </row>
    <row r="800" spans="12:14" s="291" customFormat="1" ht="12.75" hidden="1" customHeight="1">
      <c r="L800" s="293"/>
      <c r="M800" s="290"/>
      <c r="N800" s="314"/>
    </row>
    <row r="801" spans="12:14" s="291" customFormat="1" ht="12.75" hidden="1" customHeight="1">
      <c r="L801" s="293"/>
      <c r="M801" s="290"/>
      <c r="N801" s="314"/>
    </row>
    <row r="802" spans="12:14" s="291" customFormat="1" ht="12.75" hidden="1" customHeight="1">
      <c r="L802" s="293"/>
      <c r="M802" s="290"/>
      <c r="N802" s="314"/>
    </row>
    <row r="803" spans="12:14" s="291" customFormat="1" ht="12.75" hidden="1" customHeight="1">
      <c r="L803" s="293"/>
      <c r="M803" s="290"/>
      <c r="N803" s="314"/>
    </row>
    <row r="804" spans="12:14" s="291" customFormat="1" ht="12.75" hidden="1" customHeight="1">
      <c r="L804" s="293"/>
      <c r="M804" s="290"/>
      <c r="N804" s="314"/>
    </row>
    <row r="805" spans="12:14" s="291" customFormat="1" ht="12.75" hidden="1" customHeight="1">
      <c r="L805" s="293"/>
      <c r="M805" s="290"/>
      <c r="N805" s="314"/>
    </row>
    <row r="806" spans="12:14" s="291" customFormat="1" ht="12.75" hidden="1" customHeight="1">
      <c r="L806" s="293"/>
      <c r="M806" s="290"/>
      <c r="N806" s="314"/>
    </row>
    <row r="807" spans="12:14" s="291" customFormat="1" ht="12.75" hidden="1" customHeight="1">
      <c r="L807" s="293"/>
      <c r="M807" s="290"/>
      <c r="N807" s="314"/>
    </row>
    <row r="808" spans="12:14" s="291" customFormat="1" ht="12.75" hidden="1" customHeight="1">
      <c r="L808" s="293"/>
      <c r="M808" s="290"/>
      <c r="N808" s="314"/>
    </row>
    <row r="809" spans="12:14" s="291" customFormat="1" ht="12.75" hidden="1" customHeight="1">
      <c r="L809" s="293"/>
      <c r="M809" s="290"/>
      <c r="N809" s="314"/>
    </row>
    <row r="810" spans="12:14" s="291" customFormat="1" ht="12.75" hidden="1" customHeight="1">
      <c r="L810" s="293"/>
      <c r="M810" s="290"/>
      <c r="N810" s="314"/>
    </row>
    <row r="811" spans="12:14" s="291" customFormat="1" ht="12.75" hidden="1" customHeight="1">
      <c r="L811" s="293"/>
      <c r="M811" s="290"/>
      <c r="N811" s="314"/>
    </row>
    <row r="812" spans="12:14" s="291" customFormat="1" ht="12.75" hidden="1" customHeight="1">
      <c r="L812" s="293"/>
      <c r="M812" s="290"/>
      <c r="N812" s="314"/>
    </row>
    <row r="813" spans="12:14" s="291" customFormat="1" ht="12.75" hidden="1" customHeight="1">
      <c r="L813" s="293"/>
      <c r="M813" s="290"/>
      <c r="N813" s="314"/>
    </row>
    <row r="814" spans="12:14" s="291" customFormat="1" ht="12.75" hidden="1" customHeight="1">
      <c r="L814" s="293"/>
      <c r="M814" s="290"/>
      <c r="N814" s="314"/>
    </row>
    <row r="815" spans="12:14" s="291" customFormat="1" ht="12.75" hidden="1" customHeight="1">
      <c r="L815" s="293"/>
      <c r="M815" s="290"/>
      <c r="N815" s="314"/>
    </row>
    <row r="816" spans="12:14" s="291" customFormat="1" ht="12.75" hidden="1" customHeight="1">
      <c r="L816" s="293"/>
      <c r="M816" s="290"/>
      <c r="N816" s="314"/>
    </row>
    <row r="817" spans="12:14" s="291" customFormat="1" ht="12.75" hidden="1" customHeight="1">
      <c r="L817" s="293"/>
      <c r="M817" s="290"/>
      <c r="N817" s="314"/>
    </row>
    <row r="818" spans="12:14" s="291" customFormat="1" ht="12.75" hidden="1" customHeight="1">
      <c r="L818" s="293"/>
      <c r="M818" s="290"/>
      <c r="N818" s="314"/>
    </row>
    <row r="819" spans="12:14" s="291" customFormat="1" ht="12.75" hidden="1" customHeight="1">
      <c r="L819" s="293"/>
      <c r="M819" s="290"/>
      <c r="N819" s="314"/>
    </row>
    <row r="820" spans="12:14" s="291" customFormat="1" ht="12.75" hidden="1" customHeight="1">
      <c r="L820" s="293"/>
      <c r="M820" s="290"/>
      <c r="N820" s="314"/>
    </row>
    <row r="821" spans="12:14" s="291" customFormat="1" ht="12.75" hidden="1" customHeight="1">
      <c r="L821" s="293"/>
      <c r="M821" s="290"/>
      <c r="N821" s="314"/>
    </row>
    <row r="822" spans="12:14" s="291" customFormat="1" ht="12.75" hidden="1" customHeight="1">
      <c r="L822" s="293"/>
      <c r="M822" s="290"/>
      <c r="N822" s="314"/>
    </row>
    <row r="823" spans="12:14" s="291" customFormat="1" ht="12.75" hidden="1" customHeight="1">
      <c r="L823" s="293"/>
      <c r="M823" s="290"/>
      <c r="N823" s="314"/>
    </row>
    <row r="824" spans="12:14" s="291" customFormat="1" ht="12.75" hidden="1" customHeight="1">
      <c r="L824" s="293"/>
      <c r="M824" s="290"/>
      <c r="N824" s="314"/>
    </row>
    <row r="825" spans="12:14" s="291" customFormat="1" ht="12.75" hidden="1" customHeight="1">
      <c r="L825" s="293"/>
      <c r="M825" s="290"/>
      <c r="N825" s="314"/>
    </row>
    <row r="826" spans="12:14" s="291" customFormat="1" ht="12.75" hidden="1" customHeight="1">
      <c r="L826" s="293"/>
      <c r="M826" s="290"/>
      <c r="N826" s="314"/>
    </row>
    <row r="827" spans="12:14" s="291" customFormat="1" ht="12.75" hidden="1" customHeight="1">
      <c r="L827" s="293"/>
      <c r="M827" s="290"/>
      <c r="N827" s="314"/>
    </row>
    <row r="828" spans="12:14" s="291" customFormat="1" ht="12.75" hidden="1" customHeight="1">
      <c r="L828" s="293"/>
      <c r="M828" s="290"/>
      <c r="N828" s="314"/>
    </row>
    <row r="829" spans="12:14" s="291" customFormat="1" ht="12.75" hidden="1" customHeight="1">
      <c r="L829" s="293"/>
      <c r="M829" s="290"/>
      <c r="N829" s="314"/>
    </row>
    <row r="830" spans="12:14" s="291" customFormat="1" ht="12.75" hidden="1" customHeight="1">
      <c r="L830" s="293"/>
      <c r="M830" s="290"/>
      <c r="N830" s="314"/>
    </row>
    <row r="831" spans="12:14" s="291" customFormat="1" ht="12.75" hidden="1" customHeight="1">
      <c r="L831" s="293"/>
      <c r="M831" s="290"/>
      <c r="N831" s="314"/>
    </row>
    <row r="832" spans="12:14" s="291" customFormat="1" ht="12.75" hidden="1" customHeight="1">
      <c r="L832" s="293"/>
      <c r="M832" s="290"/>
      <c r="N832" s="314"/>
    </row>
    <row r="833" spans="12:14" s="291" customFormat="1" ht="12.75" hidden="1" customHeight="1">
      <c r="L833" s="293"/>
      <c r="M833" s="290"/>
      <c r="N833" s="314"/>
    </row>
    <row r="834" spans="12:14" s="291" customFormat="1" ht="12.75" hidden="1" customHeight="1">
      <c r="L834" s="293"/>
      <c r="M834" s="290"/>
      <c r="N834" s="314"/>
    </row>
    <row r="835" spans="12:14" s="291" customFormat="1" ht="12.75" hidden="1" customHeight="1">
      <c r="L835" s="293"/>
      <c r="M835" s="290"/>
      <c r="N835" s="314"/>
    </row>
    <row r="836" spans="12:14" s="291" customFormat="1" ht="12.75" hidden="1" customHeight="1">
      <c r="L836" s="293"/>
      <c r="M836" s="290"/>
      <c r="N836" s="314"/>
    </row>
    <row r="837" spans="12:14" s="291" customFormat="1" ht="12.75" hidden="1" customHeight="1">
      <c r="L837" s="293"/>
      <c r="M837" s="290"/>
      <c r="N837" s="314"/>
    </row>
    <row r="838" spans="12:14" s="291" customFormat="1" ht="12.75" hidden="1" customHeight="1">
      <c r="L838" s="293"/>
      <c r="M838" s="290"/>
      <c r="N838" s="314"/>
    </row>
    <row r="839" spans="12:14" s="291" customFormat="1" ht="12.75" hidden="1" customHeight="1">
      <c r="L839" s="293"/>
      <c r="M839" s="290"/>
      <c r="N839" s="314"/>
    </row>
    <row r="840" spans="12:14" s="291" customFormat="1" ht="12.75" hidden="1" customHeight="1">
      <c r="L840" s="293"/>
      <c r="M840" s="290"/>
      <c r="N840" s="314"/>
    </row>
    <row r="841" spans="12:14" s="291" customFormat="1" ht="12.75" hidden="1" customHeight="1">
      <c r="L841" s="293"/>
      <c r="M841" s="290"/>
      <c r="N841" s="314"/>
    </row>
    <row r="842" spans="12:14" s="291" customFormat="1" ht="12.75" hidden="1" customHeight="1">
      <c r="L842" s="293"/>
      <c r="M842" s="290"/>
      <c r="N842" s="314"/>
    </row>
    <row r="843" spans="12:14" s="291" customFormat="1" ht="12.75" hidden="1" customHeight="1">
      <c r="L843" s="293"/>
      <c r="M843" s="290"/>
      <c r="N843" s="314"/>
    </row>
    <row r="844" spans="12:14" s="291" customFormat="1" ht="12.75" hidden="1" customHeight="1">
      <c r="L844" s="293"/>
      <c r="M844" s="290"/>
      <c r="N844" s="314"/>
    </row>
    <row r="845" spans="12:14" s="291" customFormat="1" ht="12.75" hidden="1" customHeight="1">
      <c r="L845" s="293"/>
      <c r="M845" s="290"/>
      <c r="N845" s="314"/>
    </row>
    <row r="846" spans="12:14" s="291" customFormat="1" ht="12.75" hidden="1" customHeight="1">
      <c r="L846" s="293"/>
      <c r="M846" s="290"/>
      <c r="N846" s="314"/>
    </row>
    <row r="847" spans="12:14" s="291" customFormat="1" ht="12.75" hidden="1" customHeight="1">
      <c r="L847" s="293"/>
      <c r="M847" s="290"/>
      <c r="N847" s="314"/>
    </row>
    <row r="848" spans="12:14" s="291" customFormat="1" ht="12.75" hidden="1" customHeight="1">
      <c r="L848" s="293"/>
      <c r="M848" s="290"/>
      <c r="N848" s="314"/>
    </row>
    <row r="849" spans="12:14" s="291" customFormat="1" ht="12.75" hidden="1" customHeight="1">
      <c r="L849" s="293"/>
      <c r="M849" s="290"/>
      <c r="N849" s="314"/>
    </row>
    <row r="850" spans="12:14" s="291" customFormat="1" ht="12.75" hidden="1" customHeight="1">
      <c r="L850" s="293"/>
      <c r="M850" s="290"/>
      <c r="N850" s="314"/>
    </row>
    <row r="851" spans="12:14" s="291" customFormat="1" ht="12.75" hidden="1" customHeight="1">
      <c r="L851" s="293"/>
      <c r="M851" s="290"/>
      <c r="N851" s="314"/>
    </row>
    <row r="852" spans="12:14" s="291" customFormat="1" ht="12.75" hidden="1" customHeight="1">
      <c r="L852" s="293"/>
      <c r="M852" s="290"/>
      <c r="N852" s="314"/>
    </row>
    <row r="853" spans="12:14" s="291" customFormat="1" ht="12.75" hidden="1" customHeight="1">
      <c r="L853" s="293"/>
      <c r="M853" s="290"/>
      <c r="N853" s="314"/>
    </row>
    <row r="854" spans="12:14" s="291" customFormat="1" ht="12.75" hidden="1" customHeight="1">
      <c r="L854" s="293"/>
      <c r="M854" s="290"/>
      <c r="N854" s="314"/>
    </row>
    <row r="855" spans="12:14" s="291" customFormat="1" ht="12.75" hidden="1" customHeight="1">
      <c r="L855" s="293"/>
      <c r="M855" s="290"/>
      <c r="N855" s="314"/>
    </row>
    <row r="856" spans="12:14" s="291" customFormat="1" ht="12.75" hidden="1" customHeight="1">
      <c r="L856" s="293"/>
      <c r="M856" s="290"/>
      <c r="N856" s="314"/>
    </row>
    <row r="857" spans="12:14" s="291" customFormat="1" ht="12.75" hidden="1" customHeight="1">
      <c r="L857" s="293"/>
      <c r="M857" s="290"/>
      <c r="N857" s="314"/>
    </row>
    <row r="858" spans="12:14" s="291" customFormat="1" ht="12.75" hidden="1" customHeight="1">
      <c r="L858" s="293"/>
      <c r="M858" s="290"/>
      <c r="N858" s="314"/>
    </row>
    <row r="859" spans="12:14" s="291" customFormat="1" ht="12.75" hidden="1" customHeight="1">
      <c r="L859" s="293"/>
      <c r="M859" s="290"/>
      <c r="N859" s="314"/>
    </row>
    <row r="860" spans="12:14" s="291" customFormat="1" ht="12.75" hidden="1" customHeight="1">
      <c r="L860" s="293"/>
      <c r="M860" s="290"/>
      <c r="N860" s="314"/>
    </row>
    <row r="861" spans="12:14" s="291" customFormat="1" ht="12.75" hidden="1" customHeight="1">
      <c r="L861" s="293"/>
      <c r="M861" s="290"/>
      <c r="N861" s="314"/>
    </row>
    <row r="862" spans="12:14" s="291" customFormat="1" ht="12.75" hidden="1" customHeight="1">
      <c r="L862" s="293"/>
      <c r="M862" s="290"/>
      <c r="N862" s="314"/>
    </row>
    <row r="863" spans="12:14" s="291" customFormat="1" ht="12.75" hidden="1" customHeight="1">
      <c r="L863" s="293"/>
      <c r="M863" s="290"/>
      <c r="N863" s="314"/>
    </row>
    <row r="864" spans="12:14" s="291" customFormat="1" ht="12.75" hidden="1" customHeight="1">
      <c r="L864" s="293"/>
      <c r="M864" s="290"/>
      <c r="N864" s="314"/>
    </row>
    <row r="865" spans="12:14" s="291" customFormat="1" ht="12.75" hidden="1" customHeight="1">
      <c r="L865" s="293"/>
      <c r="M865" s="290"/>
      <c r="N865" s="314"/>
    </row>
    <row r="866" spans="12:14" s="291" customFormat="1" ht="12.75" hidden="1" customHeight="1">
      <c r="L866" s="293"/>
      <c r="M866" s="290"/>
      <c r="N866" s="314"/>
    </row>
    <row r="867" spans="12:14" s="291" customFormat="1" ht="12.75" hidden="1" customHeight="1">
      <c r="L867" s="293"/>
      <c r="M867" s="290"/>
      <c r="N867" s="314"/>
    </row>
    <row r="868" spans="12:14" s="291" customFormat="1" ht="12.75" hidden="1" customHeight="1">
      <c r="L868" s="293"/>
      <c r="M868" s="290"/>
      <c r="N868" s="314"/>
    </row>
    <row r="869" spans="12:14" s="291" customFormat="1" ht="12.75" hidden="1" customHeight="1">
      <c r="L869" s="293"/>
      <c r="M869" s="290"/>
      <c r="N869" s="314"/>
    </row>
    <row r="870" spans="12:14" s="291" customFormat="1" ht="12.75" hidden="1" customHeight="1">
      <c r="L870" s="293"/>
      <c r="M870" s="290"/>
      <c r="N870" s="314"/>
    </row>
    <row r="871" spans="12:14" s="291" customFormat="1" ht="12.75" hidden="1" customHeight="1">
      <c r="L871" s="293"/>
      <c r="M871" s="290"/>
      <c r="N871" s="314"/>
    </row>
    <row r="872" spans="12:14" s="291" customFormat="1" ht="12.75" hidden="1" customHeight="1">
      <c r="L872" s="293"/>
      <c r="M872" s="290"/>
      <c r="N872" s="314"/>
    </row>
    <row r="873" spans="12:14" s="291" customFormat="1" ht="12.75" hidden="1" customHeight="1">
      <c r="L873" s="293"/>
      <c r="M873" s="290"/>
      <c r="N873" s="314"/>
    </row>
    <row r="874" spans="12:14" s="291" customFormat="1" ht="12.75" hidden="1" customHeight="1">
      <c r="L874" s="293"/>
      <c r="M874" s="290"/>
      <c r="N874" s="314"/>
    </row>
    <row r="875" spans="12:14" s="291" customFormat="1" ht="12.75" hidden="1" customHeight="1">
      <c r="L875" s="293"/>
      <c r="M875" s="290"/>
      <c r="N875" s="314"/>
    </row>
    <row r="876" spans="12:14" s="291" customFormat="1" ht="12.75" hidden="1" customHeight="1">
      <c r="L876" s="293"/>
      <c r="M876" s="290"/>
      <c r="N876" s="314"/>
    </row>
    <row r="877" spans="12:14" s="291" customFormat="1" ht="12.75" hidden="1" customHeight="1">
      <c r="L877" s="293"/>
      <c r="M877" s="290"/>
      <c r="N877" s="314"/>
    </row>
    <row r="878" spans="12:14" s="291" customFormat="1" ht="12.75" hidden="1" customHeight="1">
      <c r="L878" s="293"/>
      <c r="M878" s="290"/>
      <c r="N878" s="314"/>
    </row>
    <row r="879" spans="12:14" s="291" customFormat="1" ht="12.75" hidden="1" customHeight="1">
      <c r="L879" s="293"/>
      <c r="M879" s="290"/>
      <c r="N879" s="314"/>
    </row>
    <row r="880" spans="12:14" s="291" customFormat="1" ht="12.75" hidden="1" customHeight="1">
      <c r="L880" s="293"/>
      <c r="M880" s="290"/>
      <c r="N880" s="314"/>
    </row>
    <row r="881" spans="12:14" s="291" customFormat="1" ht="12.75" hidden="1" customHeight="1">
      <c r="L881" s="293"/>
      <c r="M881" s="290"/>
      <c r="N881" s="314"/>
    </row>
    <row r="882" spans="12:14" s="291" customFormat="1" ht="12.75" hidden="1" customHeight="1">
      <c r="L882" s="293"/>
      <c r="M882" s="290"/>
      <c r="N882" s="314"/>
    </row>
    <row r="883" spans="12:14" s="291" customFormat="1" ht="12.75" hidden="1" customHeight="1">
      <c r="L883" s="293"/>
      <c r="M883" s="290"/>
      <c r="N883" s="314"/>
    </row>
    <row r="884" spans="12:14" s="291" customFormat="1" ht="12.75" hidden="1" customHeight="1">
      <c r="L884" s="293"/>
      <c r="M884" s="290"/>
      <c r="N884" s="314"/>
    </row>
    <row r="885" spans="12:14" s="291" customFormat="1" ht="12.75" hidden="1" customHeight="1">
      <c r="L885" s="293"/>
      <c r="M885" s="290"/>
      <c r="N885" s="314"/>
    </row>
    <row r="886" spans="12:14" s="291" customFormat="1" ht="12.75" hidden="1" customHeight="1">
      <c r="L886" s="293"/>
      <c r="M886" s="290"/>
      <c r="N886" s="314"/>
    </row>
    <row r="887" spans="12:14" s="291" customFormat="1" ht="12.75" hidden="1" customHeight="1">
      <c r="L887" s="293"/>
      <c r="M887" s="290"/>
      <c r="N887" s="314"/>
    </row>
    <row r="888" spans="12:14" s="291" customFormat="1" ht="12.75" hidden="1" customHeight="1">
      <c r="L888" s="293"/>
      <c r="M888" s="290"/>
      <c r="N888" s="314"/>
    </row>
    <row r="889" spans="12:14" s="291" customFormat="1" ht="12.75" hidden="1" customHeight="1">
      <c r="L889" s="293"/>
      <c r="M889" s="290"/>
      <c r="N889" s="314"/>
    </row>
    <row r="890" spans="12:14" s="291" customFormat="1" ht="12.75" hidden="1" customHeight="1">
      <c r="L890" s="293"/>
      <c r="M890" s="290"/>
      <c r="N890" s="314"/>
    </row>
    <row r="891" spans="12:14" s="291" customFormat="1" ht="12.75" hidden="1" customHeight="1">
      <c r="L891" s="293"/>
      <c r="M891" s="290"/>
      <c r="N891" s="314"/>
    </row>
    <row r="892" spans="12:14" s="291" customFormat="1" ht="12.75" hidden="1" customHeight="1">
      <c r="L892" s="293"/>
      <c r="M892" s="290"/>
      <c r="N892" s="314"/>
    </row>
    <row r="893" spans="12:14" s="291" customFormat="1" ht="12.75" hidden="1" customHeight="1">
      <c r="L893" s="293"/>
      <c r="M893" s="290"/>
      <c r="N893" s="314"/>
    </row>
    <row r="894" spans="12:14" s="291" customFormat="1" ht="12.75" hidden="1" customHeight="1">
      <c r="L894" s="293"/>
      <c r="M894" s="290"/>
      <c r="N894" s="314"/>
    </row>
    <row r="895" spans="12:14" s="291" customFormat="1" ht="12.75" hidden="1" customHeight="1">
      <c r="L895" s="293"/>
      <c r="M895" s="290"/>
      <c r="N895" s="314"/>
    </row>
    <row r="896" spans="12:14" s="291" customFormat="1" ht="12.75" hidden="1" customHeight="1">
      <c r="L896" s="293"/>
      <c r="M896" s="290"/>
      <c r="N896" s="314"/>
    </row>
    <row r="897" spans="12:14" s="291" customFormat="1" ht="12.75" hidden="1" customHeight="1">
      <c r="L897" s="293"/>
      <c r="M897" s="290"/>
      <c r="N897" s="314"/>
    </row>
    <row r="898" spans="12:14" s="291" customFormat="1" ht="12.75" hidden="1" customHeight="1">
      <c r="L898" s="293"/>
      <c r="M898" s="290"/>
      <c r="N898" s="314"/>
    </row>
    <row r="899" spans="12:14" s="291" customFormat="1" ht="12.75" hidden="1" customHeight="1">
      <c r="L899" s="293"/>
      <c r="M899" s="290"/>
      <c r="N899" s="314"/>
    </row>
    <row r="900" spans="12:14" s="291" customFormat="1" ht="12.75" hidden="1" customHeight="1">
      <c r="L900" s="293"/>
      <c r="M900" s="290"/>
      <c r="N900" s="314"/>
    </row>
    <row r="901" spans="12:14" s="291" customFormat="1" ht="12.75" hidden="1" customHeight="1">
      <c r="L901" s="293"/>
      <c r="M901" s="290"/>
      <c r="N901" s="314"/>
    </row>
    <row r="902" spans="12:14" s="291" customFormat="1" ht="12.75" hidden="1" customHeight="1">
      <c r="L902" s="293"/>
      <c r="M902" s="290"/>
      <c r="N902" s="314"/>
    </row>
    <row r="903" spans="12:14" s="291" customFormat="1" ht="12.75" hidden="1" customHeight="1">
      <c r="L903" s="293"/>
      <c r="M903" s="290"/>
      <c r="N903" s="314"/>
    </row>
    <row r="904" spans="12:14" s="291" customFormat="1" ht="12.75" hidden="1" customHeight="1">
      <c r="L904" s="293"/>
      <c r="M904" s="290"/>
      <c r="N904" s="314"/>
    </row>
    <row r="905" spans="12:14" s="291" customFormat="1" ht="12.75" hidden="1" customHeight="1">
      <c r="L905" s="293"/>
      <c r="M905" s="290"/>
      <c r="N905" s="314"/>
    </row>
    <row r="906" spans="12:14" s="291" customFormat="1" ht="12.75" hidden="1" customHeight="1">
      <c r="L906" s="293"/>
      <c r="M906" s="290"/>
      <c r="N906" s="314"/>
    </row>
    <row r="907" spans="12:14" s="291" customFormat="1" ht="12.75" hidden="1" customHeight="1">
      <c r="L907" s="293"/>
      <c r="M907" s="290"/>
      <c r="N907" s="314"/>
    </row>
    <row r="908" spans="12:14" s="291" customFormat="1" ht="12.75" hidden="1" customHeight="1">
      <c r="L908" s="293"/>
      <c r="M908" s="290"/>
      <c r="N908" s="314"/>
    </row>
    <row r="909" spans="12:14" s="291" customFormat="1" ht="12.75" hidden="1" customHeight="1">
      <c r="L909" s="293"/>
      <c r="M909" s="290"/>
      <c r="N909" s="314"/>
    </row>
    <row r="910" spans="12:14" s="291" customFormat="1" ht="12.75" hidden="1" customHeight="1">
      <c r="L910" s="293"/>
      <c r="M910" s="290"/>
      <c r="N910" s="314"/>
    </row>
    <row r="911" spans="12:14" s="291" customFormat="1" ht="12.75" hidden="1" customHeight="1">
      <c r="L911" s="293"/>
      <c r="M911" s="290"/>
      <c r="N911" s="314"/>
    </row>
    <row r="912" spans="12:14" s="291" customFormat="1" ht="12.75" hidden="1" customHeight="1">
      <c r="L912" s="293"/>
      <c r="M912" s="290"/>
      <c r="N912" s="314"/>
    </row>
    <row r="913" spans="12:14" s="291" customFormat="1" ht="12.75" hidden="1" customHeight="1">
      <c r="L913" s="293"/>
      <c r="M913" s="290"/>
      <c r="N913" s="314"/>
    </row>
    <row r="914" spans="12:14" s="291" customFormat="1" ht="12.75" hidden="1" customHeight="1">
      <c r="L914" s="293"/>
      <c r="M914" s="290"/>
      <c r="N914" s="314"/>
    </row>
    <row r="915" spans="12:14" s="291" customFormat="1" ht="12.75" hidden="1" customHeight="1">
      <c r="L915" s="293"/>
      <c r="M915" s="290"/>
      <c r="N915" s="314"/>
    </row>
    <row r="916" spans="12:14" s="291" customFormat="1" ht="12.75" hidden="1" customHeight="1">
      <c r="L916" s="293"/>
      <c r="M916" s="290"/>
      <c r="N916" s="314"/>
    </row>
    <row r="917" spans="12:14" s="291" customFormat="1" ht="12.75" hidden="1" customHeight="1">
      <c r="L917" s="293"/>
      <c r="M917" s="290"/>
      <c r="N917" s="314"/>
    </row>
    <row r="918" spans="12:14" s="291" customFormat="1" ht="12.75" hidden="1" customHeight="1">
      <c r="L918" s="293"/>
      <c r="M918" s="290"/>
      <c r="N918" s="314"/>
    </row>
    <row r="919" spans="12:14" s="291" customFormat="1" ht="12.75" hidden="1" customHeight="1">
      <c r="L919" s="293"/>
      <c r="M919" s="290"/>
      <c r="N919" s="314"/>
    </row>
    <row r="920" spans="12:14" s="291" customFormat="1" ht="12.75" hidden="1" customHeight="1">
      <c r="L920" s="293"/>
      <c r="M920" s="290"/>
      <c r="N920" s="314"/>
    </row>
    <row r="921" spans="12:14" s="291" customFormat="1" ht="12.75" hidden="1" customHeight="1">
      <c r="L921" s="293"/>
      <c r="M921" s="290"/>
      <c r="N921" s="314"/>
    </row>
    <row r="922" spans="12:14" s="291" customFormat="1" ht="12.75" hidden="1" customHeight="1">
      <c r="L922" s="293"/>
      <c r="M922" s="290"/>
      <c r="N922" s="314"/>
    </row>
    <row r="923" spans="12:14" s="291" customFormat="1" ht="12.75" hidden="1" customHeight="1">
      <c r="L923" s="293"/>
      <c r="M923" s="290"/>
      <c r="N923" s="314"/>
    </row>
    <row r="924" spans="12:14" s="291" customFormat="1" ht="12.75" hidden="1" customHeight="1">
      <c r="L924" s="293"/>
      <c r="M924" s="290"/>
      <c r="N924" s="314"/>
    </row>
    <row r="925" spans="12:14" s="291" customFormat="1" ht="12.75" hidden="1" customHeight="1">
      <c r="L925" s="293"/>
      <c r="M925" s="290"/>
      <c r="N925" s="314"/>
    </row>
    <row r="926" spans="12:14" s="291" customFormat="1" ht="12.75" hidden="1" customHeight="1">
      <c r="L926" s="293"/>
      <c r="M926" s="290"/>
      <c r="N926" s="314"/>
    </row>
    <row r="927" spans="12:14" s="291" customFormat="1" ht="12.75" hidden="1" customHeight="1">
      <c r="L927" s="293"/>
      <c r="M927" s="290"/>
      <c r="N927" s="314"/>
    </row>
    <row r="928" spans="12:14" s="291" customFormat="1" ht="12.75" hidden="1" customHeight="1">
      <c r="L928" s="293"/>
      <c r="M928" s="290"/>
      <c r="N928" s="314"/>
    </row>
    <row r="929" spans="12:14" s="291" customFormat="1" ht="12.75" hidden="1" customHeight="1">
      <c r="L929" s="293"/>
      <c r="M929" s="290"/>
      <c r="N929" s="314"/>
    </row>
    <row r="930" spans="12:14" s="291" customFormat="1" ht="12.75" hidden="1" customHeight="1">
      <c r="L930" s="293"/>
      <c r="M930" s="290"/>
      <c r="N930" s="314"/>
    </row>
    <row r="931" spans="12:14" s="291" customFormat="1" ht="12.75" hidden="1" customHeight="1">
      <c r="L931" s="293"/>
      <c r="M931" s="290"/>
      <c r="N931" s="314"/>
    </row>
    <row r="932" spans="12:14" s="291" customFormat="1" ht="12.75" hidden="1" customHeight="1">
      <c r="L932" s="293"/>
      <c r="M932" s="290"/>
      <c r="N932" s="314"/>
    </row>
    <row r="933" spans="12:14" s="291" customFormat="1" ht="12.75" hidden="1" customHeight="1">
      <c r="L933" s="293"/>
      <c r="M933" s="290"/>
      <c r="N933" s="314"/>
    </row>
    <row r="934" spans="12:14" s="291" customFormat="1" ht="12.75" hidden="1" customHeight="1">
      <c r="L934" s="293"/>
      <c r="M934" s="290"/>
      <c r="N934" s="314"/>
    </row>
    <row r="935" spans="12:14" s="291" customFormat="1" ht="12.75" hidden="1" customHeight="1">
      <c r="L935" s="293"/>
      <c r="M935" s="290"/>
      <c r="N935" s="314"/>
    </row>
    <row r="936" spans="12:14" s="291" customFormat="1" ht="12.75" hidden="1" customHeight="1">
      <c r="L936" s="293"/>
      <c r="M936" s="290"/>
      <c r="N936" s="314"/>
    </row>
    <row r="937" spans="12:14" s="291" customFormat="1" ht="12.75" hidden="1" customHeight="1">
      <c r="L937" s="293"/>
      <c r="M937" s="290"/>
      <c r="N937" s="314"/>
    </row>
    <row r="938" spans="12:14" s="291" customFormat="1" ht="12.75" hidden="1" customHeight="1">
      <c r="L938" s="293"/>
      <c r="M938" s="290"/>
      <c r="N938" s="314"/>
    </row>
    <row r="939" spans="12:14" s="291" customFormat="1" ht="12.75" hidden="1" customHeight="1">
      <c r="L939" s="293"/>
      <c r="M939" s="290"/>
      <c r="N939" s="314"/>
    </row>
    <row r="940" spans="12:14" s="291" customFormat="1" ht="12.75" hidden="1" customHeight="1">
      <c r="L940" s="293"/>
      <c r="M940" s="290"/>
      <c r="N940" s="314"/>
    </row>
    <row r="941" spans="12:14" s="291" customFormat="1" ht="12.75" hidden="1" customHeight="1">
      <c r="L941" s="293"/>
      <c r="M941" s="290"/>
      <c r="N941" s="314"/>
    </row>
    <row r="942" spans="12:14" s="291" customFormat="1" ht="12.75" hidden="1" customHeight="1">
      <c r="L942" s="293"/>
      <c r="M942" s="290"/>
      <c r="N942" s="314"/>
    </row>
    <row r="943" spans="12:14" s="291" customFormat="1" ht="12.75" hidden="1" customHeight="1">
      <c r="L943" s="293"/>
      <c r="M943" s="290"/>
      <c r="N943" s="314"/>
    </row>
    <row r="944" spans="12:14" s="291" customFormat="1" ht="12.75" hidden="1" customHeight="1">
      <c r="L944" s="293"/>
      <c r="M944" s="290"/>
      <c r="N944" s="314"/>
    </row>
    <row r="945" spans="12:14" s="291" customFormat="1" ht="12.75" hidden="1" customHeight="1">
      <c r="L945" s="293"/>
      <c r="M945" s="290"/>
      <c r="N945" s="314"/>
    </row>
    <row r="946" spans="12:14" s="291" customFormat="1" ht="12.75" hidden="1" customHeight="1">
      <c r="L946" s="293"/>
      <c r="M946" s="290"/>
      <c r="N946" s="314"/>
    </row>
    <row r="947" spans="12:14" s="291" customFormat="1" ht="12.75" hidden="1" customHeight="1">
      <c r="L947" s="293"/>
      <c r="M947" s="290"/>
      <c r="N947" s="314"/>
    </row>
    <row r="948" spans="12:14" s="291" customFormat="1" ht="12.75" hidden="1" customHeight="1">
      <c r="L948" s="293"/>
      <c r="M948" s="290"/>
      <c r="N948" s="314"/>
    </row>
    <row r="949" spans="12:14" s="291" customFormat="1" ht="12.75" hidden="1" customHeight="1">
      <c r="L949" s="293"/>
      <c r="M949" s="290"/>
      <c r="N949" s="314"/>
    </row>
    <row r="950" spans="12:14" s="291" customFormat="1" ht="12.75" hidden="1" customHeight="1">
      <c r="L950" s="293"/>
      <c r="M950" s="290"/>
      <c r="N950" s="314"/>
    </row>
    <row r="951" spans="12:14" s="291" customFormat="1" ht="12.75" hidden="1" customHeight="1">
      <c r="L951" s="293"/>
      <c r="M951" s="290"/>
      <c r="N951" s="314"/>
    </row>
    <row r="952" spans="12:14" s="291" customFormat="1" ht="12.75" hidden="1" customHeight="1">
      <c r="L952" s="293"/>
      <c r="M952" s="290"/>
      <c r="N952" s="314"/>
    </row>
    <row r="953" spans="12:14" s="291" customFormat="1" ht="12.75" hidden="1" customHeight="1">
      <c r="L953" s="293"/>
      <c r="M953" s="290"/>
      <c r="N953" s="314"/>
    </row>
    <row r="954" spans="12:14" s="291" customFormat="1" ht="12.75" hidden="1" customHeight="1">
      <c r="L954" s="293"/>
      <c r="M954" s="290"/>
      <c r="N954" s="314"/>
    </row>
    <row r="955" spans="12:14" s="291" customFormat="1" ht="12.75" hidden="1" customHeight="1">
      <c r="L955" s="293"/>
      <c r="M955" s="290"/>
      <c r="N955" s="314"/>
    </row>
    <row r="956" spans="12:14" s="291" customFormat="1" ht="12.75" hidden="1" customHeight="1">
      <c r="L956" s="293"/>
      <c r="M956" s="290"/>
      <c r="N956" s="314"/>
    </row>
    <row r="957" spans="12:14" s="291" customFormat="1" ht="12.75" hidden="1" customHeight="1">
      <c r="L957" s="293"/>
      <c r="M957" s="290"/>
      <c r="N957" s="314"/>
    </row>
    <row r="958" spans="12:14" s="291" customFormat="1" ht="12.75" hidden="1" customHeight="1">
      <c r="L958" s="293"/>
      <c r="M958" s="290"/>
      <c r="N958" s="314"/>
    </row>
    <row r="959" spans="12:14" s="291" customFormat="1" ht="12.75" hidden="1" customHeight="1">
      <c r="L959" s="293"/>
      <c r="M959" s="290"/>
      <c r="N959" s="314"/>
    </row>
    <row r="960" spans="12:14" s="291" customFormat="1" ht="12.75" hidden="1" customHeight="1">
      <c r="L960" s="293"/>
      <c r="M960" s="290"/>
      <c r="N960" s="314"/>
    </row>
    <row r="961" spans="12:14" s="291" customFormat="1" ht="12.75" hidden="1" customHeight="1">
      <c r="L961" s="293"/>
      <c r="M961" s="290"/>
      <c r="N961" s="314"/>
    </row>
    <row r="962" spans="12:14" s="291" customFormat="1" ht="12.75" hidden="1" customHeight="1">
      <c r="L962" s="293"/>
      <c r="M962" s="290"/>
      <c r="N962" s="314"/>
    </row>
    <row r="963" spans="12:14" s="291" customFormat="1" ht="12.75" hidden="1" customHeight="1">
      <c r="L963" s="293"/>
      <c r="M963" s="290"/>
      <c r="N963" s="314"/>
    </row>
    <row r="964" spans="12:14" s="291" customFormat="1" ht="12.75" hidden="1" customHeight="1">
      <c r="L964" s="293"/>
      <c r="M964" s="290"/>
      <c r="N964" s="314"/>
    </row>
    <row r="965" spans="12:14" s="291" customFormat="1" ht="12.75" hidden="1" customHeight="1">
      <c r="L965" s="293"/>
      <c r="M965" s="290"/>
      <c r="N965" s="314"/>
    </row>
    <row r="966" spans="12:14" s="291" customFormat="1" ht="12.75" hidden="1" customHeight="1">
      <c r="L966" s="293"/>
      <c r="M966" s="290"/>
      <c r="N966" s="314"/>
    </row>
    <row r="967" spans="12:14" s="291" customFormat="1" ht="12.75" hidden="1" customHeight="1">
      <c r="L967" s="293"/>
      <c r="M967" s="290"/>
      <c r="N967" s="314"/>
    </row>
    <row r="968" spans="12:14" s="291" customFormat="1" ht="12.75" hidden="1" customHeight="1">
      <c r="L968" s="293"/>
      <c r="M968" s="290"/>
      <c r="N968" s="314"/>
    </row>
    <row r="969" spans="12:14" s="291" customFormat="1" ht="12.75" hidden="1" customHeight="1">
      <c r="L969" s="293"/>
      <c r="M969" s="290"/>
      <c r="N969" s="314"/>
    </row>
    <row r="970" spans="12:14" s="291" customFormat="1" ht="12.75" hidden="1" customHeight="1">
      <c r="L970" s="293"/>
      <c r="M970" s="290"/>
      <c r="N970" s="314"/>
    </row>
    <row r="971" spans="12:14" s="291" customFormat="1" ht="12.75" hidden="1" customHeight="1">
      <c r="L971" s="293"/>
      <c r="M971" s="290"/>
      <c r="N971" s="314"/>
    </row>
    <row r="972" spans="12:14" s="291" customFormat="1" ht="12.75" hidden="1" customHeight="1">
      <c r="L972" s="293"/>
      <c r="M972" s="290"/>
      <c r="N972" s="314"/>
    </row>
    <row r="973" spans="12:14" s="291" customFormat="1" ht="12.75" hidden="1" customHeight="1">
      <c r="L973" s="293"/>
      <c r="M973" s="290"/>
      <c r="N973" s="314"/>
    </row>
    <row r="974" spans="12:14" s="291" customFormat="1" ht="12.75" hidden="1" customHeight="1">
      <c r="L974" s="293"/>
      <c r="M974" s="290"/>
      <c r="N974" s="314"/>
    </row>
    <row r="975" spans="12:14" s="291" customFormat="1" ht="12.75" hidden="1" customHeight="1">
      <c r="L975" s="293"/>
      <c r="M975" s="290"/>
      <c r="N975" s="314"/>
    </row>
    <row r="976" spans="12:14" s="291" customFormat="1" ht="12.75" hidden="1" customHeight="1">
      <c r="L976" s="293"/>
      <c r="M976" s="290"/>
      <c r="N976" s="314"/>
    </row>
    <row r="977" spans="12:14" s="291" customFormat="1" ht="12.75" hidden="1" customHeight="1">
      <c r="L977" s="293"/>
      <c r="M977" s="290"/>
      <c r="N977" s="314"/>
    </row>
    <row r="978" spans="12:14" s="291" customFormat="1" ht="12.75" hidden="1" customHeight="1">
      <c r="L978" s="293"/>
      <c r="M978" s="290"/>
      <c r="N978" s="314"/>
    </row>
    <row r="979" spans="12:14" s="291" customFormat="1" ht="12.75" hidden="1" customHeight="1">
      <c r="L979" s="293"/>
      <c r="M979" s="290"/>
      <c r="N979" s="314"/>
    </row>
    <row r="980" spans="12:14" s="291" customFormat="1" ht="12.75" hidden="1" customHeight="1">
      <c r="L980" s="293"/>
      <c r="M980" s="290"/>
      <c r="N980" s="314"/>
    </row>
    <row r="981" spans="12:14" s="291" customFormat="1" ht="12.75" hidden="1" customHeight="1">
      <c r="L981" s="293"/>
      <c r="M981" s="290"/>
      <c r="N981" s="314"/>
    </row>
    <row r="982" spans="12:14" s="291" customFormat="1" ht="12.75" hidden="1" customHeight="1">
      <c r="L982" s="293"/>
      <c r="M982" s="290"/>
      <c r="N982" s="314"/>
    </row>
    <row r="983" spans="12:14" s="291" customFormat="1" ht="12.75" hidden="1" customHeight="1">
      <c r="L983" s="293"/>
      <c r="M983" s="290"/>
      <c r="N983" s="314"/>
    </row>
    <row r="984" spans="12:14" s="291" customFormat="1" ht="12.75" hidden="1" customHeight="1">
      <c r="L984" s="293"/>
      <c r="M984" s="290"/>
      <c r="N984" s="314"/>
    </row>
    <row r="985" spans="12:14" s="291" customFormat="1" ht="12.75" hidden="1" customHeight="1">
      <c r="L985" s="293"/>
      <c r="M985" s="290"/>
      <c r="N985" s="314"/>
    </row>
    <row r="986" spans="12:14" s="291" customFormat="1" ht="12.75" hidden="1" customHeight="1">
      <c r="L986" s="293"/>
      <c r="M986" s="290"/>
      <c r="N986" s="314"/>
    </row>
    <row r="987" spans="12:14" s="291" customFormat="1" ht="12.75" hidden="1" customHeight="1">
      <c r="L987" s="293"/>
      <c r="M987" s="290"/>
      <c r="N987" s="314"/>
    </row>
    <row r="988" spans="12:14" s="291" customFormat="1" ht="12.75" hidden="1" customHeight="1">
      <c r="L988" s="293"/>
      <c r="M988" s="290"/>
      <c r="N988" s="314"/>
    </row>
    <row r="989" spans="12:14" s="291" customFormat="1" ht="12.75" hidden="1" customHeight="1">
      <c r="L989" s="293"/>
      <c r="M989" s="290"/>
      <c r="N989" s="314"/>
    </row>
    <row r="990" spans="12:14" s="291" customFormat="1" ht="12.75" hidden="1" customHeight="1">
      <c r="L990" s="293"/>
      <c r="M990" s="290"/>
      <c r="N990" s="314"/>
    </row>
    <row r="991" spans="12:14" s="291" customFormat="1" ht="12.75" hidden="1" customHeight="1">
      <c r="L991" s="293"/>
      <c r="M991" s="290"/>
      <c r="N991" s="314"/>
    </row>
    <row r="992" spans="12:14" s="291" customFormat="1" ht="12.75" hidden="1" customHeight="1">
      <c r="L992" s="293"/>
      <c r="M992" s="290"/>
      <c r="N992" s="314"/>
    </row>
    <row r="993" spans="12:14" s="291" customFormat="1" ht="12.75" hidden="1" customHeight="1">
      <c r="L993" s="293"/>
      <c r="M993" s="290"/>
      <c r="N993" s="314"/>
    </row>
    <row r="994" spans="12:14" s="291" customFormat="1" ht="12.75" hidden="1" customHeight="1">
      <c r="L994" s="293"/>
      <c r="M994" s="290"/>
      <c r="N994" s="314"/>
    </row>
    <row r="995" spans="12:14" s="291" customFormat="1" ht="12.75" hidden="1" customHeight="1">
      <c r="L995" s="293"/>
      <c r="M995" s="290"/>
      <c r="N995" s="314"/>
    </row>
    <row r="996" spans="12:14" s="291" customFormat="1" ht="12.75" hidden="1" customHeight="1">
      <c r="L996" s="293"/>
      <c r="M996" s="290"/>
      <c r="N996" s="314"/>
    </row>
    <row r="997" spans="12:14" s="291" customFormat="1" ht="12.75" hidden="1" customHeight="1">
      <c r="L997" s="293"/>
      <c r="M997" s="290"/>
      <c r="N997" s="314"/>
    </row>
    <row r="998" spans="12:14" s="291" customFormat="1" ht="12.75" hidden="1" customHeight="1">
      <c r="L998" s="293"/>
      <c r="M998" s="290"/>
      <c r="N998" s="314"/>
    </row>
    <row r="999" spans="12:14" s="291" customFormat="1" ht="12.75" hidden="1" customHeight="1">
      <c r="L999" s="293"/>
      <c r="M999" s="290"/>
      <c r="N999" s="314"/>
    </row>
    <row r="1000" spans="12:14" s="291" customFormat="1" ht="12.75" hidden="1" customHeight="1">
      <c r="L1000" s="293"/>
      <c r="M1000" s="290"/>
      <c r="N1000" s="314"/>
    </row>
    <row r="1001" spans="12:14" s="291" customFormat="1" ht="12.75" hidden="1" customHeight="1">
      <c r="L1001" s="293"/>
      <c r="M1001" s="290"/>
      <c r="N1001" s="314"/>
    </row>
    <row r="1002" spans="12:14" s="291" customFormat="1" ht="12.75" hidden="1" customHeight="1">
      <c r="L1002" s="293"/>
      <c r="M1002" s="290"/>
      <c r="N1002" s="314"/>
    </row>
    <row r="1003" spans="12:14" s="291" customFormat="1" ht="12.75" hidden="1" customHeight="1">
      <c r="L1003" s="293"/>
      <c r="M1003" s="290"/>
      <c r="N1003" s="314"/>
    </row>
    <row r="1004" spans="12:14" s="291" customFormat="1" ht="12.75" hidden="1" customHeight="1">
      <c r="L1004" s="293"/>
      <c r="M1004" s="290"/>
      <c r="N1004" s="314"/>
    </row>
    <row r="1005" spans="12:14" s="291" customFormat="1" ht="12.75" hidden="1" customHeight="1">
      <c r="L1005" s="293"/>
      <c r="M1005" s="290"/>
      <c r="N1005" s="314"/>
    </row>
    <row r="1006" spans="12:14" s="291" customFormat="1" ht="12.75" hidden="1" customHeight="1">
      <c r="L1006" s="293"/>
      <c r="M1006" s="290"/>
      <c r="N1006" s="314"/>
    </row>
    <row r="1007" spans="12:14" s="291" customFormat="1" ht="12.75" hidden="1" customHeight="1">
      <c r="L1007" s="293"/>
      <c r="M1007" s="290"/>
      <c r="N1007" s="314"/>
    </row>
    <row r="1008" spans="12:14" s="291" customFormat="1" ht="12.75" hidden="1" customHeight="1">
      <c r="L1008" s="293"/>
      <c r="M1008" s="290"/>
      <c r="N1008" s="314"/>
    </row>
    <row r="1009" spans="12:14" s="291" customFormat="1" ht="12.75" hidden="1" customHeight="1">
      <c r="L1009" s="293"/>
      <c r="M1009" s="290"/>
      <c r="N1009" s="314"/>
    </row>
    <row r="1010" spans="12:14" s="291" customFormat="1" ht="12.75" hidden="1" customHeight="1">
      <c r="L1010" s="293"/>
      <c r="M1010" s="290"/>
      <c r="N1010" s="314"/>
    </row>
    <row r="1011" spans="12:14" s="291" customFormat="1" ht="12.75" hidden="1" customHeight="1">
      <c r="L1011" s="293"/>
      <c r="M1011" s="290"/>
      <c r="N1011" s="314"/>
    </row>
    <row r="1012" spans="12:14" s="291" customFormat="1" ht="12.75" hidden="1" customHeight="1">
      <c r="L1012" s="293"/>
      <c r="M1012" s="290"/>
      <c r="N1012" s="314"/>
    </row>
    <row r="1013" spans="12:14" s="291" customFormat="1" ht="12.75" hidden="1" customHeight="1">
      <c r="L1013" s="293"/>
      <c r="M1013" s="290"/>
      <c r="N1013" s="314"/>
    </row>
    <row r="1014" spans="12:14" s="291" customFormat="1" ht="12.75" hidden="1" customHeight="1">
      <c r="L1014" s="293"/>
      <c r="M1014" s="290"/>
      <c r="N1014" s="314"/>
    </row>
    <row r="1015" spans="12:14" s="291" customFormat="1" ht="12.75" hidden="1" customHeight="1">
      <c r="L1015" s="293"/>
      <c r="M1015" s="290"/>
      <c r="N1015" s="314"/>
    </row>
    <row r="1016" spans="12:14" s="291" customFormat="1" ht="12.75" hidden="1" customHeight="1">
      <c r="L1016" s="293"/>
      <c r="M1016" s="290"/>
      <c r="N1016" s="314"/>
    </row>
    <row r="1017" spans="12:14" s="291" customFormat="1" ht="12.75" hidden="1" customHeight="1">
      <c r="L1017" s="293"/>
      <c r="M1017" s="290"/>
      <c r="N1017" s="314"/>
    </row>
    <row r="1018" spans="12:14" s="291" customFormat="1" ht="12.75" hidden="1" customHeight="1">
      <c r="L1018" s="293"/>
      <c r="M1018" s="290"/>
      <c r="N1018" s="314"/>
    </row>
    <row r="1019" spans="12:14" s="291" customFormat="1" ht="12.75" hidden="1" customHeight="1">
      <c r="L1019" s="293"/>
      <c r="M1019" s="290"/>
      <c r="N1019" s="314"/>
    </row>
    <row r="1020" spans="12:14" s="291" customFormat="1" ht="12.75" hidden="1" customHeight="1">
      <c r="L1020" s="293"/>
      <c r="M1020" s="290"/>
      <c r="N1020" s="314"/>
    </row>
    <row r="1021" spans="12:14" s="291" customFormat="1" ht="12.75" hidden="1" customHeight="1">
      <c r="L1021" s="293"/>
      <c r="M1021" s="290"/>
      <c r="N1021" s="314"/>
    </row>
    <row r="1022" spans="12:14" s="291" customFormat="1" ht="12.75" hidden="1" customHeight="1">
      <c r="L1022" s="293"/>
      <c r="M1022" s="290"/>
      <c r="N1022" s="314"/>
    </row>
    <row r="1023" spans="12:14" s="291" customFormat="1" ht="12.75" hidden="1" customHeight="1">
      <c r="L1023" s="293"/>
      <c r="M1023" s="290"/>
      <c r="N1023" s="314"/>
    </row>
    <row r="1024" spans="12:14" s="291" customFormat="1" ht="12.75" hidden="1" customHeight="1">
      <c r="L1024" s="293"/>
      <c r="M1024" s="290"/>
      <c r="N1024" s="314"/>
    </row>
    <row r="1025" spans="12:14" s="291" customFormat="1" ht="12.75" hidden="1" customHeight="1">
      <c r="L1025" s="293"/>
      <c r="M1025" s="290"/>
      <c r="N1025" s="314"/>
    </row>
    <row r="1026" spans="12:14" s="291" customFormat="1" ht="12.75" hidden="1" customHeight="1">
      <c r="L1026" s="293"/>
      <c r="M1026" s="290"/>
      <c r="N1026" s="314"/>
    </row>
    <row r="1027" spans="12:14" s="291" customFormat="1" ht="12.75" hidden="1" customHeight="1">
      <c r="L1027" s="293"/>
      <c r="M1027" s="290"/>
      <c r="N1027" s="314"/>
    </row>
    <row r="1028" spans="12:14" s="291" customFormat="1" ht="12.75" hidden="1" customHeight="1">
      <c r="L1028" s="293"/>
      <c r="M1028" s="290"/>
      <c r="N1028" s="314"/>
    </row>
    <row r="1029" spans="12:14" s="291" customFormat="1" ht="12.75" hidden="1" customHeight="1">
      <c r="L1029" s="293"/>
      <c r="M1029" s="290"/>
      <c r="N1029" s="314"/>
    </row>
    <row r="1030" spans="12:14" s="291" customFormat="1" ht="12.75" hidden="1" customHeight="1">
      <c r="L1030" s="293"/>
      <c r="M1030" s="290"/>
      <c r="N1030" s="314"/>
    </row>
    <row r="1031" spans="12:14" s="291" customFormat="1" ht="12.75" hidden="1" customHeight="1">
      <c r="L1031" s="293"/>
      <c r="M1031" s="290"/>
      <c r="N1031" s="314"/>
    </row>
    <row r="1032" spans="12:14" s="291" customFormat="1" ht="12.75" hidden="1" customHeight="1">
      <c r="L1032" s="293"/>
      <c r="M1032" s="290"/>
      <c r="N1032" s="314"/>
    </row>
    <row r="1033" spans="12:14" s="291" customFormat="1" ht="12.75" hidden="1" customHeight="1">
      <c r="L1033" s="293"/>
      <c r="M1033" s="290"/>
      <c r="N1033" s="314"/>
    </row>
    <row r="1034" spans="12:14" s="291" customFormat="1" ht="12.75" hidden="1" customHeight="1">
      <c r="L1034" s="293"/>
      <c r="M1034" s="290"/>
      <c r="N1034" s="314"/>
    </row>
    <row r="1035" spans="12:14" s="291" customFormat="1" ht="12.75" hidden="1" customHeight="1">
      <c r="L1035" s="293"/>
      <c r="M1035" s="290"/>
      <c r="N1035" s="314"/>
    </row>
    <row r="1036" spans="12:14" s="291" customFormat="1" ht="12.75" hidden="1" customHeight="1">
      <c r="L1036" s="293"/>
      <c r="M1036" s="290"/>
      <c r="N1036" s="314"/>
    </row>
    <row r="1037" spans="12:14" s="291" customFormat="1" ht="12.75" hidden="1" customHeight="1">
      <c r="L1037" s="293"/>
      <c r="M1037" s="290"/>
      <c r="N1037" s="314"/>
    </row>
    <row r="1038" spans="12:14" s="291" customFormat="1" ht="12.75" hidden="1" customHeight="1">
      <c r="L1038" s="293"/>
      <c r="M1038" s="290"/>
      <c r="N1038" s="314"/>
    </row>
    <row r="1039" spans="12:14" s="291" customFormat="1" ht="12.75" hidden="1" customHeight="1">
      <c r="L1039" s="293"/>
      <c r="M1039" s="290"/>
      <c r="N1039" s="314"/>
    </row>
    <row r="1040" spans="12:14" s="291" customFormat="1" ht="12.75" hidden="1" customHeight="1">
      <c r="L1040" s="293"/>
      <c r="M1040" s="290"/>
      <c r="N1040" s="314"/>
    </row>
    <row r="1041" spans="12:14" s="291" customFormat="1" ht="12.75" hidden="1" customHeight="1">
      <c r="L1041" s="293"/>
      <c r="M1041" s="290"/>
      <c r="N1041" s="314"/>
    </row>
    <row r="1042" spans="12:14" s="291" customFormat="1" ht="12.75" hidden="1" customHeight="1">
      <c r="L1042" s="293"/>
      <c r="M1042" s="290"/>
      <c r="N1042" s="314"/>
    </row>
    <row r="1043" spans="12:14" s="291" customFormat="1" ht="12.75" hidden="1" customHeight="1">
      <c r="L1043" s="293"/>
      <c r="M1043" s="290"/>
      <c r="N1043" s="314"/>
    </row>
    <row r="1044" spans="12:14" s="291" customFormat="1" ht="12.75" hidden="1" customHeight="1">
      <c r="L1044" s="293"/>
      <c r="M1044" s="290"/>
      <c r="N1044" s="314"/>
    </row>
    <row r="1045" spans="12:14" s="291" customFormat="1" ht="12.75" hidden="1" customHeight="1">
      <c r="L1045" s="293"/>
      <c r="M1045" s="290"/>
      <c r="N1045" s="314"/>
    </row>
    <row r="1046" spans="12:14" s="291" customFormat="1" ht="12.75" hidden="1" customHeight="1">
      <c r="L1046" s="293"/>
      <c r="M1046" s="290"/>
      <c r="N1046" s="314"/>
    </row>
    <row r="1047" spans="12:14" s="291" customFormat="1" ht="12.75" hidden="1" customHeight="1">
      <c r="L1047" s="293"/>
      <c r="M1047" s="290"/>
      <c r="N1047" s="314"/>
    </row>
    <row r="1048" spans="12:14" s="291" customFormat="1" ht="12.75" hidden="1" customHeight="1">
      <c r="L1048" s="293"/>
      <c r="M1048" s="290"/>
      <c r="N1048" s="314"/>
    </row>
    <row r="1049" spans="12:14" s="291" customFormat="1" ht="12.75" hidden="1" customHeight="1">
      <c r="L1049" s="293"/>
      <c r="M1049" s="290"/>
      <c r="N1049" s="314"/>
    </row>
    <row r="1050" spans="12:14" s="291" customFormat="1" ht="12.75" hidden="1" customHeight="1">
      <c r="L1050" s="293"/>
      <c r="M1050" s="290"/>
      <c r="N1050" s="314"/>
    </row>
    <row r="1051" spans="12:14" s="291" customFormat="1" ht="12.75" hidden="1" customHeight="1">
      <c r="L1051" s="293"/>
      <c r="M1051" s="290"/>
      <c r="N1051" s="314"/>
    </row>
    <row r="1052" spans="12:14" s="291" customFormat="1" ht="12.75" hidden="1" customHeight="1">
      <c r="L1052" s="293"/>
      <c r="M1052" s="290"/>
      <c r="N1052" s="314"/>
    </row>
    <row r="1053" spans="12:14" s="291" customFormat="1" ht="12.75" hidden="1" customHeight="1">
      <c r="L1053" s="293"/>
      <c r="M1053" s="290"/>
      <c r="N1053" s="314"/>
    </row>
    <row r="1054" spans="12:14" s="291" customFormat="1" ht="12.75" hidden="1" customHeight="1">
      <c r="L1054" s="293"/>
      <c r="M1054" s="290"/>
      <c r="N1054" s="314"/>
    </row>
    <row r="1055" spans="12:14" s="291" customFormat="1" ht="12.75" hidden="1" customHeight="1">
      <c r="L1055" s="293"/>
      <c r="M1055" s="290"/>
      <c r="N1055" s="314"/>
    </row>
    <row r="1056" spans="12:14" s="291" customFormat="1" ht="12.75" hidden="1" customHeight="1">
      <c r="L1056" s="293"/>
      <c r="M1056" s="290"/>
      <c r="N1056" s="314"/>
    </row>
    <row r="1057" spans="12:14" s="291" customFormat="1" ht="12.75" hidden="1" customHeight="1">
      <c r="L1057" s="293"/>
      <c r="M1057" s="290"/>
      <c r="N1057" s="314"/>
    </row>
    <row r="1058" spans="12:14" s="291" customFormat="1" ht="12.75" hidden="1" customHeight="1">
      <c r="L1058" s="293"/>
      <c r="M1058" s="290"/>
      <c r="N1058" s="314"/>
    </row>
    <row r="1059" spans="12:14" s="291" customFormat="1" ht="12.75" hidden="1" customHeight="1">
      <c r="L1059" s="293"/>
      <c r="M1059" s="290"/>
      <c r="N1059" s="314"/>
    </row>
    <row r="1060" spans="12:14" s="291" customFormat="1" ht="12.75" hidden="1" customHeight="1">
      <c r="L1060" s="293"/>
      <c r="M1060" s="290"/>
      <c r="N1060" s="314"/>
    </row>
    <row r="1061" spans="12:14" s="291" customFormat="1" ht="12.75" hidden="1" customHeight="1">
      <c r="L1061" s="293"/>
      <c r="M1061" s="290"/>
      <c r="N1061" s="314"/>
    </row>
    <row r="1062" spans="12:14" s="291" customFormat="1" ht="12.75" hidden="1" customHeight="1">
      <c r="L1062" s="293"/>
      <c r="M1062" s="290"/>
      <c r="N1062" s="314"/>
    </row>
    <row r="1063" spans="12:14" s="291" customFormat="1" ht="12.75" hidden="1" customHeight="1">
      <c r="L1063" s="293"/>
      <c r="M1063" s="290"/>
      <c r="N1063" s="314"/>
    </row>
    <row r="1064" spans="12:14" s="291" customFormat="1" ht="12.75" hidden="1" customHeight="1">
      <c r="L1064" s="293"/>
      <c r="M1064" s="290"/>
      <c r="N1064" s="314"/>
    </row>
    <row r="1065" spans="12:14" s="291" customFormat="1" ht="12.75" hidden="1" customHeight="1">
      <c r="L1065" s="293"/>
      <c r="M1065" s="290"/>
      <c r="N1065" s="314"/>
    </row>
    <row r="1066" spans="12:14" s="291" customFormat="1" ht="12.75" hidden="1" customHeight="1">
      <c r="L1066" s="293"/>
      <c r="M1066" s="290"/>
      <c r="N1066" s="314"/>
    </row>
    <row r="1067" spans="12:14" s="291" customFormat="1" ht="12.75" hidden="1" customHeight="1">
      <c r="L1067" s="293"/>
      <c r="M1067" s="290"/>
      <c r="N1067" s="314"/>
    </row>
    <row r="1068" spans="12:14" s="291" customFormat="1" ht="12.75" hidden="1" customHeight="1">
      <c r="L1068" s="293"/>
      <c r="M1068" s="290"/>
      <c r="N1068" s="314"/>
    </row>
    <row r="1069" spans="12:14" s="291" customFormat="1" ht="12.75" hidden="1" customHeight="1">
      <c r="L1069" s="293"/>
      <c r="M1069" s="290"/>
      <c r="N1069" s="314"/>
    </row>
    <row r="1070" spans="12:14" s="291" customFormat="1" ht="12.75" hidden="1" customHeight="1">
      <c r="L1070" s="293"/>
      <c r="M1070" s="290"/>
      <c r="N1070" s="314"/>
    </row>
    <row r="1071" spans="12:14" s="291" customFormat="1" ht="12.75" hidden="1" customHeight="1">
      <c r="L1071" s="293"/>
      <c r="M1071" s="290"/>
      <c r="N1071" s="314"/>
    </row>
    <row r="1072" spans="12:14" s="291" customFormat="1" ht="12.75" hidden="1" customHeight="1">
      <c r="L1072" s="293"/>
      <c r="M1072" s="290"/>
      <c r="N1072" s="314"/>
    </row>
    <row r="1073" spans="12:14" s="291" customFormat="1" ht="12.75" hidden="1" customHeight="1">
      <c r="L1073" s="293"/>
      <c r="M1073" s="290"/>
      <c r="N1073" s="314"/>
    </row>
    <row r="1074" spans="12:14" s="291" customFormat="1" ht="12.75" hidden="1" customHeight="1">
      <c r="L1074" s="293"/>
      <c r="M1074" s="290"/>
      <c r="N1074" s="314"/>
    </row>
    <row r="1075" spans="12:14" s="291" customFormat="1" ht="12.75" hidden="1" customHeight="1">
      <c r="L1075" s="293"/>
      <c r="M1075" s="290"/>
      <c r="N1075" s="314"/>
    </row>
    <row r="1076" spans="12:14" s="291" customFormat="1" ht="12.75" hidden="1" customHeight="1">
      <c r="L1076" s="293"/>
      <c r="M1076" s="290"/>
      <c r="N1076" s="314"/>
    </row>
    <row r="1077" spans="12:14" s="291" customFormat="1" ht="12.75" hidden="1" customHeight="1">
      <c r="L1077" s="293"/>
      <c r="M1077" s="290"/>
      <c r="N1077" s="314"/>
    </row>
    <row r="1078" spans="12:14" s="291" customFormat="1" ht="12.75" hidden="1" customHeight="1">
      <c r="L1078" s="293"/>
      <c r="M1078" s="290"/>
      <c r="N1078" s="314"/>
    </row>
    <row r="1079" spans="12:14" s="291" customFormat="1" ht="12.75" hidden="1" customHeight="1">
      <c r="L1079" s="293"/>
      <c r="M1079" s="290"/>
      <c r="N1079" s="314"/>
    </row>
    <row r="1080" spans="12:14" s="291" customFormat="1" ht="12.75" hidden="1" customHeight="1">
      <c r="L1080" s="293"/>
      <c r="M1080" s="290"/>
      <c r="N1080" s="314"/>
    </row>
    <row r="1081" spans="12:14" s="291" customFormat="1" ht="12.75" hidden="1" customHeight="1">
      <c r="L1081" s="293"/>
      <c r="M1081" s="290"/>
      <c r="N1081" s="314"/>
    </row>
    <row r="1082" spans="12:14" s="291" customFormat="1" ht="12.75" hidden="1" customHeight="1">
      <c r="L1082" s="293"/>
      <c r="M1082" s="290"/>
      <c r="N1082" s="314"/>
    </row>
    <row r="1083" spans="12:14" s="291" customFormat="1" ht="12.75" hidden="1" customHeight="1">
      <c r="L1083" s="293"/>
      <c r="M1083" s="290"/>
      <c r="N1083" s="314"/>
    </row>
    <row r="1084" spans="12:14" s="291" customFormat="1" ht="12.75" hidden="1" customHeight="1">
      <c r="L1084" s="293"/>
      <c r="M1084" s="290"/>
      <c r="N1084" s="314"/>
    </row>
    <row r="1085" spans="12:14" s="291" customFormat="1" ht="12.75" hidden="1" customHeight="1">
      <c r="L1085" s="293"/>
      <c r="M1085" s="290"/>
      <c r="N1085" s="314"/>
    </row>
    <row r="1086" spans="12:14" s="291" customFormat="1" ht="12.75" hidden="1" customHeight="1">
      <c r="L1086" s="293"/>
      <c r="M1086" s="290"/>
      <c r="N1086" s="314"/>
    </row>
    <row r="1087" spans="12:14" s="291" customFormat="1" ht="12.75" hidden="1" customHeight="1">
      <c r="L1087" s="293"/>
      <c r="M1087" s="290"/>
      <c r="N1087" s="314"/>
    </row>
    <row r="1088" spans="12:14" s="291" customFormat="1" ht="12.75" hidden="1" customHeight="1">
      <c r="L1088" s="293"/>
      <c r="M1088" s="290"/>
      <c r="N1088" s="314"/>
    </row>
    <row r="1089" spans="12:14" s="291" customFormat="1" ht="12.75" hidden="1" customHeight="1">
      <c r="L1089" s="293"/>
      <c r="M1089" s="290"/>
      <c r="N1089" s="314"/>
    </row>
    <row r="1090" spans="12:14" s="291" customFormat="1" ht="12.75" hidden="1" customHeight="1">
      <c r="L1090" s="293"/>
      <c r="M1090" s="290"/>
      <c r="N1090" s="314"/>
    </row>
    <row r="1091" spans="12:14" s="291" customFormat="1" ht="12.75" hidden="1" customHeight="1">
      <c r="L1091" s="293"/>
      <c r="M1091" s="290"/>
      <c r="N1091" s="314"/>
    </row>
    <row r="1092" spans="12:14" s="291" customFormat="1" ht="12.75" hidden="1" customHeight="1">
      <c r="L1092" s="293"/>
      <c r="M1092" s="290"/>
      <c r="N1092" s="314"/>
    </row>
    <row r="1093" spans="12:14" s="291" customFormat="1" ht="12.75" hidden="1" customHeight="1">
      <c r="L1093" s="293"/>
      <c r="M1093" s="290"/>
      <c r="N1093" s="314"/>
    </row>
    <row r="1094" spans="12:14" s="291" customFormat="1" ht="12.75" hidden="1" customHeight="1">
      <c r="L1094" s="293"/>
      <c r="M1094" s="290"/>
      <c r="N1094" s="314"/>
    </row>
    <row r="1095" spans="12:14" s="291" customFormat="1" ht="12.75" hidden="1" customHeight="1">
      <c r="L1095" s="293"/>
      <c r="M1095" s="290"/>
      <c r="N1095" s="314"/>
    </row>
    <row r="1096" spans="12:14" s="291" customFormat="1" ht="12.75" hidden="1" customHeight="1">
      <c r="L1096" s="293"/>
      <c r="M1096" s="290"/>
      <c r="N1096" s="314"/>
    </row>
    <row r="1097" spans="12:14" s="291" customFormat="1" ht="12.75" hidden="1" customHeight="1">
      <c r="L1097" s="293"/>
      <c r="M1097" s="290"/>
      <c r="N1097" s="314"/>
    </row>
    <row r="1098" spans="12:14" s="291" customFormat="1" ht="12.75" hidden="1" customHeight="1">
      <c r="L1098" s="293"/>
      <c r="M1098" s="290"/>
      <c r="N1098" s="314"/>
    </row>
    <row r="1099" spans="12:14" s="291" customFormat="1" ht="12.75" hidden="1" customHeight="1">
      <c r="L1099" s="293"/>
      <c r="M1099" s="290"/>
      <c r="N1099" s="314"/>
    </row>
    <row r="1100" spans="12:14" s="291" customFormat="1" ht="12.75" hidden="1" customHeight="1">
      <c r="L1100" s="293"/>
      <c r="M1100" s="290"/>
      <c r="N1100" s="314"/>
    </row>
    <row r="1101" spans="12:14" s="291" customFormat="1" ht="12.75" hidden="1" customHeight="1">
      <c r="L1101" s="293"/>
      <c r="M1101" s="290"/>
      <c r="N1101" s="314"/>
    </row>
    <row r="1102" spans="12:14" s="291" customFormat="1" ht="12.75" hidden="1" customHeight="1">
      <c r="L1102" s="293"/>
      <c r="M1102" s="290"/>
      <c r="N1102" s="314"/>
    </row>
    <row r="1103" spans="12:14" s="291" customFormat="1" ht="12.75" hidden="1" customHeight="1">
      <c r="L1103" s="293"/>
      <c r="M1103" s="290"/>
      <c r="N1103" s="314"/>
    </row>
    <row r="1104" spans="12:14" s="291" customFormat="1" ht="12.75" hidden="1" customHeight="1">
      <c r="L1104" s="293"/>
      <c r="M1104" s="290"/>
      <c r="N1104" s="314"/>
    </row>
    <row r="1105" spans="12:14" s="291" customFormat="1" ht="12.75" hidden="1" customHeight="1">
      <c r="L1105" s="293"/>
      <c r="M1105" s="290"/>
      <c r="N1105" s="314"/>
    </row>
    <row r="1106" spans="12:14" s="291" customFormat="1" ht="12.75" hidden="1" customHeight="1">
      <c r="L1106" s="293"/>
      <c r="M1106" s="290"/>
      <c r="N1106" s="314"/>
    </row>
    <row r="1107" spans="12:14" s="291" customFormat="1" ht="12.75" hidden="1" customHeight="1">
      <c r="L1107" s="293"/>
      <c r="M1107" s="290"/>
      <c r="N1107" s="314"/>
    </row>
    <row r="1108" spans="12:14" s="291" customFormat="1" ht="12.75" hidden="1" customHeight="1">
      <c r="L1108" s="293"/>
      <c r="M1108" s="290"/>
      <c r="N1108" s="314"/>
    </row>
    <row r="1109" spans="12:14" s="291" customFormat="1" ht="12.75" hidden="1" customHeight="1">
      <c r="L1109" s="293"/>
      <c r="M1109" s="290"/>
      <c r="N1109" s="314"/>
    </row>
    <row r="1110" spans="12:14" s="291" customFormat="1" ht="12.75" hidden="1" customHeight="1">
      <c r="L1110" s="293"/>
      <c r="M1110" s="290"/>
      <c r="N1110" s="314"/>
    </row>
    <row r="1111" spans="12:14" s="291" customFormat="1" ht="12.75" hidden="1" customHeight="1">
      <c r="L1111" s="293"/>
      <c r="M1111" s="290"/>
      <c r="N1111" s="314"/>
    </row>
    <row r="1112" spans="12:14" s="291" customFormat="1" ht="12.75" hidden="1" customHeight="1">
      <c r="L1112" s="293"/>
      <c r="M1112" s="290"/>
      <c r="N1112" s="314"/>
    </row>
    <row r="1113" spans="12:14" s="291" customFormat="1" ht="12.75" hidden="1" customHeight="1">
      <c r="L1113" s="293"/>
      <c r="M1113" s="290"/>
      <c r="N1113" s="314"/>
    </row>
    <row r="1114" spans="12:14" s="291" customFormat="1" ht="12.75" hidden="1" customHeight="1">
      <c r="L1114" s="293"/>
      <c r="M1114" s="290"/>
      <c r="N1114" s="314"/>
    </row>
    <row r="1115" spans="12:14" s="291" customFormat="1" ht="12.75" hidden="1" customHeight="1">
      <c r="L1115" s="293"/>
      <c r="M1115" s="290"/>
      <c r="N1115" s="314"/>
    </row>
    <row r="1116" spans="12:14" s="291" customFormat="1" ht="12.75" hidden="1" customHeight="1">
      <c r="L1116" s="293"/>
      <c r="M1116" s="290"/>
      <c r="N1116" s="314"/>
    </row>
    <row r="1117" spans="12:14" s="291" customFormat="1" ht="12.75" hidden="1" customHeight="1">
      <c r="L1117" s="293"/>
      <c r="M1117" s="290"/>
      <c r="N1117" s="314"/>
    </row>
    <row r="1118" spans="12:14" s="291" customFormat="1" ht="12.75" hidden="1" customHeight="1">
      <c r="L1118" s="293"/>
      <c r="M1118" s="290"/>
      <c r="N1118" s="314"/>
    </row>
    <row r="1119" spans="12:14" s="291" customFormat="1" ht="12.75" hidden="1" customHeight="1">
      <c r="L1119" s="293"/>
      <c r="M1119" s="290"/>
      <c r="N1119" s="314"/>
    </row>
    <row r="1120" spans="12:14" s="291" customFormat="1" ht="12.75" hidden="1" customHeight="1">
      <c r="L1120" s="293"/>
      <c r="M1120" s="290"/>
      <c r="N1120" s="314"/>
    </row>
    <row r="1121" spans="12:14" s="291" customFormat="1" ht="12.75" hidden="1" customHeight="1">
      <c r="L1121" s="293"/>
      <c r="M1121" s="290"/>
      <c r="N1121" s="314"/>
    </row>
    <row r="1122" spans="12:14" s="291" customFormat="1" ht="12.75" hidden="1" customHeight="1">
      <c r="L1122" s="293"/>
      <c r="M1122" s="290"/>
      <c r="N1122" s="314"/>
    </row>
    <row r="1123" spans="12:14" s="291" customFormat="1" ht="12.75" hidden="1" customHeight="1">
      <c r="L1123" s="293"/>
      <c r="M1123" s="290"/>
      <c r="N1123" s="314"/>
    </row>
    <row r="1124" spans="12:14" s="291" customFormat="1" ht="12.75" hidden="1" customHeight="1">
      <c r="L1124" s="293"/>
      <c r="M1124" s="290"/>
      <c r="N1124" s="314"/>
    </row>
    <row r="1125" spans="12:14" s="291" customFormat="1" ht="12.75" hidden="1" customHeight="1">
      <c r="L1125" s="293"/>
      <c r="M1125" s="290"/>
      <c r="N1125" s="314"/>
    </row>
    <row r="1126" spans="12:14" s="291" customFormat="1" ht="12.75" hidden="1" customHeight="1">
      <c r="L1126" s="293"/>
      <c r="M1126" s="290"/>
      <c r="N1126" s="314"/>
    </row>
    <row r="1127" spans="12:14" s="291" customFormat="1" ht="12.75" hidden="1" customHeight="1">
      <c r="L1127" s="293"/>
      <c r="M1127" s="290"/>
      <c r="N1127" s="314"/>
    </row>
    <row r="1128" spans="12:14" s="291" customFormat="1" ht="12.75" hidden="1" customHeight="1">
      <c r="L1128" s="293"/>
      <c r="M1128" s="290"/>
      <c r="N1128" s="314"/>
    </row>
    <row r="1129" spans="12:14" s="291" customFormat="1" ht="12.75" hidden="1" customHeight="1">
      <c r="L1129" s="293"/>
      <c r="M1129" s="290"/>
      <c r="N1129" s="314"/>
    </row>
    <row r="1130" spans="12:14" s="291" customFormat="1" ht="12.75" hidden="1" customHeight="1">
      <c r="L1130" s="293"/>
      <c r="M1130" s="290"/>
      <c r="N1130" s="314"/>
    </row>
    <row r="1131" spans="12:14" s="291" customFormat="1" ht="12.75" hidden="1" customHeight="1">
      <c r="L1131" s="293"/>
      <c r="M1131" s="290"/>
      <c r="N1131" s="314"/>
    </row>
    <row r="1132" spans="12:14" s="291" customFormat="1" ht="12.75" hidden="1" customHeight="1">
      <c r="L1132" s="293"/>
      <c r="M1132" s="290"/>
      <c r="N1132" s="314"/>
    </row>
    <row r="1133" spans="12:14" s="291" customFormat="1" ht="12.75" hidden="1" customHeight="1">
      <c r="L1133" s="293"/>
      <c r="M1133" s="290"/>
      <c r="N1133" s="314"/>
    </row>
    <row r="1134" spans="12:14" s="291" customFormat="1" ht="12.75" hidden="1" customHeight="1">
      <c r="L1134" s="293"/>
      <c r="M1134" s="290"/>
      <c r="N1134" s="314"/>
    </row>
    <row r="1135" spans="12:14" s="291" customFormat="1" ht="12.75" hidden="1" customHeight="1">
      <c r="L1135" s="293"/>
      <c r="M1135" s="290"/>
      <c r="N1135" s="314"/>
    </row>
    <row r="1136" spans="12:14" s="291" customFormat="1" ht="12.75" hidden="1" customHeight="1">
      <c r="L1136" s="293"/>
      <c r="M1136" s="290"/>
      <c r="N1136" s="314"/>
    </row>
    <row r="1137" spans="12:14" s="291" customFormat="1" ht="12.75" hidden="1" customHeight="1">
      <c r="L1137" s="293"/>
      <c r="M1137" s="290"/>
      <c r="N1137" s="314"/>
    </row>
    <row r="1138" spans="12:14" s="291" customFormat="1" ht="12.75" hidden="1" customHeight="1">
      <c r="L1138" s="293"/>
      <c r="M1138" s="290"/>
      <c r="N1138" s="314"/>
    </row>
    <row r="1139" spans="12:14" s="291" customFormat="1" ht="12.75" hidden="1" customHeight="1">
      <c r="L1139" s="293"/>
      <c r="M1139" s="290"/>
      <c r="N1139" s="314"/>
    </row>
    <row r="1140" spans="12:14" s="291" customFormat="1" ht="12.75" hidden="1" customHeight="1">
      <c r="L1140" s="293"/>
      <c r="M1140" s="290"/>
      <c r="N1140" s="314"/>
    </row>
    <row r="1141" spans="12:14" s="291" customFormat="1" ht="12.75" hidden="1" customHeight="1">
      <c r="L1141" s="293"/>
      <c r="M1141" s="290"/>
      <c r="N1141" s="314"/>
    </row>
    <row r="1142" spans="12:14" s="291" customFormat="1" ht="12.75" hidden="1" customHeight="1">
      <c r="L1142" s="293"/>
      <c r="M1142" s="290"/>
      <c r="N1142" s="314"/>
    </row>
    <row r="1143" spans="12:14" s="291" customFormat="1" ht="12.75" hidden="1" customHeight="1">
      <c r="L1143" s="293"/>
      <c r="M1143" s="290"/>
      <c r="N1143" s="314"/>
    </row>
    <row r="1144" spans="12:14" s="291" customFormat="1" ht="12.75" hidden="1" customHeight="1">
      <c r="L1144" s="293"/>
      <c r="M1144" s="290"/>
      <c r="N1144" s="314"/>
    </row>
    <row r="1145" spans="12:14" s="291" customFormat="1" ht="12.75" hidden="1" customHeight="1">
      <c r="L1145" s="293"/>
      <c r="M1145" s="290"/>
      <c r="N1145" s="314"/>
    </row>
    <row r="1146" spans="12:14" s="291" customFormat="1" ht="12.75" hidden="1" customHeight="1">
      <c r="L1146" s="293"/>
      <c r="M1146" s="290"/>
      <c r="N1146" s="314"/>
    </row>
    <row r="1147" spans="12:14" s="291" customFormat="1" ht="12.75" hidden="1" customHeight="1">
      <c r="L1147" s="293"/>
      <c r="M1147" s="290"/>
      <c r="N1147" s="314"/>
    </row>
    <row r="1148" spans="12:14" s="291" customFormat="1" ht="12.75" hidden="1" customHeight="1">
      <c r="L1148" s="293"/>
      <c r="M1148" s="290"/>
      <c r="N1148" s="314"/>
    </row>
    <row r="1149" spans="12:14" s="291" customFormat="1" ht="12.75" hidden="1" customHeight="1">
      <c r="L1149" s="293"/>
      <c r="M1149" s="290"/>
      <c r="N1149" s="314"/>
    </row>
    <row r="1150" spans="12:14" s="291" customFormat="1" ht="12.75" hidden="1" customHeight="1">
      <c r="L1150" s="293"/>
      <c r="M1150" s="290"/>
      <c r="N1150" s="314"/>
    </row>
    <row r="1151" spans="12:14" s="291" customFormat="1" ht="12.75" hidden="1" customHeight="1">
      <c r="L1151" s="293"/>
      <c r="M1151" s="290"/>
      <c r="N1151" s="314"/>
    </row>
    <row r="1152" spans="12:14" s="291" customFormat="1" ht="12.75" hidden="1" customHeight="1">
      <c r="L1152" s="293"/>
      <c r="M1152" s="290"/>
      <c r="N1152" s="314"/>
    </row>
    <row r="1153" spans="12:14" s="291" customFormat="1" ht="12.75" hidden="1" customHeight="1">
      <c r="L1153" s="293"/>
      <c r="M1153" s="290"/>
      <c r="N1153" s="314"/>
    </row>
    <row r="1154" spans="12:14" s="291" customFormat="1" ht="12.75" hidden="1" customHeight="1">
      <c r="L1154" s="293"/>
      <c r="M1154" s="290"/>
      <c r="N1154" s="314"/>
    </row>
    <row r="1155" spans="12:14" s="291" customFormat="1" ht="12.75" hidden="1" customHeight="1">
      <c r="L1155" s="293"/>
      <c r="M1155" s="290"/>
      <c r="N1155" s="314"/>
    </row>
    <row r="1156" spans="12:14" s="291" customFormat="1" ht="12.75" hidden="1" customHeight="1">
      <c r="L1156" s="293"/>
      <c r="M1156" s="290"/>
      <c r="N1156" s="314"/>
    </row>
    <row r="1157" spans="12:14" s="291" customFormat="1" ht="12.75" hidden="1" customHeight="1">
      <c r="L1157" s="293"/>
      <c r="M1157" s="290"/>
      <c r="N1157" s="314"/>
    </row>
    <row r="1158" spans="12:14" s="291" customFormat="1" ht="12.75" hidden="1" customHeight="1">
      <c r="L1158" s="293"/>
      <c r="M1158" s="290"/>
      <c r="N1158" s="314"/>
    </row>
    <row r="1159" spans="12:14" s="291" customFormat="1" ht="12.75" hidden="1" customHeight="1">
      <c r="L1159" s="293"/>
      <c r="M1159" s="290"/>
      <c r="N1159" s="314"/>
    </row>
    <row r="1160" spans="12:14" s="291" customFormat="1" ht="12.75" hidden="1" customHeight="1">
      <c r="L1160" s="293"/>
      <c r="M1160" s="290"/>
      <c r="N1160" s="314"/>
    </row>
    <row r="1161" spans="12:14" s="291" customFormat="1" ht="12.75" hidden="1" customHeight="1">
      <c r="L1161" s="293"/>
      <c r="M1161" s="290"/>
      <c r="N1161" s="314"/>
    </row>
    <row r="1162" spans="12:14" s="291" customFormat="1" ht="12.75" hidden="1" customHeight="1">
      <c r="L1162" s="293"/>
      <c r="M1162" s="290"/>
      <c r="N1162" s="314"/>
    </row>
    <row r="1163" spans="12:14" s="291" customFormat="1" ht="12.75" hidden="1" customHeight="1">
      <c r="L1163" s="293"/>
      <c r="M1163" s="290"/>
      <c r="N1163" s="314"/>
    </row>
    <row r="1164" spans="12:14" s="291" customFormat="1" ht="12.75" hidden="1" customHeight="1">
      <c r="L1164" s="293"/>
      <c r="M1164" s="290"/>
      <c r="N1164" s="314"/>
    </row>
    <row r="1165" spans="12:14" s="291" customFormat="1" ht="12.75" hidden="1" customHeight="1">
      <c r="L1165" s="293"/>
      <c r="M1165" s="290"/>
      <c r="N1165" s="314"/>
    </row>
    <row r="1166" spans="12:14" s="291" customFormat="1" ht="12.75" hidden="1" customHeight="1">
      <c r="L1166" s="293"/>
      <c r="M1166" s="290"/>
      <c r="N1166" s="314"/>
    </row>
    <row r="1167" spans="12:14" s="291" customFormat="1" ht="12.75" hidden="1" customHeight="1">
      <c r="L1167" s="293"/>
      <c r="M1167" s="290"/>
      <c r="N1167" s="314"/>
    </row>
    <row r="1168" spans="12:14" s="291" customFormat="1" ht="12.75" hidden="1" customHeight="1">
      <c r="L1168" s="293"/>
      <c r="M1168" s="290"/>
      <c r="N1168" s="314"/>
    </row>
    <row r="1169" spans="12:14" s="291" customFormat="1" ht="12.75" hidden="1" customHeight="1">
      <c r="L1169" s="293"/>
      <c r="M1169" s="290"/>
      <c r="N1169" s="314"/>
    </row>
    <row r="1170" spans="12:14" s="291" customFormat="1" ht="12.75" hidden="1" customHeight="1">
      <c r="L1170" s="293"/>
      <c r="M1170" s="290"/>
      <c r="N1170" s="314"/>
    </row>
    <row r="1171" spans="12:14" s="291" customFormat="1" ht="12.75" hidden="1" customHeight="1">
      <c r="L1171" s="293"/>
      <c r="M1171" s="290"/>
      <c r="N1171" s="314"/>
    </row>
    <row r="1172" spans="12:14" s="291" customFormat="1" ht="12.75" hidden="1" customHeight="1">
      <c r="L1172" s="293"/>
      <c r="M1172" s="290"/>
      <c r="N1172" s="314"/>
    </row>
    <row r="1173" spans="12:14" s="291" customFormat="1" ht="12.75" hidden="1" customHeight="1">
      <c r="L1173" s="293"/>
      <c r="M1173" s="290"/>
      <c r="N1173" s="314"/>
    </row>
    <row r="1174" spans="12:14" s="291" customFormat="1" ht="12.75" hidden="1" customHeight="1">
      <c r="L1174" s="293"/>
      <c r="M1174" s="290"/>
      <c r="N1174" s="314"/>
    </row>
    <row r="1175" spans="12:14" s="291" customFormat="1" ht="12.75" hidden="1" customHeight="1">
      <c r="L1175" s="293"/>
      <c r="M1175" s="290"/>
      <c r="N1175" s="314"/>
    </row>
    <row r="1176" spans="12:14" s="291" customFormat="1" ht="12.75" hidden="1" customHeight="1">
      <c r="L1176" s="293"/>
      <c r="M1176" s="290"/>
      <c r="N1176" s="314"/>
    </row>
    <row r="1177" spans="12:14" s="291" customFormat="1" ht="12.75" hidden="1" customHeight="1">
      <c r="L1177" s="293"/>
      <c r="M1177" s="290"/>
      <c r="N1177" s="314"/>
    </row>
    <row r="1178" spans="12:14" s="291" customFormat="1" ht="12.75" hidden="1" customHeight="1">
      <c r="L1178" s="293"/>
      <c r="M1178" s="290"/>
      <c r="N1178" s="314"/>
    </row>
    <row r="1179" spans="12:14" s="291" customFormat="1" ht="12.75" hidden="1" customHeight="1">
      <c r="L1179" s="293"/>
      <c r="M1179" s="290"/>
      <c r="N1179" s="314"/>
    </row>
    <row r="1180" spans="12:14" s="291" customFormat="1" ht="12.75" hidden="1" customHeight="1">
      <c r="L1180" s="293"/>
      <c r="M1180" s="290"/>
      <c r="N1180" s="314"/>
    </row>
    <row r="1181" spans="12:14" s="291" customFormat="1" ht="12.75" hidden="1" customHeight="1">
      <c r="L1181" s="293"/>
      <c r="M1181" s="290"/>
      <c r="N1181" s="314"/>
    </row>
    <row r="1182" spans="12:14" s="291" customFormat="1" ht="12.75" hidden="1" customHeight="1">
      <c r="L1182" s="293"/>
      <c r="M1182" s="290"/>
      <c r="N1182" s="314"/>
    </row>
    <row r="1183" spans="12:14" s="291" customFormat="1" ht="12.75" hidden="1" customHeight="1">
      <c r="L1183" s="293"/>
      <c r="M1183" s="290"/>
      <c r="N1183" s="314"/>
    </row>
    <row r="1184" spans="12:14" s="291" customFormat="1" ht="12.75" hidden="1" customHeight="1">
      <c r="L1184" s="293"/>
      <c r="M1184" s="290"/>
      <c r="N1184" s="314"/>
    </row>
    <row r="1185" spans="12:14" s="291" customFormat="1" ht="12.75" hidden="1" customHeight="1">
      <c r="L1185" s="293"/>
      <c r="M1185" s="290"/>
      <c r="N1185" s="314"/>
    </row>
    <row r="1186" spans="12:14" s="291" customFormat="1" ht="12.75" hidden="1" customHeight="1">
      <c r="L1186" s="293"/>
      <c r="M1186" s="290"/>
      <c r="N1186" s="314"/>
    </row>
    <row r="1187" spans="12:14" s="291" customFormat="1" ht="12.75" hidden="1" customHeight="1">
      <c r="L1187" s="293"/>
      <c r="M1187" s="290"/>
      <c r="N1187" s="314"/>
    </row>
    <row r="1188" spans="12:14" s="291" customFormat="1" ht="12.75" hidden="1" customHeight="1">
      <c r="L1188" s="293"/>
      <c r="M1188" s="290"/>
      <c r="N1188" s="314"/>
    </row>
    <row r="1189" spans="12:14" s="291" customFormat="1" ht="12.75" hidden="1" customHeight="1">
      <c r="L1189" s="293"/>
      <c r="M1189" s="290"/>
      <c r="N1189" s="314"/>
    </row>
    <row r="1190" spans="12:14" s="291" customFormat="1" ht="12.75" hidden="1" customHeight="1">
      <c r="L1190" s="293"/>
      <c r="M1190" s="290"/>
      <c r="N1190" s="314"/>
    </row>
    <row r="1191" spans="12:14" s="291" customFormat="1" ht="12.75" hidden="1" customHeight="1">
      <c r="L1191" s="293"/>
      <c r="M1191" s="290"/>
      <c r="N1191" s="314"/>
    </row>
    <row r="1192" spans="12:14" s="291" customFormat="1" ht="12.75" hidden="1" customHeight="1">
      <c r="L1192" s="293"/>
      <c r="M1192" s="290"/>
      <c r="N1192" s="314"/>
    </row>
    <row r="1193" spans="12:14" s="291" customFormat="1" ht="12.75" hidden="1" customHeight="1">
      <c r="L1193" s="293"/>
      <c r="M1193" s="290"/>
      <c r="N1193" s="314"/>
    </row>
    <row r="1194" spans="12:14" s="291" customFormat="1" ht="12.75" hidden="1" customHeight="1">
      <c r="L1194" s="293"/>
      <c r="M1194" s="290"/>
      <c r="N1194" s="314"/>
    </row>
    <row r="1195" spans="12:14" s="291" customFormat="1" ht="12.75" hidden="1" customHeight="1">
      <c r="L1195" s="293"/>
      <c r="M1195" s="290"/>
      <c r="N1195" s="314"/>
    </row>
    <row r="1196" spans="12:14" s="291" customFormat="1" ht="12.75" hidden="1" customHeight="1">
      <c r="L1196" s="293"/>
      <c r="M1196" s="290"/>
      <c r="N1196" s="314"/>
    </row>
    <row r="1197" spans="12:14" s="291" customFormat="1" ht="12.75" hidden="1" customHeight="1">
      <c r="L1197" s="293"/>
      <c r="M1197" s="290"/>
      <c r="N1197" s="314"/>
    </row>
    <row r="1198" spans="12:14" s="291" customFormat="1" ht="12.75" hidden="1" customHeight="1">
      <c r="L1198" s="293"/>
      <c r="M1198" s="290"/>
      <c r="N1198" s="314"/>
    </row>
    <row r="1199" spans="12:14" s="291" customFormat="1" ht="12.75" hidden="1" customHeight="1">
      <c r="L1199" s="293"/>
      <c r="M1199" s="290"/>
      <c r="N1199" s="314"/>
    </row>
    <row r="1200" spans="12:14" s="291" customFormat="1" ht="12.75" hidden="1" customHeight="1">
      <c r="L1200" s="293"/>
      <c r="M1200" s="290"/>
      <c r="N1200" s="314"/>
    </row>
    <row r="1201" spans="12:14" s="291" customFormat="1" ht="12.75" hidden="1" customHeight="1">
      <c r="L1201" s="293"/>
      <c r="M1201" s="290"/>
      <c r="N1201" s="314"/>
    </row>
    <row r="1202" spans="12:14" s="291" customFormat="1" ht="12.75" hidden="1" customHeight="1">
      <c r="L1202" s="293"/>
      <c r="M1202" s="290"/>
      <c r="N1202" s="314"/>
    </row>
    <row r="1203" spans="12:14" s="291" customFormat="1" ht="12.75" hidden="1" customHeight="1">
      <c r="L1203" s="293"/>
      <c r="M1203" s="290"/>
      <c r="N1203" s="314"/>
    </row>
    <row r="1204" spans="12:14" s="291" customFormat="1" ht="12.75" hidden="1" customHeight="1">
      <c r="L1204" s="293"/>
      <c r="M1204" s="290"/>
      <c r="N1204" s="314"/>
    </row>
    <row r="1205" spans="12:14" s="291" customFormat="1" ht="12.75" hidden="1" customHeight="1">
      <c r="L1205" s="293"/>
      <c r="M1205" s="290"/>
      <c r="N1205" s="314"/>
    </row>
    <row r="1206" spans="12:14" s="291" customFormat="1" ht="12.75" hidden="1" customHeight="1">
      <c r="L1206" s="293"/>
      <c r="M1206" s="290"/>
      <c r="N1206" s="314"/>
    </row>
    <row r="1207" spans="12:14" s="291" customFormat="1" ht="12.75" hidden="1" customHeight="1">
      <c r="L1207" s="293"/>
      <c r="M1207" s="290"/>
      <c r="N1207" s="314"/>
    </row>
    <row r="1208" spans="12:14" s="291" customFormat="1" ht="12.75" hidden="1" customHeight="1">
      <c r="L1208" s="293"/>
      <c r="M1208" s="290"/>
      <c r="N1208" s="314"/>
    </row>
    <row r="1209" spans="12:14" s="291" customFormat="1" ht="12.75" hidden="1" customHeight="1">
      <c r="L1209" s="293"/>
      <c r="M1209" s="290"/>
      <c r="N1209" s="314"/>
    </row>
    <row r="1210" spans="12:14" s="291" customFormat="1" ht="12.75" hidden="1" customHeight="1">
      <c r="L1210" s="293"/>
      <c r="M1210" s="290"/>
      <c r="N1210" s="314"/>
    </row>
    <row r="1211" spans="12:14" s="291" customFormat="1" ht="12.75" hidden="1" customHeight="1">
      <c r="L1211" s="293"/>
      <c r="M1211" s="290"/>
      <c r="N1211" s="314"/>
    </row>
    <row r="1212" spans="12:14" s="291" customFormat="1" ht="12.75" hidden="1" customHeight="1">
      <c r="L1212" s="293"/>
      <c r="M1212" s="290"/>
      <c r="N1212" s="314"/>
    </row>
    <row r="1213" spans="12:14" s="291" customFormat="1" ht="12.75" hidden="1" customHeight="1">
      <c r="L1213" s="293"/>
      <c r="M1213" s="290"/>
      <c r="N1213" s="314"/>
    </row>
    <row r="1214" spans="12:14" s="291" customFormat="1" ht="12.75" hidden="1" customHeight="1">
      <c r="L1214" s="293"/>
      <c r="M1214" s="290"/>
      <c r="N1214" s="314"/>
    </row>
    <row r="1215" spans="12:14" s="291" customFormat="1" ht="12.75" hidden="1" customHeight="1">
      <c r="L1215" s="293"/>
      <c r="M1215" s="290"/>
      <c r="N1215" s="314"/>
    </row>
    <row r="1216" spans="12:14" s="291" customFormat="1" ht="12.75" hidden="1" customHeight="1">
      <c r="L1216" s="293"/>
      <c r="M1216" s="290"/>
      <c r="N1216" s="314"/>
    </row>
    <row r="1217" spans="12:14" s="291" customFormat="1" ht="12.75" hidden="1" customHeight="1">
      <c r="L1217" s="293"/>
      <c r="M1217" s="290"/>
      <c r="N1217" s="314"/>
    </row>
    <row r="1218" spans="12:14" s="291" customFormat="1" ht="12.75" hidden="1" customHeight="1">
      <c r="L1218" s="293"/>
      <c r="M1218" s="290"/>
      <c r="N1218" s="314"/>
    </row>
    <row r="1219" spans="12:14" s="291" customFormat="1" ht="12.75" hidden="1" customHeight="1">
      <c r="L1219" s="293"/>
      <c r="M1219" s="290"/>
      <c r="N1219" s="314"/>
    </row>
    <row r="1220" spans="12:14" s="291" customFormat="1" ht="12.75" hidden="1" customHeight="1">
      <c r="L1220" s="293"/>
      <c r="M1220" s="290"/>
      <c r="N1220" s="314"/>
    </row>
    <row r="1221" spans="12:14" s="291" customFormat="1" ht="12.75" hidden="1" customHeight="1">
      <c r="L1221" s="293"/>
      <c r="M1221" s="290"/>
      <c r="N1221" s="314"/>
    </row>
    <row r="1222" spans="12:14" s="291" customFormat="1" ht="12.75" hidden="1" customHeight="1">
      <c r="L1222" s="293"/>
      <c r="M1222" s="290"/>
      <c r="N1222" s="314"/>
    </row>
    <row r="1223" spans="12:14" s="291" customFormat="1" ht="12.75" hidden="1" customHeight="1">
      <c r="L1223" s="293"/>
      <c r="M1223" s="290"/>
      <c r="N1223" s="314"/>
    </row>
    <row r="1224" spans="12:14" s="291" customFormat="1" ht="12.75" hidden="1" customHeight="1">
      <c r="L1224" s="293"/>
      <c r="M1224" s="290"/>
      <c r="N1224" s="314"/>
    </row>
    <row r="1225" spans="12:14" s="291" customFormat="1" ht="12.75" hidden="1" customHeight="1">
      <c r="L1225" s="293"/>
      <c r="M1225" s="290"/>
      <c r="N1225" s="314"/>
    </row>
    <row r="1226" spans="12:14" s="291" customFormat="1" ht="12.75" hidden="1" customHeight="1">
      <c r="L1226" s="293"/>
      <c r="M1226" s="290"/>
      <c r="N1226" s="314"/>
    </row>
    <row r="1227" spans="12:14" s="291" customFormat="1" ht="12.75" hidden="1" customHeight="1">
      <c r="L1227" s="293"/>
      <c r="M1227" s="290"/>
      <c r="N1227" s="314"/>
    </row>
    <row r="1228" spans="12:14" s="291" customFormat="1" ht="12.75" hidden="1" customHeight="1">
      <c r="L1228" s="293"/>
      <c r="M1228" s="290"/>
      <c r="N1228" s="314"/>
    </row>
    <row r="1229" spans="12:14" s="291" customFormat="1" ht="12.75" hidden="1" customHeight="1">
      <c r="L1229" s="293"/>
      <c r="M1229" s="290"/>
      <c r="N1229" s="314"/>
    </row>
    <row r="1230" spans="12:14" s="291" customFormat="1" ht="12.75" hidden="1" customHeight="1">
      <c r="L1230" s="293"/>
      <c r="M1230" s="290"/>
      <c r="N1230" s="314"/>
    </row>
    <row r="1231" spans="12:14" s="291" customFormat="1" ht="12.75" hidden="1" customHeight="1">
      <c r="L1231" s="293"/>
      <c r="M1231" s="290"/>
      <c r="N1231" s="314"/>
    </row>
    <row r="1232" spans="12:14" s="291" customFormat="1" ht="12.75" hidden="1" customHeight="1">
      <c r="L1232" s="293"/>
      <c r="M1232" s="290"/>
      <c r="N1232" s="314"/>
    </row>
    <row r="1233" spans="12:14" s="291" customFormat="1" ht="12.75" hidden="1" customHeight="1">
      <c r="L1233" s="293"/>
      <c r="M1233" s="290"/>
      <c r="N1233" s="314"/>
    </row>
    <row r="1234" spans="12:14" s="291" customFormat="1" ht="12.75" hidden="1" customHeight="1">
      <c r="L1234" s="293"/>
      <c r="M1234" s="290"/>
      <c r="N1234" s="314"/>
    </row>
    <row r="1235" spans="12:14" s="291" customFormat="1" ht="12.75" hidden="1" customHeight="1">
      <c r="L1235" s="293"/>
      <c r="M1235" s="290"/>
      <c r="N1235" s="314"/>
    </row>
    <row r="1236" spans="12:14" s="291" customFormat="1" ht="12.75" hidden="1" customHeight="1">
      <c r="L1236" s="293"/>
      <c r="M1236" s="290"/>
      <c r="N1236" s="314"/>
    </row>
    <row r="1237" spans="12:14" s="291" customFormat="1" ht="12.75" hidden="1" customHeight="1">
      <c r="L1237" s="293"/>
      <c r="M1237" s="290"/>
      <c r="N1237" s="314"/>
    </row>
    <row r="1238" spans="12:14" s="291" customFormat="1" ht="12.75" hidden="1" customHeight="1">
      <c r="L1238" s="293"/>
      <c r="M1238" s="290"/>
      <c r="N1238" s="314"/>
    </row>
    <row r="1239" spans="12:14" s="291" customFormat="1" ht="12.75" hidden="1" customHeight="1">
      <c r="L1239" s="293"/>
      <c r="M1239" s="290"/>
      <c r="N1239" s="314"/>
    </row>
    <row r="1240" spans="12:14" s="291" customFormat="1" ht="12.75" hidden="1" customHeight="1">
      <c r="L1240" s="293"/>
      <c r="M1240" s="290"/>
      <c r="N1240" s="314"/>
    </row>
    <row r="1241" spans="12:14" s="291" customFormat="1" ht="12.75" hidden="1" customHeight="1">
      <c r="L1241" s="293"/>
      <c r="M1241" s="290"/>
      <c r="N1241" s="314"/>
    </row>
    <row r="1242" spans="12:14" s="291" customFormat="1" ht="12.75" hidden="1" customHeight="1">
      <c r="L1242" s="293"/>
      <c r="M1242" s="290"/>
      <c r="N1242" s="314"/>
    </row>
    <row r="1243" spans="12:14" s="291" customFormat="1" ht="12.75" hidden="1" customHeight="1">
      <c r="L1243" s="293"/>
      <c r="M1243" s="290"/>
      <c r="N1243" s="314"/>
    </row>
    <row r="1244" spans="12:14" s="291" customFormat="1" ht="12.75" hidden="1" customHeight="1">
      <c r="L1244" s="293"/>
      <c r="M1244" s="290"/>
      <c r="N1244" s="314"/>
    </row>
    <row r="1245" spans="12:14" s="291" customFormat="1" ht="12.75" hidden="1" customHeight="1">
      <c r="L1245" s="293"/>
      <c r="M1245" s="290"/>
      <c r="N1245" s="314"/>
    </row>
    <row r="1246" spans="12:14" s="291" customFormat="1" ht="12.75" hidden="1" customHeight="1">
      <c r="L1246" s="293"/>
      <c r="M1246" s="290"/>
      <c r="N1246" s="314"/>
    </row>
    <row r="1247" spans="12:14" s="291" customFormat="1" ht="12.75" hidden="1" customHeight="1">
      <c r="L1247" s="293"/>
      <c r="M1247" s="290"/>
      <c r="N1247" s="314"/>
    </row>
    <row r="1248" spans="12:14" s="291" customFormat="1" ht="12.75" hidden="1" customHeight="1">
      <c r="L1248" s="293"/>
      <c r="M1248" s="290"/>
      <c r="N1248" s="314"/>
    </row>
    <row r="1249" spans="12:14" s="291" customFormat="1" ht="12.75" hidden="1" customHeight="1">
      <c r="L1249" s="293"/>
      <c r="M1249" s="290"/>
      <c r="N1249" s="314"/>
    </row>
    <row r="1250" spans="12:14" s="291" customFormat="1" ht="12.75" hidden="1" customHeight="1">
      <c r="L1250" s="293"/>
      <c r="M1250" s="290"/>
      <c r="N1250" s="314"/>
    </row>
    <row r="1251" spans="12:14" s="291" customFormat="1" ht="12.75" hidden="1" customHeight="1">
      <c r="L1251" s="293"/>
      <c r="M1251" s="290"/>
      <c r="N1251" s="314"/>
    </row>
    <row r="1252" spans="12:14" s="291" customFormat="1" ht="12.75" hidden="1" customHeight="1">
      <c r="L1252" s="293"/>
      <c r="M1252" s="290"/>
      <c r="N1252" s="314"/>
    </row>
    <row r="1253" spans="12:14" s="291" customFormat="1" ht="12.75" hidden="1" customHeight="1">
      <c r="L1253" s="293"/>
      <c r="M1253" s="290"/>
      <c r="N1253" s="314"/>
    </row>
    <row r="1254" spans="12:14" s="291" customFormat="1" ht="12.75" hidden="1" customHeight="1">
      <c r="L1254" s="293"/>
      <c r="M1254" s="290"/>
      <c r="N1254" s="314"/>
    </row>
    <row r="1255" spans="12:14" s="291" customFormat="1" ht="12.75" hidden="1" customHeight="1">
      <c r="L1255" s="293"/>
      <c r="M1255" s="290"/>
      <c r="N1255" s="314"/>
    </row>
    <row r="1256" spans="12:14" s="291" customFormat="1" ht="12.75" hidden="1" customHeight="1">
      <c r="L1256" s="293"/>
      <c r="M1256" s="290"/>
      <c r="N1256" s="314"/>
    </row>
    <row r="1257" spans="12:14" s="291" customFormat="1" ht="12.75" hidden="1" customHeight="1">
      <c r="L1257" s="293"/>
      <c r="M1257" s="290"/>
      <c r="N1257" s="314"/>
    </row>
    <row r="1258" spans="12:14" s="291" customFormat="1" ht="12.75" hidden="1" customHeight="1">
      <c r="L1258" s="293"/>
      <c r="M1258" s="290"/>
      <c r="N1258" s="314"/>
    </row>
    <row r="1259" spans="12:14" s="291" customFormat="1" ht="12.75" hidden="1" customHeight="1">
      <c r="L1259" s="293"/>
      <c r="M1259" s="290"/>
      <c r="N1259" s="314"/>
    </row>
    <row r="1260" spans="12:14" s="291" customFormat="1" ht="12.75" hidden="1" customHeight="1">
      <c r="L1260" s="293"/>
      <c r="M1260" s="290"/>
      <c r="N1260" s="314"/>
    </row>
    <row r="1261" spans="12:14" s="291" customFormat="1" ht="12.75" hidden="1" customHeight="1">
      <c r="L1261" s="293"/>
      <c r="M1261" s="290"/>
      <c r="N1261" s="314"/>
    </row>
    <row r="1262" spans="12:14" s="291" customFormat="1" ht="12.75" hidden="1" customHeight="1">
      <c r="L1262" s="293"/>
      <c r="M1262" s="290"/>
      <c r="N1262" s="314"/>
    </row>
    <row r="1263" spans="12:14" s="291" customFormat="1" ht="12.75" hidden="1" customHeight="1">
      <c r="L1263" s="293"/>
      <c r="M1263" s="290"/>
      <c r="N1263" s="314"/>
    </row>
    <row r="1264" spans="12:14" s="291" customFormat="1" ht="12.75" hidden="1" customHeight="1">
      <c r="L1264" s="293"/>
      <c r="M1264" s="290"/>
      <c r="N1264" s="314"/>
    </row>
    <row r="1265" spans="12:14" s="291" customFormat="1" ht="12.75" hidden="1" customHeight="1">
      <c r="L1265" s="293"/>
      <c r="M1265" s="290"/>
      <c r="N1265" s="314"/>
    </row>
    <row r="1266" spans="12:14" s="291" customFormat="1" ht="12.75" hidden="1" customHeight="1">
      <c r="L1266" s="293"/>
      <c r="M1266" s="290"/>
      <c r="N1266" s="314"/>
    </row>
    <row r="1267" spans="12:14" s="291" customFormat="1" ht="12.75" hidden="1" customHeight="1">
      <c r="L1267" s="293"/>
      <c r="M1267" s="290"/>
      <c r="N1267" s="314"/>
    </row>
    <row r="1268" spans="12:14" s="291" customFormat="1" ht="12.75" hidden="1" customHeight="1">
      <c r="L1268" s="293"/>
      <c r="M1268" s="290"/>
      <c r="N1268" s="314"/>
    </row>
    <row r="1269" spans="12:14" s="291" customFormat="1" ht="12.75" hidden="1" customHeight="1">
      <c r="L1269" s="293"/>
      <c r="M1269" s="290"/>
      <c r="N1269" s="314"/>
    </row>
    <row r="1270" spans="12:14" s="291" customFormat="1" ht="12.75" hidden="1" customHeight="1">
      <c r="L1270" s="293"/>
      <c r="M1270" s="290"/>
      <c r="N1270" s="314"/>
    </row>
    <row r="1271" spans="12:14" s="291" customFormat="1" ht="12.75" hidden="1" customHeight="1">
      <c r="L1271" s="293"/>
      <c r="M1271" s="290"/>
      <c r="N1271" s="314"/>
    </row>
    <row r="1272" spans="12:14" s="291" customFormat="1" ht="12.75" hidden="1" customHeight="1">
      <c r="L1272" s="293"/>
      <c r="M1272" s="290"/>
      <c r="N1272" s="314"/>
    </row>
    <row r="1273" spans="12:14" s="291" customFormat="1" ht="12.75" hidden="1" customHeight="1">
      <c r="L1273" s="293"/>
      <c r="M1273" s="290"/>
      <c r="N1273" s="314"/>
    </row>
    <row r="1274" spans="12:14" s="291" customFormat="1" ht="12.75" hidden="1" customHeight="1">
      <c r="L1274" s="293"/>
      <c r="M1274" s="290"/>
      <c r="N1274" s="314"/>
    </row>
    <row r="1275" spans="12:14" s="291" customFormat="1" ht="12.75" hidden="1" customHeight="1">
      <c r="L1275" s="293"/>
      <c r="M1275" s="290"/>
      <c r="N1275" s="314"/>
    </row>
    <row r="1276" spans="12:14" s="291" customFormat="1" ht="12.75" hidden="1" customHeight="1">
      <c r="L1276" s="293"/>
      <c r="M1276" s="290"/>
      <c r="N1276" s="314"/>
    </row>
    <row r="1277" spans="12:14" s="291" customFormat="1" ht="12.75" hidden="1" customHeight="1">
      <c r="L1277" s="293"/>
      <c r="M1277" s="290"/>
      <c r="N1277" s="314"/>
    </row>
    <row r="1278" spans="12:14" s="291" customFormat="1" ht="12.75" hidden="1" customHeight="1">
      <c r="L1278" s="293"/>
      <c r="M1278" s="290"/>
      <c r="N1278" s="314"/>
    </row>
    <row r="1279" spans="12:14" s="291" customFormat="1" ht="12.75" hidden="1" customHeight="1">
      <c r="L1279" s="293"/>
      <c r="M1279" s="290"/>
      <c r="N1279" s="314"/>
    </row>
    <row r="1280" spans="12:14" s="291" customFormat="1" ht="12.75" hidden="1" customHeight="1">
      <c r="L1280" s="293"/>
      <c r="M1280" s="290"/>
      <c r="N1280" s="314"/>
    </row>
    <row r="1281" spans="12:14" s="291" customFormat="1" ht="12.75" hidden="1" customHeight="1">
      <c r="L1281" s="293"/>
      <c r="M1281" s="290"/>
      <c r="N1281" s="314"/>
    </row>
    <row r="1282" spans="12:14" s="291" customFormat="1" ht="12.75" hidden="1" customHeight="1">
      <c r="L1282" s="293"/>
      <c r="M1282" s="290"/>
      <c r="N1282" s="314"/>
    </row>
    <row r="1283" spans="12:14" s="291" customFormat="1" ht="12.75" hidden="1" customHeight="1">
      <c r="L1283" s="293"/>
      <c r="M1283" s="290"/>
      <c r="N1283" s="314"/>
    </row>
    <row r="1284" spans="12:14" s="291" customFormat="1" ht="12.75" hidden="1" customHeight="1">
      <c r="L1284" s="293"/>
      <c r="M1284" s="290"/>
      <c r="N1284" s="314"/>
    </row>
    <row r="1285" spans="12:14" s="291" customFormat="1" ht="12.75" hidden="1" customHeight="1">
      <c r="L1285" s="293"/>
      <c r="M1285" s="290"/>
      <c r="N1285" s="314"/>
    </row>
    <row r="1286" spans="12:14" s="291" customFormat="1" ht="12.75" hidden="1" customHeight="1">
      <c r="L1286" s="293"/>
      <c r="M1286" s="290"/>
      <c r="N1286" s="314"/>
    </row>
    <row r="1287" spans="12:14" s="291" customFormat="1" ht="12.75" hidden="1" customHeight="1">
      <c r="L1287" s="293"/>
      <c r="M1287" s="290"/>
      <c r="N1287" s="314"/>
    </row>
    <row r="1288" spans="12:14" s="291" customFormat="1" ht="12.75" hidden="1" customHeight="1">
      <c r="L1288" s="293"/>
      <c r="M1288" s="290"/>
      <c r="N1288" s="314"/>
    </row>
    <row r="1289" spans="12:14" s="291" customFormat="1" ht="12.75" hidden="1" customHeight="1">
      <c r="L1289" s="293"/>
      <c r="M1289" s="290"/>
      <c r="N1289" s="314"/>
    </row>
    <row r="1290" spans="12:14" s="291" customFormat="1" ht="12.75" hidden="1" customHeight="1">
      <c r="L1290" s="293"/>
      <c r="M1290" s="290"/>
      <c r="N1290" s="314"/>
    </row>
    <row r="1291" spans="12:14" s="291" customFormat="1" ht="12.75" hidden="1" customHeight="1">
      <c r="L1291" s="293"/>
      <c r="M1291" s="290"/>
      <c r="N1291" s="314"/>
    </row>
    <row r="1292" spans="12:14" s="291" customFormat="1" ht="12.75" hidden="1" customHeight="1">
      <c r="L1292" s="293"/>
      <c r="M1292" s="290"/>
      <c r="N1292" s="314"/>
    </row>
    <row r="1293" spans="12:14" s="291" customFormat="1" ht="12.75" hidden="1" customHeight="1">
      <c r="L1293" s="293"/>
      <c r="M1293" s="290"/>
      <c r="N1293" s="314"/>
    </row>
    <row r="1294" spans="12:14" s="291" customFormat="1" ht="12.75" hidden="1" customHeight="1">
      <c r="L1294" s="293"/>
      <c r="M1294" s="290"/>
      <c r="N1294" s="314"/>
    </row>
    <row r="1295" spans="12:14" s="291" customFormat="1" ht="12.75" hidden="1" customHeight="1">
      <c r="L1295" s="293"/>
      <c r="M1295" s="290"/>
      <c r="N1295" s="314"/>
    </row>
    <row r="1296" spans="12:14" s="291" customFormat="1" ht="12.75" hidden="1" customHeight="1">
      <c r="L1296" s="293"/>
      <c r="M1296" s="290"/>
      <c r="N1296" s="314"/>
    </row>
    <row r="1297" spans="12:14" s="291" customFormat="1" ht="12.75" hidden="1" customHeight="1">
      <c r="L1297" s="293"/>
      <c r="M1297" s="290"/>
      <c r="N1297" s="314"/>
    </row>
    <row r="1298" spans="12:14" s="291" customFormat="1" ht="12.75" hidden="1" customHeight="1">
      <c r="L1298" s="293"/>
      <c r="M1298" s="290"/>
      <c r="N1298" s="314"/>
    </row>
    <row r="1299" spans="12:14" s="291" customFormat="1" ht="12.75" hidden="1" customHeight="1">
      <c r="L1299" s="293"/>
      <c r="M1299" s="290"/>
      <c r="N1299" s="314"/>
    </row>
    <row r="1300" spans="12:14" s="291" customFormat="1" ht="12.75" hidden="1" customHeight="1">
      <c r="L1300" s="293"/>
      <c r="M1300" s="290"/>
      <c r="N1300" s="314"/>
    </row>
    <row r="1301" spans="12:14" s="291" customFormat="1" ht="12.75" hidden="1" customHeight="1">
      <c r="L1301" s="293"/>
      <c r="M1301" s="290"/>
      <c r="N1301" s="314"/>
    </row>
    <row r="1302" spans="12:14" s="291" customFormat="1" ht="12.75" hidden="1" customHeight="1">
      <c r="L1302" s="293"/>
      <c r="M1302" s="290"/>
      <c r="N1302" s="314"/>
    </row>
    <row r="1303" spans="12:14" s="291" customFormat="1" ht="12.75" hidden="1" customHeight="1">
      <c r="L1303" s="293"/>
      <c r="M1303" s="290"/>
      <c r="N1303" s="314"/>
    </row>
    <row r="1304" spans="12:14" s="291" customFormat="1" ht="12.75" hidden="1" customHeight="1">
      <c r="L1304" s="293"/>
      <c r="M1304" s="290"/>
      <c r="N1304" s="314"/>
    </row>
    <row r="1305" spans="12:14" s="291" customFormat="1" ht="12.75" hidden="1" customHeight="1">
      <c r="L1305" s="293"/>
      <c r="M1305" s="290"/>
      <c r="N1305" s="314"/>
    </row>
    <row r="1306" spans="12:14" s="291" customFormat="1" ht="12.75" hidden="1" customHeight="1">
      <c r="L1306" s="293"/>
      <c r="M1306" s="290"/>
      <c r="N1306" s="314"/>
    </row>
    <row r="1307" spans="12:14" s="291" customFormat="1" ht="12.75" hidden="1" customHeight="1">
      <c r="L1307" s="293"/>
      <c r="M1307" s="290"/>
      <c r="N1307" s="314"/>
    </row>
    <row r="1308" spans="12:14" s="291" customFormat="1" ht="12.75" hidden="1" customHeight="1">
      <c r="L1308" s="293"/>
      <c r="M1308" s="290"/>
      <c r="N1308" s="314"/>
    </row>
    <row r="1309" spans="12:14" s="291" customFormat="1" ht="12.75" hidden="1" customHeight="1">
      <c r="L1309" s="293"/>
      <c r="M1309" s="290"/>
      <c r="N1309" s="314"/>
    </row>
    <row r="1310" spans="12:14" s="291" customFormat="1" ht="12.75" hidden="1" customHeight="1">
      <c r="L1310" s="293"/>
      <c r="M1310" s="290"/>
      <c r="N1310" s="314"/>
    </row>
    <row r="1311" spans="12:14" s="291" customFormat="1" ht="12.75" hidden="1" customHeight="1">
      <c r="L1311" s="293"/>
      <c r="M1311" s="290"/>
      <c r="N1311" s="314"/>
    </row>
    <row r="1312" spans="12:14" s="291" customFormat="1" ht="12.75" hidden="1" customHeight="1">
      <c r="L1312" s="293"/>
      <c r="M1312" s="290"/>
      <c r="N1312" s="314"/>
    </row>
    <row r="1313" spans="12:14" s="291" customFormat="1" ht="12.75" hidden="1" customHeight="1">
      <c r="L1313" s="293"/>
      <c r="M1313" s="290"/>
      <c r="N1313" s="314"/>
    </row>
    <row r="1314" spans="12:14" s="291" customFormat="1" ht="12.75" hidden="1" customHeight="1">
      <c r="L1314" s="293"/>
      <c r="M1314" s="290"/>
      <c r="N1314" s="314"/>
    </row>
    <row r="1315" spans="12:14" s="291" customFormat="1" ht="12.75" hidden="1" customHeight="1">
      <c r="L1315" s="293"/>
      <c r="M1315" s="290"/>
      <c r="N1315" s="314"/>
    </row>
    <row r="1316" spans="12:14" s="291" customFormat="1" ht="12.75" hidden="1" customHeight="1">
      <c r="L1316" s="293"/>
      <c r="M1316" s="290"/>
      <c r="N1316" s="314"/>
    </row>
    <row r="1317" spans="12:14" s="291" customFormat="1" ht="12.75" hidden="1" customHeight="1">
      <c r="L1317" s="293"/>
      <c r="M1317" s="290"/>
      <c r="N1317" s="314"/>
    </row>
    <row r="1318" spans="12:14" s="291" customFormat="1" ht="12.75" hidden="1" customHeight="1">
      <c r="L1318" s="293"/>
      <c r="M1318" s="290"/>
      <c r="N1318" s="314"/>
    </row>
    <row r="1319" spans="12:14" s="291" customFormat="1" ht="12.75" hidden="1" customHeight="1">
      <c r="L1319" s="293"/>
      <c r="M1319" s="290"/>
      <c r="N1319" s="314"/>
    </row>
    <row r="1320" spans="12:14" s="291" customFormat="1" ht="12.75" hidden="1" customHeight="1">
      <c r="L1320" s="293"/>
      <c r="M1320" s="290"/>
      <c r="N1320" s="314"/>
    </row>
    <row r="1321" spans="12:14" s="291" customFormat="1" ht="12.75" hidden="1" customHeight="1">
      <c r="L1321" s="293"/>
      <c r="M1321" s="290"/>
      <c r="N1321" s="314"/>
    </row>
    <row r="1322" spans="12:14" s="291" customFormat="1" ht="12.75" hidden="1" customHeight="1">
      <c r="L1322" s="293"/>
      <c r="M1322" s="290"/>
      <c r="N1322" s="314"/>
    </row>
    <row r="1323" spans="12:14" s="291" customFormat="1" ht="12.75" hidden="1" customHeight="1">
      <c r="L1323" s="293"/>
      <c r="M1323" s="290"/>
      <c r="N1323" s="314"/>
    </row>
    <row r="1324" spans="12:14" s="291" customFormat="1" ht="12.75" hidden="1" customHeight="1">
      <c r="L1324" s="293"/>
      <c r="M1324" s="290"/>
      <c r="N1324" s="314"/>
    </row>
    <row r="1325" spans="12:14" s="291" customFormat="1" ht="12.75" hidden="1" customHeight="1">
      <c r="L1325" s="293"/>
      <c r="M1325" s="290"/>
      <c r="N1325" s="314"/>
    </row>
    <row r="1326" spans="12:14" s="291" customFormat="1" ht="12.75" hidden="1" customHeight="1">
      <c r="L1326" s="293"/>
      <c r="M1326" s="290"/>
      <c r="N1326" s="314"/>
    </row>
    <row r="1327" spans="12:14" s="291" customFormat="1" ht="12.75" hidden="1" customHeight="1">
      <c r="L1327" s="293"/>
      <c r="M1327" s="290"/>
      <c r="N1327" s="314"/>
    </row>
    <row r="1328" spans="12:14" s="291" customFormat="1" ht="12.75" hidden="1" customHeight="1">
      <c r="L1328" s="293"/>
      <c r="M1328" s="290"/>
      <c r="N1328" s="314"/>
    </row>
    <row r="1329" spans="12:14" s="291" customFormat="1" ht="12.75" hidden="1" customHeight="1">
      <c r="L1329" s="293"/>
      <c r="M1329" s="290"/>
      <c r="N1329" s="314"/>
    </row>
    <row r="1330" spans="12:14" s="291" customFormat="1" ht="12.75" hidden="1" customHeight="1">
      <c r="L1330" s="293"/>
      <c r="M1330" s="290"/>
      <c r="N1330" s="314"/>
    </row>
    <row r="1331" spans="12:14" s="291" customFormat="1" ht="12.75" hidden="1" customHeight="1">
      <c r="L1331" s="293"/>
      <c r="M1331" s="290"/>
      <c r="N1331" s="314"/>
    </row>
    <row r="1332" spans="12:14" s="291" customFormat="1" ht="12.75" hidden="1" customHeight="1">
      <c r="L1332" s="293"/>
      <c r="M1332" s="290"/>
      <c r="N1332" s="314"/>
    </row>
    <row r="1333" spans="12:14" s="291" customFormat="1" ht="12.75" hidden="1" customHeight="1">
      <c r="L1333" s="293"/>
      <c r="M1333" s="290"/>
      <c r="N1333" s="314"/>
    </row>
    <row r="1334" spans="12:14" s="291" customFormat="1" ht="12.75" hidden="1" customHeight="1">
      <c r="L1334" s="293"/>
      <c r="M1334" s="290"/>
      <c r="N1334" s="314"/>
    </row>
    <row r="1335" spans="12:14" s="291" customFormat="1" ht="12.75" hidden="1" customHeight="1">
      <c r="L1335" s="293"/>
      <c r="M1335" s="290"/>
      <c r="N1335" s="314"/>
    </row>
    <row r="1336" spans="12:14" s="291" customFormat="1" ht="12.75" hidden="1" customHeight="1">
      <c r="L1336" s="293"/>
      <c r="M1336" s="290"/>
      <c r="N1336" s="314"/>
    </row>
    <row r="1337" spans="12:14" s="291" customFormat="1" ht="12.75" hidden="1" customHeight="1">
      <c r="L1337" s="293"/>
      <c r="M1337" s="290"/>
      <c r="N1337" s="314"/>
    </row>
    <row r="1338" spans="12:14" s="291" customFormat="1" ht="12.75" hidden="1" customHeight="1">
      <c r="L1338" s="293"/>
      <c r="M1338" s="290"/>
      <c r="N1338" s="314"/>
    </row>
    <row r="1339" spans="12:14" s="291" customFormat="1" ht="12.75" hidden="1" customHeight="1">
      <c r="L1339" s="293"/>
      <c r="M1339" s="290"/>
      <c r="N1339" s="314"/>
    </row>
    <row r="1340" spans="12:14" s="291" customFormat="1" ht="12.75" hidden="1" customHeight="1">
      <c r="L1340" s="293"/>
      <c r="M1340" s="290"/>
      <c r="N1340" s="314"/>
    </row>
    <row r="1341" spans="12:14" s="291" customFormat="1" ht="12.75" hidden="1" customHeight="1">
      <c r="L1341" s="293"/>
      <c r="M1341" s="290"/>
      <c r="N1341" s="314"/>
    </row>
    <row r="1342" spans="12:14" s="291" customFormat="1" ht="12.75" hidden="1" customHeight="1">
      <c r="L1342" s="293"/>
      <c r="M1342" s="290"/>
      <c r="N1342" s="314"/>
    </row>
    <row r="1343" spans="12:14" s="291" customFormat="1" ht="12.75" hidden="1" customHeight="1">
      <c r="L1343" s="293"/>
      <c r="M1343" s="290"/>
      <c r="N1343" s="314"/>
    </row>
    <row r="1344" spans="12:14" s="291" customFormat="1" ht="12.75" hidden="1" customHeight="1">
      <c r="L1344" s="293"/>
      <c r="M1344" s="290"/>
      <c r="N1344" s="314"/>
    </row>
    <row r="1345" spans="12:14" s="291" customFormat="1" ht="12.75" hidden="1" customHeight="1">
      <c r="L1345" s="293"/>
      <c r="M1345" s="290"/>
      <c r="N1345" s="314"/>
    </row>
    <row r="1346" spans="12:14" s="291" customFormat="1" ht="12.75" hidden="1" customHeight="1">
      <c r="L1346" s="293"/>
      <c r="M1346" s="290"/>
      <c r="N1346" s="314"/>
    </row>
    <row r="1347" spans="12:14" s="291" customFormat="1" ht="12.75" hidden="1" customHeight="1">
      <c r="L1347" s="293"/>
      <c r="M1347" s="290"/>
      <c r="N1347" s="314"/>
    </row>
    <row r="1348" spans="12:14" s="291" customFormat="1" ht="12.75" hidden="1" customHeight="1">
      <c r="L1348" s="293"/>
      <c r="M1348" s="290"/>
      <c r="N1348" s="314"/>
    </row>
    <row r="1349" spans="12:14" s="291" customFormat="1" ht="12.75" hidden="1" customHeight="1">
      <c r="L1349" s="293"/>
      <c r="M1349" s="290"/>
      <c r="N1349" s="314"/>
    </row>
    <row r="1350" spans="12:14" s="291" customFormat="1" ht="12.75" hidden="1" customHeight="1">
      <c r="L1350" s="293"/>
      <c r="M1350" s="290"/>
      <c r="N1350" s="314"/>
    </row>
    <row r="1351" spans="12:14" s="291" customFormat="1" ht="12.75" hidden="1" customHeight="1">
      <c r="L1351" s="293"/>
      <c r="M1351" s="290"/>
      <c r="N1351" s="314"/>
    </row>
    <row r="1352" spans="12:14" s="291" customFormat="1" ht="12.75" hidden="1" customHeight="1">
      <c r="L1352" s="293"/>
      <c r="M1352" s="290"/>
      <c r="N1352" s="314"/>
    </row>
    <row r="1353" spans="12:14" s="291" customFormat="1" ht="12.75" hidden="1" customHeight="1">
      <c r="L1353" s="293"/>
      <c r="M1353" s="290"/>
      <c r="N1353" s="314"/>
    </row>
    <row r="1354" spans="12:14" s="291" customFormat="1" ht="12.75" hidden="1" customHeight="1">
      <c r="L1354" s="293"/>
      <c r="M1354" s="290"/>
      <c r="N1354" s="314"/>
    </row>
    <row r="1355" spans="12:14" s="291" customFormat="1" ht="12.75" hidden="1" customHeight="1">
      <c r="L1355" s="293"/>
      <c r="M1355" s="290"/>
      <c r="N1355" s="314"/>
    </row>
    <row r="1356" spans="12:14" s="291" customFormat="1" ht="12.75" hidden="1" customHeight="1">
      <c r="L1356" s="293"/>
      <c r="M1356" s="290"/>
      <c r="N1356" s="314"/>
    </row>
    <row r="1357" spans="12:14" s="291" customFormat="1" ht="12.75" hidden="1" customHeight="1">
      <c r="L1357" s="293"/>
      <c r="M1357" s="290"/>
      <c r="N1357" s="314"/>
    </row>
    <row r="1358" spans="12:14" s="291" customFormat="1" ht="12.75" hidden="1" customHeight="1">
      <c r="L1358" s="293"/>
      <c r="M1358" s="290"/>
      <c r="N1358" s="314"/>
    </row>
    <row r="1359" spans="12:14" s="291" customFormat="1" ht="12.75" hidden="1" customHeight="1">
      <c r="L1359" s="293"/>
      <c r="M1359" s="290"/>
      <c r="N1359" s="314"/>
    </row>
    <row r="1360" spans="12:14" s="291" customFormat="1" ht="12.75" hidden="1" customHeight="1">
      <c r="L1360" s="293"/>
      <c r="M1360" s="290"/>
      <c r="N1360" s="314"/>
    </row>
    <row r="1361" spans="12:14" s="291" customFormat="1" ht="12.75" hidden="1" customHeight="1">
      <c r="L1361" s="293"/>
      <c r="M1361" s="290"/>
      <c r="N1361" s="314"/>
    </row>
    <row r="1362" spans="12:14" s="291" customFormat="1" ht="12.75" hidden="1" customHeight="1">
      <c r="L1362" s="293"/>
      <c r="M1362" s="290"/>
      <c r="N1362" s="314"/>
    </row>
    <row r="1363" spans="12:14" s="291" customFormat="1" ht="12.75" hidden="1" customHeight="1">
      <c r="L1363" s="293"/>
      <c r="M1363" s="290"/>
      <c r="N1363" s="314"/>
    </row>
    <row r="1364" spans="12:14" s="291" customFormat="1" ht="12.75" hidden="1" customHeight="1">
      <c r="L1364" s="293"/>
      <c r="M1364" s="290"/>
      <c r="N1364" s="314"/>
    </row>
    <row r="1365" spans="12:14" s="291" customFormat="1" ht="12.75" hidden="1" customHeight="1">
      <c r="L1365" s="293"/>
      <c r="M1365" s="290"/>
      <c r="N1365" s="314"/>
    </row>
    <row r="1366" spans="12:14" s="291" customFormat="1" ht="12.75" hidden="1" customHeight="1">
      <c r="L1366" s="293"/>
      <c r="M1366" s="290"/>
      <c r="N1366" s="314"/>
    </row>
    <row r="1367" spans="12:14" s="291" customFormat="1" ht="12.75" hidden="1" customHeight="1">
      <c r="L1367" s="293"/>
      <c r="M1367" s="290"/>
      <c r="N1367" s="314"/>
    </row>
    <row r="1368" spans="12:14" s="291" customFormat="1" ht="12.75" hidden="1" customHeight="1">
      <c r="L1368" s="293"/>
      <c r="M1368" s="290"/>
      <c r="N1368" s="314"/>
    </row>
    <row r="1369" spans="12:14" s="291" customFormat="1" ht="12.75" hidden="1" customHeight="1">
      <c r="L1369" s="293"/>
      <c r="M1369" s="290"/>
      <c r="N1369" s="314"/>
    </row>
    <row r="1370" spans="12:14" s="291" customFormat="1" ht="12.75" hidden="1" customHeight="1">
      <c r="L1370" s="293"/>
      <c r="M1370" s="290"/>
      <c r="N1370" s="314"/>
    </row>
    <row r="1371" spans="12:14" s="291" customFormat="1" ht="12.75" hidden="1" customHeight="1">
      <c r="L1371" s="293"/>
      <c r="M1371" s="290"/>
      <c r="N1371" s="314"/>
    </row>
    <row r="1372" spans="12:14" s="291" customFormat="1" ht="12.75" hidden="1" customHeight="1">
      <c r="L1372" s="293"/>
      <c r="M1372" s="290"/>
      <c r="N1372" s="314"/>
    </row>
    <row r="1373" spans="12:14" s="291" customFormat="1" ht="12.75" hidden="1" customHeight="1">
      <c r="L1373" s="293"/>
      <c r="M1373" s="290"/>
      <c r="N1373" s="314"/>
    </row>
    <row r="1374" spans="12:14" s="291" customFormat="1" ht="12.75" hidden="1" customHeight="1">
      <c r="L1374" s="293"/>
      <c r="M1374" s="290"/>
      <c r="N1374" s="314"/>
    </row>
    <row r="1375" spans="12:14" s="291" customFormat="1" ht="12.75" hidden="1" customHeight="1">
      <c r="L1375" s="293"/>
      <c r="M1375" s="290"/>
      <c r="N1375" s="314"/>
    </row>
    <row r="1376" spans="12:14" s="291" customFormat="1" ht="12.75" hidden="1" customHeight="1">
      <c r="L1376" s="293"/>
      <c r="M1376" s="290"/>
      <c r="N1376" s="314"/>
    </row>
    <row r="1377" spans="12:14" s="291" customFormat="1" ht="12.75" hidden="1" customHeight="1">
      <c r="L1377" s="293"/>
      <c r="M1377" s="290"/>
      <c r="N1377" s="314"/>
    </row>
    <row r="1378" spans="12:14" s="291" customFormat="1" ht="12.75" hidden="1" customHeight="1">
      <c r="L1378" s="293"/>
      <c r="M1378" s="290"/>
      <c r="N1378" s="314"/>
    </row>
    <row r="1379" spans="12:14" s="291" customFormat="1" ht="12.75" hidden="1" customHeight="1">
      <c r="L1379" s="293"/>
      <c r="M1379" s="290"/>
      <c r="N1379" s="314"/>
    </row>
    <row r="1380" spans="12:14" s="291" customFormat="1" ht="12.75" hidden="1" customHeight="1">
      <c r="L1380" s="293"/>
      <c r="M1380" s="290"/>
      <c r="N1380" s="314"/>
    </row>
    <row r="1381" spans="12:14" s="291" customFormat="1" ht="12.75" hidden="1" customHeight="1">
      <c r="L1381" s="293"/>
      <c r="M1381" s="290"/>
      <c r="N1381" s="314"/>
    </row>
    <row r="1382" spans="12:14" s="291" customFormat="1" ht="12.75" hidden="1" customHeight="1">
      <c r="L1382" s="293"/>
      <c r="M1382" s="290"/>
      <c r="N1382" s="314"/>
    </row>
    <row r="1383" spans="12:14" s="291" customFormat="1" ht="12.75" hidden="1" customHeight="1">
      <c r="L1383" s="293"/>
      <c r="M1383" s="290"/>
      <c r="N1383" s="314"/>
    </row>
    <row r="1384" spans="12:14" s="291" customFormat="1" ht="12.75" hidden="1" customHeight="1">
      <c r="L1384" s="293"/>
      <c r="M1384" s="290"/>
      <c r="N1384" s="314"/>
    </row>
    <row r="1385" spans="12:14" s="291" customFormat="1" ht="12.75" hidden="1" customHeight="1">
      <c r="L1385" s="293"/>
      <c r="M1385" s="290"/>
      <c r="N1385" s="314"/>
    </row>
    <row r="1386" spans="12:14" s="291" customFormat="1" ht="12.75" hidden="1" customHeight="1">
      <c r="L1386" s="293"/>
      <c r="M1386" s="290"/>
      <c r="N1386" s="314"/>
    </row>
    <row r="1387" spans="12:14" s="291" customFormat="1" ht="12.75" hidden="1" customHeight="1">
      <c r="L1387" s="293"/>
      <c r="M1387" s="290"/>
      <c r="N1387" s="314"/>
    </row>
    <row r="1388" spans="12:14" s="291" customFormat="1" ht="12.75" hidden="1" customHeight="1">
      <c r="L1388" s="293"/>
      <c r="M1388" s="290"/>
      <c r="N1388" s="314"/>
    </row>
    <row r="1389" spans="12:14" s="291" customFormat="1" ht="12.75" hidden="1" customHeight="1">
      <c r="L1389" s="293"/>
      <c r="M1389" s="290"/>
      <c r="N1389" s="314"/>
    </row>
    <row r="1390" spans="12:14" s="291" customFormat="1" ht="12.75" hidden="1" customHeight="1">
      <c r="L1390" s="293"/>
      <c r="M1390" s="290"/>
      <c r="N1390" s="314"/>
    </row>
    <row r="1391" spans="12:14" s="291" customFormat="1" ht="12.75" hidden="1" customHeight="1">
      <c r="L1391" s="293"/>
      <c r="M1391" s="290"/>
      <c r="N1391" s="314"/>
    </row>
    <row r="1392" spans="12:14" s="291" customFormat="1" ht="12.75" hidden="1" customHeight="1">
      <c r="L1392" s="293"/>
      <c r="M1392" s="290"/>
      <c r="N1392" s="314"/>
    </row>
    <row r="1393" spans="12:14" s="291" customFormat="1" ht="12.75" hidden="1" customHeight="1">
      <c r="L1393" s="293"/>
      <c r="M1393" s="290"/>
      <c r="N1393" s="314"/>
    </row>
    <row r="1394" spans="12:14" s="291" customFormat="1" ht="12.75" hidden="1" customHeight="1">
      <c r="L1394" s="293"/>
      <c r="M1394" s="290"/>
      <c r="N1394" s="314"/>
    </row>
    <row r="1395" spans="12:14" s="291" customFormat="1" ht="12.75" hidden="1" customHeight="1">
      <c r="L1395" s="293"/>
      <c r="M1395" s="290"/>
      <c r="N1395" s="314"/>
    </row>
    <row r="1396" spans="12:14" s="291" customFormat="1" ht="12.75" hidden="1" customHeight="1">
      <c r="L1396" s="293"/>
      <c r="M1396" s="290"/>
      <c r="N1396" s="314"/>
    </row>
    <row r="1397" spans="12:14" s="291" customFormat="1" ht="12.75" hidden="1" customHeight="1">
      <c r="L1397" s="293"/>
      <c r="M1397" s="290"/>
      <c r="N1397" s="314"/>
    </row>
    <row r="1398" spans="12:14" s="291" customFormat="1" ht="12.75" hidden="1" customHeight="1">
      <c r="L1398" s="293"/>
      <c r="M1398" s="290"/>
      <c r="N1398" s="314"/>
    </row>
    <row r="1399" spans="12:14" s="291" customFormat="1" ht="12.75" hidden="1" customHeight="1">
      <c r="L1399" s="293"/>
      <c r="M1399" s="290"/>
      <c r="N1399" s="314"/>
    </row>
    <row r="1400" spans="12:14" s="291" customFormat="1" ht="12.75" hidden="1" customHeight="1">
      <c r="L1400" s="293"/>
      <c r="M1400" s="290"/>
      <c r="N1400" s="314"/>
    </row>
    <row r="1401" spans="12:14" s="291" customFormat="1" ht="12.75" hidden="1" customHeight="1">
      <c r="L1401" s="293"/>
      <c r="M1401" s="290"/>
      <c r="N1401" s="314"/>
    </row>
    <row r="1402" spans="12:14" s="291" customFormat="1" ht="12.75" hidden="1" customHeight="1">
      <c r="L1402" s="293"/>
      <c r="M1402" s="290"/>
      <c r="N1402" s="314"/>
    </row>
    <row r="1403" spans="12:14" s="291" customFormat="1" ht="12.75" hidden="1" customHeight="1">
      <c r="L1403" s="293"/>
      <c r="M1403" s="290"/>
      <c r="N1403" s="314"/>
    </row>
    <row r="1404" spans="12:14" s="291" customFormat="1" ht="12.75" hidden="1" customHeight="1">
      <c r="L1404" s="293"/>
      <c r="M1404" s="290"/>
      <c r="N1404" s="314"/>
    </row>
    <row r="1405" spans="12:14" s="291" customFormat="1" ht="12.75" hidden="1" customHeight="1">
      <c r="L1405" s="293"/>
      <c r="M1405" s="290"/>
      <c r="N1405" s="314"/>
    </row>
    <row r="1406" spans="12:14" s="291" customFormat="1" ht="12.75" hidden="1" customHeight="1">
      <c r="L1406" s="293"/>
      <c r="M1406" s="290"/>
      <c r="N1406" s="314"/>
    </row>
    <row r="1407" spans="12:14" s="291" customFormat="1" ht="12.75" hidden="1" customHeight="1">
      <c r="L1407" s="293"/>
      <c r="M1407" s="290"/>
      <c r="N1407" s="314"/>
    </row>
    <row r="1408" spans="12:14" s="291" customFormat="1" ht="12.75" hidden="1" customHeight="1">
      <c r="L1408" s="293"/>
      <c r="M1408" s="290"/>
      <c r="N1408" s="314"/>
    </row>
    <row r="1409" spans="12:14" s="291" customFormat="1" ht="12.75" hidden="1" customHeight="1">
      <c r="L1409" s="293"/>
      <c r="M1409" s="290"/>
      <c r="N1409" s="314"/>
    </row>
    <row r="1410" spans="12:14" s="291" customFormat="1" ht="12.75" hidden="1" customHeight="1">
      <c r="L1410" s="293"/>
      <c r="M1410" s="290"/>
      <c r="N1410" s="314"/>
    </row>
    <row r="1411" spans="12:14" s="291" customFormat="1" ht="12.75" hidden="1" customHeight="1">
      <c r="L1411" s="293"/>
      <c r="M1411" s="290"/>
      <c r="N1411" s="314"/>
    </row>
    <row r="1412" spans="12:14" s="291" customFormat="1" ht="12.75" hidden="1" customHeight="1">
      <c r="L1412" s="293"/>
      <c r="M1412" s="290"/>
      <c r="N1412" s="314"/>
    </row>
    <row r="1413" spans="12:14" s="291" customFormat="1" ht="12.75" hidden="1" customHeight="1">
      <c r="L1413" s="293"/>
      <c r="M1413" s="290"/>
      <c r="N1413" s="314"/>
    </row>
    <row r="1414" spans="12:14" s="291" customFormat="1" ht="12.75" hidden="1" customHeight="1">
      <c r="L1414" s="293"/>
      <c r="M1414" s="290"/>
      <c r="N1414" s="314"/>
    </row>
    <row r="1415" spans="12:14" s="291" customFormat="1" ht="12.75" hidden="1" customHeight="1">
      <c r="L1415" s="293"/>
      <c r="M1415" s="290"/>
      <c r="N1415" s="314"/>
    </row>
    <row r="1416" spans="12:14" s="291" customFormat="1" ht="12.75" hidden="1" customHeight="1">
      <c r="L1416" s="293"/>
      <c r="M1416" s="290"/>
      <c r="N1416" s="314"/>
    </row>
    <row r="1417" spans="12:14" s="291" customFormat="1" ht="12.75" hidden="1" customHeight="1">
      <c r="L1417" s="293"/>
      <c r="M1417" s="290"/>
      <c r="N1417" s="314"/>
    </row>
    <row r="1418" spans="12:14" s="291" customFormat="1" ht="12.75" hidden="1" customHeight="1">
      <c r="L1418" s="293"/>
      <c r="M1418" s="290"/>
      <c r="N1418" s="314"/>
    </row>
    <row r="1419" spans="12:14" s="291" customFormat="1" ht="12.75" hidden="1" customHeight="1">
      <c r="L1419" s="293"/>
      <c r="M1419" s="290"/>
      <c r="N1419" s="314"/>
    </row>
    <row r="1420" spans="12:14" s="291" customFormat="1" ht="12.75" hidden="1" customHeight="1">
      <c r="L1420" s="293"/>
      <c r="M1420" s="290"/>
      <c r="N1420" s="314"/>
    </row>
    <row r="1421" spans="12:14" s="291" customFormat="1" ht="12.75" hidden="1" customHeight="1">
      <c r="L1421" s="293"/>
      <c r="M1421" s="290"/>
      <c r="N1421" s="314"/>
    </row>
    <row r="1422" spans="12:14" s="291" customFormat="1" ht="12.75" hidden="1" customHeight="1">
      <c r="L1422" s="293"/>
      <c r="M1422" s="290"/>
      <c r="N1422" s="314"/>
    </row>
    <row r="1423" spans="12:14" s="291" customFormat="1" ht="12.75" hidden="1" customHeight="1">
      <c r="L1423" s="293"/>
      <c r="M1423" s="290"/>
      <c r="N1423" s="314"/>
    </row>
    <row r="1424" spans="12:14" s="291" customFormat="1" ht="12.75" hidden="1" customHeight="1">
      <c r="L1424" s="293"/>
      <c r="M1424" s="290"/>
      <c r="N1424" s="314"/>
    </row>
    <row r="1425" spans="12:14" s="291" customFormat="1" ht="12.75" hidden="1" customHeight="1">
      <c r="L1425" s="293"/>
      <c r="M1425" s="290"/>
      <c r="N1425" s="314"/>
    </row>
    <row r="1426" spans="12:14" s="291" customFormat="1" ht="12.75" hidden="1" customHeight="1">
      <c r="L1426" s="293"/>
      <c r="M1426" s="290"/>
      <c r="N1426" s="314"/>
    </row>
    <row r="1427" spans="12:14" s="291" customFormat="1" ht="12.75" hidden="1" customHeight="1">
      <c r="L1427" s="293"/>
      <c r="M1427" s="290"/>
      <c r="N1427" s="314"/>
    </row>
    <row r="1428" spans="12:14" s="291" customFormat="1" ht="12.75" hidden="1" customHeight="1">
      <c r="L1428" s="293"/>
      <c r="M1428" s="290"/>
      <c r="N1428" s="314"/>
    </row>
    <row r="1429" spans="12:14" s="291" customFormat="1" ht="12.75" hidden="1" customHeight="1">
      <c r="L1429" s="293"/>
      <c r="M1429" s="290"/>
      <c r="N1429" s="314"/>
    </row>
    <row r="1430" spans="12:14" s="291" customFormat="1" ht="12.75" hidden="1" customHeight="1">
      <c r="L1430" s="293"/>
      <c r="M1430" s="290"/>
      <c r="N1430" s="314"/>
    </row>
    <row r="1431" spans="12:14" s="291" customFormat="1" ht="12.75" hidden="1" customHeight="1">
      <c r="L1431" s="293"/>
      <c r="M1431" s="290"/>
      <c r="N1431" s="314"/>
    </row>
    <row r="1432" spans="12:14" s="291" customFormat="1" ht="12.75" hidden="1" customHeight="1">
      <c r="L1432" s="293"/>
      <c r="M1432" s="290"/>
      <c r="N1432" s="314"/>
    </row>
    <row r="1433" spans="12:14" s="291" customFormat="1" ht="12.75" hidden="1" customHeight="1">
      <c r="L1433" s="293"/>
      <c r="M1433" s="290"/>
      <c r="N1433" s="314"/>
    </row>
    <row r="1434" spans="12:14" s="291" customFormat="1" ht="12.75" hidden="1" customHeight="1">
      <c r="L1434" s="293"/>
      <c r="M1434" s="290"/>
      <c r="N1434" s="314"/>
    </row>
    <row r="1435" spans="12:14" s="291" customFormat="1" ht="12.75" hidden="1" customHeight="1">
      <c r="L1435" s="293"/>
      <c r="M1435" s="290"/>
      <c r="N1435" s="314"/>
    </row>
    <row r="1436" spans="12:14" s="291" customFormat="1" ht="12.75" hidden="1" customHeight="1">
      <c r="L1436" s="293"/>
      <c r="M1436" s="290"/>
      <c r="N1436" s="314"/>
    </row>
    <row r="1437" spans="12:14" s="291" customFormat="1" ht="12.75" hidden="1" customHeight="1">
      <c r="L1437" s="293"/>
      <c r="M1437" s="290"/>
      <c r="N1437" s="314"/>
    </row>
    <row r="1438" spans="12:14" s="291" customFormat="1" ht="12.75" hidden="1" customHeight="1">
      <c r="L1438" s="293"/>
      <c r="M1438" s="290"/>
      <c r="N1438" s="314"/>
    </row>
    <row r="1439" spans="12:14" s="291" customFormat="1" ht="12.75" hidden="1" customHeight="1">
      <c r="L1439" s="293"/>
      <c r="M1439" s="290"/>
      <c r="N1439" s="314"/>
    </row>
    <row r="1440" spans="12:14" s="291" customFormat="1" ht="12.75" hidden="1" customHeight="1">
      <c r="L1440" s="293"/>
      <c r="M1440" s="290"/>
      <c r="N1440" s="314"/>
    </row>
    <row r="1441" spans="12:14" s="291" customFormat="1" ht="12.75" hidden="1" customHeight="1">
      <c r="L1441" s="293"/>
      <c r="M1441" s="290"/>
      <c r="N1441" s="314"/>
    </row>
    <row r="1442" spans="12:14" s="291" customFormat="1" ht="12.75" hidden="1" customHeight="1">
      <c r="L1442" s="293"/>
      <c r="M1442" s="290"/>
      <c r="N1442" s="314"/>
    </row>
    <row r="1443" spans="12:14" s="291" customFormat="1" ht="12.75" hidden="1" customHeight="1">
      <c r="L1443" s="293"/>
      <c r="M1443" s="290"/>
      <c r="N1443" s="314"/>
    </row>
    <row r="1444" spans="12:14" s="291" customFormat="1" ht="12.75" hidden="1" customHeight="1">
      <c r="L1444" s="293"/>
      <c r="M1444" s="290"/>
      <c r="N1444" s="314"/>
    </row>
    <row r="1445" spans="12:14" s="291" customFormat="1" ht="12.75" hidden="1" customHeight="1">
      <c r="L1445" s="293"/>
      <c r="M1445" s="290"/>
      <c r="N1445" s="314"/>
    </row>
    <row r="1446" spans="12:14" s="291" customFormat="1" ht="12.75" hidden="1" customHeight="1">
      <c r="L1446" s="293"/>
      <c r="M1446" s="290"/>
      <c r="N1446" s="314"/>
    </row>
    <row r="1447" spans="12:14" s="291" customFormat="1" ht="12.75" hidden="1" customHeight="1">
      <c r="L1447" s="293"/>
      <c r="M1447" s="290"/>
      <c r="N1447" s="314"/>
    </row>
    <row r="1448" spans="12:14" s="291" customFormat="1" ht="12.75" hidden="1" customHeight="1">
      <c r="L1448" s="293"/>
      <c r="M1448" s="290"/>
      <c r="N1448" s="314"/>
    </row>
    <row r="1449" spans="12:14" s="291" customFormat="1" ht="12.75" hidden="1" customHeight="1">
      <c r="L1449" s="293"/>
      <c r="M1449" s="290"/>
      <c r="N1449" s="314"/>
    </row>
    <row r="1450" spans="12:14" s="291" customFormat="1" ht="12.75" hidden="1" customHeight="1">
      <c r="L1450" s="293"/>
      <c r="M1450" s="290"/>
      <c r="N1450" s="314"/>
    </row>
    <row r="1451" spans="12:14" s="291" customFormat="1" ht="12.75" hidden="1" customHeight="1">
      <c r="L1451" s="293"/>
      <c r="M1451" s="290"/>
      <c r="N1451" s="314"/>
    </row>
    <row r="1452" spans="12:14" s="291" customFormat="1" ht="12.75" hidden="1" customHeight="1">
      <c r="L1452" s="293"/>
      <c r="M1452" s="290"/>
      <c r="N1452" s="314"/>
    </row>
    <row r="1453" spans="12:14" s="291" customFormat="1" ht="12.75" hidden="1" customHeight="1">
      <c r="L1453" s="293"/>
      <c r="M1453" s="290"/>
      <c r="N1453" s="314"/>
    </row>
    <row r="1454" spans="12:14" s="291" customFormat="1" ht="12.75" hidden="1" customHeight="1">
      <c r="L1454" s="293"/>
      <c r="M1454" s="290"/>
      <c r="N1454" s="314"/>
    </row>
    <row r="1455" spans="12:14" s="291" customFormat="1" ht="12.75" hidden="1" customHeight="1">
      <c r="L1455" s="293"/>
      <c r="M1455" s="290"/>
      <c r="N1455" s="314"/>
    </row>
    <row r="1456" spans="12:14" s="291" customFormat="1" ht="12.75" hidden="1" customHeight="1">
      <c r="L1456" s="293"/>
      <c r="M1456" s="290"/>
      <c r="N1456" s="314"/>
    </row>
    <row r="1457" spans="12:14" s="291" customFormat="1" ht="12.75" hidden="1" customHeight="1">
      <c r="L1457" s="293"/>
      <c r="M1457" s="290"/>
      <c r="N1457" s="314"/>
    </row>
    <row r="1458" spans="12:14" s="291" customFormat="1" ht="12.75" hidden="1" customHeight="1">
      <c r="L1458" s="293"/>
      <c r="M1458" s="290"/>
      <c r="N1458" s="314"/>
    </row>
    <row r="1459" spans="12:14" s="291" customFormat="1" ht="12.75" hidden="1" customHeight="1">
      <c r="L1459" s="293"/>
      <c r="M1459" s="290"/>
      <c r="N1459" s="314"/>
    </row>
    <row r="1460" spans="12:14" s="291" customFormat="1" ht="12.75" hidden="1" customHeight="1">
      <c r="L1460" s="293"/>
      <c r="M1460" s="290"/>
      <c r="N1460" s="314"/>
    </row>
    <row r="1461" spans="12:14" s="291" customFormat="1" ht="12.75" hidden="1" customHeight="1">
      <c r="L1461" s="293"/>
      <c r="M1461" s="290"/>
      <c r="N1461" s="314"/>
    </row>
    <row r="1462" spans="12:14" s="291" customFormat="1" ht="12.75" hidden="1" customHeight="1">
      <c r="L1462" s="293"/>
      <c r="M1462" s="290"/>
      <c r="N1462" s="314"/>
    </row>
    <row r="1463" spans="12:14" s="291" customFormat="1" ht="12.75" hidden="1" customHeight="1">
      <c r="L1463" s="293"/>
      <c r="M1463" s="290"/>
      <c r="N1463" s="314"/>
    </row>
    <row r="1464" spans="12:14" s="291" customFormat="1" ht="12.75" hidden="1" customHeight="1">
      <c r="L1464" s="293"/>
      <c r="M1464" s="290"/>
      <c r="N1464" s="314"/>
    </row>
    <row r="1465" spans="12:14" s="291" customFormat="1" ht="12.75" hidden="1" customHeight="1">
      <c r="L1465" s="293"/>
      <c r="M1465" s="290"/>
      <c r="N1465" s="314"/>
    </row>
    <row r="1466" spans="12:14" s="291" customFormat="1" ht="12.75" hidden="1" customHeight="1">
      <c r="L1466" s="293"/>
      <c r="M1466" s="290"/>
      <c r="N1466" s="314"/>
    </row>
    <row r="1467" spans="12:14" s="291" customFormat="1" ht="12.75" hidden="1" customHeight="1">
      <c r="L1467" s="293"/>
      <c r="M1467" s="290"/>
      <c r="N1467" s="314"/>
    </row>
    <row r="1468" spans="12:14" s="291" customFormat="1" ht="12.75" hidden="1" customHeight="1">
      <c r="L1468" s="293"/>
      <c r="M1468" s="290"/>
      <c r="N1468" s="314"/>
    </row>
    <row r="1469" spans="12:14" s="291" customFormat="1" ht="12.75" hidden="1" customHeight="1">
      <c r="L1469" s="293"/>
      <c r="M1469" s="290"/>
      <c r="N1469" s="314"/>
    </row>
    <row r="1470" spans="12:14" s="291" customFormat="1" ht="12.75" hidden="1" customHeight="1">
      <c r="L1470" s="293"/>
      <c r="M1470" s="290"/>
      <c r="N1470" s="314"/>
    </row>
    <row r="1471" spans="12:14" s="291" customFormat="1" ht="12.75" hidden="1" customHeight="1">
      <c r="L1471" s="293"/>
      <c r="M1471" s="290"/>
      <c r="N1471" s="314"/>
    </row>
    <row r="1472" spans="12:14" s="291" customFormat="1" ht="12.75" hidden="1" customHeight="1">
      <c r="L1472" s="293"/>
      <c r="M1472" s="290"/>
      <c r="N1472" s="314"/>
    </row>
    <row r="1473" spans="12:14" s="291" customFormat="1" ht="12.75" hidden="1" customHeight="1">
      <c r="L1473" s="293"/>
      <c r="M1473" s="290"/>
      <c r="N1473" s="314"/>
    </row>
    <row r="1474" spans="12:14" s="291" customFormat="1" ht="12.75" hidden="1" customHeight="1">
      <c r="L1474" s="293"/>
      <c r="M1474" s="290"/>
      <c r="N1474" s="314"/>
    </row>
    <row r="1475" spans="12:14" s="291" customFormat="1" ht="12.75" hidden="1" customHeight="1">
      <c r="L1475" s="293"/>
      <c r="M1475" s="290"/>
      <c r="N1475" s="314"/>
    </row>
    <row r="1476" spans="12:14" s="291" customFormat="1" ht="12.75" hidden="1" customHeight="1">
      <c r="L1476" s="293"/>
      <c r="M1476" s="290"/>
      <c r="N1476" s="314"/>
    </row>
    <row r="1477" spans="12:14" s="291" customFormat="1" ht="12.75" hidden="1" customHeight="1">
      <c r="L1477" s="293"/>
      <c r="M1477" s="290"/>
      <c r="N1477" s="314"/>
    </row>
    <row r="1478" spans="12:14" s="291" customFormat="1" ht="12.75" hidden="1" customHeight="1">
      <c r="L1478" s="293"/>
      <c r="M1478" s="290"/>
      <c r="N1478" s="314"/>
    </row>
    <row r="1479" spans="12:14" s="291" customFormat="1" ht="12.75" hidden="1" customHeight="1">
      <c r="L1479" s="293"/>
      <c r="M1479" s="290"/>
      <c r="N1479" s="314"/>
    </row>
    <row r="1480" spans="12:14" s="291" customFormat="1" ht="12.75" hidden="1" customHeight="1">
      <c r="L1480" s="293"/>
      <c r="M1480" s="290"/>
      <c r="N1480" s="314"/>
    </row>
    <row r="1481" spans="12:14" s="291" customFormat="1" ht="12.75" hidden="1" customHeight="1">
      <c r="L1481" s="293"/>
      <c r="M1481" s="290"/>
      <c r="N1481" s="314"/>
    </row>
    <row r="1482" spans="12:14" s="291" customFormat="1" ht="12.75" hidden="1" customHeight="1">
      <c r="L1482" s="293"/>
      <c r="M1482" s="290"/>
      <c r="N1482" s="314"/>
    </row>
    <row r="1483" spans="12:14" s="291" customFormat="1" ht="12.75" hidden="1" customHeight="1">
      <c r="L1483" s="293"/>
      <c r="M1483" s="290"/>
      <c r="N1483" s="314"/>
    </row>
    <row r="1484" spans="12:14" s="291" customFormat="1" ht="12.75" hidden="1" customHeight="1">
      <c r="L1484" s="293"/>
      <c r="M1484" s="290"/>
      <c r="N1484" s="314"/>
    </row>
    <row r="1485" spans="12:14" s="291" customFormat="1" ht="12.75" hidden="1" customHeight="1">
      <c r="L1485" s="293"/>
      <c r="M1485" s="290"/>
      <c r="N1485" s="314"/>
    </row>
    <row r="1486" spans="12:14" s="291" customFormat="1" ht="12.75" hidden="1" customHeight="1">
      <c r="L1486" s="293"/>
      <c r="M1486" s="290"/>
      <c r="N1486" s="314"/>
    </row>
    <row r="1487" spans="12:14" s="291" customFormat="1" ht="12.75" hidden="1" customHeight="1">
      <c r="L1487" s="293"/>
      <c r="M1487" s="290"/>
      <c r="N1487" s="314"/>
    </row>
    <row r="1488" spans="12:14" s="291" customFormat="1" ht="12.75" hidden="1" customHeight="1">
      <c r="L1488" s="293"/>
      <c r="M1488" s="290"/>
      <c r="N1488" s="314"/>
    </row>
    <row r="1489" spans="12:14" s="291" customFormat="1" ht="12.75" hidden="1" customHeight="1">
      <c r="L1489" s="293"/>
      <c r="M1489" s="290"/>
      <c r="N1489" s="314"/>
    </row>
    <row r="1490" spans="12:14" s="291" customFormat="1" ht="12.75" hidden="1" customHeight="1">
      <c r="L1490" s="293"/>
      <c r="M1490" s="290"/>
      <c r="N1490" s="314"/>
    </row>
    <row r="1491" spans="12:14" s="291" customFormat="1" ht="12.75" hidden="1" customHeight="1">
      <c r="L1491" s="293"/>
      <c r="M1491" s="290"/>
      <c r="N1491" s="314"/>
    </row>
    <row r="1492" spans="12:14" s="291" customFormat="1" ht="12.75" hidden="1" customHeight="1">
      <c r="L1492" s="293"/>
      <c r="M1492" s="290"/>
      <c r="N1492" s="314"/>
    </row>
    <row r="1493" spans="12:14" s="291" customFormat="1" ht="12.75" hidden="1" customHeight="1">
      <c r="L1493" s="293"/>
      <c r="M1493" s="290"/>
      <c r="N1493" s="314"/>
    </row>
    <row r="1494" spans="12:14" s="291" customFormat="1" ht="12.75" hidden="1" customHeight="1">
      <c r="L1494" s="293"/>
      <c r="M1494" s="290"/>
      <c r="N1494" s="314"/>
    </row>
    <row r="1495" spans="12:14" s="291" customFormat="1" ht="12.75" hidden="1" customHeight="1">
      <c r="L1495" s="293"/>
      <c r="M1495" s="290"/>
      <c r="N1495" s="314"/>
    </row>
    <row r="1496" spans="12:14" s="291" customFormat="1" ht="12.75" hidden="1" customHeight="1">
      <c r="L1496" s="293"/>
      <c r="M1496" s="290"/>
      <c r="N1496" s="314"/>
    </row>
    <row r="1497" spans="12:14" s="291" customFormat="1" ht="12.75" hidden="1" customHeight="1">
      <c r="L1497" s="293"/>
      <c r="M1497" s="290"/>
      <c r="N1497" s="314"/>
    </row>
    <row r="1498" spans="12:14" s="291" customFormat="1" ht="12.75" hidden="1" customHeight="1">
      <c r="L1498" s="293"/>
      <c r="M1498" s="290"/>
      <c r="N1498" s="314"/>
    </row>
    <row r="1499" spans="12:14" s="291" customFormat="1" ht="12.75" hidden="1" customHeight="1">
      <c r="L1499" s="293"/>
      <c r="M1499" s="290"/>
      <c r="N1499" s="314"/>
    </row>
    <row r="1500" spans="12:14" s="291" customFormat="1" ht="12.75" hidden="1" customHeight="1">
      <c r="L1500" s="293"/>
      <c r="M1500" s="290"/>
      <c r="N1500" s="314"/>
    </row>
    <row r="1501" spans="12:14" s="291" customFormat="1" ht="12.75" hidden="1" customHeight="1">
      <c r="L1501" s="293"/>
      <c r="M1501" s="290"/>
      <c r="N1501" s="314"/>
    </row>
    <row r="1502" spans="12:14" s="291" customFormat="1" ht="12.75" hidden="1" customHeight="1">
      <c r="L1502" s="293"/>
      <c r="M1502" s="290"/>
      <c r="N1502" s="314"/>
    </row>
    <row r="1503" spans="12:14" s="291" customFormat="1" ht="12.75" hidden="1" customHeight="1">
      <c r="L1503" s="293"/>
      <c r="M1503" s="290"/>
      <c r="N1503" s="314"/>
    </row>
    <row r="1504" spans="12:14" s="291" customFormat="1" ht="12.75" hidden="1" customHeight="1">
      <c r="L1504" s="293"/>
      <c r="M1504" s="290"/>
      <c r="N1504" s="314"/>
    </row>
    <row r="1505" spans="12:14" s="291" customFormat="1" ht="12.75" hidden="1" customHeight="1">
      <c r="L1505" s="293"/>
      <c r="M1505" s="290"/>
      <c r="N1505" s="314"/>
    </row>
    <row r="1506" spans="12:14" s="291" customFormat="1" ht="12.75" hidden="1" customHeight="1">
      <c r="L1506" s="293"/>
      <c r="M1506" s="290"/>
      <c r="N1506" s="314"/>
    </row>
    <row r="1507" spans="12:14" s="291" customFormat="1" ht="12.75" hidden="1" customHeight="1">
      <c r="L1507" s="293"/>
      <c r="M1507" s="290"/>
      <c r="N1507" s="314"/>
    </row>
    <row r="1508" spans="12:14" s="291" customFormat="1" ht="12.75" hidden="1" customHeight="1">
      <c r="L1508" s="293"/>
      <c r="M1508" s="290"/>
      <c r="N1508" s="314"/>
    </row>
    <row r="1509" spans="12:14" s="291" customFormat="1" ht="12.75" hidden="1" customHeight="1">
      <c r="L1509" s="293"/>
      <c r="M1509" s="290"/>
      <c r="N1509" s="314"/>
    </row>
    <row r="1510" spans="12:14" s="291" customFormat="1" ht="12.75" hidden="1" customHeight="1">
      <c r="L1510" s="293"/>
      <c r="M1510" s="290"/>
      <c r="N1510" s="314"/>
    </row>
    <row r="1511" spans="12:14" s="291" customFormat="1" ht="12.75" hidden="1" customHeight="1">
      <c r="L1511" s="293"/>
      <c r="M1511" s="290"/>
      <c r="N1511" s="314"/>
    </row>
    <row r="1512" spans="12:14" s="291" customFormat="1" ht="12.75" hidden="1" customHeight="1">
      <c r="L1512" s="293"/>
      <c r="M1512" s="290"/>
      <c r="N1512" s="314"/>
    </row>
    <row r="1513" spans="12:14" s="291" customFormat="1" ht="12.75" hidden="1" customHeight="1">
      <c r="L1513" s="293"/>
      <c r="M1513" s="290"/>
      <c r="N1513" s="314"/>
    </row>
    <row r="1514" spans="12:14" s="291" customFormat="1" ht="12.75" hidden="1" customHeight="1">
      <c r="L1514" s="293"/>
      <c r="M1514" s="290"/>
      <c r="N1514" s="314"/>
    </row>
    <row r="1515" spans="12:14" s="291" customFormat="1" ht="12.75" hidden="1" customHeight="1">
      <c r="L1515" s="293"/>
      <c r="M1515" s="290"/>
      <c r="N1515" s="314"/>
    </row>
    <row r="1516" spans="12:14" s="291" customFormat="1" ht="12.75" hidden="1" customHeight="1">
      <c r="L1516" s="293"/>
      <c r="M1516" s="290"/>
      <c r="N1516" s="314"/>
    </row>
    <row r="1517" spans="12:14" s="291" customFormat="1" ht="12.75" hidden="1" customHeight="1">
      <c r="L1517" s="293"/>
      <c r="M1517" s="290"/>
      <c r="N1517" s="314"/>
    </row>
    <row r="1518" spans="12:14" s="291" customFormat="1" ht="12.75" hidden="1" customHeight="1">
      <c r="L1518" s="293"/>
      <c r="M1518" s="290"/>
      <c r="N1518" s="314"/>
    </row>
    <row r="1519" spans="12:14" s="291" customFormat="1" ht="12.75" hidden="1" customHeight="1">
      <c r="L1519" s="293"/>
      <c r="M1519" s="290"/>
      <c r="N1519" s="314"/>
    </row>
    <row r="1520" spans="12:14" s="291" customFormat="1" ht="12.75" hidden="1" customHeight="1">
      <c r="L1520" s="293"/>
      <c r="M1520" s="290"/>
      <c r="N1520" s="314"/>
    </row>
    <row r="1521" spans="12:14" s="291" customFormat="1" ht="12.75" hidden="1" customHeight="1">
      <c r="L1521" s="293"/>
      <c r="M1521" s="290"/>
      <c r="N1521" s="314"/>
    </row>
    <row r="1522" spans="12:14" s="291" customFormat="1" ht="12.75" hidden="1" customHeight="1">
      <c r="L1522" s="293"/>
      <c r="M1522" s="290"/>
      <c r="N1522" s="314"/>
    </row>
    <row r="1523" spans="12:14" s="291" customFormat="1" ht="12.75" hidden="1" customHeight="1">
      <c r="L1523" s="293"/>
      <c r="M1523" s="290"/>
      <c r="N1523" s="314"/>
    </row>
    <row r="1524" spans="12:14" s="291" customFormat="1" ht="12.75" hidden="1" customHeight="1">
      <c r="L1524" s="293"/>
      <c r="M1524" s="290"/>
      <c r="N1524" s="314"/>
    </row>
    <row r="1525" spans="12:14" s="291" customFormat="1" ht="12.75" hidden="1" customHeight="1">
      <c r="L1525" s="293"/>
      <c r="M1525" s="290"/>
      <c r="N1525" s="314"/>
    </row>
    <row r="1526" spans="12:14" s="291" customFormat="1" ht="12.75" hidden="1" customHeight="1">
      <c r="L1526" s="293"/>
      <c r="M1526" s="290"/>
      <c r="N1526" s="314"/>
    </row>
    <row r="1527" spans="12:14" s="291" customFormat="1" ht="12.75" hidden="1" customHeight="1">
      <c r="L1527" s="293"/>
      <c r="M1527" s="290"/>
      <c r="N1527" s="314"/>
    </row>
    <row r="1528" spans="12:14" s="291" customFormat="1" ht="12.75" hidden="1" customHeight="1">
      <c r="L1528" s="293"/>
      <c r="M1528" s="290"/>
      <c r="N1528" s="314"/>
    </row>
    <row r="1529" spans="12:14" s="291" customFormat="1" ht="12.75" hidden="1" customHeight="1">
      <c r="L1529" s="293"/>
      <c r="M1529" s="290"/>
      <c r="N1529" s="314"/>
    </row>
    <row r="1530" spans="12:14" s="291" customFormat="1" ht="12.75" hidden="1" customHeight="1">
      <c r="L1530" s="293"/>
      <c r="M1530" s="290"/>
      <c r="N1530" s="314"/>
    </row>
    <row r="1531" spans="12:14" s="291" customFormat="1" ht="12.75" hidden="1" customHeight="1">
      <c r="L1531" s="293"/>
      <c r="M1531" s="290"/>
      <c r="N1531" s="314"/>
    </row>
    <row r="1532" spans="12:14" s="291" customFormat="1" ht="12.75" hidden="1" customHeight="1">
      <c r="L1532" s="293"/>
      <c r="M1532" s="290"/>
      <c r="N1532" s="314"/>
    </row>
    <row r="1533" spans="12:14" s="291" customFormat="1" ht="12.75" hidden="1" customHeight="1">
      <c r="L1533" s="293"/>
      <c r="M1533" s="290"/>
      <c r="N1533" s="314"/>
    </row>
    <row r="1534" spans="12:14" s="291" customFormat="1" ht="12.75" hidden="1" customHeight="1">
      <c r="L1534" s="293"/>
      <c r="M1534" s="290"/>
      <c r="N1534" s="314"/>
    </row>
    <row r="1535" spans="12:14" s="291" customFormat="1" ht="12.75" hidden="1" customHeight="1">
      <c r="L1535" s="293"/>
      <c r="M1535" s="290"/>
      <c r="N1535" s="314"/>
    </row>
    <row r="1536" spans="12:14" s="291" customFormat="1" ht="12.75" hidden="1" customHeight="1">
      <c r="L1536" s="293"/>
      <c r="M1536" s="290"/>
      <c r="N1536" s="314"/>
    </row>
    <row r="1537" spans="12:14" s="291" customFormat="1" ht="12.75" hidden="1" customHeight="1">
      <c r="L1537" s="293"/>
      <c r="M1537" s="290"/>
      <c r="N1537" s="314"/>
    </row>
    <row r="1538" spans="12:14" s="291" customFormat="1" ht="12.75" hidden="1" customHeight="1">
      <c r="L1538" s="293"/>
      <c r="M1538" s="290"/>
      <c r="N1538" s="314"/>
    </row>
    <row r="1539" spans="12:14" s="291" customFormat="1" ht="12.75" hidden="1" customHeight="1">
      <c r="L1539" s="293"/>
      <c r="M1539" s="290"/>
      <c r="N1539" s="314"/>
    </row>
    <row r="1540" spans="12:14" s="291" customFormat="1" ht="12.75" hidden="1" customHeight="1">
      <c r="L1540" s="293"/>
      <c r="M1540" s="290"/>
      <c r="N1540" s="314"/>
    </row>
    <row r="1541" spans="12:14" s="291" customFormat="1" ht="12.75" hidden="1" customHeight="1">
      <c r="L1541" s="293"/>
      <c r="M1541" s="290"/>
      <c r="N1541" s="314"/>
    </row>
    <row r="1542" spans="12:14" s="291" customFormat="1" ht="12.75" hidden="1" customHeight="1">
      <c r="L1542" s="293"/>
      <c r="M1542" s="290"/>
      <c r="N1542" s="314"/>
    </row>
    <row r="1543" spans="12:14" s="291" customFormat="1" ht="12.75" hidden="1" customHeight="1">
      <c r="L1543" s="293"/>
      <c r="M1543" s="290"/>
      <c r="N1543" s="314"/>
    </row>
    <row r="1544" spans="12:14" s="291" customFormat="1" ht="12.75" hidden="1" customHeight="1">
      <c r="L1544" s="293"/>
      <c r="M1544" s="290"/>
      <c r="N1544" s="314"/>
    </row>
    <row r="1545" spans="12:14" s="291" customFormat="1" ht="12.75" hidden="1" customHeight="1">
      <c r="L1545" s="293"/>
      <c r="M1545" s="290"/>
      <c r="N1545" s="314"/>
    </row>
    <row r="1546" spans="12:14" s="291" customFormat="1" ht="12.75" hidden="1" customHeight="1">
      <c r="L1546" s="293"/>
      <c r="M1546" s="290"/>
      <c r="N1546" s="314"/>
    </row>
    <row r="1547" spans="12:14" s="291" customFormat="1" ht="12.75" hidden="1" customHeight="1">
      <c r="L1547" s="293"/>
      <c r="M1547" s="290"/>
      <c r="N1547" s="314"/>
    </row>
    <row r="1548" spans="12:14" s="291" customFormat="1" ht="12.75" hidden="1" customHeight="1">
      <c r="L1548" s="293"/>
      <c r="M1548" s="290"/>
      <c r="N1548" s="314"/>
    </row>
    <row r="1549" spans="12:14" s="291" customFormat="1" ht="12.75" hidden="1" customHeight="1">
      <c r="L1549" s="293"/>
      <c r="M1549" s="290"/>
      <c r="N1549" s="314"/>
    </row>
    <row r="1550" spans="12:14" s="291" customFormat="1" ht="12.75" hidden="1" customHeight="1">
      <c r="L1550" s="293"/>
      <c r="M1550" s="290"/>
      <c r="N1550" s="314"/>
    </row>
    <row r="1551" spans="12:14" s="291" customFormat="1" ht="12.75" hidden="1" customHeight="1">
      <c r="L1551" s="293"/>
      <c r="M1551" s="290"/>
      <c r="N1551" s="314"/>
    </row>
    <row r="1552" spans="12:14" s="291" customFormat="1" ht="12.75" hidden="1" customHeight="1">
      <c r="L1552" s="293"/>
      <c r="M1552" s="290"/>
      <c r="N1552" s="314"/>
    </row>
    <row r="1553" spans="12:14" s="291" customFormat="1" ht="12.75" hidden="1" customHeight="1">
      <c r="L1553" s="293"/>
      <c r="M1553" s="290"/>
      <c r="N1553" s="314"/>
    </row>
    <row r="1554" spans="12:14" s="291" customFormat="1" ht="12.75" hidden="1" customHeight="1">
      <c r="L1554" s="293"/>
      <c r="M1554" s="290"/>
      <c r="N1554" s="314"/>
    </row>
    <row r="1555" spans="12:14" s="291" customFormat="1" ht="12.75" hidden="1" customHeight="1">
      <c r="L1555" s="293"/>
      <c r="M1555" s="290"/>
      <c r="N1555" s="314"/>
    </row>
    <row r="1556" spans="12:14" s="291" customFormat="1" ht="12.75" hidden="1" customHeight="1">
      <c r="L1556" s="293"/>
      <c r="M1556" s="290"/>
      <c r="N1556" s="314"/>
    </row>
    <row r="1557" spans="12:14" s="291" customFormat="1" ht="12.75" hidden="1" customHeight="1">
      <c r="L1557" s="293"/>
      <c r="M1557" s="290"/>
      <c r="N1557" s="314"/>
    </row>
    <row r="1558" spans="12:14" s="291" customFormat="1" ht="12.75" hidden="1" customHeight="1">
      <c r="L1558" s="293"/>
      <c r="M1558" s="290"/>
      <c r="N1558" s="314"/>
    </row>
    <row r="1559" spans="12:14" s="291" customFormat="1" ht="12.75" hidden="1" customHeight="1">
      <c r="L1559" s="293"/>
      <c r="M1559" s="290"/>
      <c r="N1559" s="314"/>
    </row>
    <row r="1560" spans="12:14" s="291" customFormat="1" ht="12.75" hidden="1" customHeight="1">
      <c r="L1560" s="293"/>
      <c r="M1560" s="290"/>
      <c r="N1560" s="314"/>
    </row>
    <row r="1561" spans="12:14" s="291" customFormat="1" ht="12.75" hidden="1" customHeight="1">
      <c r="L1561" s="293"/>
      <c r="M1561" s="290"/>
      <c r="N1561" s="314"/>
    </row>
    <row r="1562" spans="12:14" s="291" customFormat="1" ht="12.75" hidden="1" customHeight="1">
      <c r="L1562" s="293"/>
      <c r="M1562" s="290"/>
      <c r="N1562" s="314"/>
    </row>
    <row r="1563" spans="12:14" s="291" customFormat="1" ht="12.75" hidden="1" customHeight="1">
      <c r="L1563" s="293"/>
      <c r="M1563" s="290"/>
      <c r="N1563" s="314"/>
    </row>
    <row r="1564" spans="12:14" s="291" customFormat="1" ht="12.75" hidden="1" customHeight="1">
      <c r="L1564" s="293"/>
      <c r="M1564" s="290"/>
      <c r="N1564" s="314"/>
    </row>
    <row r="1565" spans="12:14" s="291" customFormat="1" ht="12.75" hidden="1" customHeight="1">
      <c r="L1565" s="293"/>
      <c r="M1565" s="290"/>
      <c r="N1565" s="314"/>
    </row>
    <row r="1566" spans="12:14" s="291" customFormat="1" ht="12.75" hidden="1" customHeight="1">
      <c r="L1566" s="293"/>
      <c r="M1566" s="290"/>
      <c r="N1566" s="314"/>
    </row>
    <row r="1567" spans="12:14" s="291" customFormat="1" ht="12.75" hidden="1" customHeight="1">
      <c r="L1567" s="293"/>
      <c r="M1567" s="290"/>
      <c r="N1567" s="314"/>
    </row>
    <row r="1568" spans="12:14" s="291" customFormat="1" ht="12.75" hidden="1" customHeight="1">
      <c r="L1568" s="293"/>
      <c r="M1568" s="290"/>
      <c r="N1568" s="314"/>
    </row>
    <row r="1569" spans="12:14" s="291" customFormat="1" ht="12.75" hidden="1" customHeight="1">
      <c r="L1569" s="293"/>
      <c r="M1569" s="290"/>
      <c r="N1569" s="314"/>
    </row>
    <row r="1570" spans="12:14" s="291" customFormat="1" ht="12.75" hidden="1" customHeight="1">
      <c r="L1570" s="293"/>
      <c r="M1570" s="290"/>
      <c r="N1570" s="314"/>
    </row>
    <row r="1571" spans="12:14" s="291" customFormat="1" ht="12.75" hidden="1" customHeight="1">
      <c r="L1571" s="293"/>
      <c r="M1571" s="290"/>
      <c r="N1571" s="314"/>
    </row>
    <row r="1572" spans="12:14" s="291" customFormat="1" ht="12.75" hidden="1" customHeight="1">
      <c r="L1572" s="293"/>
      <c r="M1572" s="290"/>
      <c r="N1572" s="314"/>
    </row>
    <row r="1573" spans="12:14" s="291" customFormat="1" ht="12.75" hidden="1" customHeight="1">
      <c r="L1573" s="293"/>
      <c r="M1573" s="290"/>
      <c r="N1573" s="314"/>
    </row>
    <row r="1574" spans="12:14" s="291" customFormat="1" ht="12.75" hidden="1" customHeight="1">
      <c r="L1574" s="293"/>
      <c r="M1574" s="290"/>
      <c r="N1574" s="314"/>
    </row>
    <row r="1575" spans="12:14" s="291" customFormat="1" ht="12.75" hidden="1" customHeight="1">
      <c r="L1575" s="293"/>
      <c r="M1575" s="290"/>
      <c r="N1575" s="314"/>
    </row>
    <row r="1576" spans="12:14" s="291" customFormat="1" ht="12.75" hidden="1" customHeight="1">
      <c r="L1576" s="293"/>
      <c r="M1576" s="290"/>
      <c r="N1576" s="314"/>
    </row>
    <row r="1577" spans="12:14" s="291" customFormat="1" ht="12.75" hidden="1" customHeight="1">
      <c r="L1577" s="293"/>
      <c r="M1577" s="290"/>
      <c r="N1577" s="314"/>
    </row>
    <row r="1578" spans="12:14" s="291" customFormat="1" ht="12.75" hidden="1" customHeight="1">
      <c r="L1578" s="293"/>
      <c r="M1578" s="290"/>
      <c r="N1578" s="314"/>
    </row>
    <row r="1579" spans="12:14" s="291" customFormat="1" ht="12.75" hidden="1" customHeight="1">
      <c r="L1579" s="293"/>
      <c r="M1579" s="290"/>
      <c r="N1579" s="314"/>
    </row>
    <row r="1580" spans="12:14" s="291" customFormat="1" ht="12.75" hidden="1" customHeight="1">
      <c r="L1580" s="293"/>
      <c r="M1580" s="290"/>
      <c r="N1580" s="314"/>
    </row>
    <row r="1581" spans="12:14" s="291" customFormat="1" ht="12.75" hidden="1" customHeight="1">
      <c r="L1581" s="293"/>
      <c r="M1581" s="290"/>
      <c r="N1581" s="314"/>
    </row>
    <row r="1582" spans="12:14" s="291" customFormat="1" ht="12.75" hidden="1" customHeight="1">
      <c r="L1582" s="293"/>
      <c r="M1582" s="290"/>
      <c r="N1582" s="314"/>
    </row>
    <row r="1583" spans="12:14" s="291" customFormat="1" ht="12.75" hidden="1" customHeight="1">
      <c r="L1583" s="293"/>
      <c r="M1583" s="290"/>
      <c r="N1583" s="314"/>
    </row>
    <row r="1584" spans="12:14" s="291" customFormat="1" ht="12.75" hidden="1" customHeight="1">
      <c r="L1584" s="293"/>
      <c r="M1584" s="290"/>
      <c r="N1584" s="314"/>
    </row>
    <row r="1585" spans="12:14" s="291" customFormat="1" ht="12.75" hidden="1" customHeight="1">
      <c r="L1585" s="293"/>
      <c r="M1585" s="290"/>
      <c r="N1585" s="314"/>
    </row>
    <row r="1586" spans="12:14" s="291" customFormat="1" ht="12.75" hidden="1" customHeight="1">
      <c r="L1586" s="293"/>
      <c r="M1586" s="290"/>
      <c r="N1586" s="314"/>
    </row>
    <row r="1587" spans="12:14" s="291" customFormat="1" ht="12.75" hidden="1" customHeight="1">
      <c r="L1587" s="293"/>
      <c r="M1587" s="290"/>
      <c r="N1587" s="314"/>
    </row>
    <row r="1588" spans="12:14" s="291" customFormat="1" ht="12.75" hidden="1" customHeight="1">
      <c r="L1588" s="293"/>
      <c r="M1588" s="290"/>
      <c r="N1588" s="314"/>
    </row>
    <row r="1589" spans="12:14" s="291" customFormat="1" ht="12.75" hidden="1" customHeight="1">
      <c r="L1589" s="293"/>
      <c r="M1589" s="290"/>
      <c r="N1589" s="314"/>
    </row>
    <row r="1590" spans="12:14" s="291" customFormat="1" ht="12.75" hidden="1" customHeight="1">
      <c r="L1590" s="293"/>
      <c r="M1590" s="290"/>
      <c r="N1590" s="314"/>
    </row>
    <row r="1591" spans="12:14" s="291" customFormat="1" ht="12.75" hidden="1" customHeight="1">
      <c r="L1591" s="293"/>
      <c r="M1591" s="290"/>
      <c r="N1591" s="314"/>
    </row>
    <row r="1592" spans="12:14" s="291" customFormat="1" ht="12.75" hidden="1" customHeight="1">
      <c r="L1592" s="293"/>
      <c r="M1592" s="290"/>
      <c r="N1592" s="314"/>
    </row>
    <row r="1593" spans="12:14" s="291" customFormat="1" ht="12.75" hidden="1" customHeight="1">
      <c r="L1593" s="293"/>
      <c r="M1593" s="290"/>
      <c r="N1593" s="314"/>
    </row>
    <row r="1594" spans="12:14" s="291" customFormat="1" ht="12.75" hidden="1" customHeight="1">
      <c r="L1594" s="293"/>
      <c r="M1594" s="290"/>
      <c r="N1594" s="314"/>
    </row>
    <row r="1595" spans="12:14" s="291" customFormat="1" ht="12.75" hidden="1" customHeight="1">
      <c r="L1595" s="293"/>
      <c r="M1595" s="290"/>
      <c r="N1595" s="314"/>
    </row>
    <row r="1596" spans="12:14" s="291" customFormat="1" ht="12.75" hidden="1" customHeight="1">
      <c r="L1596" s="293"/>
      <c r="M1596" s="290"/>
      <c r="N1596" s="314"/>
    </row>
    <row r="1597" spans="12:14" s="291" customFormat="1" ht="12.75" hidden="1" customHeight="1">
      <c r="L1597" s="293"/>
      <c r="M1597" s="290"/>
      <c r="N1597" s="314"/>
    </row>
    <row r="1598" spans="12:14" s="291" customFormat="1" ht="12.75" hidden="1" customHeight="1">
      <c r="L1598" s="293"/>
      <c r="M1598" s="290"/>
      <c r="N1598" s="314"/>
    </row>
    <row r="1599" spans="12:14" s="291" customFormat="1" ht="12.75" hidden="1" customHeight="1">
      <c r="L1599" s="293"/>
      <c r="M1599" s="290"/>
      <c r="N1599" s="314"/>
    </row>
    <row r="1600" spans="12:14" s="291" customFormat="1" ht="12.75" hidden="1" customHeight="1">
      <c r="L1600" s="293"/>
      <c r="M1600" s="290"/>
      <c r="N1600" s="314"/>
    </row>
    <row r="1601" spans="12:14" s="291" customFormat="1" ht="12.75" hidden="1" customHeight="1">
      <c r="L1601" s="293"/>
      <c r="M1601" s="290"/>
      <c r="N1601" s="314"/>
    </row>
    <row r="1602" spans="12:14" s="291" customFormat="1" ht="12.75" hidden="1" customHeight="1">
      <c r="L1602" s="293"/>
      <c r="M1602" s="290"/>
      <c r="N1602" s="314"/>
    </row>
    <row r="1603" spans="12:14" s="291" customFormat="1" ht="12.75" hidden="1" customHeight="1">
      <c r="L1603" s="293"/>
      <c r="M1603" s="290"/>
      <c r="N1603" s="314"/>
    </row>
    <row r="1604" spans="12:14" s="291" customFormat="1" ht="12.75" hidden="1" customHeight="1">
      <c r="L1604" s="293"/>
      <c r="M1604" s="290"/>
      <c r="N1604" s="314"/>
    </row>
    <row r="1605" spans="12:14" s="291" customFormat="1" ht="12.75" hidden="1" customHeight="1">
      <c r="L1605" s="293"/>
      <c r="M1605" s="290"/>
      <c r="N1605" s="314"/>
    </row>
    <row r="1606" spans="12:14" s="291" customFormat="1" ht="12.75" hidden="1" customHeight="1">
      <c r="L1606" s="293"/>
      <c r="M1606" s="290"/>
      <c r="N1606" s="314"/>
    </row>
    <row r="1607" spans="12:14" s="291" customFormat="1" ht="12.75" hidden="1" customHeight="1">
      <c r="L1607" s="293"/>
      <c r="M1607" s="290"/>
      <c r="N1607" s="314"/>
    </row>
    <row r="1608" spans="12:14" s="291" customFormat="1" ht="12.75" hidden="1" customHeight="1">
      <c r="L1608" s="293"/>
      <c r="M1608" s="290"/>
      <c r="N1608" s="314"/>
    </row>
    <row r="1609" spans="12:14" s="291" customFormat="1" ht="12.75" hidden="1" customHeight="1">
      <c r="L1609" s="293"/>
      <c r="M1609" s="290"/>
      <c r="N1609" s="314"/>
    </row>
    <row r="1610" spans="12:14" s="291" customFormat="1" ht="12.75" hidden="1" customHeight="1">
      <c r="L1610" s="293"/>
      <c r="M1610" s="290"/>
      <c r="N1610" s="314"/>
    </row>
    <row r="1611" spans="12:14" s="291" customFormat="1" ht="12.75" hidden="1" customHeight="1">
      <c r="L1611" s="293"/>
      <c r="M1611" s="290"/>
      <c r="N1611" s="314"/>
    </row>
    <row r="1612" spans="12:14" s="291" customFormat="1" ht="12.75" hidden="1" customHeight="1">
      <c r="L1612" s="293"/>
      <c r="M1612" s="290"/>
      <c r="N1612" s="314"/>
    </row>
    <row r="1613" spans="12:14" s="291" customFormat="1" ht="12.75" hidden="1" customHeight="1">
      <c r="L1613" s="293"/>
      <c r="M1613" s="290"/>
      <c r="N1613" s="314"/>
    </row>
    <row r="1614" spans="12:14" s="291" customFormat="1" ht="12.75" hidden="1" customHeight="1">
      <c r="L1614" s="293"/>
      <c r="M1614" s="290"/>
      <c r="N1614" s="314"/>
    </row>
    <row r="1615" spans="12:14" s="291" customFormat="1" ht="12.75" hidden="1" customHeight="1">
      <c r="L1615" s="293"/>
      <c r="M1615" s="290"/>
      <c r="N1615" s="314"/>
    </row>
    <row r="1616" spans="12:14" s="291" customFormat="1" ht="12.75" hidden="1" customHeight="1">
      <c r="L1616" s="293"/>
      <c r="M1616" s="290"/>
      <c r="N1616" s="314"/>
    </row>
    <row r="1617" spans="12:14" s="291" customFormat="1" ht="12.75" hidden="1" customHeight="1">
      <c r="L1617" s="293"/>
      <c r="M1617" s="290"/>
      <c r="N1617" s="314"/>
    </row>
    <row r="1618" spans="12:14" s="291" customFormat="1" ht="12.75" hidden="1" customHeight="1">
      <c r="L1618" s="293"/>
      <c r="M1618" s="290"/>
      <c r="N1618" s="314"/>
    </row>
    <row r="1619" spans="12:14" s="291" customFormat="1" ht="12.75" hidden="1" customHeight="1">
      <c r="L1619" s="293"/>
      <c r="M1619" s="290"/>
      <c r="N1619" s="314"/>
    </row>
    <row r="1620" spans="12:14" s="291" customFormat="1" ht="12.75" hidden="1" customHeight="1">
      <c r="L1620" s="293"/>
      <c r="M1620" s="290"/>
      <c r="N1620" s="314"/>
    </row>
    <row r="1621" spans="12:14" s="291" customFormat="1" ht="12.75" hidden="1" customHeight="1">
      <c r="L1621" s="293"/>
      <c r="M1621" s="290"/>
      <c r="N1621" s="314"/>
    </row>
    <row r="1622" spans="12:14" s="291" customFormat="1" ht="12.75" hidden="1" customHeight="1">
      <c r="L1622" s="293"/>
      <c r="M1622" s="290"/>
      <c r="N1622" s="314"/>
    </row>
    <row r="1623" spans="12:14" s="291" customFormat="1" ht="12.75" hidden="1" customHeight="1">
      <c r="L1623" s="293"/>
      <c r="M1623" s="290"/>
      <c r="N1623" s="314"/>
    </row>
    <row r="1624" spans="12:14" s="291" customFormat="1" ht="12.75" hidden="1" customHeight="1">
      <c r="L1624" s="293"/>
      <c r="M1624" s="290"/>
      <c r="N1624" s="314"/>
    </row>
    <row r="1625" spans="12:14" s="291" customFormat="1" ht="12.75" hidden="1" customHeight="1">
      <c r="L1625" s="293"/>
      <c r="M1625" s="290"/>
      <c r="N1625" s="314"/>
    </row>
    <row r="1626" spans="12:14" s="291" customFormat="1" ht="12.75" hidden="1" customHeight="1">
      <c r="L1626" s="293"/>
      <c r="M1626" s="290"/>
      <c r="N1626" s="314"/>
    </row>
    <row r="1627" spans="12:14" s="291" customFormat="1" ht="12.75" hidden="1" customHeight="1">
      <c r="L1627" s="293"/>
      <c r="M1627" s="290"/>
      <c r="N1627" s="314"/>
    </row>
    <row r="1628" spans="12:14" s="291" customFormat="1" ht="12.75" hidden="1" customHeight="1">
      <c r="L1628" s="293"/>
      <c r="M1628" s="290"/>
      <c r="N1628" s="314"/>
    </row>
    <row r="1629" spans="12:14" s="291" customFormat="1" ht="12.75" hidden="1" customHeight="1">
      <c r="L1629" s="293"/>
      <c r="M1629" s="290"/>
      <c r="N1629" s="314"/>
    </row>
    <row r="1630" spans="12:14" s="291" customFormat="1" ht="12.75" hidden="1" customHeight="1">
      <c r="L1630" s="293"/>
      <c r="M1630" s="290"/>
      <c r="N1630" s="314"/>
    </row>
    <row r="1631" spans="12:14" s="291" customFormat="1" ht="12.75" hidden="1" customHeight="1">
      <c r="L1631" s="293"/>
      <c r="M1631" s="290"/>
      <c r="N1631" s="314"/>
    </row>
    <row r="1632" spans="12:14" s="291" customFormat="1" ht="12.75" hidden="1" customHeight="1">
      <c r="L1632" s="293"/>
      <c r="M1632" s="290"/>
      <c r="N1632" s="314"/>
    </row>
    <row r="1633" spans="12:14" s="291" customFormat="1" ht="12.75" hidden="1" customHeight="1">
      <c r="L1633" s="293"/>
      <c r="M1633" s="290"/>
      <c r="N1633" s="314"/>
    </row>
    <row r="1634" spans="12:14" s="291" customFormat="1" ht="12.75" hidden="1" customHeight="1">
      <c r="L1634" s="293"/>
      <c r="M1634" s="290"/>
      <c r="N1634" s="314"/>
    </row>
    <row r="1635" spans="12:14" s="291" customFormat="1" ht="12.75" hidden="1" customHeight="1">
      <c r="L1635" s="293"/>
      <c r="M1635" s="290"/>
      <c r="N1635" s="314"/>
    </row>
    <row r="1636" spans="12:14" s="291" customFormat="1" ht="12.75" hidden="1" customHeight="1">
      <c r="L1636" s="293"/>
      <c r="M1636" s="290"/>
      <c r="N1636" s="314"/>
    </row>
    <row r="1637" spans="12:14" s="291" customFormat="1" ht="12.75" hidden="1" customHeight="1">
      <c r="L1637" s="293"/>
      <c r="M1637" s="290"/>
      <c r="N1637" s="314"/>
    </row>
    <row r="1638" spans="12:14" s="291" customFormat="1" ht="12.75" hidden="1" customHeight="1">
      <c r="L1638" s="293"/>
      <c r="M1638" s="290"/>
      <c r="N1638" s="314"/>
    </row>
    <row r="1639" spans="12:14" s="291" customFormat="1" ht="12.75" hidden="1" customHeight="1">
      <c r="L1639" s="293"/>
      <c r="M1639" s="290"/>
      <c r="N1639" s="314"/>
    </row>
    <row r="1640" spans="12:14" s="291" customFormat="1" ht="12.75" hidden="1" customHeight="1">
      <c r="L1640" s="293"/>
      <c r="M1640" s="290"/>
      <c r="N1640" s="314"/>
    </row>
    <row r="1641" spans="12:14" s="291" customFormat="1" ht="12.75" hidden="1" customHeight="1">
      <c r="L1641" s="293"/>
      <c r="M1641" s="290"/>
      <c r="N1641" s="314"/>
    </row>
    <row r="1642" spans="12:14" s="291" customFormat="1" ht="12.75" hidden="1" customHeight="1">
      <c r="L1642" s="293"/>
      <c r="M1642" s="290"/>
      <c r="N1642" s="314"/>
    </row>
    <row r="1643" spans="12:14" s="291" customFormat="1" ht="12.75" hidden="1" customHeight="1">
      <c r="L1643" s="293"/>
      <c r="M1643" s="290"/>
      <c r="N1643" s="314"/>
    </row>
    <row r="1644" spans="12:14" s="291" customFormat="1" ht="12.75" hidden="1" customHeight="1">
      <c r="L1644" s="293"/>
      <c r="M1644" s="290"/>
      <c r="N1644" s="314"/>
    </row>
    <row r="1645" spans="12:14" s="291" customFormat="1" ht="12.75" hidden="1" customHeight="1">
      <c r="L1645" s="293"/>
      <c r="M1645" s="290"/>
      <c r="N1645" s="314"/>
    </row>
    <row r="1646" spans="12:14" s="291" customFormat="1" ht="12.75" hidden="1" customHeight="1">
      <c r="L1646" s="293"/>
      <c r="M1646" s="290"/>
      <c r="N1646" s="314"/>
    </row>
    <row r="1647" spans="12:14" s="291" customFormat="1" ht="12.75" hidden="1" customHeight="1">
      <c r="L1647" s="293"/>
      <c r="M1647" s="290"/>
      <c r="N1647" s="314"/>
    </row>
    <row r="1648" spans="12:14" s="291" customFormat="1" ht="12.75" hidden="1" customHeight="1">
      <c r="L1648" s="293"/>
      <c r="M1648" s="290"/>
      <c r="N1648" s="314"/>
    </row>
    <row r="1649" spans="12:14" s="291" customFormat="1" ht="12.75" hidden="1" customHeight="1">
      <c r="L1649" s="293"/>
      <c r="M1649" s="290"/>
      <c r="N1649" s="314"/>
    </row>
    <row r="1650" spans="12:14" s="291" customFormat="1" ht="12.75" hidden="1" customHeight="1">
      <c r="L1650" s="293"/>
      <c r="M1650" s="290"/>
      <c r="N1650" s="314"/>
    </row>
    <row r="1651" spans="12:14" s="291" customFormat="1" ht="12.75" hidden="1" customHeight="1">
      <c r="L1651" s="293"/>
      <c r="M1651" s="290"/>
      <c r="N1651" s="314"/>
    </row>
    <row r="1652" spans="12:14" s="291" customFormat="1" ht="12.75" hidden="1" customHeight="1">
      <c r="L1652" s="293"/>
      <c r="M1652" s="290"/>
      <c r="N1652" s="314"/>
    </row>
    <row r="1653" spans="12:14" s="291" customFormat="1" ht="12.75" hidden="1" customHeight="1">
      <c r="L1653" s="293"/>
      <c r="M1653" s="290"/>
      <c r="N1653" s="314"/>
    </row>
    <row r="1654" spans="12:14" s="291" customFormat="1" ht="12.75" hidden="1" customHeight="1">
      <c r="L1654" s="293"/>
      <c r="M1654" s="290"/>
      <c r="N1654" s="314"/>
    </row>
    <row r="1655" spans="12:14" s="291" customFormat="1" ht="12.75" hidden="1" customHeight="1">
      <c r="L1655" s="293"/>
      <c r="M1655" s="290"/>
      <c r="N1655" s="314"/>
    </row>
    <row r="1656" spans="12:14" s="291" customFormat="1" ht="12.75" hidden="1" customHeight="1">
      <c r="L1656" s="293"/>
      <c r="M1656" s="290"/>
      <c r="N1656" s="314"/>
    </row>
    <row r="1657" spans="12:14" s="291" customFormat="1" ht="12.75" hidden="1" customHeight="1">
      <c r="L1657" s="293"/>
      <c r="M1657" s="290"/>
      <c r="N1657" s="314"/>
    </row>
    <row r="1658" spans="12:14" s="291" customFormat="1" ht="12.75" hidden="1" customHeight="1">
      <c r="L1658" s="293"/>
      <c r="M1658" s="290"/>
      <c r="N1658" s="314"/>
    </row>
    <row r="1659" spans="12:14" s="291" customFormat="1" ht="12.75" hidden="1" customHeight="1">
      <c r="L1659" s="293"/>
      <c r="M1659" s="290"/>
      <c r="N1659" s="314"/>
    </row>
    <row r="1660" spans="12:14" s="291" customFormat="1" ht="12.75" hidden="1" customHeight="1">
      <c r="L1660" s="293"/>
      <c r="M1660" s="290"/>
      <c r="N1660" s="314"/>
    </row>
    <row r="1661" spans="12:14" s="291" customFormat="1" ht="12.75" hidden="1" customHeight="1">
      <c r="L1661" s="293"/>
      <c r="M1661" s="290"/>
      <c r="N1661" s="314"/>
    </row>
    <row r="1662" spans="12:14" s="291" customFormat="1" ht="12.75" hidden="1" customHeight="1">
      <c r="L1662" s="293"/>
      <c r="M1662" s="290"/>
      <c r="N1662" s="314"/>
    </row>
    <row r="1663" spans="12:14" s="291" customFormat="1" ht="12.75" hidden="1" customHeight="1">
      <c r="L1663" s="293"/>
      <c r="M1663" s="290"/>
      <c r="N1663" s="314"/>
    </row>
    <row r="1664" spans="12:14" s="291" customFormat="1" ht="12.75" hidden="1" customHeight="1">
      <c r="L1664" s="293"/>
      <c r="M1664" s="290"/>
      <c r="N1664" s="314"/>
    </row>
    <row r="1665" spans="12:14" s="291" customFormat="1" ht="12.75" hidden="1" customHeight="1">
      <c r="L1665" s="293"/>
      <c r="M1665" s="290"/>
      <c r="N1665" s="314"/>
    </row>
    <row r="1666" spans="12:14" s="291" customFormat="1" ht="12.75" hidden="1" customHeight="1">
      <c r="L1666" s="293"/>
      <c r="M1666" s="290"/>
      <c r="N1666" s="314"/>
    </row>
    <row r="1667" spans="12:14" s="291" customFormat="1" ht="12.75" hidden="1" customHeight="1">
      <c r="L1667" s="293"/>
      <c r="M1667" s="290"/>
      <c r="N1667" s="314"/>
    </row>
    <row r="1668" spans="12:14" s="291" customFormat="1" ht="12.75" hidden="1" customHeight="1">
      <c r="L1668" s="293"/>
      <c r="M1668" s="290"/>
      <c r="N1668" s="314"/>
    </row>
    <row r="1669" spans="12:14" s="291" customFormat="1" ht="12.75" hidden="1" customHeight="1">
      <c r="L1669" s="293"/>
      <c r="M1669" s="290"/>
      <c r="N1669" s="314"/>
    </row>
    <row r="1670" spans="12:14" s="291" customFormat="1" ht="12.75" hidden="1" customHeight="1">
      <c r="L1670" s="293"/>
      <c r="M1670" s="290"/>
      <c r="N1670" s="314"/>
    </row>
    <row r="1671" spans="12:14" s="291" customFormat="1" ht="12.75" hidden="1" customHeight="1">
      <c r="L1671" s="293"/>
      <c r="M1671" s="290"/>
      <c r="N1671" s="314"/>
    </row>
    <row r="1672" spans="12:14" s="291" customFormat="1" ht="12.75" hidden="1" customHeight="1">
      <c r="L1672" s="293"/>
      <c r="M1672" s="290"/>
      <c r="N1672" s="314"/>
    </row>
    <row r="1673" spans="12:14" s="291" customFormat="1" ht="12.75" hidden="1" customHeight="1">
      <c r="L1673" s="293"/>
      <c r="M1673" s="290"/>
      <c r="N1673" s="314"/>
    </row>
    <row r="1674" spans="12:14" s="291" customFormat="1" ht="12.75" hidden="1" customHeight="1">
      <c r="L1674" s="293"/>
      <c r="M1674" s="290"/>
      <c r="N1674" s="314"/>
    </row>
    <row r="1675" spans="12:14" s="291" customFormat="1" ht="12.75" hidden="1" customHeight="1">
      <c r="L1675" s="293"/>
      <c r="M1675" s="290"/>
      <c r="N1675" s="314"/>
    </row>
    <row r="1676" spans="12:14" s="291" customFormat="1" ht="12.75" hidden="1" customHeight="1">
      <c r="L1676" s="293"/>
      <c r="M1676" s="290"/>
      <c r="N1676" s="314"/>
    </row>
    <row r="1677" spans="12:14" s="291" customFormat="1" ht="12.75" hidden="1" customHeight="1">
      <c r="L1677" s="293"/>
      <c r="M1677" s="290"/>
      <c r="N1677" s="314"/>
    </row>
    <row r="1678" spans="12:14" s="291" customFormat="1" ht="12.75" hidden="1" customHeight="1">
      <c r="L1678" s="293"/>
      <c r="M1678" s="290"/>
      <c r="N1678" s="314"/>
    </row>
    <row r="1679" spans="12:14" s="291" customFormat="1" ht="12.75" hidden="1" customHeight="1">
      <c r="L1679" s="293"/>
      <c r="M1679" s="290"/>
      <c r="N1679" s="314"/>
    </row>
    <row r="1680" spans="12:14" s="291" customFormat="1" ht="12.75" hidden="1" customHeight="1">
      <c r="L1680" s="293"/>
      <c r="M1680" s="290"/>
      <c r="N1680" s="314"/>
    </row>
    <row r="1681" spans="12:14" s="291" customFormat="1" ht="12.75" hidden="1" customHeight="1">
      <c r="L1681" s="293"/>
      <c r="M1681" s="290"/>
      <c r="N1681" s="314"/>
    </row>
    <row r="1682" spans="12:14" s="291" customFormat="1" ht="12.75" hidden="1" customHeight="1">
      <c r="L1682" s="293"/>
      <c r="M1682" s="290"/>
      <c r="N1682" s="314"/>
    </row>
    <row r="1683" spans="12:14" s="291" customFormat="1" ht="12.75" hidden="1" customHeight="1">
      <c r="L1683" s="293"/>
      <c r="M1683" s="290"/>
      <c r="N1683" s="314"/>
    </row>
    <row r="1684" spans="12:14" s="291" customFormat="1" ht="12.75" hidden="1" customHeight="1">
      <c r="L1684" s="293"/>
      <c r="M1684" s="290"/>
      <c r="N1684" s="314"/>
    </row>
    <row r="1685" spans="12:14" s="291" customFormat="1" ht="12.75" hidden="1" customHeight="1">
      <c r="L1685" s="293"/>
      <c r="M1685" s="290"/>
      <c r="N1685" s="314"/>
    </row>
    <row r="1686" spans="12:14" s="291" customFormat="1" ht="12.75" hidden="1" customHeight="1">
      <c r="L1686" s="293"/>
      <c r="M1686" s="290"/>
      <c r="N1686" s="314"/>
    </row>
    <row r="1687" spans="12:14" s="291" customFormat="1" ht="12.75" hidden="1" customHeight="1">
      <c r="L1687" s="293"/>
      <c r="M1687" s="290"/>
      <c r="N1687" s="314"/>
    </row>
    <row r="1688" spans="12:14" s="291" customFormat="1" ht="12.75" hidden="1" customHeight="1">
      <c r="L1688" s="293"/>
      <c r="M1688" s="290"/>
      <c r="N1688" s="314"/>
    </row>
    <row r="1689" spans="12:14" s="291" customFormat="1" ht="12.75" hidden="1" customHeight="1">
      <c r="L1689" s="293"/>
      <c r="M1689" s="290"/>
      <c r="N1689" s="314"/>
    </row>
    <row r="1690" spans="12:14" s="291" customFormat="1" ht="12.75" hidden="1" customHeight="1">
      <c r="L1690" s="293"/>
      <c r="M1690" s="290"/>
      <c r="N1690" s="314"/>
    </row>
    <row r="1691" spans="12:14" s="291" customFormat="1" ht="12.75" hidden="1" customHeight="1">
      <c r="L1691" s="293"/>
      <c r="M1691" s="290"/>
      <c r="N1691" s="314"/>
    </row>
    <row r="1692" spans="12:14" s="291" customFormat="1" ht="12.75" hidden="1" customHeight="1">
      <c r="L1692" s="293"/>
      <c r="M1692" s="290"/>
      <c r="N1692" s="314"/>
    </row>
    <row r="1693" spans="12:14" s="291" customFormat="1" ht="12.75" hidden="1" customHeight="1">
      <c r="L1693" s="293"/>
      <c r="M1693" s="290"/>
      <c r="N1693" s="314"/>
    </row>
    <row r="1694" spans="12:14" s="291" customFormat="1" ht="12.75" hidden="1" customHeight="1">
      <c r="L1694" s="293"/>
      <c r="M1694" s="290"/>
      <c r="N1694" s="314"/>
    </row>
    <row r="1695" spans="12:14" s="291" customFormat="1" ht="12.75" hidden="1" customHeight="1">
      <c r="L1695" s="293"/>
      <c r="M1695" s="290"/>
      <c r="N1695" s="314"/>
    </row>
    <row r="1696" spans="12:14" s="291" customFormat="1" ht="12.75" hidden="1" customHeight="1">
      <c r="L1696" s="293"/>
      <c r="M1696" s="290"/>
      <c r="N1696" s="314"/>
    </row>
    <row r="1697" spans="12:14" s="291" customFormat="1" ht="12.75" hidden="1" customHeight="1">
      <c r="L1697" s="293"/>
      <c r="M1697" s="290"/>
      <c r="N1697" s="314"/>
    </row>
    <row r="1698" spans="12:14" s="291" customFormat="1" ht="12.75" hidden="1" customHeight="1">
      <c r="L1698" s="293"/>
      <c r="M1698" s="290"/>
      <c r="N1698" s="314"/>
    </row>
    <row r="1699" spans="12:14" s="291" customFormat="1" ht="12.75" hidden="1" customHeight="1">
      <c r="L1699" s="293"/>
      <c r="M1699" s="290"/>
      <c r="N1699" s="314"/>
    </row>
    <row r="1700" spans="12:14" s="291" customFormat="1" ht="12.75" hidden="1" customHeight="1">
      <c r="L1700" s="293"/>
      <c r="M1700" s="290"/>
      <c r="N1700" s="314"/>
    </row>
    <row r="1701" spans="12:14" s="291" customFormat="1" ht="12.75" hidden="1" customHeight="1">
      <c r="L1701" s="293"/>
      <c r="M1701" s="290"/>
      <c r="N1701" s="314"/>
    </row>
    <row r="1702" spans="12:14" s="291" customFormat="1" ht="12.75" hidden="1" customHeight="1">
      <c r="L1702" s="293"/>
      <c r="M1702" s="290"/>
      <c r="N1702" s="314"/>
    </row>
    <row r="1703" spans="12:14" s="291" customFormat="1" ht="12.75" hidden="1" customHeight="1">
      <c r="L1703" s="293"/>
      <c r="M1703" s="290"/>
      <c r="N1703" s="314"/>
    </row>
    <row r="1704" spans="12:14" s="291" customFormat="1" ht="12.75" hidden="1" customHeight="1">
      <c r="L1704" s="293"/>
      <c r="M1704" s="290"/>
      <c r="N1704" s="314"/>
    </row>
    <row r="1705" spans="12:14" s="291" customFormat="1" ht="12.75" hidden="1" customHeight="1">
      <c r="L1705" s="293"/>
      <c r="M1705" s="290"/>
      <c r="N1705" s="314"/>
    </row>
    <row r="1706" spans="12:14" s="291" customFormat="1" ht="12.75" hidden="1" customHeight="1">
      <c r="L1706" s="293"/>
      <c r="M1706" s="290"/>
      <c r="N1706" s="314"/>
    </row>
    <row r="1707" spans="12:14" s="291" customFormat="1" ht="12.75" hidden="1" customHeight="1">
      <c r="L1707" s="293"/>
      <c r="M1707" s="290"/>
      <c r="N1707" s="314"/>
    </row>
    <row r="1708" spans="12:14" s="291" customFormat="1" ht="12.75" hidden="1" customHeight="1">
      <c r="L1708" s="293"/>
      <c r="M1708" s="290"/>
      <c r="N1708" s="314"/>
    </row>
    <row r="1709" spans="12:14" s="291" customFormat="1" ht="12.75" hidden="1" customHeight="1">
      <c r="L1709" s="293"/>
      <c r="M1709" s="290"/>
      <c r="N1709" s="314"/>
    </row>
    <row r="1710" spans="12:14" s="291" customFormat="1" ht="12.75" hidden="1" customHeight="1">
      <c r="L1710" s="293"/>
      <c r="M1710" s="290"/>
      <c r="N1710" s="314"/>
    </row>
    <row r="1711" spans="12:14" s="291" customFormat="1" ht="12.75" hidden="1" customHeight="1">
      <c r="L1711" s="293"/>
      <c r="M1711" s="290"/>
      <c r="N1711" s="314"/>
    </row>
    <row r="1712" spans="12:14" s="291" customFormat="1" ht="12.75" hidden="1" customHeight="1">
      <c r="L1712" s="293"/>
      <c r="M1712" s="290"/>
      <c r="N1712" s="314"/>
    </row>
    <row r="1713" spans="12:14" s="291" customFormat="1" ht="12.75" hidden="1" customHeight="1">
      <c r="L1713" s="293"/>
      <c r="M1713" s="290"/>
      <c r="N1713" s="314"/>
    </row>
    <row r="1714" spans="12:14" s="291" customFormat="1" ht="12.75" hidden="1" customHeight="1">
      <c r="L1714" s="293"/>
      <c r="M1714" s="290"/>
      <c r="N1714" s="314"/>
    </row>
    <row r="1715" spans="12:14" s="291" customFormat="1" ht="12.75" hidden="1" customHeight="1">
      <c r="L1715" s="293"/>
      <c r="M1715" s="290"/>
      <c r="N1715" s="314"/>
    </row>
    <row r="1716" spans="12:14" s="291" customFormat="1" ht="12.75" hidden="1" customHeight="1">
      <c r="L1716" s="293"/>
      <c r="M1716" s="290"/>
      <c r="N1716" s="314"/>
    </row>
    <row r="1717" spans="12:14" s="291" customFormat="1" ht="12.75" hidden="1" customHeight="1">
      <c r="L1717" s="293"/>
      <c r="M1717" s="290"/>
      <c r="N1717" s="314"/>
    </row>
    <row r="1718" spans="12:14" s="291" customFormat="1" ht="12.75" hidden="1" customHeight="1">
      <c r="L1718" s="293"/>
      <c r="M1718" s="290"/>
      <c r="N1718" s="314"/>
    </row>
    <row r="1719" spans="12:14" s="291" customFormat="1" ht="12.75" hidden="1" customHeight="1">
      <c r="L1719" s="293"/>
      <c r="M1719" s="290"/>
      <c r="N1719" s="314"/>
    </row>
    <row r="1720" spans="12:14" s="291" customFormat="1" ht="12.75" hidden="1" customHeight="1">
      <c r="L1720" s="293"/>
      <c r="M1720" s="290"/>
      <c r="N1720" s="314"/>
    </row>
    <row r="1721" spans="12:14" s="291" customFormat="1" ht="12.75" hidden="1" customHeight="1">
      <c r="L1721" s="293"/>
      <c r="M1721" s="290"/>
      <c r="N1721" s="314"/>
    </row>
    <row r="1722" spans="12:14" s="291" customFormat="1" ht="12.75" hidden="1" customHeight="1">
      <c r="L1722" s="293"/>
      <c r="M1722" s="290"/>
      <c r="N1722" s="314"/>
    </row>
    <row r="1723" spans="12:14" s="291" customFormat="1" ht="12.75" hidden="1" customHeight="1">
      <c r="L1723" s="293"/>
      <c r="M1723" s="290"/>
      <c r="N1723" s="314"/>
    </row>
    <row r="1724" spans="12:14" s="291" customFormat="1" ht="12.75" hidden="1" customHeight="1">
      <c r="L1724" s="293"/>
      <c r="M1724" s="290"/>
      <c r="N1724" s="314"/>
    </row>
    <row r="1725" spans="12:14" s="291" customFormat="1" ht="12.75" hidden="1" customHeight="1">
      <c r="L1725" s="293"/>
      <c r="M1725" s="290"/>
      <c r="N1725" s="314"/>
    </row>
    <row r="1726" spans="12:14" s="291" customFormat="1" ht="12.75" hidden="1" customHeight="1">
      <c r="L1726" s="293"/>
      <c r="M1726" s="290"/>
      <c r="N1726" s="314"/>
    </row>
    <row r="1727" spans="12:14" s="291" customFormat="1" ht="12.75" hidden="1" customHeight="1">
      <c r="L1727" s="293"/>
      <c r="M1727" s="290"/>
      <c r="N1727" s="314"/>
    </row>
    <row r="1728" spans="12:14" s="291" customFormat="1" ht="12.75" hidden="1" customHeight="1">
      <c r="L1728" s="293"/>
      <c r="M1728" s="290"/>
      <c r="N1728" s="314"/>
    </row>
    <row r="1729" spans="12:14" s="291" customFormat="1" ht="12.75" hidden="1" customHeight="1">
      <c r="L1729" s="293"/>
      <c r="M1729" s="290"/>
      <c r="N1729" s="314"/>
    </row>
    <row r="1730" spans="12:14" s="291" customFormat="1" ht="12.75" hidden="1" customHeight="1">
      <c r="L1730" s="293"/>
      <c r="M1730" s="290"/>
      <c r="N1730" s="314"/>
    </row>
    <row r="1731" spans="12:14" s="291" customFormat="1" ht="12.75" hidden="1" customHeight="1">
      <c r="L1731" s="293"/>
      <c r="M1731" s="290"/>
      <c r="N1731" s="314"/>
    </row>
    <row r="1732" spans="12:14" s="291" customFormat="1" ht="12.75" hidden="1" customHeight="1">
      <c r="L1732" s="293"/>
      <c r="M1732" s="290"/>
      <c r="N1732" s="314"/>
    </row>
    <row r="1733" spans="12:14" s="291" customFormat="1" ht="12.75" hidden="1" customHeight="1">
      <c r="L1733" s="293"/>
      <c r="M1733" s="290"/>
      <c r="N1733" s="314"/>
    </row>
    <row r="1734" spans="12:14" s="291" customFormat="1" ht="12.75" hidden="1" customHeight="1">
      <c r="L1734" s="293"/>
      <c r="M1734" s="290"/>
      <c r="N1734" s="314"/>
    </row>
    <row r="1735" spans="12:14" s="291" customFormat="1" ht="12.75" hidden="1" customHeight="1">
      <c r="L1735" s="293"/>
      <c r="M1735" s="290"/>
      <c r="N1735" s="314"/>
    </row>
    <row r="1736" spans="12:14" s="291" customFormat="1" ht="12.75" hidden="1" customHeight="1">
      <c r="L1736" s="293"/>
      <c r="M1736" s="290"/>
      <c r="N1736" s="314"/>
    </row>
    <row r="1737" spans="12:14" s="291" customFormat="1" ht="12.75" hidden="1" customHeight="1">
      <c r="L1737" s="293"/>
      <c r="M1737" s="290"/>
      <c r="N1737" s="314"/>
    </row>
    <row r="1738" spans="12:14" s="291" customFormat="1" ht="12.75" hidden="1" customHeight="1">
      <c r="L1738" s="293"/>
      <c r="M1738" s="290"/>
      <c r="N1738" s="314"/>
    </row>
    <row r="1739" spans="12:14" s="291" customFormat="1" ht="12.75" hidden="1" customHeight="1">
      <c r="L1739" s="293"/>
      <c r="M1739" s="290"/>
      <c r="N1739" s="314"/>
    </row>
    <row r="1740" spans="12:14" s="291" customFormat="1" ht="12.75" hidden="1" customHeight="1">
      <c r="L1740" s="293"/>
      <c r="M1740" s="290"/>
      <c r="N1740" s="314"/>
    </row>
    <row r="1741" spans="12:14" s="291" customFormat="1" ht="12.75" hidden="1" customHeight="1">
      <c r="L1741" s="293"/>
      <c r="M1741" s="290"/>
      <c r="N1741" s="314"/>
    </row>
    <row r="1742" spans="12:14" s="291" customFormat="1" ht="12.75" hidden="1" customHeight="1">
      <c r="L1742" s="293"/>
      <c r="M1742" s="290"/>
      <c r="N1742" s="314"/>
    </row>
    <row r="1743" spans="12:14" s="291" customFormat="1" ht="12.75" hidden="1" customHeight="1">
      <c r="L1743" s="293"/>
      <c r="M1743" s="290"/>
      <c r="N1743" s="314"/>
    </row>
    <row r="1744" spans="12:14" s="291" customFormat="1" ht="12.75" hidden="1" customHeight="1">
      <c r="L1744" s="293"/>
      <c r="M1744" s="290"/>
      <c r="N1744" s="314"/>
    </row>
    <row r="1745" spans="12:14" s="291" customFormat="1" ht="12.75" hidden="1" customHeight="1">
      <c r="L1745" s="293"/>
      <c r="M1745" s="290"/>
      <c r="N1745" s="314"/>
    </row>
    <row r="1746" spans="12:14" s="291" customFormat="1" ht="12.75" hidden="1" customHeight="1">
      <c r="L1746" s="293"/>
      <c r="M1746" s="290"/>
      <c r="N1746" s="314"/>
    </row>
    <row r="1747" spans="12:14" s="291" customFormat="1" ht="12.75" hidden="1" customHeight="1">
      <c r="L1747" s="293"/>
      <c r="M1747" s="290"/>
      <c r="N1747" s="314"/>
    </row>
    <row r="1748" spans="12:14" s="291" customFormat="1" ht="12.75" hidden="1" customHeight="1">
      <c r="L1748" s="293"/>
      <c r="M1748" s="290"/>
      <c r="N1748" s="314"/>
    </row>
    <row r="1749" spans="12:14" s="291" customFormat="1" ht="12.75" hidden="1" customHeight="1">
      <c r="L1749" s="293"/>
      <c r="M1749" s="290"/>
      <c r="N1749" s="314"/>
    </row>
    <row r="1750" spans="12:14" s="291" customFormat="1" ht="12.75" hidden="1" customHeight="1">
      <c r="L1750" s="293"/>
      <c r="M1750" s="290"/>
      <c r="N1750" s="314"/>
    </row>
    <row r="1751" spans="12:14" s="291" customFormat="1" ht="12.75" hidden="1" customHeight="1">
      <c r="L1751" s="293"/>
      <c r="M1751" s="290"/>
      <c r="N1751" s="314"/>
    </row>
    <row r="1752" spans="12:14" s="291" customFormat="1" ht="12.75" hidden="1" customHeight="1">
      <c r="L1752" s="293"/>
      <c r="M1752" s="290"/>
      <c r="N1752" s="314"/>
    </row>
    <row r="1753" spans="12:14" s="291" customFormat="1" ht="12.75" hidden="1" customHeight="1">
      <c r="L1753" s="293"/>
      <c r="M1753" s="290"/>
      <c r="N1753" s="314"/>
    </row>
    <row r="1754" spans="12:14" s="291" customFormat="1" ht="12.75" hidden="1" customHeight="1">
      <c r="L1754" s="293"/>
      <c r="M1754" s="290"/>
      <c r="N1754" s="314"/>
    </row>
    <row r="1755" spans="12:14" s="291" customFormat="1" ht="12.75" hidden="1" customHeight="1">
      <c r="L1755" s="293"/>
      <c r="M1755" s="290"/>
      <c r="N1755" s="314"/>
    </row>
    <row r="1756" spans="12:14" s="291" customFormat="1" ht="12.75" hidden="1" customHeight="1">
      <c r="L1756" s="293"/>
      <c r="M1756" s="290"/>
      <c r="N1756" s="314"/>
    </row>
    <row r="1757" spans="12:14" s="291" customFormat="1" ht="12.75" hidden="1" customHeight="1">
      <c r="L1757" s="293"/>
      <c r="M1757" s="290"/>
      <c r="N1757" s="314"/>
    </row>
    <row r="1758" spans="12:14" s="291" customFormat="1" ht="12.75" hidden="1" customHeight="1">
      <c r="L1758" s="293"/>
      <c r="M1758" s="290"/>
      <c r="N1758" s="314"/>
    </row>
    <row r="1759" spans="12:14" s="291" customFormat="1" ht="12.75" hidden="1" customHeight="1">
      <c r="L1759" s="293"/>
      <c r="M1759" s="290"/>
      <c r="N1759" s="314"/>
    </row>
    <row r="1760" spans="12:14" s="291" customFormat="1" ht="12.75" hidden="1" customHeight="1">
      <c r="L1760" s="293"/>
      <c r="M1760" s="290"/>
      <c r="N1760" s="314"/>
    </row>
    <row r="1761" spans="12:14" s="291" customFormat="1" ht="12.75" hidden="1" customHeight="1">
      <c r="L1761" s="293"/>
      <c r="M1761" s="290"/>
      <c r="N1761" s="314"/>
    </row>
    <row r="1762" spans="12:14" s="291" customFormat="1" ht="12.75" hidden="1" customHeight="1">
      <c r="L1762" s="293"/>
      <c r="M1762" s="290"/>
      <c r="N1762" s="314"/>
    </row>
    <row r="1763" spans="12:14" s="291" customFormat="1" ht="12.75" hidden="1" customHeight="1">
      <c r="L1763" s="293"/>
      <c r="M1763" s="290"/>
      <c r="N1763" s="314"/>
    </row>
    <row r="1764" spans="12:14" s="291" customFormat="1" ht="12.75" hidden="1" customHeight="1">
      <c r="L1764" s="293"/>
      <c r="M1764" s="290"/>
      <c r="N1764" s="314"/>
    </row>
    <row r="1765" spans="12:14" s="291" customFormat="1" ht="12.75" hidden="1" customHeight="1">
      <c r="L1765" s="293"/>
      <c r="M1765" s="290"/>
      <c r="N1765" s="314"/>
    </row>
    <row r="1766" spans="12:14" s="291" customFormat="1" ht="12.75" hidden="1" customHeight="1">
      <c r="L1766" s="293"/>
      <c r="M1766" s="290"/>
      <c r="N1766" s="314"/>
    </row>
    <row r="1767" spans="12:14" s="291" customFormat="1" ht="12.75" hidden="1" customHeight="1">
      <c r="L1767" s="293"/>
      <c r="M1767" s="290"/>
      <c r="N1767" s="314"/>
    </row>
    <row r="1768" spans="12:14" s="291" customFormat="1" ht="12.75" hidden="1" customHeight="1">
      <c r="L1768" s="293"/>
      <c r="M1768" s="290"/>
      <c r="N1768" s="314"/>
    </row>
    <row r="1769" spans="12:14" s="291" customFormat="1" ht="12.75" hidden="1" customHeight="1">
      <c r="L1769" s="293"/>
      <c r="M1769" s="290"/>
      <c r="N1769" s="314"/>
    </row>
    <row r="1770" spans="12:14" s="291" customFormat="1" ht="12.75" hidden="1" customHeight="1">
      <c r="L1770" s="293"/>
      <c r="M1770" s="290"/>
      <c r="N1770" s="314"/>
    </row>
    <row r="1771" spans="12:14" s="291" customFormat="1" ht="12.75" hidden="1" customHeight="1">
      <c r="L1771" s="293"/>
      <c r="M1771" s="290"/>
      <c r="N1771" s="314"/>
    </row>
    <row r="1772" spans="12:14" s="291" customFormat="1" ht="12.75" hidden="1" customHeight="1">
      <c r="L1772" s="293"/>
      <c r="M1772" s="290"/>
      <c r="N1772" s="314"/>
    </row>
    <row r="1773" spans="12:14" s="291" customFormat="1" ht="12.75" hidden="1" customHeight="1">
      <c r="L1773" s="293"/>
      <c r="M1773" s="290"/>
      <c r="N1773" s="314"/>
    </row>
    <row r="1774" spans="12:14" s="291" customFormat="1" ht="12.75" hidden="1" customHeight="1">
      <c r="L1774" s="293"/>
      <c r="M1774" s="290"/>
      <c r="N1774" s="314"/>
    </row>
    <row r="1775" spans="12:14" s="291" customFormat="1" ht="12.75" hidden="1" customHeight="1">
      <c r="L1775" s="293"/>
      <c r="M1775" s="290"/>
      <c r="N1775" s="314"/>
    </row>
    <row r="1776" spans="12:14" s="291" customFormat="1" ht="12.75" hidden="1" customHeight="1">
      <c r="L1776" s="293"/>
      <c r="M1776" s="290"/>
      <c r="N1776" s="314"/>
    </row>
    <row r="1777" spans="12:14" s="291" customFormat="1" ht="12.75" hidden="1" customHeight="1">
      <c r="L1777" s="293"/>
      <c r="M1777" s="290"/>
      <c r="N1777" s="314"/>
    </row>
    <row r="1778" spans="12:14" s="291" customFormat="1" ht="12.75" hidden="1" customHeight="1">
      <c r="L1778" s="293"/>
      <c r="M1778" s="290"/>
      <c r="N1778" s="314"/>
    </row>
    <row r="1779" spans="12:14" s="291" customFormat="1" ht="12.75" hidden="1" customHeight="1">
      <c r="L1779" s="293"/>
      <c r="M1779" s="290"/>
      <c r="N1779" s="314"/>
    </row>
    <row r="1780" spans="12:14" s="291" customFormat="1" ht="12.75" hidden="1" customHeight="1">
      <c r="L1780" s="293"/>
      <c r="M1780" s="290"/>
      <c r="N1780" s="314"/>
    </row>
    <row r="1781" spans="12:14" s="291" customFormat="1" ht="12.75" hidden="1" customHeight="1">
      <c r="L1781" s="293"/>
      <c r="M1781" s="290"/>
      <c r="N1781" s="314"/>
    </row>
    <row r="1782" spans="12:14" s="291" customFormat="1" ht="12.75" hidden="1" customHeight="1">
      <c r="L1782" s="293"/>
      <c r="M1782" s="290"/>
      <c r="N1782" s="314"/>
    </row>
    <row r="1783" spans="12:14" s="291" customFormat="1" ht="12.75" hidden="1" customHeight="1">
      <c r="L1783" s="293"/>
      <c r="M1783" s="290"/>
      <c r="N1783" s="314"/>
    </row>
    <row r="1784" spans="12:14" s="291" customFormat="1" ht="12.75" hidden="1" customHeight="1">
      <c r="L1784" s="293"/>
      <c r="M1784" s="290"/>
      <c r="N1784" s="314"/>
    </row>
    <row r="1785" spans="12:14" s="291" customFormat="1" ht="12.75" hidden="1" customHeight="1">
      <c r="L1785" s="293"/>
      <c r="M1785" s="290"/>
      <c r="N1785" s="314"/>
    </row>
    <row r="1786" spans="12:14" s="291" customFormat="1" ht="12.75" hidden="1" customHeight="1">
      <c r="L1786" s="293"/>
      <c r="M1786" s="290"/>
      <c r="N1786" s="314"/>
    </row>
    <row r="1787" spans="12:14" s="291" customFormat="1" ht="12.75" hidden="1" customHeight="1">
      <c r="L1787" s="293"/>
      <c r="M1787" s="290"/>
      <c r="N1787" s="314"/>
    </row>
    <row r="1788" spans="12:14" s="291" customFormat="1" ht="12.75" hidden="1" customHeight="1">
      <c r="L1788" s="293"/>
      <c r="M1788" s="290"/>
      <c r="N1788" s="314"/>
    </row>
    <row r="1789" spans="12:14" s="291" customFormat="1" ht="12.75" hidden="1" customHeight="1">
      <c r="L1789" s="293"/>
      <c r="M1789" s="290"/>
      <c r="N1789" s="314"/>
    </row>
    <row r="1790" spans="12:14" s="291" customFormat="1" ht="12.75" hidden="1" customHeight="1">
      <c r="L1790" s="293"/>
      <c r="M1790" s="290"/>
      <c r="N1790" s="314"/>
    </row>
    <row r="1791" spans="12:14" s="291" customFormat="1" ht="12.75" hidden="1" customHeight="1">
      <c r="L1791" s="293"/>
      <c r="M1791" s="290"/>
      <c r="N1791" s="314"/>
    </row>
    <row r="1792" spans="12:14" s="291" customFormat="1" ht="12.75" hidden="1" customHeight="1">
      <c r="L1792" s="293"/>
      <c r="M1792" s="290"/>
      <c r="N1792" s="314"/>
    </row>
    <row r="1793" spans="12:14" s="291" customFormat="1" ht="12.75" hidden="1" customHeight="1">
      <c r="L1793" s="293"/>
      <c r="M1793" s="290"/>
      <c r="N1793" s="314"/>
    </row>
    <row r="1794" spans="12:14" s="291" customFormat="1" ht="12.75" hidden="1" customHeight="1">
      <c r="L1794" s="293"/>
      <c r="M1794" s="290"/>
      <c r="N1794" s="314"/>
    </row>
    <row r="1795" spans="12:14" s="291" customFormat="1" ht="12.75" hidden="1" customHeight="1">
      <c r="L1795" s="293"/>
      <c r="M1795" s="290"/>
      <c r="N1795" s="314"/>
    </row>
    <row r="1796" spans="12:14" s="291" customFormat="1" ht="12.75" hidden="1" customHeight="1">
      <c r="L1796" s="293"/>
      <c r="M1796" s="290"/>
      <c r="N1796" s="314"/>
    </row>
    <row r="1797" spans="12:14" s="291" customFormat="1" ht="12.75" hidden="1" customHeight="1">
      <c r="L1797" s="293"/>
      <c r="M1797" s="290"/>
      <c r="N1797" s="314"/>
    </row>
    <row r="1798" spans="12:14" s="291" customFormat="1" ht="12.75" hidden="1" customHeight="1">
      <c r="L1798" s="293"/>
      <c r="M1798" s="290"/>
      <c r="N1798" s="314"/>
    </row>
    <row r="1799" spans="12:14" s="291" customFormat="1" ht="12.75" hidden="1" customHeight="1">
      <c r="L1799" s="293"/>
      <c r="M1799" s="290"/>
      <c r="N1799" s="314"/>
    </row>
    <row r="1800" spans="12:14" s="291" customFormat="1" ht="12.75" hidden="1" customHeight="1">
      <c r="L1800" s="293"/>
      <c r="M1800" s="290"/>
      <c r="N1800" s="314"/>
    </row>
    <row r="1801" spans="12:14" s="291" customFormat="1" ht="12.75" hidden="1" customHeight="1">
      <c r="L1801" s="293"/>
      <c r="M1801" s="290"/>
      <c r="N1801" s="314"/>
    </row>
    <row r="1802" spans="12:14" s="291" customFormat="1" ht="12.75" hidden="1" customHeight="1">
      <c r="L1802" s="293"/>
      <c r="M1802" s="290"/>
      <c r="N1802" s="314"/>
    </row>
    <row r="1803" spans="12:14" s="291" customFormat="1" ht="12.75" hidden="1" customHeight="1">
      <c r="L1803" s="293"/>
      <c r="M1803" s="290"/>
      <c r="N1803" s="314"/>
    </row>
    <row r="1804" spans="12:14" s="291" customFormat="1" ht="12.75" hidden="1" customHeight="1">
      <c r="L1804" s="293"/>
      <c r="M1804" s="290"/>
      <c r="N1804" s="314"/>
    </row>
    <row r="1805" spans="12:14" s="291" customFormat="1" ht="12.75" hidden="1" customHeight="1">
      <c r="L1805" s="293"/>
      <c r="M1805" s="290"/>
      <c r="N1805" s="314"/>
    </row>
    <row r="1806" spans="12:14" s="291" customFormat="1" ht="12.75" hidden="1" customHeight="1">
      <c r="L1806" s="293"/>
      <c r="M1806" s="290"/>
      <c r="N1806" s="314"/>
    </row>
    <row r="1807" spans="12:14" s="291" customFormat="1" ht="12.75" hidden="1" customHeight="1">
      <c r="L1807" s="293"/>
      <c r="M1807" s="290"/>
      <c r="N1807" s="314"/>
    </row>
    <row r="1808" spans="12:14" s="291" customFormat="1" ht="12.75" hidden="1" customHeight="1">
      <c r="L1808" s="293"/>
      <c r="M1808" s="290"/>
      <c r="N1808" s="314"/>
    </row>
    <row r="1809" spans="12:14" s="291" customFormat="1" ht="12.75" hidden="1" customHeight="1">
      <c r="L1809" s="293"/>
      <c r="M1809" s="290"/>
      <c r="N1809" s="314"/>
    </row>
    <row r="1810" spans="12:14" s="291" customFormat="1" ht="12.75" hidden="1" customHeight="1">
      <c r="L1810" s="293"/>
      <c r="M1810" s="290"/>
      <c r="N1810" s="314"/>
    </row>
    <row r="1811" spans="12:14" s="291" customFormat="1" ht="12.75" hidden="1" customHeight="1">
      <c r="L1811" s="293"/>
      <c r="M1811" s="290"/>
      <c r="N1811" s="314"/>
    </row>
    <row r="1812" spans="12:14" s="291" customFormat="1" ht="12.75" hidden="1" customHeight="1">
      <c r="L1812" s="293"/>
      <c r="M1812" s="290"/>
      <c r="N1812" s="314"/>
    </row>
    <row r="1813" spans="12:14" s="291" customFormat="1" ht="12.75" hidden="1" customHeight="1">
      <c r="L1813" s="293"/>
      <c r="M1813" s="290"/>
      <c r="N1813" s="314"/>
    </row>
    <row r="1814" spans="12:14" s="291" customFormat="1" ht="12.75" hidden="1" customHeight="1">
      <c r="L1814" s="293"/>
      <c r="M1814" s="290"/>
      <c r="N1814" s="314"/>
    </row>
    <row r="1815" spans="12:14" s="291" customFormat="1" ht="12.75" hidden="1" customHeight="1">
      <c r="L1815" s="293"/>
      <c r="M1815" s="290"/>
      <c r="N1815" s="314"/>
    </row>
    <row r="1816" spans="12:14" s="291" customFormat="1" ht="12.75" hidden="1" customHeight="1">
      <c r="L1816" s="293"/>
      <c r="M1816" s="290"/>
      <c r="N1816" s="314"/>
    </row>
    <row r="1817" spans="12:14" s="291" customFormat="1" ht="12.75" hidden="1" customHeight="1">
      <c r="L1817" s="293"/>
      <c r="M1817" s="290"/>
      <c r="N1817" s="314"/>
    </row>
    <row r="1818" spans="12:14" s="291" customFormat="1" ht="12.75" hidden="1" customHeight="1">
      <c r="L1818" s="293"/>
      <c r="M1818" s="290"/>
      <c r="N1818" s="314"/>
    </row>
    <row r="1819" spans="12:14" s="291" customFormat="1" ht="12.75" hidden="1" customHeight="1">
      <c r="L1819" s="293"/>
      <c r="M1819" s="290"/>
      <c r="N1819" s="314"/>
    </row>
    <row r="1820" spans="12:14" s="291" customFormat="1" ht="12.75" hidden="1" customHeight="1">
      <c r="L1820" s="293"/>
      <c r="M1820" s="290"/>
      <c r="N1820" s="314"/>
    </row>
    <row r="1821" spans="12:14" s="291" customFormat="1" ht="12.75" hidden="1" customHeight="1">
      <c r="L1821" s="293"/>
      <c r="M1821" s="290"/>
      <c r="N1821" s="314"/>
    </row>
    <row r="1822" spans="12:14" s="291" customFormat="1" ht="12.75" hidden="1" customHeight="1">
      <c r="L1822" s="293"/>
      <c r="M1822" s="290"/>
      <c r="N1822" s="314"/>
    </row>
    <row r="1823" spans="12:14" s="291" customFormat="1" ht="12.75" hidden="1" customHeight="1">
      <c r="L1823" s="293"/>
      <c r="M1823" s="290"/>
      <c r="N1823" s="314"/>
    </row>
    <row r="1824" spans="12:14" s="291" customFormat="1" ht="12.75" hidden="1" customHeight="1">
      <c r="L1824" s="293"/>
      <c r="M1824" s="290"/>
      <c r="N1824" s="314"/>
    </row>
    <row r="1825" spans="12:14" s="291" customFormat="1" ht="12.75" hidden="1" customHeight="1">
      <c r="L1825" s="293"/>
      <c r="M1825" s="290"/>
      <c r="N1825" s="314"/>
    </row>
    <row r="1826" spans="12:14" s="291" customFormat="1" ht="12.75" hidden="1" customHeight="1">
      <c r="L1826" s="293"/>
      <c r="M1826" s="290"/>
      <c r="N1826" s="314"/>
    </row>
    <row r="1827" spans="12:14" s="291" customFormat="1" ht="12.75" hidden="1" customHeight="1">
      <c r="L1827" s="293"/>
      <c r="M1827" s="290"/>
      <c r="N1827" s="314"/>
    </row>
    <row r="1828" spans="12:14" s="291" customFormat="1" ht="12.75" hidden="1" customHeight="1">
      <c r="L1828" s="293"/>
      <c r="M1828" s="290"/>
      <c r="N1828" s="314"/>
    </row>
    <row r="1829" spans="12:14" s="291" customFormat="1" ht="12.75" hidden="1" customHeight="1">
      <c r="L1829" s="293"/>
      <c r="M1829" s="290"/>
      <c r="N1829" s="314"/>
    </row>
    <row r="1830" spans="12:14" s="291" customFormat="1" ht="12.75" hidden="1" customHeight="1">
      <c r="L1830" s="293"/>
      <c r="M1830" s="290"/>
      <c r="N1830" s="314"/>
    </row>
    <row r="1831" spans="12:14" s="291" customFormat="1" ht="12.75" hidden="1" customHeight="1">
      <c r="L1831" s="293"/>
      <c r="M1831" s="290"/>
      <c r="N1831" s="314"/>
    </row>
    <row r="1832" spans="12:14" s="291" customFormat="1" ht="12.75" hidden="1" customHeight="1">
      <c r="L1832" s="293"/>
      <c r="M1832" s="290"/>
      <c r="N1832" s="314"/>
    </row>
    <row r="1833" spans="12:14" s="291" customFormat="1" ht="12.75" hidden="1" customHeight="1">
      <c r="L1833" s="293"/>
      <c r="M1833" s="290"/>
      <c r="N1833" s="314"/>
    </row>
    <row r="1834" spans="12:14" s="291" customFormat="1" ht="12.75" hidden="1" customHeight="1">
      <c r="L1834" s="293"/>
      <c r="M1834" s="290"/>
      <c r="N1834" s="314"/>
    </row>
    <row r="1835" spans="12:14" s="291" customFormat="1" ht="12.75" hidden="1" customHeight="1">
      <c r="L1835" s="293"/>
      <c r="M1835" s="290"/>
      <c r="N1835" s="314"/>
    </row>
    <row r="1836" spans="12:14" s="291" customFormat="1" ht="12.75" hidden="1" customHeight="1">
      <c r="L1836" s="293"/>
      <c r="M1836" s="290"/>
      <c r="N1836" s="314"/>
    </row>
    <row r="1837" spans="12:14" s="291" customFormat="1" ht="12.75" hidden="1" customHeight="1">
      <c r="L1837" s="293"/>
      <c r="M1837" s="290"/>
      <c r="N1837" s="314"/>
    </row>
    <row r="1838" spans="12:14" s="291" customFormat="1" ht="12.75" hidden="1" customHeight="1">
      <c r="L1838" s="293"/>
      <c r="M1838" s="290"/>
      <c r="N1838" s="314"/>
    </row>
    <row r="1839" spans="12:14" s="291" customFormat="1" ht="12.75" hidden="1" customHeight="1">
      <c r="L1839" s="293"/>
      <c r="M1839" s="290"/>
      <c r="N1839" s="314"/>
    </row>
    <row r="1840" spans="12:14" s="291" customFormat="1" ht="12.75" hidden="1" customHeight="1">
      <c r="L1840" s="293"/>
      <c r="M1840" s="290"/>
      <c r="N1840" s="314"/>
    </row>
    <row r="1841" spans="12:14" s="291" customFormat="1" ht="12.75" hidden="1" customHeight="1">
      <c r="L1841" s="293"/>
      <c r="M1841" s="290"/>
      <c r="N1841" s="314"/>
    </row>
    <row r="1842" spans="12:14" s="291" customFormat="1" ht="12.75" hidden="1" customHeight="1">
      <c r="L1842" s="293"/>
      <c r="M1842" s="290"/>
      <c r="N1842" s="314"/>
    </row>
    <row r="1843" spans="12:14" s="291" customFormat="1" ht="12.75" hidden="1" customHeight="1">
      <c r="L1843" s="293"/>
      <c r="M1843" s="290"/>
      <c r="N1843" s="314"/>
    </row>
    <row r="1844" spans="12:14" s="291" customFormat="1" ht="12.75" hidden="1" customHeight="1">
      <c r="L1844" s="293"/>
      <c r="M1844" s="290"/>
      <c r="N1844" s="314"/>
    </row>
    <row r="1845" spans="12:14" s="291" customFormat="1" ht="12.75" hidden="1" customHeight="1">
      <c r="L1845" s="293"/>
      <c r="M1845" s="290"/>
      <c r="N1845" s="314"/>
    </row>
    <row r="1846" spans="12:14" s="291" customFormat="1" ht="12.75" hidden="1" customHeight="1">
      <c r="L1846" s="293"/>
      <c r="M1846" s="290"/>
      <c r="N1846" s="314"/>
    </row>
    <row r="1847" spans="12:14" s="291" customFormat="1" ht="12.75" hidden="1" customHeight="1">
      <c r="L1847" s="293"/>
      <c r="M1847" s="290"/>
      <c r="N1847" s="314"/>
    </row>
    <row r="1848" spans="12:14" s="291" customFormat="1" ht="12.75" hidden="1" customHeight="1">
      <c r="L1848" s="293"/>
      <c r="M1848" s="290"/>
      <c r="N1848" s="314"/>
    </row>
    <row r="1849" spans="12:14" s="291" customFormat="1" ht="12.75" hidden="1" customHeight="1">
      <c r="L1849" s="293"/>
      <c r="M1849" s="290"/>
      <c r="N1849" s="314"/>
    </row>
    <row r="1850" spans="12:14" s="291" customFormat="1" ht="12.75" hidden="1" customHeight="1">
      <c r="L1850" s="293"/>
      <c r="M1850" s="290"/>
      <c r="N1850" s="314"/>
    </row>
    <row r="1851" spans="12:14" s="291" customFormat="1" ht="12.75" hidden="1" customHeight="1">
      <c r="L1851" s="293"/>
      <c r="M1851" s="290"/>
      <c r="N1851" s="314"/>
    </row>
    <row r="1852" spans="12:14" s="291" customFormat="1" ht="12.75" hidden="1" customHeight="1">
      <c r="L1852" s="293"/>
      <c r="M1852" s="290"/>
      <c r="N1852" s="314"/>
    </row>
    <row r="1853" spans="12:14" s="291" customFormat="1" ht="12.75" hidden="1" customHeight="1">
      <c r="L1853" s="293"/>
      <c r="M1853" s="290"/>
      <c r="N1853" s="314"/>
    </row>
    <row r="1854" spans="12:14" s="291" customFormat="1" ht="12.75" hidden="1" customHeight="1">
      <c r="L1854" s="293"/>
      <c r="M1854" s="290"/>
      <c r="N1854" s="314"/>
    </row>
    <row r="1855" spans="12:14" s="291" customFormat="1" ht="12.75" hidden="1" customHeight="1">
      <c r="L1855" s="293"/>
      <c r="M1855" s="290"/>
      <c r="N1855" s="314"/>
    </row>
    <row r="1856" spans="12:14" s="291" customFormat="1" ht="12.75" hidden="1" customHeight="1">
      <c r="L1856" s="293"/>
      <c r="M1856" s="290"/>
      <c r="N1856" s="314"/>
    </row>
    <row r="1857" spans="12:14" s="291" customFormat="1" ht="12.75" hidden="1" customHeight="1">
      <c r="L1857" s="293"/>
      <c r="M1857" s="290"/>
      <c r="N1857" s="314"/>
    </row>
    <row r="1858" spans="12:14" s="291" customFormat="1" ht="12.75" hidden="1" customHeight="1">
      <c r="L1858" s="293"/>
      <c r="M1858" s="290"/>
      <c r="N1858" s="314"/>
    </row>
    <row r="1859" spans="12:14" s="291" customFormat="1" ht="12.75" hidden="1" customHeight="1">
      <c r="L1859" s="293"/>
      <c r="M1859" s="290"/>
      <c r="N1859" s="314"/>
    </row>
    <row r="1860" spans="12:14" s="291" customFormat="1" ht="12.75" hidden="1" customHeight="1">
      <c r="L1860" s="293"/>
      <c r="M1860" s="290"/>
      <c r="N1860" s="314"/>
    </row>
    <row r="1861" spans="12:14" s="291" customFormat="1" ht="12.75" hidden="1" customHeight="1">
      <c r="L1861" s="293"/>
      <c r="M1861" s="290"/>
      <c r="N1861" s="314"/>
    </row>
    <row r="1862" spans="12:14" s="291" customFormat="1" ht="12.75" hidden="1" customHeight="1">
      <c r="L1862" s="293"/>
      <c r="M1862" s="290"/>
      <c r="N1862" s="314"/>
    </row>
    <row r="1863" spans="12:14" s="291" customFormat="1" ht="12.75" hidden="1" customHeight="1">
      <c r="L1863" s="293"/>
      <c r="M1863" s="290"/>
      <c r="N1863" s="314"/>
    </row>
    <row r="1864" spans="12:14" s="291" customFormat="1" ht="12.75" hidden="1" customHeight="1">
      <c r="L1864" s="293"/>
      <c r="M1864" s="290"/>
      <c r="N1864" s="314"/>
    </row>
    <row r="1865" spans="12:14" s="291" customFormat="1" ht="12.75" hidden="1" customHeight="1">
      <c r="L1865" s="293"/>
      <c r="M1865" s="290"/>
      <c r="N1865" s="314"/>
    </row>
    <row r="1866" spans="12:14" s="291" customFormat="1" ht="12.75" hidden="1" customHeight="1">
      <c r="L1866" s="293"/>
      <c r="M1866" s="290"/>
      <c r="N1866" s="314"/>
    </row>
    <row r="1867" spans="12:14" s="291" customFormat="1" ht="12.75" hidden="1" customHeight="1">
      <c r="L1867" s="293"/>
      <c r="M1867" s="290"/>
      <c r="N1867" s="314"/>
    </row>
    <row r="1868" spans="12:14" s="291" customFormat="1" ht="12.75" hidden="1" customHeight="1">
      <c r="L1868" s="293"/>
      <c r="M1868" s="290"/>
      <c r="N1868" s="314"/>
    </row>
    <row r="1869" spans="12:14" s="291" customFormat="1" ht="12.75" hidden="1" customHeight="1">
      <c r="L1869" s="293"/>
      <c r="M1869" s="290"/>
      <c r="N1869" s="314"/>
    </row>
    <row r="1870" spans="12:14" s="291" customFormat="1" ht="12.75" hidden="1" customHeight="1">
      <c r="L1870" s="293"/>
      <c r="M1870" s="290"/>
      <c r="N1870" s="314"/>
    </row>
    <row r="1871" spans="12:14" s="291" customFormat="1" ht="12.75" hidden="1" customHeight="1">
      <c r="L1871" s="293"/>
      <c r="M1871" s="290"/>
      <c r="N1871" s="314"/>
    </row>
    <row r="1872" spans="12:14" s="291" customFormat="1" ht="12.75" hidden="1" customHeight="1">
      <c r="L1872" s="293"/>
      <c r="M1872" s="290"/>
      <c r="N1872" s="314"/>
    </row>
    <row r="1873" spans="12:14" s="291" customFormat="1" ht="12.75" hidden="1" customHeight="1">
      <c r="L1873" s="293"/>
      <c r="M1873" s="290"/>
      <c r="N1873" s="314"/>
    </row>
    <row r="1874" spans="12:14" s="291" customFormat="1" ht="12.75" hidden="1" customHeight="1">
      <c r="L1874" s="293"/>
      <c r="M1874" s="290"/>
      <c r="N1874" s="314"/>
    </row>
    <row r="1875" spans="12:14" s="291" customFormat="1" ht="12.75" hidden="1" customHeight="1">
      <c r="L1875" s="293"/>
      <c r="M1875" s="290"/>
      <c r="N1875" s="314"/>
    </row>
    <row r="1876" spans="12:14" s="291" customFormat="1" ht="12.75" hidden="1" customHeight="1">
      <c r="L1876" s="293"/>
      <c r="M1876" s="290"/>
      <c r="N1876" s="314"/>
    </row>
    <row r="1877" spans="12:14" s="291" customFormat="1" ht="12.75" hidden="1" customHeight="1">
      <c r="L1877" s="293"/>
      <c r="M1877" s="290"/>
      <c r="N1877" s="314"/>
    </row>
    <row r="1878" spans="12:14" s="291" customFormat="1" ht="12.75" hidden="1" customHeight="1">
      <c r="L1878" s="293"/>
      <c r="M1878" s="290"/>
      <c r="N1878" s="314"/>
    </row>
    <row r="1879" spans="12:14" s="291" customFormat="1" ht="12.75" hidden="1" customHeight="1">
      <c r="L1879" s="293"/>
      <c r="M1879" s="290"/>
      <c r="N1879" s="314"/>
    </row>
    <row r="1880" spans="12:14" s="291" customFormat="1" ht="12.75" hidden="1" customHeight="1">
      <c r="L1880" s="293"/>
      <c r="M1880" s="290"/>
      <c r="N1880" s="314"/>
    </row>
    <row r="1881" spans="12:14" s="291" customFormat="1" ht="12.75" hidden="1" customHeight="1">
      <c r="L1881" s="293"/>
      <c r="M1881" s="290"/>
      <c r="N1881" s="314"/>
    </row>
    <row r="1882" spans="12:14" s="291" customFormat="1" ht="12.75" hidden="1" customHeight="1">
      <c r="L1882" s="293"/>
      <c r="M1882" s="290"/>
      <c r="N1882" s="314"/>
    </row>
    <row r="1883" spans="12:14" s="291" customFormat="1" ht="12.75" hidden="1" customHeight="1">
      <c r="L1883" s="293"/>
      <c r="M1883" s="290"/>
      <c r="N1883" s="314"/>
    </row>
    <row r="1884" spans="12:14" s="291" customFormat="1" ht="12.75" hidden="1" customHeight="1">
      <c r="L1884" s="293"/>
      <c r="M1884" s="290"/>
      <c r="N1884" s="314"/>
    </row>
    <row r="1885" spans="12:14" s="291" customFormat="1" ht="12.75" hidden="1" customHeight="1">
      <c r="L1885" s="293"/>
      <c r="M1885" s="290"/>
      <c r="N1885" s="314"/>
    </row>
    <row r="1886" spans="12:14" s="291" customFormat="1" ht="12.75" hidden="1" customHeight="1">
      <c r="L1886" s="293"/>
      <c r="M1886" s="290"/>
      <c r="N1886" s="314"/>
    </row>
    <row r="1887" spans="12:14" s="291" customFormat="1" ht="12.75" hidden="1" customHeight="1">
      <c r="L1887" s="293"/>
      <c r="M1887" s="290"/>
      <c r="N1887" s="314"/>
    </row>
    <row r="1888" spans="12:14" s="291" customFormat="1" ht="12.75" hidden="1" customHeight="1">
      <c r="L1888" s="293"/>
      <c r="M1888" s="290"/>
      <c r="N1888" s="314"/>
    </row>
    <row r="1889" spans="12:14" s="291" customFormat="1" ht="12.75" hidden="1" customHeight="1">
      <c r="L1889" s="293"/>
      <c r="M1889" s="290"/>
      <c r="N1889" s="314"/>
    </row>
    <row r="1890" spans="12:14" s="291" customFormat="1" ht="12.75" hidden="1" customHeight="1">
      <c r="L1890" s="293"/>
      <c r="M1890" s="290"/>
      <c r="N1890" s="314"/>
    </row>
    <row r="1891" spans="12:14" s="291" customFormat="1" ht="12.75" hidden="1" customHeight="1">
      <c r="L1891" s="293"/>
      <c r="M1891" s="290"/>
      <c r="N1891" s="314"/>
    </row>
    <row r="1892" spans="12:14" s="291" customFormat="1" ht="12.75" hidden="1" customHeight="1">
      <c r="L1892" s="293"/>
      <c r="M1892" s="290"/>
      <c r="N1892" s="314"/>
    </row>
    <row r="1893" spans="12:14" s="291" customFormat="1" ht="12.75" hidden="1" customHeight="1">
      <c r="L1893" s="293"/>
      <c r="M1893" s="290"/>
      <c r="N1893" s="314"/>
    </row>
    <row r="1894" spans="12:14" s="291" customFormat="1" ht="12.75" hidden="1" customHeight="1">
      <c r="L1894" s="293"/>
      <c r="M1894" s="290"/>
      <c r="N1894" s="314"/>
    </row>
    <row r="1895" spans="12:14" s="291" customFormat="1" ht="12.75" hidden="1" customHeight="1">
      <c r="L1895" s="293"/>
      <c r="M1895" s="290"/>
      <c r="N1895" s="314"/>
    </row>
    <row r="1896" spans="12:14" s="291" customFormat="1" ht="12.75" hidden="1" customHeight="1">
      <c r="L1896" s="293"/>
      <c r="M1896" s="290"/>
      <c r="N1896" s="314"/>
    </row>
    <row r="1897" spans="12:14" s="291" customFormat="1" ht="12.75" hidden="1" customHeight="1">
      <c r="L1897" s="293"/>
      <c r="M1897" s="290"/>
      <c r="N1897" s="314"/>
    </row>
    <row r="1898" spans="12:14" s="291" customFormat="1" ht="12.75" hidden="1" customHeight="1">
      <c r="L1898" s="293"/>
      <c r="M1898" s="290"/>
      <c r="N1898" s="314"/>
    </row>
    <row r="1899" spans="12:14" s="291" customFormat="1" ht="12.75" hidden="1" customHeight="1">
      <c r="L1899" s="293"/>
      <c r="M1899" s="290"/>
      <c r="N1899" s="314"/>
    </row>
    <row r="1900" spans="12:14" s="291" customFormat="1" ht="12.75" hidden="1" customHeight="1">
      <c r="L1900" s="293"/>
      <c r="M1900" s="290"/>
      <c r="N1900" s="314"/>
    </row>
    <row r="1901" spans="12:14" s="291" customFormat="1" ht="12.75" hidden="1" customHeight="1">
      <c r="L1901" s="293"/>
      <c r="M1901" s="290"/>
      <c r="N1901" s="314"/>
    </row>
    <row r="1902" spans="12:14" s="291" customFormat="1" ht="12.75" hidden="1" customHeight="1">
      <c r="L1902" s="293"/>
      <c r="M1902" s="290"/>
      <c r="N1902" s="314"/>
    </row>
    <row r="1903" spans="12:14" s="291" customFormat="1" ht="12.75" hidden="1" customHeight="1">
      <c r="L1903" s="293"/>
      <c r="M1903" s="290"/>
      <c r="N1903" s="314"/>
    </row>
    <row r="1904" spans="12:14" s="291" customFormat="1" ht="12.75" hidden="1" customHeight="1">
      <c r="L1904" s="293"/>
      <c r="M1904" s="290"/>
      <c r="N1904" s="314"/>
    </row>
    <row r="1905" spans="12:14" s="291" customFormat="1" ht="12.75" hidden="1" customHeight="1">
      <c r="L1905" s="293"/>
      <c r="M1905" s="290"/>
      <c r="N1905" s="314"/>
    </row>
    <row r="1906" spans="12:14" s="291" customFormat="1" ht="12.75" hidden="1" customHeight="1">
      <c r="L1906" s="293"/>
      <c r="M1906" s="290"/>
      <c r="N1906" s="314"/>
    </row>
    <row r="1907" spans="12:14" s="291" customFormat="1" ht="12.75" hidden="1" customHeight="1">
      <c r="L1907" s="293"/>
      <c r="M1907" s="290"/>
      <c r="N1907" s="314"/>
    </row>
    <row r="1908" spans="12:14" s="291" customFormat="1" ht="12.75" hidden="1" customHeight="1">
      <c r="L1908" s="293"/>
      <c r="M1908" s="290"/>
      <c r="N1908" s="314"/>
    </row>
    <row r="1909" spans="12:14" s="291" customFormat="1" ht="12.75" hidden="1" customHeight="1">
      <c r="L1909" s="293"/>
      <c r="M1909" s="290"/>
      <c r="N1909" s="314"/>
    </row>
    <row r="1910" spans="12:14" s="291" customFormat="1" ht="12.75" hidden="1" customHeight="1">
      <c r="L1910" s="293"/>
      <c r="M1910" s="290"/>
      <c r="N1910" s="314"/>
    </row>
    <row r="1911" spans="12:14" s="291" customFormat="1" ht="12.75" hidden="1" customHeight="1">
      <c r="L1911" s="293"/>
      <c r="M1911" s="290"/>
      <c r="N1911" s="314"/>
    </row>
    <row r="1912" spans="12:14" s="291" customFormat="1" ht="12.75" hidden="1" customHeight="1">
      <c r="L1912" s="293"/>
      <c r="M1912" s="290"/>
      <c r="N1912" s="314"/>
    </row>
    <row r="1913" spans="12:14" s="291" customFormat="1" ht="12.75" hidden="1" customHeight="1">
      <c r="L1913" s="293"/>
      <c r="M1913" s="290"/>
      <c r="N1913" s="314"/>
    </row>
    <row r="1914" spans="12:14" s="291" customFormat="1" ht="12.75" hidden="1" customHeight="1">
      <c r="L1914" s="293"/>
      <c r="M1914" s="290"/>
      <c r="N1914" s="314"/>
    </row>
    <row r="1915" spans="12:14" s="291" customFormat="1" ht="12.75" hidden="1" customHeight="1">
      <c r="L1915" s="293"/>
      <c r="M1915" s="290"/>
      <c r="N1915" s="314"/>
    </row>
    <row r="1916" spans="12:14" s="291" customFormat="1" ht="12.75" hidden="1" customHeight="1">
      <c r="L1916" s="293"/>
      <c r="M1916" s="290"/>
      <c r="N1916" s="314"/>
    </row>
    <row r="1917" spans="12:14" s="291" customFormat="1" ht="12.75" hidden="1" customHeight="1">
      <c r="L1917" s="293"/>
      <c r="M1917" s="290"/>
      <c r="N1917" s="314"/>
    </row>
    <row r="1918" spans="12:14" s="291" customFormat="1" ht="12.75" hidden="1" customHeight="1">
      <c r="L1918" s="293"/>
      <c r="M1918" s="290"/>
      <c r="N1918" s="314"/>
    </row>
    <row r="1919" spans="12:14" s="291" customFormat="1" ht="12.75" hidden="1" customHeight="1">
      <c r="L1919" s="293"/>
      <c r="M1919" s="290"/>
      <c r="N1919" s="314"/>
    </row>
    <row r="1920" spans="12:14" s="291" customFormat="1" ht="12.75" hidden="1" customHeight="1">
      <c r="L1920" s="293"/>
      <c r="M1920" s="290"/>
      <c r="N1920" s="314"/>
    </row>
    <row r="1921" spans="12:14" s="291" customFormat="1" ht="12.75" hidden="1" customHeight="1">
      <c r="L1921" s="293"/>
      <c r="M1921" s="290"/>
      <c r="N1921" s="314"/>
    </row>
    <row r="1922" spans="12:14" s="291" customFormat="1" ht="12.75" hidden="1" customHeight="1">
      <c r="L1922" s="293"/>
      <c r="M1922" s="290"/>
      <c r="N1922" s="314"/>
    </row>
    <row r="1923" spans="12:14" s="291" customFormat="1" ht="12.75" hidden="1" customHeight="1">
      <c r="L1923" s="293"/>
      <c r="M1923" s="290"/>
      <c r="N1923" s="314"/>
    </row>
    <row r="1924" spans="12:14" s="291" customFormat="1" ht="12.75" hidden="1" customHeight="1">
      <c r="L1924" s="293"/>
      <c r="M1924" s="290"/>
      <c r="N1924" s="314"/>
    </row>
    <row r="1925" spans="12:14" s="291" customFormat="1" ht="12.75" hidden="1" customHeight="1">
      <c r="L1925" s="293"/>
      <c r="M1925" s="290"/>
      <c r="N1925" s="314"/>
    </row>
    <row r="1926" spans="12:14" s="291" customFormat="1" ht="12.75" hidden="1" customHeight="1">
      <c r="L1926" s="293"/>
      <c r="M1926" s="290"/>
      <c r="N1926" s="314"/>
    </row>
    <row r="1927" spans="12:14" s="291" customFormat="1" ht="12.75" hidden="1" customHeight="1">
      <c r="L1927" s="293"/>
      <c r="M1927" s="290"/>
      <c r="N1927" s="314"/>
    </row>
    <row r="1928" spans="12:14" s="291" customFormat="1" ht="12.75" hidden="1" customHeight="1">
      <c r="L1928" s="293"/>
      <c r="M1928" s="290"/>
      <c r="N1928" s="314"/>
    </row>
    <row r="1929" spans="12:14" s="291" customFormat="1" ht="12.75" hidden="1" customHeight="1">
      <c r="L1929" s="293"/>
      <c r="M1929" s="290"/>
      <c r="N1929" s="314"/>
    </row>
    <row r="1930" spans="12:14" s="291" customFormat="1" ht="12.75" hidden="1" customHeight="1">
      <c r="L1930" s="293"/>
      <c r="M1930" s="290"/>
      <c r="N1930" s="314"/>
    </row>
    <row r="1931" spans="12:14" s="291" customFormat="1" ht="12.75" hidden="1" customHeight="1">
      <c r="L1931" s="293"/>
      <c r="M1931" s="290"/>
      <c r="N1931" s="314"/>
    </row>
    <row r="1932" spans="12:14" s="291" customFormat="1" ht="12.75" hidden="1" customHeight="1">
      <c r="L1932" s="293"/>
      <c r="M1932" s="290"/>
      <c r="N1932" s="314"/>
    </row>
    <row r="1933" spans="12:14" s="291" customFormat="1" ht="12.75" hidden="1" customHeight="1">
      <c r="L1933" s="293"/>
      <c r="M1933" s="290"/>
      <c r="N1933" s="314"/>
    </row>
    <row r="1934" spans="12:14" s="291" customFormat="1" ht="12.75" hidden="1" customHeight="1">
      <c r="L1934" s="293"/>
      <c r="M1934" s="290"/>
      <c r="N1934" s="314"/>
    </row>
    <row r="1935" spans="12:14" s="291" customFormat="1" ht="12.75" hidden="1" customHeight="1">
      <c r="L1935" s="293"/>
      <c r="M1935" s="290"/>
      <c r="N1935" s="314"/>
    </row>
    <row r="1936" spans="12:14" s="291" customFormat="1" ht="12.75" hidden="1" customHeight="1">
      <c r="L1936" s="293"/>
      <c r="M1936" s="290"/>
      <c r="N1936" s="314"/>
    </row>
    <row r="1937" spans="12:14" s="291" customFormat="1" ht="12.75" hidden="1" customHeight="1">
      <c r="L1937" s="293"/>
      <c r="M1937" s="290"/>
      <c r="N1937" s="314"/>
    </row>
    <row r="1938" spans="12:14" s="291" customFormat="1" ht="12.75" hidden="1" customHeight="1">
      <c r="L1938" s="293"/>
      <c r="M1938" s="290"/>
      <c r="N1938" s="314"/>
    </row>
    <row r="1939" spans="12:14" s="291" customFormat="1" ht="12.75" hidden="1" customHeight="1">
      <c r="L1939" s="293"/>
      <c r="M1939" s="290"/>
      <c r="N1939" s="314"/>
    </row>
    <row r="1940" spans="12:14" s="291" customFormat="1" ht="12.75" hidden="1" customHeight="1">
      <c r="L1940" s="293"/>
      <c r="M1940" s="290"/>
      <c r="N1940" s="314"/>
    </row>
    <row r="1941" spans="12:14" s="291" customFormat="1" ht="12.75" hidden="1" customHeight="1">
      <c r="L1941" s="293"/>
      <c r="M1941" s="290"/>
      <c r="N1941" s="314"/>
    </row>
    <row r="1942" spans="12:14" s="291" customFormat="1" ht="12.75" hidden="1" customHeight="1">
      <c r="L1942" s="293"/>
      <c r="M1942" s="290"/>
      <c r="N1942" s="314"/>
    </row>
    <row r="1943" spans="12:14" s="291" customFormat="1" ht="12.75" hidden="1" customHeight="1">
      <c r="L1943" s="293"/>
      <c r="M1943" s="290"/>
      <c r="N1943" s="314"/>
    </row>
    <row r="1944" spans="12:14" s="291" customFormat="1" ht="12.75" hidden="1" customHeight="1">
      <c r="L1944" s="293"/>
      <c r="M1944" s="290"/>
      <c r="N1944" s="314"/>
    </row>
    <row r="1945" spans="12:14" s="291" customFormat="1" ht="12.75" hidden="1" customHeight="1">
      <c r="L1945" s="293"/>
      <c r="M1945" s="290"/>
      <c r="N1945" s="314"/>
    </row>
    <row r="1946" spans="12:14" s="291" customFormat="1" ht="12.75" hidden="1" customHeight="1">
      <c r="L1946" s="293"/>
      <c r="M1946" s="290"/>
      <c r="N1946" s="314"/>
    </row>
    <row r="1947" spans="12:14" s="291" customFormat="1" ht="12.75" hidden="1" customHeight="1">
      <c r="L1947" s="293"/>
      <c r="M1947" s="290"/>
      <c r="N1947" s="314"/>
    </row>
    <row r="1948" spans="12:14" s="291" customFormat="1" ht="12.75" hidden="1" customHeight="1">
      <c r="L1948" s="293"/>
      <c r="M1948" s="290"/>
      <c r="N1948" s="314"/>
    </row>
    <row r="1949" spans="12:14" s="291" customFormat="1" ht="12.75" hidden="1" customHeight="1">
      <c r="L1949" s="293"/>
      <c r="M1949" s="290"/>
      <c r="N1949" s="314"/>
    </row>
    <row r="1950" spans="12:14" s="291" customFormat="1" ht="12.75" hidden="1" customHeight="1">
      <c r="L1950" s="293"/>
      <c r="M1950" s="290"/>
      <c r="N1950" s="314"/>
    </row>
    <row r="1951" spans="12:14" s="291" customFormat="1" ht="12.75" hidden="1" customHeight="1">
      <c r="L1951" s="293"/>
      <c r="M1951" s="290"/>
      <c r="N1951" s="314"/>
    </row>
    <row r="1952" spans="12:14" s="291" customFormat="1" ht="12.75" hidden="1" customHeight="1">
      <c r="L1952" s="293"/>
      <c r="M1952" s="290"/>
      <c r="N1952" s="314"/>
    </row>
    <row r="1953" spans="12:14" s="291" customFormat="1" ht="12.75" hidden="1" customHeight="1">
      <c r="L1953" s="293"/>
      <c r="M1953" s="290"/>
      <c r="N1953" s="314"/>
    </row>
    <row r="1954" spans="12:14" s="291" customFormat="1" ht="12.75" hidden="1" customHeight="1">
      <c r="L1954" s="293"/>
      <c r="M1954" s="290"/>
      <c r="N1954" s="314"/>
    </row>
    <row r="1955" spans="12:14" s="291" customFormat="1" ht="12.75" hidden="1" customHeight="1">
      <c r="L1955" s="293"/>
      <c r="M1955" s="290"/>
      <c r="N1955" s="314"/>
    </row>
    <row r="1956" spans="12:14" s="291" customFormat="1" ht="12.75" hidden="1" customHeight="1">
      <c r="L1956" s="293"/>
      <c r="M1956" s="290"/>
      <c r="N1956" s="314"/>
    </row>
    <row r="1957" spans="12:14" s="291" customFormat="1" ht="12.75" hidden="1" customHeight="1">
      <c r="L1957" s="293"/>
      <c r="M1957" s="290"/>
      <c r="N1957" s="314"/>
    </row>
    <row r="1958" spans="12:14" s="291" customFormat="1" ht="12.75" hidden="1" customHeight="1">
      <c r="L1958" s="293"/>
      <c r="M1958" s="290"/>
      <c r="N1958" s="314"/>
    </row>
    <row r="1959" spans="12:14" s="291" customFormat="1" ht="12.75" hidden="1" customHeight="1">
      <c r="L1959" s="293"/>
      <c r="M1959" s="290"/>
      <c r="N1959" s="314"/>
    </row>
    <row r="1960" spans="12:14" s="291" customFormat="1" ht="12.75" hidden="1" customHeight="1">
      <c r="L1960" s="293"/>
      <c r="M1960" s="290"/>
      <c r="N1960" s="314"/>
    </row>
    <row r="1961" spans="12:14" s="291" customFormat="1" ht="12.75" hidden="1" customHeight="1">
      <c r="L1961" s="293"/>
      <c r="M1961" s="290"/>
      <c r="N1961" s="314"/>
    </row>
    <row r="1962" spans="12:14" s="291" customFormat="1" ht="12.75" hidden="1" customHeight="1">
      <c r="L1962" s="293"/>
      <c r="M1962" s="290"/>
      <c r="N1962" s="314"/>
    </row>
    <row r="1963" spans="12:14" s="291" customFormat="1" ht="12.75" hidden="1" customHeight="1">
      <c r="L1963" s="293"/>
      <c r="M1963" s="290"/>
      <c r="N1963" s="314"/>
    </row>
    <row r="1964" spans="12:14" s="291" customFormat="1" ht="12.75" hidden="1" customHeight="1">
      <c r="L1964" s="293"/>
      <c r="M1964" s="290"/>
      <c r="N1964" s="314"/>
    </row>
    <row r="1965" spans="12:14" s="291" customFormat="1" ht="12.75" hidden="1" customHeight="1">
      <c r="L1965" s="293"/>
      <c r="M1965" s="290"/>
      <c r="N1965" s="314"/>
    </row>
    <row r="1966" spans="12:14" s="291" customFormat="1" ht="12.75" hidden="1" customHeight="1">
      <c r="L1966" s="293"/>
      <c r="M1966" s="290"/>
      <c r="N1966" s="314"/>
    </row>
    <row r="1967" spans="12:14" s="291" customFormat="1" ht="12.75" hidden="1" customHeight="1">
      <c r="L1967" s="293"/>
      <c r="M1967" s="290"/>
      <c r="N1967" s="314"/>
    </row>
    <row r="1968" spans="12:14" s="291" customFormat="1" ht="12.75" hidden="1" customHeight="1">
      <c r="L1968" s="293"/>
      <c r="M1968" s="290"/>
      <c r="N1968" s="314"/>
    </row>
    <row r="1969" spans="12:14" s="291" customFormat="1" ht="12.75" hidden="1" customHeight="1">
      <c r="L1969" s="293"/>
      <c r="M1969" s="290"/>
      <c r="N1969" s="314"/>
    </row>
    <row r="1970" spans="12:14" s="291" customFormat="1" ht="12.75" hidden="1" customHeight="1">
      <c r="L1970" s="293"/>
      <c r="M1970" s="290"/>
      <c r="N1970" s="314"/>
    </row>
    <row r="1971" spans="12:14" s="291" customFormat="1" ht="12.75" hidden="1" customHeight="1">
      <c r="L1971" s="293"/>
      <c r="M1971" s="290"/>
      <c r="N1971" s="314"/>
    </row>
    <row r="1972" spans="12:14" s="291" customFormat="1" ht="12.75" hidden="1" customHeight="1">
      <c r="L1972" s="293"/>
      <c r="M1972" s="290"/>
      <c r="N1972" s="314"/>
    </row>
    <row r="1973" spans="12:14" s="291" customFormat="1" ht="12.75" hidden="1" customHeight="1">
      <c r="L1973" s="293"/>
      <c r="M1973" s="290"/>
      <c r="N1973" s="314"/>
    </row>
    <row r="1974" spans="12:14" s="291" customFormat="1" ht="12.75" hidden="1" customHeight="1">
      <c r="L1974" s="293"/>
      <c r="M1974" s="290"/>
      <c r="N1974" s="314"/>
    </row>
    <row r="1975" spans="12:14" s="291" customFormat="1" ht="12.75" hidden="1" customHeight="1">
      <c r="L1975" s="293"/>
      <c r="M1975" s="290"/>
      <c r="N1975" s="314"/>
    </row>
    <row r="1976" spans="12:14" s="291" customFormat="1" ht="12.75" hidden="1" customHeight="1">
      <c r="L1976" s="293"/>
      <c r="M1976" s="290"/>
      <c r="N1976" s="314"/>
    </row>
    <row r="1977" spans="12:14" s="291" customFormat="1" ht="12.75" hidden="1" customHeight="1">
      <c r="L1977" s="293"/>
      <c r="M1977" s="290"/>
      <c r="N1977" s="314"/>
    </row>
    <row r="1978" spans="12:14" s="291" customFormat="1" ht="12.75" hidden="1" customHeight="1">
      <c r="L1978" s="293"/>
      <c r="M1978" s="290"/>
      <c r="N1978" s="314"/>
    </row>
    <row r="1979" spans="12:14" s="291" customFormat="1" ht="12.75" hidden="1" customHeight="1">
      <c r="L1979" s="293"/>
      <c r="M1979" s="290"/>
      <c r="N1979" s="314"/>
    </row>
    <row r="1980" spans="12:14" s="291" customFormat="1" ht="12.75" hidden="1" customHeight="1">
      <c r="L1980" s="293"/>
      <c r="M1980" s="290"/>
      <c r="N1980" s="314"/>
    </row>
    <row r="1981" spans="12:14" s="291" customFormat="1" ht="12.75" hidden="1" customHeight="1">
      <c r="L1981" s="293"/>
      <c r="M1981" s="290"/>
      <c r="N1981" s="314"/>
    </row>
    <row r="1982" spans="12:14" s="291" customFormat="1" ht="12.75" hidden="1" customHeight="1">
      <c r="L1982" s="293"/>
      <c r="M1982" s="290"/>
      <c r="N1982" s="314"/>
    </row>
    <row r="1983" spans="12:14" s="291" customFormat="1" ht="12.75" hidden="1" customHeight="1">
      <c r="L1983" s="293"/>
      <c r="M1983" s="290"/>
      <c r="N1983" s="314"/>
    </row>
    <row r="1984" spans="12:14" s="291" customFormat="1" ht="12.75" hidden="1" customHeight="1">
      <c r="L1984" s="293"/>
      <c r="M1984" s="290"/>
      <c r="N1984" s="314"/>
    </row>
    <row r="1985" spans="12:14" s="291" customFormat="1" ht="12.75" hidden="1" customHeight="1">
      <c r="L1985" s="293"/>
      <c r="M1985" s="290"/>
      <c r="N1985" s="314"/>
    </row>
    <row r="1986" spans="12:14" s="291" customFormat="1" ht="12.75" hidden="1" customHeight="1">
      <c r="L1986" s="293"/>
      <c r="M1986" s="290"/>
      <c r="N1986" s="314"/>
    </row>
    <row r="1987" spans="12:14" s="291" customFormat="1" ht="12.75" hidden="1" customHeight="1">
      <c r="L1987" s="293"/>
      <c r="M1987" s="290"/>
      <c r="N1987" s="314"/>
    </row>
    <row r="1988" spans="12:14" s="291" customFormat="1" ht="12.75" hidden="1" customHeight="1">
      <c r="L1988" s="293"/>
      <c r="M1988" s="290"/>
      <c r="N1988" s="314"/>
    </row>
    <row r="1989" spans="12:14" s="291" customFormat="1" ht="12.75" hidden="1" customHeight="1">
      <c r="L1989" s="293"/>
      <c r="M1989" s="290"/>
      <c r="N1989" s="314"/>
    </row>
    <row r="1990" spans="12:14" s="291" customFormat="1" ht="12.75" hidden="1" customHeight="1">
      <c r="L1990" s="293"/>
      <c r="M1990" s="290"/>
      <c r="N1990" s="314"/>
    </row>
    <row r="1991" spans="12:14" s="291" customFormat="1" ht="12.75" hidden="1" customHeight="1">
      <c r="L1991" s="293"/>
      <c r="M1991" s="290"/>
      <c r="N1991" s="314"/>
    </row>
    <row r="1992" spans="12:14" s="291" customFormat="1" ht="12.75" hidden="1" customHeight="1">
      <c r="L1992" s="293"/>
      <c r="M1992" s="290"/>
      <c r="N1992" s="314"/>
    </row>
    <row r="1993" spans="12:14" s="291" customFormat="1" ht="12.75" hidden="1" customHeight="1">
      <c r="L1993" s="293"/>
      <c r="M1993" s="290"/>
      <c r="N1993" s="314"/>
    </row>
    <row r="1994" spans="12:14" s="291" customFormat="1" ht="12.75" hidden="1" customHeight="1">
      <c r="L1994" s="293"/>
      <c r="M1994" s="290"/>
      <c r="N1994" s="314"/>
    </row>
    <row r="1995" spans="12:14" s="291" customFormat="1" ht="12.75" hidden="1" customHeight="1">
      <c r="L1995" s="293"/>
      <c r="M1995" s="290"/>
      <c r="N1995" s="314"/>
    </row>
    <row r="1996" spans="12:14" s="291" customFormat="1" ht="12.75" hidden="1" customHeight="1">
      <c r="L1996" s="293"/>
      <c r="M1996" s="290"/>
      <c r="N1996" s="314"/>
    </row>
    <row r="1997" spans="12:14" s="291" customFormat="1" ht="12.75" hidden="1" customHeight="1">
      <c r="L1997" s="293"/>
      <c r="M1997" s="290"/>
      <c r="N1997" s="314"/>
    </row>
    <row r="1998" spans="12:14" s="291" customFormat="1" ht="12.75" hidden="1" customHeight="1">
      <c r="L1998" s="293"/>
      <c r="M1998" s="290"/>
      <c r="N1998" s="314"/>
    </row>
    <row r="1999" spans="12:14" s="291" customFormat="1" ht="12.75" hidden="1" customHeight="1">
      <c r="L1999" s="293"/>
      <c r="M1999" s="290"/>
      <c r="N1999" s="314"/>
    </row>
    <row r="2000" spans="12:14" s="291" customFormat="1" ht="12.75" hidden="1" customHeight="1">
      <c r="L2000" s="293"/>
      <c r="M2000" s="290"/>
      <c r="N2000" s="314"/>
    </row>
    <row r="2001" spans="12:14" s="291" customFormat="1" ht="12.75" hidden="1" customHeight="1">
      <c r="L2001" s="293"/>
      <c r="M2001" s="290"/>
      <c r="N2001" s="314"/>
    </row>
    <row r="2002" spans="12:14" s="291" customFormat="1" ht="12.75" hidden="1" customHeight="1">
      <c r="L2002" s="293"/>
      <c r="M2002" s="290"/>
      <c r="N2002" s="314"/>
    </row>
    <row r="2003" spans="12:14" s="291" customFormat="1" ht="12.75" hidden="1" customHeight="1">
      <c r="L2003" s="293"/>
      <c r="M2003" s="290"/>
      <c r="N2003" s="314"/>
    </row>
    <row r="2004" spans="12:14" s="291" customFormat="1" ht="12.75" hidden="1" customHeight="1">
      <c r="L2004" s="293"/>
      <c r="M2004" s="290"/>
      <c r="N2004" s="314"/>
    </row>
    <row r="2005" spans="12:14" s="291" customFormat="1" ht="12.75" hidden="1" customHeight="1">
      <c r="L2005" s="293"/>
      <c r="M2005" s="290"/>
      <c r="N2005" s="314"/>
    </row>
    <row r="2006" spans="12:14" s="291" customFormat="1" ht="12.75" hidden="1" customHeight="1">
      <c r="L2006" s="293"/>
      <c r="M2006" s="290"/>
      <c r="N2006" s="314"/>
    </row>
    <row r="2007" spans="12:14" s="291" customFormat="1" ht="12.75" hidden="1" customHeight="1">
      <c r="L2007" s="293"/>
      <c r="M2007" s="290"/>
      <c r="N2007" s="314"/>
    </row>
    <row r="2008" spans="12:14" s="291" customFormat="1" ht="12.75" hidden="1" customHeight="1">
      <c r="L2008" s="293"/>
      <c r="M2008" s="290"/>
      <c r="N2008" s="314"/>
    </row>
    <row r="2009" spans="12:14" s="291" customFormat="1" ht="12.75" hidden="1" customHeight="1">
      <c r="L2009" s="293"/>
      <c r="M2009" s="290"/>
      <c r="N2009" s="314"/>
    </row>
    <row r="2010" spans="12:14" s="291" customFormat="1" ht="12.75" hidden="1" customHeight="1">
      <c r="L2010" s="293"/>
      <c r="M2010" s="290"/>
      <c r="N2010" s="314"/>
    </row>
    <row r="2011" spans="12:14" s="291" customFormat="1" ht="12.75" hidden="1" customHeight="1">
      <c r="L2011" s="293"/>
      <c r="M2011" s="290"/>
      <c r="N2011" s="314"/>
    </row>
    <row r="2012" spans="12:14" s="291" customFormat="1" ht="12.75" hidden="1" customHeight="1">
      <c r="L2012" s="293"/>
      <c r="M2012" s="290"/>
      <c r="N2012" s="314"/>
    </row>
    <row r="2013" spans="12:14" s="291" customFormat="1" ht="12.75" hidden="1" customHeight="1">
      <c r="L2013" s="293"/>
      <c r="M2013" s="290"/>
      <c r="N2013" s="314"/>
    </row>
    <row r="2014" spans="12:14" s="291" customFormat="1" ht="12.75" hidden="1" customHeight="1">
      <c r="L2014" s="293"/>
      <c r="M2014" s="290"/>
      <c r="N2014" s="314"/>
    </row>
    <row r="2015" spans="12:14" s="291" customFormat="1" ht="12.75" hidden="1" customHeight="1">
      <c r="L2015" s="293"/>
      <c r="M2015" s="290"/>
      <c r="N2015" s="314"/>
    </row>
    <row r="2016" spans="12:14" s="291" customFormat="1" ht="12.75" hidden="1" customHeight="1">
      <c r="L2016" s="293"/>
      <c r="M2016" s="290"/>
      <c r="N2016" s="314"/>
    </row>
    <row r="2017" spans="12:14" s="291" customFormat="1" ht="12.75" hidden="1" customHeight="1">
      <c r="L2017" s="293"/>
      <c r="M2017" s="290"/>
      <c r="N2017" s="314"/>
    </row>
    <row r="2018" spans="12:14" s="291" customFormat="1" ht="12.75" hidden="1" customHeight="1">
      <c r="L2018" s="293"/>
      <c r="M2018" s="290"/>
      <c r="N2018" s="314"/>
    </row>
    <row r="2019" spans="12:14" s="291" customFormat="1" ht="12.75" hidden="1" customHeight="1">
      <c r="L2019" s="293"/>
      <c r="M2019" s="290"/>
      <c r="N2019" s="314"/>
    </row>
    <row r="2020" spans="12:14" s="291" customFormat="1" ht="12.75" hidden="1" customHeight="1">
      <c r="L2020" s="293"/>
      <c r="M2020" s="290"/>
      <c r="N2020" s="314"/>
    </row>
    <row r="2021" spans="12:14" s="291" customFormat="1" ht="12.75" hidden="1" customHeight="1">
      <c r="L2021" s="293"/>
      <c r="M2021" s="290"/>
      <c r="N2021" s="314"/>
    </row>
    <row r="2022" spans="12:14" s="291" customFormat="1" ht="12.75" hidden="1" customHeight="1">
      <c r="L2022" s="293"/>
      <c r="M2022" s="290"/>
      <c r="N2022" s="314"/>
    </row>
    <row r="2023" spans="12:14" s="291" customFormat="1" ht="12.75" hidden="1" customHeight="1">
      <c r="L2023" s="293"/>
      <c r="M2023" s="290"/>
      <c r="N2023" s="314"/>
    </row>
    <row r="2024" spans="12:14" s="291" customFormat="1" ht="12.75" hidden="1" customHeight="1">
      <c r="L2024" s="293"/>
      <c r="M2024" s="290"/>
      <c r="N2024" s="314"/>
    </row>
    <row r="2025" spans="12:14" s="291" customFormat="1" ht="12.75" hidden="1" customHeight="1">
      <c r="L2025" s="293"/>
      <c r="M2025" s="290"/>
      <c r="N2025" s="314"/>
    </row>
    <row r="2026" spans="12:14" s="291" customFormat="1" ht="12.75" hidden="1" customHeight="1">
      <c r="L2026" s="293"/>
      <c r="M2026" s="290"/>
      <c r="N2026" s="314"/>
    </row>
    <row r="2027" spans="12:14" s="291" customFormat="1" ht="12.75" hidden="1" customHeight="1">
      <c r="L2027" s="293"/>
      <c r="M2027" s="290"/>
      <c r="N2027" s="314"/>
    </row>
    <row r="2028" spans="12:14" s="291" customFormat="1" ht="12.75" hidden="1" customHeight="1">
      <c r="L2028" s="293"/>
      <c r="M2028" s="290"/>
      <c r="N2028" s="314"/>
    </row>
    <row r="2029" spans="12:14" s="291" customFormat="1" ht="12.75" hidden="1" customHeight="1">
      <c r="L2029" s="293"/>
      <c r="M2029" s="290"/>
      <c r="N2029" s="314"/>
    </row>
    <row r="2030" spans="12:14" s="291" customFormat="1" ht="12.75" hidden="1" customHeight="1">
      <c r="L2030" s="293"/>
      <c r="M2030" s="290"/>
      <c r="N2030" s="314"/>
    </row>
    <row r="2031" spans="12:14" s="291" customFormat="1" ht="12.75" hidden="1" customHeight="1">
      <c r="L2031" s="293"/>
      <c r="M2031" s="290"/>
      <c r="N2031" s="314"/>
    </row>
    <row r="2032" spans="12:14" s="291" customFormat="1" ht="12.75" hidden="1" customHeight="1">
      <c r="L2032" s="293"/>
      <c r="M2032" s="290"/>
      <c r="N2032" s="314"/>
    </row>
    <row r="2033" spans="12:14" s="291" customFormat="1" ht="12.75" hidden="1" customHeight="1">
      <c r="L2033" s="293"/>
      <c r="M2033" s="290"/>
      <c r="N2033" s="314"/>
    </row>
    <row r="2034" spans="12:14" s="291" customFormat="1" ht="12.75" hidden="1" customHeight="1">
      <c r="L2034" s="293"/>
      <c r="M2034" s="290"/>
      <c r="N2034" s="314"/>
    </row>
    <row r="2035" spans="12:14" s="291" customFormat="1" ht="12.75" hidden="1" customHeight="1">
      <c r="L2035" s="293"/>
      <c r="M2035" s="290"/>
      <c r="N2035" s="314"/>
    </row>
    <row r="2036" spans="12:14" s="291" customFormat="1" ht="12.75" hidden="1" customHeight="1">
      <c r="L2036" s="293"/>
      <c r="M2036" s="290"/>
      <c r="N2036" s="314"/>
    </row>
    <row r="2037" spans="12:14" s="291" customFormat="1" ht="12.75" hidden="1" customHeight="1">
      <c r="L2037" s="293"/>
      <c r="M2037" s="290"/>
      <c r="N2037" s="314"/>
    </row>
    <row r="2038" spans="12:14" s="291" customFormat="1" ht="12.75" hidden="1" customHeight="1">
      <c r="L2038" s="293"/>
      <c r="M2038" s="290"/>
      <c r="N2038" s="314"/>
    </row>
    <row r="2039" spans="12:14" s="291" customFormat="1" ht="12.75" hidden="1" customHeight="1">
      <c r="L2039" s="293"/>
      <c r="M2039" s="290"/>
      <c r="N2039" s="314"/>
    </row>
    <row r="2040" spans="12:14" s="291" customFormat="1" ht="12.75" hidden="1" customHeight="1">
      <c r="L2040" s="293"/>
      <c r="M2040" s="290"/>
      <c r="N2040" s="314"/>
    </row>
    <row r="2041" spans="12:14" s="291" customFormat="1" ht="12.75" hidden="1" customHeight="1">
      <c r="L2041" s="293"/>
      <c r="M2041" s="290"/>
      <c r="N2041" s="314"/>
    </row>
    <row r="2042" spans="12:14" s="291" customFormat="1" ht="12.75" hidden="1" customHeight="1">
      <c r="L2042" s="293"/>
      <c r="M2042" s="290"/>
      <c r="N2042" s="314"/>
    </row>
    <row r="2043" spans="12:14" s="291" customFormat="1" ht="12.75" hidden="1" customHeight="1">
      <c r="L2043" s="293"/>
      <c r="M2043" s="290"/>
      <c r="N2043" s="314"/>
    </row>
    <row r="2044" spans="12:14" s="291" customFormat="1" ht="12.75" hidden="1" customHeight="1">
      <c r="L2044" s="293"/>
      <c r="M2044" s="290"/>
      <c r="N2044" s="314"/>
    </row>
    <row r="2045" spans="12:14" s="291" customFormat="1" ht="12.75" hidden="1" customHeight="1">
      <c r="L2045" s="293"/>
      <c r="M2045" s="290"/>
      <c r="N2045" s="314"/>
    </row>
    <row r="2046" spans="12:14" s="291" customFormat="1" ht="12.75" hidden="1" customHeight="1">
      <c r="L2046" s="293"/>
      <c r="M2046" s="290"/>
      <c r="N2046" s="314"/>
    </row>
    <row r="2047" spans="12:14" s="291" customFormat="1" ht="12.75" hidden="1" customHeight="1">
      <c r="L2047" s="293"/>
      <c r="M2047" s="290"/>
      <c r="N2047" s="314"/>
    </row>
    <row r="2048" spans="12:14" s="291" customFormat="1" ht="12.75" hidden="1" customHeight="1">
      <c r="L2048" s="293"/>
      <c r="M2048" s="290"/>
      <c r="N2048" s="314"/>
    </row>
    <row r="2049" spans="12:14" s="291" customFormat="1" ht="12.75" hidden="1" customHeight="1">
      <c r="L2049" s="293"/>
      <c r="M2049" s="290"/>
      <c r="N2049" s="314"/>
    </row>
    <row r="2050" spans="12:14" s="291" customFormat="1" ht="12.75" hidden="1" customHeight="1">
      <c r="L2050" s="293"/>
      <c r="M2050" s="290"/>
      <c r="N2050" s="314"/>
    </row>
    <row r="2051" spans="12:14" s="291" customFormat="1" ht="12.75" hidden="1" customHeight="1">
      <c r="L2051" s="293"/>
      <c r="M2051" s="290"/>
      <c r="N2051" s="314"/>
    </row>
    <row r="2052" spans="12:14" s="291" customFormat="1" ht="12.75" hidden="1" customHeight="1">
      <c r="L2052" s="293"/>
      <c r="M2052" s="290"/>
      <c r="N2052" s="314"/>
    </row>
    <row r="2053" spans="12:14" s="291" customFormat="1" ht="12.75" hidden="1" customHeight="1">
      <c r="L2053" s="293"/>
      <c r="M2053" s="290"/>
      <c r="N2053" s="314"/>
    </row>
    <row r="2054" spans="12:14" s="291" customFormat="1" ht="12.75" hidden="1" customHeight="1">
      <c r="L2054" s="293"/>
      <c r="M2054" s="290"/>
      <c r="N2054" s="314"/>
    </row>
    <row r="2055" spans="12:14" s="291" customFormat="1" ht="12.75" hidden="1" customHeight="1">
      <c r="L2055" s="293"/>
      <c r="M2055" s="290"/>
      <c r="N2055" s="314"/>
    </row>
    <row r="2056" spans="12:14" s="291" customFormat="1" ht="12.75" hidden="1" customHeight="1">
      <c r="L2056" s="293"/>
      <c r="M2056" s="290"/>
      <c r="N2056" s="314"/>
    </row>
    <row r="2057" spans="12:14" s="291" customFormat="1" ht="12.75" hidden="1" customHeight="1">
      <c r="L2057" s="293"/>
      <c r="M2057" s="290"/>
      <c r="N2057" s="314"/>
    </row>
    <row r="2058" spans="12:14" s="291" customFormat="1" ht="12.75" hidden="1" customHeight="1">
      <c r="L2058" s="293"/>
      <c r="M2058" s="290"/>
      <c r="N2058" s="314"/>
    </row>
    <row r="2059" spans="12:14" s="291" customFormat="1" ht="12.75" hidden="1" customHeight="1">
      <c r="L2059" s="293"/>
      <c r="M2059" s="290"/>
      <c r="N2059" s="314"/>
    </row>
    <row r="2060" spans="12:14" s="291" customFormat="1" ht="12.75" hidden="1" customHeight="1">
      <c r="L2060" s="293"/>
      <c r="M2060" s="290"/>
      <c r="N2060" s="314"/>
    </row>
    <row r="2061" spans="12:14" s="291" customFormat="1" ht="12.75" hidden="1" customHeight="1">
      <c r="L2061" s="293"/>
      <c r="M2061" s="290"/>
      <c r="N2061" s="314"/>
    </row>
    <row r="2062" spans="12:14" s="291" customFormat="1" ht="12.75" hidden="1" customHeight="1">
      <c r="L2062" s="293"/>
      <c r="M2062" s="290"/>
      <c r="N2062" s="314"/>
    </row>
    <row r="2063" spans="12:14" s="291" customFormat="1" ht="12.75" hidden="1" customHeight="1">
      <c r="L2063" s="293"/>
      <c r="M2063" s="290"/>
      <c r="N2063" s="314"/>
    </row>
    <row r="2064" spans="12:14" s="291" customFormat="1" ht="12.75" hidden="1" customHeight="1">
      <c r="L2064" s="293"/>
      <c r="M2064" s="290"/>
      <c r="N2064" s="314"/>
    </row>
    <row r="2065" spans="12:14" s="291" customFormat="1" ht="12.75" hidden="1" customHeight="1">
      <c r="L2065" s="293"/>
      <c r="M2065" s="290"/>
      <c r="N2065" s="314"/>
    </row>
    <row r="2066" spans="12:14" s="291" customFormat="1" ht="12.75" hidden="1" customHeight="1">
      <c r="L2066" s="293"/>
      <c r="M2066" s="290"/>
      <c r="N2066" s="314"/>
    </row>
    <row r="2067" spans="12:14" s="291" customFormat="1" ht="12.75" hidden="1" customHeight="1">
      <c r="L2067" s="293"/>
      <c r="M2067" s="290"/>
      <c r="N2067" s="314"/>
    </row>
    <row r="2068" spans="12:14" s="291" customFormat="1" ht="12.75" hidden="1" customHeight="1">
      <c r="L2068" s="293"/>
      <c r="M2068" s="290"/>
      <c r="N2068" s="314"/>
    </row>
    <row r="2069" spans="12:14" s="291" customFormat="1" ht="12.75" hidden="1" customHeight="1">
      <c r="L2069" s="293"/>
      <c r="M2069" s="290"/>
      <c r="N2069" s="314"/>
    </row>
    <row r="2070" spans="12:14" s="291" customFormat="1" ht="12.75" hidden="1" customHeight="1">
      <c r="L2070" s="293"/>
      <c r="M2070" s="290"/>
      <c r="N2070" s="314"/>
    </row>
    <row r="2071" spans="12:14" s="291" customFormat="1" ht="12.75" hidden="1" customHeight="1">
      <c r="L2071" s="293"/>
      <c r="M2071" s="290"/>
      <c r="N2071" s="314"/>
    </row>
    <row r="2072" spans="12:14" s="291" customFormat="1" ht="12.75" hidden="1" customHeight="1">
      <c r="L2072" s="293"/>
      <c r="M2072" s="290"/>
      <c r="N2072" s="314"/>
    </row>
    <row r="2073" spans="12:14" s="291" customFormat="1" ht="12.75" hidden="1" customHeight="1">
      <c r="L2073" s="293"/>
      <c r="M2073" s="290"/>
      <c r="N2073" s="314"/>
    </row>
    <row r="2074" spans="12:14" s="291" customFormat="1" ht="12.75" hidden="1" customHeight="1">
      <c r="L2074" s="293"/>
      <c r="M2074" s="290"/>
      <c r="N2074" s="314"/>
    </row>
    <row r="2075" spans="12:14" s="291" customFormat="1" ht="12.75" hidden="1" customHeight="1">
      <c r="L2075" s="293"/>
      <c r="M2075" s="290"/>
      <c r="N2075" s="314"/>
    </row>
    <row r="2076" spans="12:14" s="291" customFormat="1" ht="12.75" hidden="1" customHeight="1">
      <c r="L2076" s="293"/>
      <c r="M2076" s="290"/>
      <c r="N2076" s="314"/>
    </row>
    <row r="2077" spans="12:14" s="291" customFormat="1" ht="12.75" hidden="1" customHeight="1">
      <c r="L2077" s="293"/>
      <c r="M2077" s="290"/>
      <c r="N2077" s="314"/>
    </row>
    <row r="2078" spans="12:14" s="291" customFormat="1" ht="12.75" hidden="1" customHeight="1">
      <c r="L2078" s="293"/>
      <c r="M2078" s="290"/>
      <c r="N2078" s="314"/>
    </row>
    <row r="2079" spans="12:14" s="291" customFormat="1" ht="12.75" hidden="1" customHeight="1">
      <c r="L2079" s="293"/>
      <c r="M2079" s="290"/>
      <c r="N2079" s="314"/>
    </row>
    <row r="2080" spans="12:14" s="291" customFormat="1" ht="12.75" hidden="1" customHeight="1">
      <c r="L2080" s="293"/>
      <c r="M2080" s="290"/>
      <c r="N2080" s="314"/>
    </row>
    <row r="2081" spans="12:14" s="291" customFormat="1" ht="12.75" hidden="1" customHeight="1">
      <c r="L2081" s="293"/>
      <c r="M2081" s="290"/>
      <c r="N2081" s="314"/>
    </row>
    <row r="2082" spans="12:14" s="291" customFormat="1" ht="12.75" hidden="1" customHeight="1">
      <c r="L2082" s="293"/>
      <c r="M2082" s="290"/>
      <c r="N2082" s="314"/>
    </row>
    <row r="2083" spans="12:14" s="291" customFormat="1" ht="12.75" hidden="1" customHeight="1">
      <c r="L2083" s="293"/>
      <c r="M2083" s="290"/>
      <c r="N2083" s="314"/>
    </row>
    <row r="2084" spans="12:14" s="291" customFormat="1" ht="12.75" hidden="1" customHeight="1">
      <c r="L2084" s="293"/>
      <c r="M2084" s="290"/>
      <c r="N2084" s="314"/>
    </row>
    <row r="2085" spans="12:14" s="291" customFormat="1" ht="12.75" hidden="1" customHeight="1">
      <c r="L2085" s="293"/>
      <c r="M2085" s="290"/>
      <c r="N2085" s="314"/>
    </row>
    <row r="2086" spans="12:14" s="291" customFormat="1" ht="12.75" hidden="1" customHeight="1">
      <c r="L2086" s="293"/>
      <c r="M2086" s="290"/>
      <c r="N2086" s="314"/>
    </row>
    <row r="2087" spans="12:14" s="291" customFormat="1" ht="12.75" hidden="1" customHeight="1">
      <c r="L2087" s="293"/>
      <c r="M2087" s="290"/>
      <c r="N2087" s="314"/>
    </row>
    <row r="2088" spans="12:14" s="291" customFormat="1" ht="12.75" hidden="1" customHeight="1">
      <c r="L2088" s="293"/>
      <c r="M2088" s="290"/>
      <c r="N2088" s="314"/>
    </row>
    <row r="2089" spans="12:14" s="291" customFormat="1" ht="12.75" hidden="1" customHeight="1">
      <c r="L2089" s="293"/>
      <c r="M2089" s="290"/>
      <c r="N2089" s="314"/>
    </row>
    <row r="2090" spans="12:14" s="291" customFormat="1" ht="12.75" hidden="1" customHeight="1">
      <c r="L2090" s="293"/>
      <c r="M2090" s="290"/>
      <c r="N2090" s="314"/>
    </row>
    <row r="2091" spans="12:14" s="291" customFormat="1" ht="12.75" hidden="1" customHeight="1">
      <c r="L2091" s="293"/>
      <c r="M2091" s="290"/>
      <c r="N2091" s="314"/>
    </row>
    <row r="2092" spans="12:14" s="291" customFormat="1" ht="12.75" hidden="1" customHeight="1">
      <c r="L2092" s="293"/>
      <c r="M2092" s="290"/>
      <c r="N2092" s="314"/>
    </row>
    <row r="2093" spans="12:14" s="291" customFormat="1" ht="12.75" hidden="1" customHeight="1">
      <c r="L2093" s="293"/>
      <c r="M2093" s="290"/>
      <c r="N2093" s="314"/>
    </row>
    <row r="2094" spans="12:14" s="291" customFormat="1" ht="12.75" hidden="1" customHeight="1">
      <c r="L2094" s="293"/>
      <c r="M2094" s="290"/>
      <c r="N2094" s="314"/>
    </row>
    <row r="2095" spans="12:14" s="291" customFormat="1" ht="12.75" hidden="1" customHeight="1">
      <c r="L2095" s="293"/>
      <c r="M2095" s="290"/>
      <c r="N2095" s="314"/>
    </row>
    <row r="2096" spans="12:14" s="291" customFormat="1" ht="12.75" hidden="1" customHeight="1">
      <c r="L2096" s="293"/>
      <c r="M2096" s="290"/>
      <c r="N2096" s="314"/>
    </row>
    <row r="2097" spans="12:14" s="291" customFormat="1" ht="12.75" hidden="1" customHeight="1">
      <c r="L2097" s="293"/>
      <c r="M2097" s="290"/>
      <c r="N2097" s="314"/>
    </row>
    <row r="2098" spans="12:14" s="291" customFormat="1" ht="12.75" hidden="1" customHeight="1">
      <c r="L2098" s="293"/>
      <c r="M2098" s="290"/>
      <c r="N2098" s="314"/>
    </row>
    <row r="2099" spans="12:14" s="291" customFormat="1" ht="12.75" hidden="1" customHeight="1">
      <c r="L2099" s="293"/>
      <c r="M2099" s="290"/>
      <c r="N2099" s="314"/>
    </row>
    <row r="2100" spans="12:14" s="291" customFormat="1" ht="12.75" hidden="1" customHeight="1">
      <c r="L2100" s="293"/>
      <c r="M2100" s="290"/>
      <c r="N2100" s="314"/>
    </row>
    <row r="2101" spans="12:14" s="291" customFormat="1" ht="12.75" hidden="1" customHeight="1">
      <c r="L2101" s="293"/>
      <c r="M2101" s="290"/>
      <c r="N2101" s="314"/>
    </row>
    <row r="2102" spans="12:14" s="291" customFormat="1" ht="12.75" hidden="1" customHeight="1">
      <c r="L2102" s="293"/>
      <c r="M2102" s="290"/>
      <c r="N2102" s="314"/>
    </row>
    <row r="2103" spans="12:14" s="291" customFormat="1" ht="12.75" hidden="1" customHeight="1">
      <c r="L2103" s="293"/>
      <c r="M2103" s="290"/>
      <c r="N2103" s="314"/>
    </row>
    <row r="2104" spans="12:14" s="291" customFormat="1" ht="12.75" hidden="1" customHeight="1">
      <c r="L2104" s="293"/>
      <c r="M2104" s="290"/>
      <c r="N2104" s="314"/>
    </row>
    <row r="2105" spans="12:14" s="291" customFormat="1" ht="12.75" hidden="1" customHeight="1">
      <c r="L2105" s="293"/>
      <c r="M2105" s="290"/>
      <c r="N2105" s="314"/>
    </row>
    <row r="2106" spans="12:14" s="291" customFormat="1" ht="12.75" hidden="1" customHeight="1">
      <c r="L2106" s="293"/>
      <c r="M2106" s="290"/>
      <c r="N2106" s="314"/>
    </row>
    <row r="2107" spans="12:14" s="291" customFormat="1" ht="12.75" hidden="1" customHeight="1">
      <c r="L2107" s="293"/>
      <c r="M2107" s="290"/>
      <c r="N2107" s="314"/>
    </row>
    <row r="2108" spans="12:14" s="291" customFormat="1" ht="12.75" hidden="1" customHeight="1">
      <c r="L2108" s="293"/>
      <c r="M2108" s="290"/>
      <c r="N2108" s="314"/>
    </row>
    <row r="2109" spans="12:14" s="291" customFormat="1" ht="12.75" hidden="1" customHeight="1">
      <c r="L2109" s="293"/>
      <c r="M2109" s="290"/>
      <c r="N2109" s="314"/>
    </row>
    <row r="2110" spans="12:14" s="291" customFormat="1" ht="12.75" hidden="1" customHeight="1">
      <c r="L2110" s="293"/>
      <c r="M2110" s="290"/>
      <c r="N2110" s="314"/>
    </row>
    <row r="2111" spans="12:14" s="291" customFormat="1" ht="12.75" hidden="1" customHeight="1">
      <c r="L2111" s="293"/>
      <c r="M2111" s="290"/>
      <c r="N2111" s="314"/>
    </row>
    <row r="2112" spans="12:14" s="291" customFormat="1" ht="12.75" hidden="1" customHeight="1">
      <c r="L2112" s="293"/>
      <c r="M2112" s="290"/>
      <c r="N2112" s="314"/>
    </row>
    <row r="2113" spans="12:14" s="291" customFormat="1" ht="12.75" hidden="1" customHeight="1">
      <c r="L2113" s="293"/>
      <c r="M2113" s="290"/>
      <c r="N2113" s="314"/>
    </row>
    <row r="2114" spans="12:14" s="291" customFormat="1" ht="12.75" hidden="1" customHeight="1">
      <c r="L2114" s="293"/>
      <c r="M2114" s="290"/>
      <c r="N2114" s="314"/>
    </row>
    <row r="2115" spans="12:14" s="291" customFormat="1" ht="12.75" hidden="1" customHeight="1">
      <c r="L2115" s="293"/>
      <c r="M2115" s="290"/>
      <c r="N2115" s="314"/>
    </row>
    <row r="2116" spans="12:14" s="291" customFormat="1" ht="12.75" hidden="1" customHeight="1">
      <c r="L2116" s="293"/>
      <c r="M2116" s="290"/>
      <c r="N2116" s="314"/>
    </row>
    <row r="2117" spans="12:14" s="291" customFormat="1" ht="12.75" hidden="1" customHeight="1">
      <c r="L2117" s="293"/>
      <c r="M2117" s="290"/>
      <c r="N2117" s="314"/>
    </row>
    <row r="2118" spans="12:14" s="291" customFormat="1" ht="12.75" hidden="1" customHeight="1">
      <c r="L2118" s="293"/>
      <c r="M2118" s="290"/>
      <c r="N2118" s="314"/>
    </row>
    <row r="2119" spans="12:14" s="291" customFormat="1" ht="12.75" hidden="1" customHeight="1">
      <c r="L2119" s="293"/>
      <c r="M2119" s="290"/>
      <c r="N2119" s="314"/>
    </row>
    <row r="2120" spans="12:14" s="291" customFormat="1" ht="12.75" hidden="1" customHeight="1">
      <c r="L2120" s="293"/>
      <c r="M2120" s="290"/>
      <c r="N2120" s="314"/>
    </row>
    <row r="2121" spans="12:14" s="291" customFormat="1" ht="12.75" hidden="1" customHeight="1">
      <c r="L2121" s="293"/>
      <c r="M2121" s="290"/>
      <c r="N2121" s="314"/>
    </row>
    <row r="2122" spans="12:14" s="291" customFormat="1" ht="12.75" hidden="1" customHeight="1">
      <c r="L2122" s="293"/>
      <c r="M2122" s="290"/>
      <c r="N2122" s="314"/>
    </row>
    <row r="2123" spans="12:14" s="291" customFormat="1" ht="12.75" hidden="1" customHeight="1">
      <c r="L2123" s="293"/>
      <c r="M2123" s="290"/>
      <c r="N2123" s="314"/>
    </row>
    <row r="2124" spans="12:14" s="291" customFormat="1" ht="12.75" hidden="1" customHeight="1">
      <c r="L2124" s="293"/>
      <c r="M2124" s="290"/>
      <c r="N2124" s="314"/>
    </row>
    <row r="2125" spans="12:14" s="291" customFormat="1" ht="12.75" hidden="1" customHeight="1">
      <c r="L2125" s="293"/>
      <c r="M2125" s="290"/>
      <c r="N2125" s="314"/>
    </row>
    <row r="2126" spans="12:14" s="291" customFormat="1" ht="12.75" hidden="1" customHeight="1">
      <c r="L2126" s="293"/>
      <c r="M2126" s="290"/>
      <c r="N2126" s="314"/>
    </row>
    <row r="2127" spans="12:14" s="291" customFormat="1" ht="12.75" hidden="1" customHeight="1">
      <c r="L2127" s="293"/>
      <c r="M2127" s="290"/>
      <c r="N2127" s="314"/>
    </row>
    <row r="2128" spans="12:14" s="291" customFormat="1" ht="12.75" hidden="1" customHeight="1">
      <c r="L2128" s="293"/>
      <c r="M2128" s="290"/>
      <c r="N2128" s="314"/>
    </row>
    <row r="2129" spans="12:14" s="291" customFormat="1" ht="12.75" hidden="1" customHeight="1">
      <c r="L2129" s="293"/>
      <c r="M2129" s="290"/>
      <c r="N2129" s="314"/>
    </row>
    <row r="2130" spans="12:14" s="291" customFormat="1" ht="12.75" hidden="1" customHeight="1">
      <c r="L2130" s="293"/>
      <c r="M2130" s="290"/>
      <c r="N2130" s="314"/>
    </row>
    <row r="2131" spans="12:14" s="291" customFormat="1" ht="12.75" hidden="1" customHeight="1">
      <c r="L2131" s="293"/>
      <c r="M2131" s="290"/>
      <c r="N2131" s="314"/>
    </row>
    <row r="2132" spans="12:14" s="291" customFormat="1" ht="12.75" hidden="1" customHeight="1">
      <c r="L2132" s="293"/>
      <c r="M2132" s="290"/>
      <c r="N2132" s="314"/>
    </row>
    <row r="2133" spans="12:14" s="291" customFormat="1" ht="12.75" hidden="1" customHeight="1">
      <c r="L2133" s="293"/>
      <c r="M2133" s="290"/>
      <c r="N2133" s="314"/>
    </row>
    <row r="2134" spans="12:14" s="291" customFormat="1" ht="12.75" hidden="1" customHeight="1">
      <c r="L2134" s="293"/>
      <c r="M2134" s="290"/>
      <c r="N2134" s="314"/>
    </row>
    <row r="2135" spans="12:14" s="291" customFormat="1" ht="12.75" hidden="1" customHeight="1">
      <c r="L2135" s="293"/>
      <c r="M2135" s="290"/>
      <c r="N2135" s="314"/>
    </row>
    <row r="2136" spans="12:14" s="291" customFormat="1" ht="12.75" hidden="1" customHeight="1">
      <c r="L2136" s="293"/>
      <c r="M2136" s="290"/>
      <c r="N2136" s="314"/>
    </row>
    <row r="2137" spans="12:14" s="291" customFormat="1" ht="12.75" hidden="1" customHeight="1">
      <c r="L2137" s="293"/>
      <c r="M2137" s="290"/>
      <c r="N2137" s="314"/>
    </row>
    <row r="2138" spans="12:14" s="291" customFormat="1" ht="12.75" hidden="1" customHeight="1">
      <c r="L2138" s="293"/>
      <c r="M2138" s="290"/>
      <c r="N2138" s="314"/>
    </row>
    <row r="2139" spans="12:14" s="291" customFormat="1" ht="12.75" hidden="1" customHeight="1">
      <c r="L2139" s="293"/>
      <c r="M2139" s="290"/>
      <c r="N2139" s="314"/>
    </row>
    <row r="2140" spans="12:14" s="291" customFormat="1" ht="12.75" hidden="1" customHeight="1">
      <c r="L2140" s="293"/>
      <c r="M2140" s="290"/>
      <c r="N2140" s="314"/>
    </row>
    <row r="2141" spans="12:14" s="291" customFormat="1" ht="12.75" hidden="1" customHeight="1">
      <c r="L2141" s="293"/>
      <c r="M2141" s="290"/>
      <c r="N2141" s="314"/>
    </row>
    <row r="2142" spans="12:14" s="291" customFormat="1" ht="12.75" hidden="1" customHeight="1">
      <c r="L2142" s="293"/>
      <c r="M2142" s="290"/>
      <c r="N2142" s="314"/>
    </row>
    <row r="2143" spans="12:14" s="291" customFormat="1" ht="12.75" hidden="1" customHeight="1">
      <c r="L2143" s="293"/>
      <c r="M2143" s="290"/>
      <c r="N2143" s="314"/>
    </row>
    <row r="2144" spans="12:14" s="291" customFormat="1" ht="12.75" hidden="1" customHeight="1">
      <c r="L2144" s="293"/>
      <c r="M2144" s="290"/>
      <c r="N2144" s="314"/>
    </row>
    <row r="2145" spans="12:14" s="291" customFormat="1" ht="12.75" hidden="1" customHeight="1">
      <c r="L2145" s="293"/>
      <c r="M2145" s="290"/>
      <c r="N2145" s="314"/>
    </row>
    <row r="2146" spans="12:14" s="291" customFormat="1" ht="12.75" hidden="1" customHeight="1">
      <c r="L2146" s="293"/>
      <c r="M2146" s="290"/>
      <c r="N2146" s="314"/>
    </row>
    <row r="2147" spans="12:14" s="291" customFormat="1" ht="12.75" hidden="1" customHeight="1">
      <c r="L2147" s="293"/>
      <c r="M2147" s="290"/>
      <c r="N2147" s="314"/>
    </row>
    <row r="2148" spans="12:14" s="291" customFormat="1" ht="12.75" hidden="1" customHeight="1">
      <c r="L2148" s="293"/>
      <c r="M2148" s="290"/>
      <c r="N2148" s="314"/>
    </row>
    <row r="2149" spans="12:14" s="291" customFormat="1" ht="12.75" hidden="1" customHeight="1">
      <c r="L2149" s="293"/>
      <c r="M2149" s="290"/>
      <c r="N2149" s="314"/>
    </row>
    <row r="2150" spans="12:14" s="291" customFormat="1" ht="12.75" hidden="1" customHeight="1">
      <c r="L2150" s="293"/>
      <c r="M2150" s="290"/>
      <c r="N2150" s="314"/>
    </row>
    <row r="2151" spans="12:14" s="291" customFormat="1" ht="12.75" hidden="1" customHeight="1">
      <c r="L2151" s="293"/>
      <c r="M2151" s="290"/>
      <c r="N2151" s="314"/>
    </row>
    <row r="2152" spans="12:14" s="291" customFormat="1" ht="12.75" hidden="1" customHeight="1">
      <c r="L2152" s="293"/>
      <c r="M2152" s="290"/>
      <c r="N2152" s="314"/>
    </row>
    <row r="2153" spans="12:14" s="291" customFormat="1" ht="12.75" hidden="1" customHeight="1">
      <c r="L2153" s="293"/>
      <c r="M2153" s="290"/>
      <c r="N2153" s="314"/>
    </row>
    <row r="2154" spans="12:14" s="291" customFormat="1" ht="12.75" hidden="1" customHeight="1">
      <c r="L2154" s="293"/>
      <c r="M2154" s="290"/>
      <c r="N2154" s="314"/>
    </row>
    <row r="2155" spans="12:14" s="291" customFormat="1" ht="12.75" hidden="1" customHeight="1">
      <c r="L2155" s="293"/>
      <c r="M2155" s="290"/>
      <c r="N2155" s="314"/>
    </row>
    <row r="2156" spans="12:14" s="291" customFormat="1" ht="12.75" hidden="1" customHeight="1">
      <c r="L2156" s="293"/>
      <c r="M2156" s="290"/>
      <c r="N2156" s="314"/>
    </row>
    <row r="2157" spans="12:14" s="291" customFormat="1" ht="12.75" hidden="1" customHeight="1">
      <c r="L2157" s="293"/>
      <c r="M2157" s="290"/>
      <c r="N2157" s="314"/>
    </row>
    <row r="2158" spans="12:14" s="291" customFormat="1" ht="12.75" hidden="1" customHeight="1">
      <c r="L2158" s="293"/>
      <c r="M2158" s="290"/>
      <c r="N2158" s="314"/>
    </row>
    <row r="2159" spans="12:14" s="291" customFormat="1" ht="12.75" hidden="1" customHeight="1">
      <c r="L2159" s="293"/>
      <c r="M2159" s="290"/>
      <c r="N2159" s="314"/>
    </row>
    <row r="2160" spans="12:14" s="291" customFormat="1" ht="12.75" hidden="1" customHeight="1">
      <c r="L2160" s="293"/>
      <c r="M2160" s="290"/>
      <c r="N2160" s="314"/>
    </row>
    <row r="2161" spans="12:14" s="291" customFormat="1" ht="12.75" hidden="1" customHeight="1">
      <c r="L2161" s="293"/>
      <c r="M2161" s="290"/>
      <c r="N2161" s="314"/>
    </row>
    <row r="2162" spans="12:14" s="291" customFormat="1" ht="12.75" hidden="1" customHeight="1">
      <c r="L2162" s="293"/>
      <c r="M2162" s="290"/>
      <c r="N2162" s="314"/>
    </row>
    <row r="2163" spans="12:14" s="291" customFormat="1" ht="12.75" hidden="1" customHeight="1">
      <c r="L2163" s="293"/>
      <c r="M2163" s="290"/>
      <c r="N2163" s="314"/>
    </row>
    <row r="2164" spans="12:14" s="291" customFormat="1" ht="12.75" hidden="1" customHeight="1">
      <c r="L2164" s="293"/>
      <c r="M2164" s="290"/>
      <c r="N2164" s="314"/>
    </row>
    <row r="2165" spans="12:14" s="291" customFormat="1" ht="12.75" hidden="1" customHeight="1">
      <c r="L2165" s="293"/>
      <c r="M2165" s="290"/>
      <c r="N2165" s="314"/>
    </row>
    <row r="2166" spans="12:14" s="291" customFormat="1" ht="12.75" hidden="1" customHeight="1">
      <c r="L2166" s="293"/>
      <c r="M2166" s="290"/>
      <c r="N2166" s="314"/>
    </row>
    <row r="2167" spans="12:14" s="291" customFormat="1" ht="12.75" hidden="1" customHeight="1">
      <c r="L2167" s="293"/>
      <c r="M2167" s="290"/>
      <c r="N2167" s="314"/>
    </row>
    <row r="2168" spans="12:14" s="291" customFormat="1" ht="12.75" hidden="1" customHeight="1">
      <c r="L2168" s="293"/>
      <c r="M2168" s="290"/>
      <c r="N2168" s="314"/>
    </row>
    <row r="2169" spans="12:14" s="291" customFormat="1" ht="12.75" hidden="1" customHeight="1">
      <c r="L2169" s="293"/>
      <c r="M2169" s="290"/>
      <c r="N2169" s="314"/>
    </row>
    <row r="2170" spans="12:14" s="291" customFormat="1" ht="12.75" hidden="1" customHeight="1">
      <c r="L2170" s="293"/>
      <c r="M2170" s="290"/>
      <c r="N2170" s="314"/>
    </row>
    <row r="2171" spans="12:14" s="291" customFormat="1" ht="12.75" hidden="1" customHeight="1">
      <c r="L2171" s="293"/>
      <c r="M2171" s="290"/>
      <c r="N2171" s="314"/>
    </row>
    <row r="2172" spans="12:14" s="291" customFormat="1" ht="12.75" hidden="1" customHeight="1">
      <c r="L2172" s="293"/>
      <c r="M2172" s="290"/>
      <c r="N2172" s="314"/>
    </row>
    <row r="2173" spans="12:14" s="291" customFormat="1" ht="12.75" hidden="1" customHeight="1">
      <c r="L2173" s="293"/>
      <c r="M2173" s="290"/>
      <c r="N2173" s="314"/>
    </row>
    <row r="2174" spans="12:14" s="291" customFormat="1" ht="12.75" hidden="1" customHeight="1">
      <c r="L2174" s="293"/>
      <c r="M2174" s="290"/>
      <c r="N2174" s="314"/>
    </row>
    <row r="2175" spans="12:14" s="291" customFormat="1" ht="12.75" hidden="1" customHeight="1">
      <c r="L2175" s="293"/>
      <c r="M2175" s="290"/>
      <c r="N2175" s="314"/>
    </row>
    <row r="2176" spans="12:14" s="291" customFormat="1" ht="12.75" hidden="1" customHeight="1">
      <c r="L2176" s="293"/>
      <c r="M2176" s="290"/>
      <c r="N2176" s="314"/>
    </row>
    <row r="2177" spans="12:14" s="291" customFormat="1" ht="12.75" hidden="1" customHeight="1">
      <c r="L2177" s="293"/>
      <c r="M2177" s="290"/>
      <c r="N2177" s="314"/>
    </row>
    <row r="2178" spans="12:14" s="291" customFormat="1" ht="12.75" hidden="1" customHeight="1">
      <c r="L2178" s="293"/>
      <c r="M2178" s="290"/>
      <c r="N2178" s="314"/>
    </row>
    <row r="2179" spans="12:14" s="291" customFormat="1" ht="12.75" hidden="1" customHeight="1">
      <c r="L2179" s="293"/>
      <c r="M2179" s="290"/>
      <c r="N2179" s="314"/>
    </row>
    <row r="2180" spans="12:14" s="291" customFormat="1" ht="12.75" hidden="1" customHeight="1">
      <c r="L2180" s="293"/>
      <c r="M2180" s="290"/>
      <c r="N2180" s="314"/>
    </row>
    <row r="2181" spans="12:14" s="291" customFormat="1" ht="12.75" hidden="1" customHeight="1">
      <c r="L2181" s="293"/>
      <c r="M2181" s="290"/>
      <c r="N2181" s="314"/>
    </row>
    <row r="2182" spans="12:14" s="291" customFormat="1" ht="12.75" hidden="1" customHeight="1">
      <c r="L2182" s="293"/>
      <c r="M2182" s="290"/>
      <c r="N2182" s="314"/>
    </row>
    <row r="2183" spans="12:14" s="291" customFormat="1" ht="12.75" hidden="1" customHeight="1">
      <c r="L2183" s="293"/>
      <c r="M2183" s="290"/>
      <c r="N2183" s="314"/>
    </row>
    <row r="2184" spans="12:14" s="291" customFormat="1" ht="12.75" hidden="1" customHeight="1">
      <c r="L2184" s="293"/>
      <c r="M2184" s="290"/>
      <c r="N2184" s="314"/>
    </row>
    <row r="2185" spans="12:14" s="291" customFormat="1" ht="12.75" hidden="1" customHeight="1">
      <c r="L2185" s="293"/>
      <c r="M2185" s="290"/>
      <c r="N2185" s="314"/>
    </row>
    <row r="2186" spans="12:14" s="291" customFormat="1" ht="12.75" hidden="1" customHeight="1">
      <c r="L2186" s="293"/>
      <c r="M2186" s="290"/>
      <c r="N2186" s="314"/>
    </row>
    <row r="2187" spans="12:14" s="291" customFormat="1" ht="12.75" hidden="1" customHeight="1">
      <c r="L2187" s="293"/>
      <c r="M2187" s="290"/>
      <c r="N2187" s="314"/>
    </row>
    <row r="2188" spans="12:14" s="291" customFormat="1" ht="12.75" hidden="1" customHeight="1">
      <c r="L2188" s="293"/>
      <c r="M2188" s="290"/>
      <c r="N2188" s="314"/>
    </row>
    <row r="2189" spans="12:14" s="291" customFormat="1" ht="12.75" hidden="1" customHeight="1">
      <c r="L2189" s="293"/>
      <c r="M2189" s="290"/>
      <c r="N2189" s="314"/>
    </row>
    <row r="2190" spans="12:14" s="291" customFormat="1" ht="12.75" hidden="1" customHeight="1">
      <c r="L2190" s="293"/>
      <c r="M2190" s="290"/>
      <c r="N2190" s="314"/>
    </row>
    <row r="2191" spans="12:14" s="291" customFormat="1" ht="12.75" hidden="1" customHeight="1">
      <c r="L2191" s="293"/>
      <c r="M2191" s="290"/>
      <c r="N2191" s="314"/>
    </row>
    <row r="2192" spans="12:14" s="291" customFormat="1" ht="12.75" hidden="1" customHeight="1">
      <c r="L2192" s="293"/>
      <c r="M2192" s="290"/>
      <c r="N2192" s="314"/>
    </row>
    <row r="2193" spans="12:14" s="291" customFormat="1" ht="12.75" hidden="1" customHeight="1">
      <c r="L2193" s="293"/>
      <c r="M2193" s="290"/>
      <c r="N2193" s="314"/>
    </row>
    <row r="2194" spans="12:14" s="291" customFormat="1" ht="12.75" hidden="1" customHeight="1">
      <c r="L2194" s="293"/>
      <c r="M2194" s="290"/>
      <c r="N2194" s="314"/>
    </row>
    <row r="2195" spans="12:14" s="291" customFormat="1" ht="12.75" hidden="1" customHeight="1">
      <c r="L2195" s="293"/>
      <c r="M2195" s="290"/>
      <c r="N2195" s="314"/>
    </row>
    <row r="2196" spans="12:14" s="291" customFormat="1" ht="12.75" hidden="1" customHeight="1">
      <c r="L2196" s="293"/>
      <c r="M2196" s="290"/>
      <c r="N2196" s="314"/>
    </row>
    <row r="2197" spans="12:14" s="291" customFormat="1" ht="12.75" hidden="1" customHeight="1">
      <c r="L2197" s="293"/>
      <c r="M2197" s="290"/>
      <c r="N2197" s="314"/>
    </row>
    <row r="2198" spans="12:14" s="291" customFormat="1" ht="12.75" hidden="1" customHeight="1">
      <c r="L2198" s="293"/>
      <c r="M2198" s="290"/>
      <c r="N2198" s="314"/>
    </row>
    <row r="2199" spans="12:14" s="291" customFormat="1" ht="12.75" hidden="1" customHeight="1">
      <c r="L2199" s="293"/>
      <c r="M2199" s="290"/>
      <c r="N2199" s="314"/>
    </row>
    <row r="2200" spans="12:14" s="291" customFormat="1" ht="12.75" hidden="1" customHeight="1">
      <c r="L2200" s="293"/>
      <c r="M2200" s="290"/>
      <c r="N2200" s="314"/>
    </row>
    <row r="2201" spans="12:14" s="291" customFormat="1" ht="12.75" hidden="1" customHeight="1">
      <c r="L2201" s="293"/>
      <c r="M2201" s="290"/>
      <c r="N2201" s="314"/>
    </row>
    <row r="2202" spans="12:14" s="291" customFormat="1" ht="12.75" hidden="1" customHeight="1">
      <c r="L2202" s="293"/>
      <c r="M2202" s="290"/>
      <c r="N2202" s="314"/>
    </row>
    <row r="2203" spans="12:14" s="291" customFormat="1" ht="12.75" hidden="1" customHeight="1">
      <c r="L2203" s="293"/>
      <c r="M2203" s="290"/>
      <c r="N2203" s="314"/>
    </row>
    <row r="2204" spans="12:14" s="291" customFormat="1" ht="12.75" hidden="1" customHeight="1">
      <c r="L2204" s="293"/>
      <c r="M2204" s="290"/>
      <c r="N2204" s="314"/>
    </row>
    <row r="2205" spans="12:14" s="291" customFormat="1" ht="12.75" hidden="1" customHeight="1">
      <c r="L2205" s="293"/>
      <c r="M2205" s="290"/>
      <c r="N2205" s="314"/>
    </row>
    <row r="2206" spans="12:14" s="291" customFormat="1" ht="12.75" hidden="1" customHeight="1">
      <c r="L2206" s="293"/>
      <c r="M2206" s="290"/>
      <c r="N2206" s="314"/>
    </row>
    <row r="2207" spans="12:14" s="291" customFormat="1" ht="12.75" hidden="1" customHeight="1">
      <c r="L2207" s="293"/>
      <c r="M2207" s="290"/>
      <c r="N2207" s="314"/>
    </row>
    <row r="2208" spans="12:14" s="291" customFormat="1" ht="12.75" hidden="1" customHeight="1">
      <c r="L2208" s="293"/>
      <c r="M2208" s="290"/>
      <c r="N2208" s="314"/>
    </row>
    <row r="2209" spans="12:14" s="291" customFormat="1" ht="12.75" hidden="1" customHeight="1">
      <c r="L2209" s="293"/>
      <c r="M2209" s="290"/>
      <c r="N2209" s="314"/>
    </row>
    <row r="2210" spans="12:14" s="291" customFormat="1" ht="12.75" hidden="1" customHeight="1">
      <c r="L2210" s="293"/>
      <c r="M2210" s="290"/>
      <c r="N2210" s="314"/>
    </row>
    <row r="2211" spans="12:14" s="291" customFormat="1" ht="12.75" hidden="1" customHeight="1">
      <c r="L2211" s="293"/>
      <c r="M2211" s="290"/>
      <c r="N2211" s="314"/>
    </row>
    <row r="2212" spans="12:14" s="291" customFormat="1" ht="12.75" hidden="1" customHeight="1">
      <c r="L2212" s="293"/>
      <c r="M2212" s="290"/>
      <c r="N2212" s="314"/>
    </row>
    <row r="2213" spans="12:14" s="291" customFormat="1" ht="12.75" hidden="1" customHeight="1">
      <c r="L2213" s="293"/>
      <c r="M2213" s="290"/>
      <c r="N2213" s="314"/>
    </row>
    <row r="2214" spans="12:14" s="291" customFormat="1" ht="12.75" hidden="1" customHeight="1">
      <c r="L2214" s="293"/>
      <c r="M2214" s="290"/>
      <c r="N2214" s="314"/>
    </row>
    <row r="2215" spans="12:14" s="291" customFormat="1" ht="12.75" hidden="1" customHeight="1">
      <c r="L2215" s="293"/>
      <c r="M2215" s="290"/>
      <c r="N2215" s="314"/>
    </row>
    <row r="2216" spans="12:14" s="291" customFormat="1" ht="12.75" hidden="1" customHeight="1">
      <c r="L2216" s="293"/>
      <c r="M2216" s="290"/>
      <c r="N2216" s="314"/>
    </row>
    <row r="2217" spans="12:14" s="291" customFormat="1" ht="12.75" hidden="1" customHeight="1">
      <c r="L2217" s="293"/>
      <c r="M2217" s="290"/>
      <c r="N2217" s="314"/>
    </row>
    <row r="2218" spans="12:14" s="291" customFormat="1" ht="12.75" hidden="1" customHeight="1">
      <c r="L2218" s="293"/>
      <c r="M2218" s="290"/>
      <c r="N2218" s="314"/>
    </row>
    <row r="2219" spans="12:14" s="291" customFormat="1" ht="12.75" hidden="1" customHeight="1">
      <c r="L2219" s="293"/>
      <c r="M2219" s="290"/>
      <c r="N2219" s="314"/>
    </row>
    <row r="2220" spans="12:14" s="291" customFormat="1" ht="12.75" hidden="1" customHeight="1">
      <c r="L2220" s="293"/>
      <c r="M2220" s="290"/>
      <c r="N2220" s="314"/>
    </row>
    <row r="2221" spans="12:14" s="291" customFormat="1" ht="12.75" hidden="1" customHeight="1">
      <c r="L2221" s="293"/>
      <c r="M2221" s="290"/>
      <c r="N2221" s="314"/>
    </row>
    <row r="2222" spans="12:14" s="291" customFormat="1" ht="12.75" hidden="1" customHeight="1">
      <c r="L2222" s="293"/>
      <c r="M2222" s="290"/>
      <c r="N2222" s="314"/>
    </row>
    <row r="2223" spans="12:14" s="291" customFormat="1" ht="12.75" hidden="1" customHeight="1">
      <c r="L2223" s="293"/>
      <c r="M2223" s="290"/>
      <c r="N2223" s="314"/>
    </row>
    <row r="2224" spans="12:14" s="291" customFormat="1" ht="12.75" hidden="1" customHeight="1">
      <c r="L2224" s="293"/>
      <c r="M2224" s="290"/>
      <c r="N2224" s="314"/>
    </row>
    <row r="2225" spans="12:14" s="291" customFormat="1" ht="12.75" hidden="1" customHeight="1">
      <c r="L2225" s="293"/>
      <c r="M2225" s="290"/>
      <c r="N2225" s="314"/>
    </row>
    <row r="2226" spans="12:14" s="291" customFormat="1" ht="12.75" hidden="1" customHeight="1">
      <c r="L2226" s="293"/>
      <c r="M2226" s="290"/>
      <c r="N2226" s="314"/>
    </row>
    <row r="2227" spans="12:14" s="291" customFormat="1" ht="12.75" hidden="1" customHeight="1">
      <c r="L2227" s="293"/>
      <c r="M2227" s="290"/>
      <c r="N2227" s="314"/>
    </row>
    <row r="2228" spans="12:14" s="291" customFormat="1" ht="12.75" hidden="1" customHeight="1">
      <c r="L2228" s="293"/>
      <c r="M2228" s="290"/>
      <c r="N2228" s="314"/>
    </row>
    <row r="2229" spans="12:14" s="291" customFormat="1" ht="12.75" hidden="1" customHeight="1">
      <c r="L2229" s="293"/>
      <c r="M2229" s="290"/>
      <c r="N2229" s="314"/>
    </row>
    <row r="2230" spans="12:14" s="291" customFormat="1" ht="12.75" hidden="1" customHeight="1">
      <c r="L2230" s="293"/>
      <c r="M2230" s="290"/>
      <c r="N2230" s="314"/>
    </row>
    <row r="2231" spans="12:14" s="291" customFormat="1" ht="12.75" hidden="1" customHeight="1">
      <c r="L2231" s="293"/>
      <c r="M2231" s="290"/>
      <c r="N2231" s="314"/>
    </row>
    <row r="2232" spans="12:14" s="291" customFormat="1" ht="12.75" hidden="1" customHeight="1">
      <c r="L2232" s="293"/>
      <c r="M2232" s="290"/>
      <c r="N2232" s="314"/>
    </row>
    <row r="2233" spans="12:14" s="291" customFormat="1" ht="12.75" hidden="1" customHeight="1">
      <c r="L2233" s="293"/>
      <c r="M2233" s="290"/>
      <c r="N2233" s="314"/>
    </row>
    <row r="2234" spans="12:14" s="291" customFormat="1" ht="12.75" hidden="1" customHeight="1">
      <c r="L2234" s="293"/>
      <c r="M2234" s="290"/>
      <c r="N2234" s="314"/>
    </row>
    <row r="2235" spans="12:14" s="291" customFormat="1" ht="12.75" hidden="1" customHeight="1">
      <c r="L2235" s="293"/>
      <c r="M2235" s="290"/>
      <c r="N2235" s="314"/>
    </row>
    <row r="2236" spans="12:14" s="291" customFormat="1" ht="12.75" hidden="1" customHeight="1">
      <c r="L2236" s="293"/>
      <c r="M2236" s="290"/>
      <c r="N2236" s="314"/>
    </row>
    <row r="2237" spans="12:14" s="291" customFormat="1" ht="12.75" hidden="1" customHeight="1">
      <c r="L2237" s="293"/>
      <c r="M2237" s="290"/>
      <c r="N2237" s="314"/>
    </row>
    <row r="2238" spans="12:14" s="291" customFormat="1" ht="12.75" hidden="1" customHeight="1">
      <c r="L2238" s="293"/>
      <c r="M2238" s="290"/>
      <c r="N2238" s="314"/>
    </row>
    <row r="2239" spans="12:14" s="291" customFormat="1" ht="12.75" hidden="1" customHeight="1">
      <c r="L2239" s="293"/>
      <c r="M2239" s="290"/>
      <c r="N2239" s="314"/>
    </row>
    <row r="2240" spans="12:14" s="291" customFormat="1" ht="12.75" hidden="1" customHeight="1">
      <c r="L2240" s="293"/>
      <c r="M2240" s="290"/>
      <c r="N2240" s="314"/>
    </row>
    <row r="2241" spans="12:14" s="291" customFormat="1" ht="12.75" hidden="1" customHeight="1">
      <c r="L2241" s="293"/>
      <c r="M2241" s="290"/>
      <c r="N2241" s="314"/>
    </row>
    <row r="2242" spans="12:14" s="291" customFormat="1" ht="12.75" hidden="1" customHeight="1">
      <c r="L2242" s="293"/>
      <c r="M2242" s="290"/>
      <c r="N2242" s="314"/>
    </row>
    <row r="2243" spans="12:14" s="291" customFormat="1" ht="12.75" hidden="1" customHeight="1">
      <c r="L2243" s="293"/>
      <c r="M2243" s="290"/>
      <c r="N2243" s="314"/>
    </row>
    <row r="2244" spans="12:14" s="291" customFormat="1" ht="12.75" hidden="1" customHeight="1">
      <c r="L2244" s="293"/>
      <c r="M2244" s="290"/>
      <c r="N2244" s="314"/>
    </row>
    <row r="2245" spans="12:14" s="291" customFormat="1" ht="12.75" hidden="1" customHeight="1">
      <c r="L2245" s="293"/>
      <c r="M2245" s="290"/>
      <c r="N2245" s="314"/>
    </row>
    <row r="2246" spans="12:14" s="291" customFormat="1" ht="12.75" hidden="1" customHeight="1">
      <c r="L2246" s="293"/>
      <c r="M2246" s="290"/>
      <c r="N2246" s="314"/>
    </row>
    <row r="2247" spans="12:14" s="291" customFormat="1" ht="12.75" hidden="1" customHeight="1">
      <c r="L2247" s="293"/>
      <c r="M2247" s="290"/>
      <c r="N2247" s="314"/>
    </row>
    <row r="2248" spans="12:14" s="291" customFormat="1" ht="12.75" hidden="1" customHeight="1">
      <c r="L2248" s="293"/>
      <c r="M2248" s="290"/>
      <c r="N2248" s="314"/>
    </row>
    <row r="2249" spans="12:14" s="291" customFormat="1" ht="12.75" hidden="1" customHeight="1">
      <c r="L2249" s="293"/>
      <c r="M2249" s="290"/>
      <c r="N2249" s="314"/>
    </row>
    <row r="2250" spans="12:14" s="291" customFormat="1" ht="12.75" hidden="1" customHeight="1">
      <c r="L2250" s="293"/>
      <c r="M2250" s="290"/>
      <c r="N2250" s="314"/>
    </row>
    <row r="2251" spans="12:14" s="291" customFormat="1" ht="12.75" hidden="1" customHeight="1">
      <c r="L2251" s="293"/>
      <c r="M2251" s="290"/>
      <c r="N2251" s="314"/>
    </row>
    <row r="2252" spans="12:14" s="291" customFormat="1" ht="12.75" hidden="1" customHeight="1">
      <c r="L2252" s="293"/>
      <c r="M2252" s="290"/>
      <c r="N2252" s="314"/>
    </row>
    <row r="2253" spans="12:14" s="291" customFormat="1" ht="12.75" hidden="1" customHeight="1">
      <c r="L2253" s="293"/>
      <c r="M2253" s="290"/>
      <c r="N2253" s="314"/>
    </row>
    <row r="2254" spans="12:14" s="291" customFormat="1" ht="12.75" hidden="1" customHeight="1">
      <c r="L2254" s="293"/>
      <c r="M2254" s="290"/>
      <c r="N2254" s="314"/>
    </row>
    <row r="2255" spans="12:14" s="291" customFormat="1" ht="12.75" hidden="1" customHeight="1">
      <c r="L2255" s="293"/>
      <c r="M2255" s="290"/>
      <c r="N2255" s="314"/>
    </row>
    <row r="2256" spans="12:14" s="291" customFormat="1" ht="12.75" hidden="1" customHeight="1">
      <c r="L2256" s="293"/>
      <c r="M2256" s="290"/>
      <c r="N2256" s="314"/>
    </row>
    <row r="2257" spans="12:14" s="291" customFormat="1" ht="12.75" hidden="1" customHeight="1">
      <c r="L2257" s="293"/>
      <c r="M2257" s="290"/>
      <c r="N2257" s="314"/>
    </row>
    <row r="2258" spans="12:14" s="291" customFormat="1" ht="12.75" hidden="1" customHeight="1">
      <c r="L2258" s="293"/>
      <c r="M2258" s="290"/>
      <c r="N2258" s="314"/>
    </row>
    <row r="2259" spans="12:14" s="291" customFormat="1" ht="12.75" hidden="1" customHeight="1">
      <c r="L2259" s="293"/>
      <c r="M2259" s="290"/>
      <c r="N2259" s="314"/>
    </row>
    <row r="2260" spans="12:14" s="291" customFormat="1" ht="12.75" hidden="1" customHeight="1">
      <c r="L2260" s="293"/>
      <c r="M2260" s="290"/>
      <c r="N2260" s="314"/>
    </row>
    <row r="2261" spans="12:14" s="291" customFormat="1" ht="12.75" hidden="1" customHeight="1">
      <c r="L2261" s="293"/>
      <c r="M2261" s="290"/>
      <c r="N2261" s="314"/>
    </row>
    <row r="2262" spans="12:14" s="291" customFormat="1" ht="12.75" hidden="1" customHeight="1">
      <c r="L2262" s="293"/>
      <c r="M2262" s="290"/>
      <c r="N2262" s="314"/>
    </row>
    <row r="2263" spans="12:14" s="291" customFormat="1" ht="12.75" hidden="1" customHeight="1">
      <c r="L2263" s="293"/>
      <c r="M2263" s="290"/>
      <c r="N2263" s="314"/>
    </row>
    <row r="2264" spans="12:14" s="291" customFormat="1" ht="12.75" hidden="1" customHeight="1">
      <c r="L2264" s="293"/>
      <c r="M2264" s="290"/>
      <c r="N2264" s="314"/>
    </row>
    <row r="2265" spans="12:14" s="291" customFormat="1" ht="12.75" hidden="1" customHeight="1">
      <c r="L2265" s="293"/>
      <c r="M2265" s="290"/>
      <c r="N2265" s="314"/>
    </row>
    <row r="2266" spans="12:14" s="291" customFormat="1" ht="12.75" hidden="1" customHeight="1">
      <c r="L2266" s="293"/>
      <c r="M2266" s="290"/>
      <c r="N2266" s="314"/>
    </row>
    <row r="2267" spans="12:14" s="291" customFormat="1" ht="12.75" hidden="1" customHeight="1">
      <c r="L2267" s="293"/>
      <c r="M2267" s="290"/>
      <c r="N2267" s="314"/>
    </row>
    <row r="2268" spans="12:14" s="291" customFormat="1" ht="12.75" hidden="1" customHeight="1">
      <c r="L2268" s="293"/>
      <c r="M2268" s="290"/>
      <c r="N2268" s="314"/>
    </row>
    <row r="2269" spans="12:14" s="291" customFormat="1" ht="12.75" hidden="1" customHeight="1">
      <c r="L2269" s="293"/>
      <c r="M2269" s="290"/>
      <c r="N2269" s="314"/>
    </row>
    <row r="2270" spans="12:14" s="291" customFormat="1" ht="12.75" hidden="1" customHeight="1">
      <c r="L2270" s="293"/>
      <c r="M2270" s="290"/>
      <c r="N2270" s="314"/>
    </row>
    <row r="2271" spans="12:14" s="291" customFormat="1" ht="12.75" hidden="1" customHeight="1">
      <c r="L2271" s="293"/>
      <c r="M2271" s="290"/>
      <c r="N2271" s="314"/>
    </row>
    <row r="2272" spans="12:14" s="291" customFormat="1" ht="12.75" hidden="1" customHeight="1">
      <c r="L2272" s="293"/>
      <c r="M2272" s="290"/>
      <c r="N2272" s="314"/>
    </row>
    <row r="2273" spans="12:14" s="291" customFormat="1" ht="12.75" hidden="1" customHeight="1">
      <c r="L2273" s="293"/>
      <c r="M2273" s="290"/>
      <c r="N2273" s="314"/>
    </row>
    <row r="2274" spans="12:14" s="291" customFormat="1" ht="12.75" hidden="1" customHeight="1">
      <c r="L2274" s="293"/>
      <c r="M2274" s="290"/>
      <c r="N2274" s="314"/>
    </row>
    <row r="2275" spans="12:14" s="291" customFormat="1" ht="12.75" hidden="1" customHeight="1">
      <c r="L2275" s="293"/>
      <c r="M2275" s="290"/>
      <c r="N2275" s="314"/>
    </row>
    <row r="2276" spans="12:14" s="291" customFormat="1" ht="12.75" hidden="1" customHeight="1">
      <c r="L2276" s="293"/>
      <c r="M2276" s="290"/>
      <c r="N2276" s="314"/>
    </row>
    <row r="2277" spans="12:14" s="291" customFormat="1" ht="12.75" hidden="1" customHeight="1">
      <c r="L2277" s="293"/>
      <c r="M2277" s="290"/>
      <c r="N2277" s="314"/>
    </row>
    <row r="2278" spans="12:14" s="291" customFormat="1" ht="12.75" hidden="1" customHeight="1">
      <c r="L2278" s="293"/>
      <c r="M2278" s="290"/>
      <c r="N2278" s="314"/>
    </row>
    <row r="2279" spans="12:14" s="291" customFormat="1" ht="12.75" hidden="1" customHeight="1">
      <c r="L2279" s="293"/>
      <c r="M2279" s="290"/>
      <c r="N2279" s="314"/>
    </row>
    <row r="2280" spans="12:14" s="291" customFormat="1" ht="12.75" hidden="1" customHeight="1">
      <c r="L2280" s="293"/>
      <c r="M2280" s="290"/>
      <c r="N2280" s="314"/>
    </row>
    <row r="2281" spans="12:14" s="291" customFormat="1" ht="12.75" hidden="1" customHeight="1">
      <c r="L2281" s="293"/>
      <c r="M2281" s="290"/>
      <c r="N2281" s="314"/>
    </row>
    <row r="2282" spans="12:14" s="291" customFormat="1" ht="12.75" hidden="1" customHeight="1">
      <c r="L2282" s="293"/>
      <c r="M2282" s="290"/>
      <c r="N2282" s="314"/>
    </row>
    <row r="2283" spans="12:14" s="291" customFormat="1" ht="12.75" hidden="1" customHeight="1">
      <c r="L2283" s="293"/>
      <c r="M2283" s="290"/>
      <c r="N2283" s="314"/>
    </row>
    <row r="2284" spans="12:14" s="291" customFormat="1" ht="12.75" hidden="1" customHeight="1">
      <c r="L2284" s="293"/>
      <c r="M2284" s="290"/>
      <c r="N2284" s="314"/>
    </row>
    <row r="2285" spans="12:14" s="291" customFormat="1" ht="12.75" hidden="1" customHeight="1">
      <c r="L2285" s="293"/>
      <c r="M2285" s="290"/>
      <c r="N2285" s="314"/>
    </row>
    <row r="2286" spans="12:14" s="291" customFormat="1" ht="12.75" hidden="1" customHeight="1">
      <c r="L2286" s="293"/>
      <c r="M2286" s="290"/>
      <c r="N2286" s="314"/>
    </row>
    <row r="2287" spans="12:14" s="291" customFormat="1" ht="12.75" hidden="1" customHeight="1">
      <c r="L2287" s="293"/>
      <c r="M2287" s="290"/>
      <c r="N2287" s="314"/>
    </row>
    <row r="2288" spans="12:14" s="291" customFormat="1" ht="12.75" hidden="1" customHeight="1">
      <c r="L2288" s="293"/>
      <c r="M2288" s="290"/>
      <c r="N2288" s="314"/>
    </row>
    <row r="2289" spans="12:14" s="291" customFormat="1" ht="12.75" hidden="1" customHeight="1">
      <c r="L2289" s="293"/>
      <c r="M2289" s="290"/>
      <c r="N2289" s="314"/>
    </row>
    <row r="2290" spans="12:14" s="291" customFormat="1" ht="12.75" hidden="1" customHeight="1">
      <c r="L2290" s="293"/>
      <c r="M2290" s="290"/>
      <c r="N2290" s="314"/>
    </row>
    <row r="2291" spans="12:14" s="291" customFormat="1" ht="12.75" hidden="1" customHeight="1">
      <c r="L2291" s="293"/>
      <c r="M2291" s="290"/>
      <c r="N2291" s="314"/>
    </row>
    <row r="2292" spans="12:14" s="291" customFormat="1" ht="12.75" hidden="1" customHeight="1">
      <c r="L2292" s="293"/>
      <c r="M2292" s="290"/>
      <c r="N2292" s="314"/>
    </row>
    <row r="2293" spans="12:14" s="291" customFormat="1" ht="12.75" hidden="1" customHeight="1">
      <c r="L2293" s="293"/>
      <c r="M2293" s="290"/>
      <c r="N2293" s="314"/>
    </row>
    <row r="2294" spans="12:14" s="291" customFormat="1" ht="12.75" hidden="1" customHeight="1">
      <c r="L2294" s="293"/>
      <c r="M2294" s="290"/>
      <c r="N2294" s="314"/>
    </row>
    <row r="2295" spans="12:14" s="291" customFormat="1" ht="12.75" hidden="1" customHeight="1">
      <c r="L2295" s="293"/>
      <c r="M2295" s="290"/>
      <c r="N2295" s="314"/>
    </row>
    <row r="2296" spans="12:14" s="291" customFormat="1" ht="12.75" hidden="1" customHeight="1">
      <c r="L2296" s="293"/>
      <c r="M2296" s="290"/>
      <c r="N2296" s="314"/>
    </row>
    <row r="2297" spans="12:14" s="291" customFormat="1" ht="12.75" hidden="1" customHeight="1">
      <c r="L2297" s="293"/>
      <c r="M2297" s="290"/>
      <c r="N2297" s="314"/>
    </row>
    <row r="2298" spans="12:14" s="291" customFormat="1" ht="12.75" hidden="1" customHeight="1">
      <c r="L2298" s="293"/>
      <c r="M2298" s="290"/>
      <c r="N2298" s="314"/>
    </row>
    <row r="2299" spans="12:14" s="291" customFormat="1" ht="12.75" hidden="1" customHeight="1">
      <c r="L2299" s="293"/>
      <c r="M2299" s="290"/>
      <c r="N2299" s="314"/>
    </row>
    <row r="2300" spans="12:14" s="291" customFormat="1" ht="12.75" hidden="1" customHeight="1">
      <c r="L2300" s="293"/>
      <c r="M2300" s="290"/>
      <c r="N2300" s="314"/>
    </row>
    <row r="2301" spans="12:14" s="291" customFormat="1" ht="12.75" hidden="1" customHeight="1">
      <c r="L2301" s="293"/>
      <c r="M2301" s="290"/>
      <c r="N2301" s="314"/>
    </row>
    <row r="2302" spans="12:14" s="291" customFormat="1" ht="12.75" hidden="1" customHeight="1">
      <c r="L2302" s="293"/>
      <c r="M2302" s="290"/>
      <c r="N2302" s="314"/>
    </row>
    <row r="2303" spans="12:14" s="291" customFormat="1" ht="12.75" hidden="1" customHeight="1">
      <c r="L2303" s="293"/>
      <c r="M2303" s="290"/>
      <c r="N2303" s="314"/>
    </row>
    <row r="2304" spans="12:14" s="291" customFormat="1" ht="12.75" hidden="1" customHeight="1">
      <c r="L2304" s="293"/>
      <c r="M2304" s="290"/>
      <c r="N2304" s="314"/>
    </row>
    <row r="2305" spans="12:14" s="291" customFormat="1" ht="12.75" hidden="1" customHeight="1">
      <c r="L2305" s="293"/>
      <c r="M2305" s="290"/>
      <c r="N2305" s="314"/>
    </row>
    <row r="2306" spans="12:14" s="291" customFormat="1" ht="12.75" hidden="1" customHeight="1">
      <c r="L2306" s="293"/>
      <c r="M2306" s="290"/>
      <c r="N2306" s="314"/>
    </row>
    <row r="2307" spans="12:14" s="291" customFormat="1" ht="12.75" hidden="1" customHeight="1">
      <c r="L2307" s="293"/>
      <c r="M2307" s="290"/>
      <c r="N2307" s="314"/>
    </row>
    <row r="2308" spans="12:14" s="291" customFormat="1" ht="12.75" hidden="1" customHeight="1">
      <c r="L2308" s="293"/>
      <c r="M2308" s="290"/>
      <c r="N2308" s="314"/>
    </row>
    <row r="2309" spans="12:14" s="291" customFormat="1" ht="12.75" hidden="1" customHeight="1">
      <c r="L2309" s="293"/>
      <c r="M2309" s="290"/>
      <c r="N2309" s="314"/>
    </row>
    <row r="2310" spans="12:14" s="291" customFormat="1" ht="12.75" hidden="1" customHeight="1">
      <c r="L2310" s="293"/>
      <c r="M2310" s="290"/>
      <c r="N2310" s="314"/>
    </row>
    <row r="2311" spans="12:14" s="291" customFormat="1" ht="12.75" hidden="1" customHeight="1">
      <c r="L2311" s="293"/>
      <c r="M2311" s="290"/>
      <c r="N2311" s="314"/>
    </row>
    <row r="2312" spans="12:14" s="291" customFormat="1" ht="12.75" hidden="1" customHeight="1">
      <c r="L2312" s="293"/>
      <c r="M2312" s="290"/>
      <c r="N2312" s="314"/>
    </row>
    <row r="2313" spans="12:14" s="291" customFormat="1" ht="12.75" hidden="1" customHeight="1">
      <c r="L2313" s="293"/>
      <c r="M2313" s="290"/>
      <c r="N2313" s="314"/>
    </row>
    <row r="2314" spans="12:14" s="291" customFormat="1" ht="12.75" hidden="1" customHeight="1">
      <c r="L2314" s="293"/>
      <c r="M2314" s="290"/>
      <c r="N2314" s="314"/>
    </row>
    <row r="2315" spans="12:14" s="291" customFormat="1" ht="12.75" hidden="1" customHeight="1">
      <c r="L2315" s="293"/>
      <c r="M2315" s="290"/>
      <c r="N2315" s="314"/>
    </row>
    <row r="2316" spans="12:14" s="291" customFormat="1" ht="12.75" hidden="1" customHeight="1">
      <c r="L2316" s="293"/>
      <c r="M2316" s="290"/>
      <c r="N2316" s="314"/>
    </row>
    <row r="2317" spans="12:14" s="291" customFormat="1" ht="12.75" hidden="1" customHeight="1">
      <c r="L2317" s="293"/>
      <c r="M2317" s="290"/>
      <c r="N2317" s="314"/>
    </row>
    <row r="2318" spans="12:14" s="291" customFormat="1" ht="12.75" hidden="1" customHeight="1">
      <c r="L2318" s="293"/>
      <c r="M2318" s="290"/>
      <c r="N2318" s="314"/>
    </row>
    <row r="2319" spans="12:14" s="291" customFormat="1" ht="12.75" hidden="1" customHeight="1">
      <c r="L2319" s="293"/>
      <c r="M2319" s="290"/>
      <c r="N2319" s="314"/>
    </row>
    <row r="2320" spans="12:14" s="291" customFormat="1" ht="12.75" hidden="1" customHeight="1">
      <c r="L2320" s="293"/>
      <c r="M2320" s="290"/>
      <c r="N2320" s="314"/>
    </row>
    <row r="2321" spans="12:14" s="291" customFormat="1" ht="12.75" hidden="1" customHeight="1">
      <c r="L2321" s="293"/>
      <c r="M2321" s="290"/>
      <c r="N2321" s="314"/>
    </row>
    <row r="2322" spans="12:14" s="291" customFormat="1" ht="12.75" hidden="1" customHeight="1">
      <c r="L2322" s="293"/>
      <c r="M2322" s="290"/>
      <c r="N2322" s="314"/>
    </row>
    <row r="2323" spans="12:14" s="291" customFormat="1" ht="12.75" hidden="1" customHeight="1">
      <c r="L2323" s="293"/>
      <c r="M2323" s="290"/>
      <c r="N2323" s="314"/>
    </row>
    <row r="2324" spans="12:14" s="291" customFormat="1" ht="12.75" hidden="1" customHeight="1">
      <c r="L2324" s="293"/>
      <c r="M2324" s="290"/>
      <c r="N2324" s="314"/>
    </row>
    <row r="2325" spans="12:14" s="291" customFormat="1" ht="12.75" hidden="1" customHeight="1">
      <c r="L2325" s="293"/>
      <c r="M2325" s="290"/>
      <c r="N2325" s="314"/>
    </row>
    <row r="2326" spans="12:14" s="291" customFormat="1" ht="12.75" hidden="1" customHeight="1">
      <c r="L2326" s="293"/>
      <c r="M2326" s="290"/>
      <c r="N2326" s="314"/>
    </row>
    <row r="2327" spans="12:14" s="291" customFormat="1" ht="12.75" hidden="1" customHeight="1">
      <c r="L2327" s="293"/>
      <c r="M2327" s="290"/>
      <c r="N2327" s="314"/>
    </row>
    <row r="2328" spans="12:14" s="291" customFormat="1" ht="12.75" hidden="1" customHeight="1">
      <c r="L2328" s="293"/>
      <c r="M2328" s="290"/>
      <c r="N2328" s="314"/>
    </row>
    <row r="2329" spans="12:14" s="291" customFormat="1" ht="12.75" hidden="1" customHeight="1">
      <c r="L2329" s="293"/>
      <c r="M2329" s="290"/>
      <c r="N2329" s="314"/>
    </row>
    <row r="2330" spans="12:14" s="291" customFormat="1" ht="12.75" hidden="1" customHeight="1">
      <c r="L2330" s="293"/>
      <c r="M2330" s="290"/>
      <c r="N2330" s="314"/>
    </row>
    <row r="2331" spans="12:14" s="291" customFormat="1" ht="12.75" hidden="1" customHeight="1">
      <c r="L2331" s="293"/>
      <c r="M2331" s="290"/>
      <c r="N2331" s="314"/>
    </row>
    <row r="2332" spans="12:14" s="291" customFormat="1" ht="12.75" hidden="1" customHeight="1">
      <c r="L2332" s="293"/>
      <c r="M2332" s="290"/>
      <c r="N2332" s="314"/>
    </row>
    <row r="2333" spans="12:14" s="291" customFormat="1" ht="12.75" hidden="1" customHeight="1">
      <c r="L2333" s="293"/>
      <c r="M2333" s="290"/>
      <c r="N2333" s="314"/>
    </row>
    <row r="2334" spans="12:14" s="291" customFormat="1" ht="12.75" hidden="1" customHeight="1">
      <c r="L2334" s="293"/>
      <c r="M2334" s="290"/>
      <c r="N2334" s="314"/>
    </row>
    <row r="2335" spans="12:14" s="291" customFormat="1" ht="12.75" hidden="1" customHeight="1">
      <c r="L2335" s="293"/>
      <c r="M2335" s="290"/>
      <c r="N2335" s="314"/>
    </row>
    <row r="2336" spans="12:14" s="291" customFormat="1" ht="12.75" hidden="1" customHeight="1">
      <c r="L2336" s="293"/>
      <c r="M2336" s="290"/>
      <c r="N2336" s="314"/>
    </row>
    <row r="2337" spans="12:14" s="291" customFormat="1" ht="12.75" hidden="1" customHeight="1">
      <c r="L2337" s="293"/>
      <c r="M2337" s="290"/>
      <c r="N2337" s="314"/>
    </row>
    <row r="2338" spans="12:14" s="291" customFormat="1" ht="12.75" hidden="1" customHeight="1">
      <c r="L2338" s="293"/>
      <c r="M2338" s="290"/>
      <c r="N2338" s="314"/>
    </row>
    <row r="2339" spans="12:14" s="291" customFormat="1" ht="12.75" hidden="1" customHeight="1">
      <c r="L2339" s="293"/>
      <c r="M2339" s="290"/>
      <c r="N2339" s="314"/>
    </row>
    <row r="2340" spans="12:14" s="291" customFormat="1" ht="12.75" hidden="1" customHeight="1">
      <c r="L2340" s="293"/>
      <c r="M2340" s="290"/>
      <c r="N2340" s="314"/>
    </row>
    <row r="2341" spans="12:14" s="291" customFormat="1" ht="12.75" hidden="1" customHeight="1">
      <c r="L2341" s="293"/>
      <c r="M2341" s="290"/>
      <c r="N2341" s="314"/>
    </row>
    <row r="2342" spans="12:14" s="291" customFormat="1" ht="12.75" hidden="1" customHeight="1">
      <c r="L2342" s="293"/>
      <c r="M2342" s="290"/>
      <c r="N2342" s="314"/>
    </row>
    <row r="2343" spans="12:14" s="291" customFormat="1" ht="12.75" hidden="1" customHeight="1">
      <c r="L2343" s="293"/>
      <c r="M2343" s="290"/>
      <c r="N2343" s="314"/>
    </row>
    <row r="2344" spans="12:14" s="291" customFormat="1" ht="12.75" hidden="1" customHeight="1">
      <c r="L2344" s="293"/>
      <c r="M2344" s="290"/>
      <c r="N2344" s="314"/>
    </row>
    <row r="2345" spans="12:14" s="291" customFormat="1" ht="12.75" hidden="1" customHeight="1">
      <c r="L2345" s="293"/>
      <c r="M2345" s="290"/>
      <c r="N2345" s="314"/>
    </row>
    <row r="2346" spans="12:14" s="291" customFormat="1" ht="12.75" hidden="1" customHeight="1">
      <c r="L2346" s="293"/>
      <c r="M2346" s="290"/>
      <c r="N2346" s="314"/>
    </row>
    <row r="2347" spans="12:14" s="291" customFormat="1" ht="12.75" hidden="1" customHeight="1">
      <c r="L2347" s="293"/>
      <c r="M2347" s="290"/>
      <c r="N2347" s="314"/>
    </row>
    <row r="2348" spans="12:14" s="291" customFormat="1" ht="12.75" hidden="1" customHeight="1">
      <c r="L2348" s="293"/>
      <c r="M2348" s="290"/>
      <c r="N2348" s="314"/>
    </row>
    <row r="2349" spans="12:14" s="291" customFormat="1" ht="12.75" hidden="1" customHeight="1">
      <c r="L2349" s="293"/>
      <c r="M2349" s="290"/>
      <c r="N2349" s="314"/>
    </row>
    <row r="2350" spans="12:14" s="291" customFormat="1" ht="12.75" hidden="1" customHeight="1">
      <c r="L2350" s="293"/>
      <c r="M2350" s="290"/>
      <c r="N2350" s="314"/>
    </row>
    <row r="2351" spans="12:14" s="291" customFormat="1" ht="12.75" hidden="1" customHeight="1">
      <c r="L2351" s="293"/>
      <c r="M2351" s="290"/>
      <c r="N2351" s="314"/>
    </row>
    <row r="2352" spans="12:14" s="291" customFormat="1" ht="12.75" hidden="1" customHeight="1">
      <c r="L2352" s="293"/>
      <c r="M2352" s="290"/>
      <c r="N2352" s="314"/>
    </row>
    <row r="2353" spans="12:14" s="291" customFormat="1" ht="12.75" hidden="1" customHeight="1">
      <c r="L2353" s="293"/>
      <c r="M2353" s="290"/>
      <c r="N2353" s="314"/>
    </row>
    <row r="2354" spans="12:14" s="291" customFormat="1" ht="12.75" hidden="1" customHeight="1">
      <c r="L2354" s="293"/>
      <c r="M2354" s="290"/>
      <c r="N2354" s="314"/>
    </row>
    <row r="2355" spans="12:14" s="291" customFormat="1" ht="12.75" hidden="1" customHeight="1">
      <c r="L2355" s="293"/>
      <c r="M2355" s="290"/>
      <c r="N2355" s="314"/>
    </row>
    <row r="2356" spans="12:14" s="291" customFormat="1" ht="12.75" hidden="1" customHeight="1">
      <c r="L2356" s="293"/>
      <c r="M2356" s="290"/>
      <c r="N2356" s="314"/>
    </row>
    <row r="2357" spans="12:14" s="291" customFormat="1" ht="12.75" hidden="1" customHeight="1">
      <c r="L2357" s="293"/>
      <c r="M2357" s="290"/>
      <c r="N2357" s="314"/>
    </row>
    <row r="2358" spans="12:14" s="291" customFormat="1" ht="12.75" hidden="1" customHeight="1">
      <c r="L2358" s="293"/>
      <c r="M2358" s="290"/>
      <c r="N2358" s="314"/>
    </row>
    <row r="2359" spans="12:14" s="291" customFormat="1" ht="12.75" hidden="1" customHeight="1">
      <c r="L2359" s="293"/>
      <c r="M2359" s="290"/>
      <c r="N2359" s="314"/>
    </row>
    <row r="2360" spans="12:14" s="291" customFormat="1" ht="12.75" hidden="1" customHeight="1">
      <c r="L2360" s="293"/>
      <c r="M2360" s="290"/>
      <c r="N2360" s="314"/>
    </row>
    <row r="2361" spans="12:14" s="291" customFormat="1" ht="12.75" hidden="1" customHeight="1">
      <c r="L2361" s="293"/>
      <c r="M2361" s="290"/>
      <c r="N2361" s="314"/>
    </row>
    <row r="2362" spans="12:14" s="291" customFormat="1" ht="12.75" hidden="1" customHeight="1">
      <c r="L2362" s="293"/>
      <c r="M2362" s="290"/>
      <c r="N2362" s="314"/>
    </row>
    <row r="2363" spans="12:14" s="291" customFormat="1" ht="12.75" hidden="1" customHeight="1">
      <c r="L2363" s="293"/>
      <c r="M2363" s="290"/>
      <c r="N2363" s="314"/>
    </row>
    <row r="2364" spans="12:14" s="291" customFormat="1" ht="12.75" hidden="1" customHeight="1">
      <c r="L2364" s="293"/>
      <c r="M2364" s="290"/>
      <c r="N2364" s="314"/>
    </row>
    <row r="2365" spans="12:14" s="291" customFormat="1" ht="12.75" hidden="1" customHeight="1">
      <c r="L2365" s="293"/>
      <c r="M2365" s="290"/>
      <c r="N2365" s="314"/>
    </row>
    <row r="2366" spans="12:14" s="291" customFormat="1" ht="12.75" hidden="1" customHeight="1">
      <c r="L2366" s="293"/>
      <c r="M2366" s="290"/>
      <c r="N2366" s="314"/>
    </row>
    <row r="2367" spans="12:14" s="291" customFormat="1" ht="12.75" hidden="1" customHeight="1">
      <c r="L2367" s="293"/>
      <c r="M2367" s="290"/>
      <c r="N2367" s="314"/>
    </row>
    <row r="2368" spans="12:14" s="291" customFormat="1" ht="12.75" hidden="1" customHeight="1">
      <c r="L2368" s="293"/>
      <c r="M2368" s="290"/>
      <c r="N2368" s="314"/>
    </row>
    <row r="2369" spans="12:14" s="291" customFormat="1" ht="12.75" hidden="1" customHeight="1">
      <c r="L2369" s="293"/>
      <c r="M2369" s="290"/>
      <c r="N2369" s="314"/>
    </row>
    <row r="2370" spans="12:14" s="291" customFormat="1" ht="12.75" hidden="1" customHeight="1">
      <c r="L2370" s="293"/>
      <c r="M2370" s="290"/>
      <c r="N2370" s="314"/>
    </row>
    <row r="2371" spans="12:14" s="291" customFormat="1" ht="12.75" hidden="1" customHeight="1">
      <c r="L2371" s="293"/>
      <c r="M2371" s="290"/>
      <c r="N2371" s="314"/>
    </row>
    <row r="2372" spans="12:14" s="291" customFormat="1" ht="12.75" hidden="1" customHeight="1">
      <c r="L2372" s="293"/>
      <c r="M2372" s="290"/>
      <c r="N2372" s="314"/>
    </row>
    <row r="2373" spans="12:14" s="291" customFormat="1" ht="12.75" hidden="1" customHeight="1">
      <c r="L2373" s="293"/>
      <c r="M2373" s="290"/>
      <c r="N2373" s="314"/>
    </row>
    <row r="2374" spans="12:14" s="291" customFormat="1" ht="12.75" hidden="1" customHeight="1">
      <c r="L2374" s="293"/>
      <c r="M2374" s="290"/>
      <c r="N2374" s="314"/>
    </row>
    <row r="2375" spans="12:14" s="291" customFormat="1" ht="12.75" hidden="1" customHeight="1">
      <c r="L2375" s="293"/>
      <c r="M2375" s="290"/>
      <c r="N2375" s="314"/>
    </row>
    <row r="2376" spans="12:14" s="291" customFormat="1" ht="12.75" hidden="1" customHeight="1">
      <c r="L2376" s="293"/>
      <c r="M2376" s="290"/>
      <c r="N2376" s="314"/>
    </row>
    <row r="2377" spans="12:14" s="291" customFormat="1" ht="12.75" hidden="1" customHeight="1">
      <c r="L2377" s="293"/>
      <c r="M2377" s="290"/>
      <c r="N2377" s="314"/>
    </row>
    <row r="2378" spans="12:14" s="291" customFormat="1" ht="12.75" hidden="1" customHeight="1">
      <c r="L2378" s="293"/>
      <c r="M2378" s="290"/>
      <c r="N2378" s="314"/>
    </row>
    <row r="2379" spans="12:14" s="291" customFormat="1" ht="12.75" hidden="1" customHeight="1">
      <c r="L2379" s="293"/>
      <c r="M2379" s="290"/>
      <c r="N2379" s="314"/>
    </row>
    <row r="2380" spans="12:14" s="291" customFormat="1" ht="12.75" hidden="1" customHeight="1">
      <c r="L2380" s="293"/>
      <c r="M2380" s="290"/>
      <c r="N2380" s="314"/>
    </row>
    <row r="2381" spans="12:14" s="291" customFormat="1" ht="12.75" hidden="1" customHeight="1">
      <c r="L2381" s="293"/>
      <c r="M2381" s="290"/>
      <c r="N2381" s="314"/>
    </row>
    <row r="2382" spans="12:14" s="291" customFormat="1" ht="12.75" hidden="1" customHeight="1">
      <c r="L2382" s="293"/>
      <c r="M2382" s="290"/>
      <c r="N2382" s="314"/>
    </row>
    <row r="2383" spans="12:14" s="291" customFormat="1" ht="12.75" hidden="1" customHeight="1">
      <c r="L2383" s="293"/>
      <c r="M2383" s="290"/>
      <c r="N2383" s="314"/>
    </row>
    <row r="2384" spans="12:14" s="291" customFormat="1" ht="12.75" hidden="1" customHeight="1">
      <c r="L2384" s="293"/>
      <c r="M2384" s="290"/>
      <c r="N2384" s="314"/>
    </row>
    <row r="2385" spans="12:14" s="291" customFormat="1" ht="12.75" hidden="1" customHeight="1">
      <c r="L2385" s="293"/>
      <c r="M2385" s="290"/>
      <c r="N2385" s="314"/>
    </row>
    <row r="2386" spans="12:14" s="291" customFormat="1" ht="12.75" hidden="1" customHeight="1">
      <c r="L2386" s="293"/>
      <c r="M2386" s="290"/>
      <c r="N2386" s="314"/>
    </row>
    <row r="2387" spans="12:14" s="291" customFormat="1" ht="12.75" hidden="1" customHeight="1">
      <c r="L2387" s="293"/>
      <c r="M2387" s="290"/>
      <c r="N2387" s="314"/>
    </row>
    <row r="2388" spans="12:14" s="291" customFormat="1" ht="12.75" hidden="1" customHeight="1">
      <c r="L2388" s="293"/>
      <c r="M2388" s="290"/>
      <c r="N2388" s="314"/>
    </row>
    <row r="2389" spans="12:14" s="291" customFormat="1" ht="12.75" hidden="1" customHeight="1">
      <c r="L2389" s="293"/>
      <c r="M2389" s="290"/>
      <c r="N2389" s="314"/>
    </row>
    <row r="2390" spans="12:14" s="291" customFormat="1" ht="12.75" hidden="1" customHeight="1">
      <c r="L2390" s="293"/>
      <c r="M2390" s="290"/>
      <c r="N2390" s="314"/>
    </row>
    <row r="2391" spans="12:14" s="291" customFormat="1" ht="12.75" hidden="1" customHeight="1">
      <c r="L2391" s="293"/>
      <c r="M2391" s="290"/>
      <c r="N2391" s="314"/>
    </row>
    <row r="2392" spans="12:14" s="291" customFormat="1" ht="12.75" hidden="1" customHeight="1">
      <c r="L2392" s="293"/>
      <c r="M2392" s="290"/>
      <c r="N2392" s="314"/>
    </row>
    <row r="2393" spans="12:14" s="291" customFormat="1" ht="12.75" hidden="1" customHeight="1">
      <c r="L2393" s="293"/>
      <c r="M2393" s="290"/>
      <c r="N2393" s="314"/>
    </row>
    <row r="2394" spans="12:14" s="291" customFormat="1" ht="12.75" hidden="1" customHeight="1">
      <c r="L2394" s="293"/>
      <c r="M2394" s="290"/>
      <c r="N2394" s="314"/>
    </row>
    <row r="2395" spans="12:14" s="291" customFormat="1" ht="12.75" hidden="1" customHeight="1">
      <c r="L2395" s="293"/>
      <c r="M2395" s="290"/>
      <c r="N2395" s="314"/>
    </row>
    <row r="2396" spans="12:14" s="291" customFormat="1" ht="12.75" hidden="1" customHeight="1">
      <c r="L2396" s="293"/>
      <c r="M2396" s="290"/>
      <c r="N2396" s="314"/>
    </row>
    <row r="2397" spans="12:14" s="291" customFormat="1" ht="12.75" hidden="1" customHeight="1">
      <c r="L2397" s="293"/>
      <c r="M2397" s="290"/>
      <c r="N2397" s="314"/>
    </row>
    <row r="2398" spans="12:14" s="291" customFormat="1" ht="12.75" hidden="1" customHeight="1">
      <c r="L2398" s="293"/>
      <c r="M2398" s="290"/>
      <c r="N2398" s="314"/>
    </row>
    <row r="2399" spans="12:14" s="291" customFormat="1" ht="12.75" hidden="1" customHeight="1">
      <c r="L2399" s="293"/>
      <c r="M2399" s="290"/>
      <c r="N2399" s="314"/>
    </row>
    <row r="2400" spans="12:14" s="291" customFormat="1" ht="12.75" hidden="1" customHeight="1">
      <c r="L2400" s="293"/>
      <c r="M2400" s="290"/>
      <c r="N2400" s="314"/>
    </row>
    <row r="2401" spans="12:14" s="291" customFormat="1" ht="12.75" hidden="1" customHeight="1">
      <c r="L2401" s="293"/>
      <c r="M2401" s="290"/>
      <c r="N2401" s="314"/>
    </row>
    <row r="2402" spans="12:14" s="291" customFormat="1" ht="12.75" hidden="1" customHeight="1">
      <c r="L2402" s="293"/>
      <c r="M2402" s="290"/>
      <c r="N2402" s="314"/>
    </row>
    <row r="2403" spans="12:14" s="291" customFormat="1" ht="12.75" hidden="1" customHeight="1">
      <c r="L2403" s="293"/>
      <c r="M2403" s="290"/>
      <c r="N2403" s="314"/>
    </row>
    <row r="2404" spans="12:14" s="291" customFormat="1" ht="12.75" hidden="1" customHeight="1">
      <c r="L2404" s="293"/>
      <c r="M2404" s="290"/>
      <c r="N2404" s="314"/>
    </row>
    <row r="2405" spans="12:14" s="291" customFormat="1" ht="12.75" hidden="1" customHeight="1">
      <c r="L2405" s="293"/>
      <c r="M2405" s="290"/>
      <c r="N2405" s="314"/>
    </row>
    <row r="2406" spans="12:14" s="291" customFormat="1" ht="12.75" hidden="1" customHeight="1">
      <c r="L2406" s="293"/>
      <c r="M2406" s="290"/>
      <c r="N2406" s="314"/>
    </row>
    <row r="2407" spans="12:14" s="291" customFormat="1" ht="12.75" hidden="1" customHeight="1">
      <c r="L2407" s="293"/>
      <c r="M2407" s="290"/>
      <c r="N2407" s="314"/>
    </row>
    <row r="2408" spans="12:14" s="291" customFormat="1" ht="12.75" hidden="1" customHeight="1">
      <c r="L2408" s="293"/>
      <c r="M2408" s="290"/>
      <c r="N2408" s="314"/>
    </row>
    <row r="2409" spans="12:14" s="291" customFormat="1" ht="12.75" hidden="1" customHeight="1">
      <c r="L2409" s="293"/>
      <c r="M2409" s="290"/>
      <c r="N2409" s="314"/>
    </row>
    <row r="2410" spans="12:14" s="291" customFormat="1" ht="12.75" hidden="1" customHeight="1">
      <c r="L2410" s="293"/>
      <c r="M2410" s="290"/>
      <c r="N2410" s="314"/>
    </row>
    <row r="2411" spans="12:14" s="291" customFormat="1" ht="12.75" hidden="1" customHeight="1">
      <c r="L2411" s="293"/>
      <c r="M2411" s="290"/>
      <c r="N2411" s="314"/>
    </row>
    <row r="2412" spans="12:14" s="291" customFormat="1" ht="12.75" hidden="1" customHeight="1">
      <c r="L2412" s="293"/>
      <c r="M2412" s="290"/>
      <c r="N2412" s="314"/>
    </row>
    <row r="2413" spans="12:14" s="291" customFormat="1" ht="12.75" hidden="1" customHeight="1">
      <c r="L2413" s="293"/>
      <c r="M2413" s="290"/>
      <c r="N2413" s="314"/>
    </row>
    <row r="2414" spans="12:14" s="291" customFormat="1" ht="12.75" hidden="1" customHeight="1">
      <c r="L2414" s="293"/>
      <c r="M2414" s="290"/>
      <c r="N2414" s="314"/>
    </row>
    <row r="2415" spans="12:14" s="291" customFormat="1" ht="12.75" hidden="1" customHeight="1">
      <c r="L2415" s="293"/>
      <c r="M2415" s="290"/>
      <c r="N2415" s="314"/>
    </row>
    <row r="2416" spans="12:14" s="291" customFormat="1" ht="12.75" hidden="1" customHeight="1">
      <c r="L2416" s="293"/>
      <c r="M2416" s="290"/>
      <c r="N2416" s="314"/>
    </row>
    <row r="2417" spans="12:14" s="291" customFormat="1" ht="12.75" hidden="1" customHeight="1">
      <c r="L2417" s="293"/>
      <c r="M2417" s="290"/>
      <c r="N2417" s="314"/>
    </row>
    <row r="2418" spans="12:14" s="291" customFormat="1" ht="12.75" hidden="1" customHeight="1">
      <c r="L2418" s="293"/>
      <c r="M2418" s="290"/>
      <c r="N2418" s="314"/>
    </row>
    <row r="2419" spans="12:14" s="291" customFormat="1" ht="12.75" hidden="1" customHeight="1">
      <c r="L2419" s="293"/>
      <c r="M2419" s="290"/>
      <c r="N2419" s="314"/>
    </row>
    <row r="2420" spans="12:14" s="291" customFormat="1" ht="12.75" hidden="1" customHeight="1">
      <c r="L2420" s="293"/>
      <c r="M2420" s="290"/>
      <c r="N2420" s="314"/>
    </row>
    <row r="2421" spans="12:14" s="291" customFormat="1" ht="12.75" hidden="1" customHeight="1">
      <c r="L2421" s="293"/>
      <c r="M2421" s="290"/>
      <c r="N2421" s="314"/>
    </row>
    <row r="2422" spans="12:14" s="291" customFormat="1" ht="12.75" hidden="1" customHeight="1">
      <c r="L2422" s="293"/>
      <c r="M2422" s="290"/>
      <c r="N2422" s="314"/>
    </row>
    <row r="2423" spans="12:14" s="291" customFormat="1" ht="12.75" hidden="1" customHeight="1">
      <c r="L2423" s="293"/>
      <c r="M2423" s="290"/>
      <c r="N2423" s="314"/>
    </row>
    <row r="2424" spans="12:14" s="291" customFormat="1" ht="12.75" hidden="1" customHeight="1">
      <c r="L2424" s="293"/>
      <c r="M2424" s="290"/>
      <c r="N2424" s="314"/>
    </row>
    <row r="2425" spans="12:14" s="291" customFormat="1" ht="12.75" hidden="1" customHeight="1">
      <c r="L2425" s="293"/>
      <c r="M2425" s="290"/>
      <c r="N2425" s="314"/>
    </row>
    <row r="2426" spans="12:14" s="291" customFormat="1" ht="12.75" hidden="1" customHeight="1">
      <c r="L2426" s="293"/>
      <c r="M2426" s="290"/>
      <c r="N2426" s="314"/>
    </row>
    <row r="2427" spans="12:14" s="291" customFormat="1" ht="12.75" hidden="1" customHeight="1">
      <c r="L2427" s="293"/>
      <c r="M2427" s="290"/>
      <c r="N2427" s="314"/>
    </row>
    <row r="2428" spans="12:14" s="291" customFormat="1" ht="12.75" hidden="1" customHeight="1">
      <c r="L2428" s="293"/>
      <c r="M2428" s="290"/>
      <c r="N2428" s="314"/>
    </row>
    <row r="2429" spans="12:14" s="291" customFormat="1" ht="12.75" hidden="1" customHeight="1">
      <c r="L2429" s="293"/>
      <c r="M2429" s="290"/>
      <c r="N2429" s="314"/>
    </row>
    <row r="2430" spans="12:14" s="291" customFormat="1" ht="12.75" hidden="1" customHeight="1">
      <c r="L2430" s="293"/>
      <c r="M2430" s="290"/>
      <c r="N2430" s="314"/>
    </row>
    <row r="2431" spans="12:14" s="291" customFormat="1" ht="12.75" hidden="1" customHeight="1">
      <c r="L2431" s="293"/>
      <c r="M2431" s="290"/>
      <c r="N2431" s="314"/>
    </row>
    <row r="2432" spans="12:14" s="291" customFormat="1" ht="12.75" hidden="1" customHeight="1">
      <c r="L2432" s="293"/>
      <c r="M2432" s="290"/>
      <c r="N2432" s="314"/>
    </row>
    <row r="2433" spans="12:14" s="291" customFormat="1" ht="12.75" hidden="1" customHeight="1">
      <c r="L2433" s="293"/>
      <c r="M2433" s="290"/>
      <c r="N2433" s="314"/>
    </row>
    <row r="2434" spans="12:14" s="291" customFormat="1" ht="12.75" hidden="1" customHeight="1">
      <c r="L2434" s="293"/>
      <c r="M2434" s="290"/>
      <c r="N2434" s="314"/>
    </row>
    <row r="2435" spans="12:14" s="291" customFormat="1" ht="12.75" hidden="1" customHeight="1">
      <c r="L2435" s="293"/>
      <c r="M2435" s="290"/>
      <c r="N2435" s="314"/>
    </row>
    <row r="2436" spans="12:14" s="291" customFormat="1" ht="12.75" hidden="1" customHeight="1">
      <c r="L2436" s="293"/>
      <c r="M2436" s="290"/>
      <c r="N2436" s="314"/>
    </row>
    <row r="2437" spans="12:14" s="291" customFormat="1" ht="12.75" hidden="1" customHeight="1">
      <c r="L2437" s="293"/>
      <c r="M2437" s="290"/>
      <c r="N2437" s="314"/>
    </row>
    <row r="2438" spans="12:14" s="291" customFormat="1" ht="12.75" hidden="1" customHeight="1">
      <c r="L2438" s="293"/>
      <c r="M2438" s="290"/>
      <c r="N2438" s="314"/>
    </row>
    <row r="2439" spans="12:14" s="291" customFormat="1" ht="12.75" hidden="1" customHeight="1">
      <c r="L2439" s="293"/>
      <c r="M2439" s="290"/>
      <c r="N2439" s="314"/>
    </row>
    <row r="2440" spans="12:14" s="291" customFormat="1" ht="12.75" hidden="1" customHeight="1">
      <c r="L2440" s="293"/>
      <c r="M2440" s="290"/>
      <c r="N2440" s="314"/>
    </row>
    <row r="2441" spans="12:14" s="291" customFormat="1" ht="12.75" hidden="1" customHeight="1">
      <c r="L2441" s="293"/>
      <c r="M2441" s="290"/>
      <c r="N2441" s="314"/>
    </row>
    <row r="2442" spans="12:14" s="291" customFormat="1" ht="12.75" hidden="1" customHeight="1">
      <c r="L2442" s="293"/>
      <c r="M2442" s="290"/>
      <c r="N2442" s="314"/>
    </row>
    <row r="2443" spans="12:14" s="291" customFormat="1" ht="12.75" hidden="1" customHeight="1">
      <c r="L2443" s="293"/>
      <c r="M2443" s="290"/>
      <c r="N2443" s="314"/>
    </row>
    <row r="2444" spans="12:14" s="291" customFormat="1" ht="12.75" hidden="1" customHeight="1">
      <c r="L2444" s="293"/>
      <c r="M2444" s="290"/>
      <c r="N2444" s="314"/>
    </row>
    <row r="2445" spans="12:14" s="291" customFormat="1" ht="12.75" hidden="1" customHeight="1">
      <c r="L2445" s="293"/>
      <c r="M2445" s="290"/>
      <c r="N2445" s="314"/>
    </row>
    <row r="2446" spans="12:14" s="291" customFormat="1" ht="12.75" hidden="1" customHeight="1">
      <c r="L2446" s="293"/>
      <c r="M2446" s="290"/>
      <c r="N2446" s="314"/>
    </row>
    <row r="2447" spans="12:14" s="291" customFormat="1" ht="12.75" hidden="1" customHeight="1">
      <c r="L2447" s="293"/>
      <c r="M2447" s="290"/>
      <c r="N2447" s="314"/>
    </row>
    <row r="2448" spans="12:14" s="291" customFormat="1" ht="12.75" hidden="1" customHeight="1">
      <c r="L2448" s="293"/>
      <c r="M2448" s="290"/>
      <c r="N2448" s="314"/>
    </row>
    <row r="2449" spans="12:14" s="291" customFormat="1" ht="12.75" hidden="1" customHeight="1">
      <c r="L2449" s="293"/>
      <c r="M2449" s="290"/>
      <c r="N2449" s="314"/>
    </row>
    <row r="2450" spans="12:14" s="291" customFormat="1" ht="12.75" hidden="1" customHeight="1">
      <c r="L2450" s="293"/>
      <c r="M2450" s="290"/>
      <c r="N2450" s="314"/>
    </row>
    <row r="2451" spans="12:14" s="291" customFormat="1" ht="12.75" hidden="1" customHeight="1">
      <c r="L2451" s="293"/>
      <c r="M2451" s="290"/>
      <c r="N2451" s="314"/>
    </row>
    <row r="2452" spans="12:14" s="291" customFormat="1" ht="12.75" hidden="1" customHeight="1">
      <c r="L2452" s="293"/>
      <c r="M2452" s="290"/>
      <c r="N2452" s="314"/>
    </row>
    <row r="2453" spans="12:14" s="291" customFormat="1" ht="12.75" hidden="1" customHeight="1">
      <c r="L2453" s="293"/>
      <c r="M2453" s="290"/>
      <c r="N2453" s="314"/>
    </row>
    <row r="2454" spans="12:14" s="291" customFormat="1" ht="12.75" hidden="1" customHeight="1">
      <c r="L2454" s="293"/>
      <c r="M2454" s="290"/>
      <c r="N2454" s="314"/>
    </row>
    <row r="2455" spans="12:14" s="291" customFormat="1" ht="12.75" hidden="1" customHeight="1">
      <c r="L2455" s="293"/>
      <c r="M2455" s="290"/>
      <c r="N2455" s="314"/>
    </row>
    <row r="2456" spans="12:14" s="291" customFormat="1" ht="12.75" hidden="1" customHeight="1">
      <c r="L2456" s="293"/>
      <c r="M2456" s="290"/>
      <c r="N2456" s="314"/>
    </row>
    <row r="2457" spans="12:14" s="291" customFormat="1" ht="12.75" hidden="1" customHeight="1">
      <c r="L2457" s="293"/>
      <c r="M2457" s="290"/>
      <c r="N2457" s="314"/>
    </row>
    <row r="2458" spans="12:14" s="291" customFormat="1" ht="12.75" hidden="1" customHeight="1">
      <c r="L2458" s="293"/>
      <c r="M2458" s="290"/>
      <c r="N2458" s="314"/>
    </row>
    <row r="2459" spans="12:14" s="291" customFormat="1" ht="12.75" hidden="1" customHeight="1">
      <c r="L2459" s="293"/>
      <c r="M2459" s="290"/>
      <c r="N2459" s="314"/>
    </row>
    <row r="2460" spans="12:14" s="291" customFormat="1" ht="12.75" hidden="1" customHeight="1">
      <c r="L2460" s="293"/>
      <c r="M2460" s="290"/>
      <c r="N2460" s="314"/>
    </row>
    <row r="2461" spans="12:14" s="291" customFormat="1" ht="12.75" hidden="1" customHeight="1">
      <c r="L2461" s="293"/>
      <c r="M2461" s="290"/>
      <c r="N2461" s="314"/>
    </row>
    <row r="2462" spans="12:14" s="291" customFormat="1" ht="12.75" hidden="1" customHeight="1">
      <c r="L2462" s="293"/>
      <c r="M2462" s="290"/>
      <c r="N2462" s="314"/>
    </row>
    <row r="2463" spans="12:14" s="291" customFormat="1" ht="12.75" hidden="1" customHeight="1">
      <c r="L2463" s="293"/>
      <c r="M2463" s="290"/>
      <c r="N2463" s="314"/>
    </row>
    <row r="2464" spans="12:14" s="291" customFormat="1" ht="12.75" hidden="1" customHeight="1">
      <c r="L2464" s="293"/>
      <c r="M2464" s="290"/>
      <c r="N2464" s="314"/>
    </row>
    <row r="2465" spans="12:14" s="291" customFormat="1" ht="12.75" hidden="1" customHeight="1">
      <c r="L2465" s="293"/>
      <c r="M2465" s="290"/>
      <c r="N2465" s="314"/>
    </row>
    <row r="2466" spans="12:14" s="291" customFormat="1" ht="12.75" hidden="1" customHeight="1">
      <c r="L2466" s="293"/>
      <c r="M2466" s="290"/>
      <c r="N2466" s="314"/>
    </row>
    <row r="2467" spans="12:14" s="291" customFormat="1" ht="12.75" hidden="1" customHeight="1">
      <c r="L2467" s="293"/>
      <c r="M2467" s="290"/>
      <c r="N2467" s="314"/>
    </row>
    <row r="2468" spans="12:14" s="291" customFormat="1" ht="12.75" hidden="1" customHeight="1">
      <c r="L2468" s="293"/>
      <c r="M2468" s="290"/>
      <c r="N2468" s="314"/>
    </row>
    <row r="2469" spans="12:14" s="291" customFormat="1" ht="12.75" hidden="1" customHeight="1">
      <c r="L2469" s="293"/>
      <c r="M2469" s="290"/>
      <c r="N2469" s="314"/>
    </row>
    <row r="2470" spans="12:14" s="291" customFormat="1" ht="12.75" hidden="1" customHeight="1">
      <c r="L2470" s="293"/>
      <c r="M2470" s="290"/>
      <c r="N2470" s="314"/>
    </row>
    <row r="2471" spans="12:14" s="291" customFormat="1" ht="12.75" hidden="1" customHeight="1">
      <c r="L2471" s="293"/>
      <c r="M2471" s="290"/>
      <c r="N2471" s="314"/>
    </row>
    <row r="2472" spans="12:14" s="291" customFormat="1" ht="12.75" hidden="1" customHeight="1">
      <c r="L2472" s="293"/>
      <c r="M2472" s="290"/>
      <c r="N2472" s="314"/>
    </row>
    <row r="2473" spans="12:14" s="291" customFormat="1" ht="12.75" hidden="1" customHeight="1">
      <c r="L2473" s="293"/>
      <c r="M2473" s="290"/>
      <c r="N2473" s="314"/>
    </row>
    <row r="2474" spans="12:14" s="291" customFormat="1" ht="12.75" hidden="1" customHeight="1">
      <c r="L2474" s="293"/>
      <c r="M2474" s="290"/>
      <c r="N2474" s="314"/>
    </row>
    <row r="2475" spans="12:14" s="291" customFormat="1" ht="12.75" hidden="1" customHeight="1">
      <c r="L2475" s="293"/>
      <c r="M2475" s="290"/>
      <c r="N2475" s="314"/>
    </row>
    <row r="2476" spans="12:14" s="291" customFormat="1" ht="12.75" hidden="1" customHeight="1">
      <c r="L2476" s="293"/>
      <c r="M2476" s="290"/>
      <c r="N2476" s="314"/>
    </row>
    <row r="2477" spans="12:14" s="291" customFormat="1" ht="12.75" hidden="1" customHeight="1">
      <c r="L2477" s="293"/>
      <c r="M2477" s="290"/>
      <c r="N2477" s="314"/>
    </row>
    <row r="2478" spans="12:14" s="291" customFormat="1" ht="12.75" hidden="1" customHeight="1">
      <c r="L2478" s="293"/>
      <c r="M2478" s="290"/>
      <c r="N2478" s="314"/>
    </row>
    <row r="2479" spans="12:14" s="291" customFormat="1" ht="12.75" hidden="1" customHeight="1">
      <c r="L2479" s="293"/>
      <c r="M2479" s="290"/>
      <c r="N2479" s="314"/>
    </row>
    <row r="2480" spans="12:14" s="291" customFormat="1" ht="12.75" hidden="1" customHeight="1">
      <c r="L2480" s="293"/>
      <c r="M2480" s="290"/>
      <c r="N2480" s="314"/>
    </row>
    <row r="2481" spans="12:14" s="291" customFormat="1" ht="12.75" hidden="1" customHeight="1">
      <c r="L2481" s="293"/>
      <c r="M2481" s="290"/>
      <c r="N2481" s="314"/>
    </row>
    <row r="2482" spans="12:14" s="291" customFormat="1" ht="12.75" hidden="1" customHeight="1">
      <c r="L2482" s="293"/>
      <c r="M2482" s="290"/>
      <c r="N2482" s="314"/>
    </row>
    <row r="2483" spans="12:14" s="291" customFormat="1" ht="12.75" hidden="1" customHeight="1">
      <c r="L2483" s="293"/>
      <c r="M2483" s="290"/>
      <c r="N2483" s="314"/>
    </row>
    <row r="2484" spans="12:14" s="291" customFormat="1" ht="12.75" hidden="1" customHeight="1">
      <c r="L2484" s="293"/>
      <c r="M2484" s="290"/>
      <c r="N2484" s="314"/>
    </row>
    <row r="2485" spans="12:14" s="291" customFormat="1" ht="12.75" hidden="1" customHeight="1">
      <c r="L2485" s="293"/>
      <c r="M2485" s="290"/>
      <c r="N2485" s="314"/>
    </row>
    <row r="2486" spans="12:14" s="291" customFormat="1" ht="12.75" hidden="1" customHeight="1">
      <c r="L2486" s="293"/>
      <c r="M2486" s="290"/>
      <c r="N2486" s="314"/>
    </row>
    <row r="2487" spans="12:14" s="291" customFormat="1" ht="12.75" hidden="1" customHeight="1">
      <c r="L2487" s="293"/>
      <c r="M2487" s="290"/>
      <c r="N2487" s="314"/>
    </row>
    <row r="2488" spans="12:14" s="291" customFormat="1" ht="12.75" hidden="1" customHeight="1">
      <c r="L2488" s="293"/>
      <c r="M2488" s="290"/>
      <c r="N2488" s="314"/>
    </row>
    <row r="2489" spans="12:14" s="291" customFormat="1" ht="12.75" hidden="1" customHeight="1">
      <c r="L2489" s="293"/>
      <c r="M2489" s="290"/>
      <c r="N2489" s="314"/>
    </row>
    <row r="2490" spans="12:14" s="291" customFormat="1" ht="12.75" hidden="1" customHeight="1">
      <c r="L2490" s="293"/>
      <c r="M2490" s="290"/>
      <c r="N2490" s="314"/>
    </row>
    <row r="2491" spans="12:14" s="291" customFormat="1" ht="12.75" hidden="1" customHeight="1">
      <c r="L2491" s="293"/>
      <c r="M2491" s="290"/>
      <c r="N2491" s="314"/>
    </row>
    <row r="2492" spans="12:14" s="291" customFormat="1" ht="12.75" hidden="1" customHeight="1">
      <c r="L2492" s="293"/>
      <c r="M2492" s="290"/>
      <c r="N2492" s="314"/>
    </row>
    <row r="2493" spans="12:14" s="291" customFormat="1" ht="12.75" hidden="1" customHeight="1">
      <c r="L2493" s="293"/>
      <c r="M2493" s="290"/>
      <c r="N2493" s="314"/>
    </row>
    <row r="2494" spans="12:14" s="291" customFormat="1" ht="12.75" hidden="1" customHeight="1">
      <c r="L2494" s="293"/>
      <c r="M2494" s="290"/>
      <c r="N2494" s="314"/>
    </row>
    <row r="2495" spans="12:14" s="291" customFormat="1" ht="12.75" hidden="1" customHeight="1">
      <c r="L2495" s="293"/>
      <c r="M2495" s="290"/>
      <c r="N2495" s="314"/>
    </row>
    <row r="2496" spans="12:14" s="291" customFormat="1" ht="12.75" hidden="1" customHeight="1">
      <c r="L2496" s="293"/>
      <c r="M2496" s="290"/>
      <c r="N2496" s="314"/>
    </row>
    <row r="2497" spans="12:14" s="291" customFormat="1" ht="12.75" hidden="1" customHeight="1">
      <c r="L2497" s="293"/>
      <c r="M2497" s="290"/>
      <c r="N2497" s="314"/>
    </row>
    <row r="2498" spans="12:14" s="291" customFormat="1" ht="12.75" hidden="1" customHeight="1">
      <c r="L2498" s="293"/>
      <c r="M2498" s="290"/>
      <c r="N2498" s="314"/>
    </row>
    <row r="2499" spans="12:14" s="291" customFormat="1" ht="12.75" hidden="1" customHeight="1">
      <c r="L2499" s="293"/>
      <c r="M2499" s="290"/>
      <c r="N2499" s="314"/>
    </row>
    <row r="2500" spans="12:14" s="291" customFormat="1" ht="12.75" hidden="1" customHeight="1">
      <c r="L2500" s="293"/>
      <c r="M2500" s="290"/>
      <c r="N2500" s="314"/>
    </row>
    <row r="2501" spans="12:14" s="291" customFormat="1" ht="12.75" hidden="1" customHeight="1">
      <c r="L2501" s="293"/>
      <c r="M2501" s="290"/>
      <c r="N2501" s="314"/>
    </row>
    <row r="2502" spans="12:14" s="291" customFormat="1" ht="12.75" hidden="1" customHeight="1">
      <c r="L2502" s="293"/>
      <c r="M2502" s="290"/>
      <c r="N2502" s="314"/>
    </row>
    <row r="2503" spans="12:14" s="291" customFormat="1" ht="12.75" hidden="1" customHeight="1">
      <c r="L2503" s="293"/>
      <c r="M2503" s="290"/>
      <c r="N2503" s="314"/>
    </row>
    <row r="2504" spans="12:14" s="291" customFormat="1" ht="12.75" hidden="1" customHeight="1">
      <c r="L2504" s="293"/>
      <c r="M2504" s="290"/>
      <c r="N2504" s="314"/>
    </row>
    <row r="2505" spans="12:14" s="291" customFormat="1" ht="12.75" hidden="1" customHeight="1">
      <c r="L2505" s="293"/>
      <c r="M2505" s="290"/>
      <c r="N2505" s="314"/>
    </row>
    <row r="2506" spans="12:14" s="291" customFormat="1" ht="12.75" hidden="1" customHeight="1">
      <c r="L2506" s="293"/>
      <c r="M2506" s="290"/>
      <c r="N2506" s="314"/>
    </row>
    <row r="2507" spans="12:14" s="291" customFormat="1" ht="12.75" hidden="1" customHeight="1">
      <c r="L2507" s="293"/>
      <c r="M2507" s="290"/>
      <c r="N2507" s="314"/>
    </row>
    <row r="2508" spans="12:14" s="291" customFormat="1" ht="12.75" hidden="1" customHeight="1">
      <c r="L2508" s="293"/>
      <c r="M2508" s="290"/>
      <c r="N2508" s="314"/>
    </row>
    <row r="2509" spans="12:14" s="291" customFormat="1" ht="12.75" hidden="1" customHeight="1">
      <c r="L2509" s="293"/>
      <c r="M2509" s="290"/>
      <c r="N2509" s="314"/>
    </row>
    <row r="2510" spans="12:14" s="291" customFormat="1" ht="12.75" hidden="1" customHeight="1">
      <c r="L2510" s="293"/>
      <c r="M2510" s="290"/>
      <c r="N2510" s="314"/>
    </row>
    <row r="2511" spans="12:14" s="291" customFormat="1" ht="12.75" hidden="1" customHeight="1">
      <c r="L2511" s="293"/>
      <c r="M2511" s="290"/>
      <c r="N2511" s="314"/>
    </row>
    <row r="2512" spans="12:14" s="291" customFormat="1" ht="12.75" hidden="1" customHeight="1">
      <c r="L2512" s="293"/>
      <c r="M2512" s="290"/>
      <c r="N2512" s="314"/>
    </row>
    <row r="2513" spans="12:14" s="291" customFormat="1" ht="12.75" hidden="1" customHeight="1">
      <c r="L2513" s="293"/>
      <c r="M2513" s="290"/>
      <c r="N2513" s="314"/>
    </row>
    <row r="2514" spans="12:14" s="291" customFormat="1" ht="12.75" hidden="1" customHeight="1">
      <c r="L2514" s="293"/>
      <c r="M2514" s="290"/>
      <c r="N2514" s="314"/>
    </row>
    <row r="2515" spans="12:14" s="291" customFormat="1" ht="12.75" hidden="1" customHeight="1">
      <c r="L2515" s="293"/>
      <c r="M2515" s="290"/>
      <c r="N2515" s="314"/>
    </row>
    <row r="2516" spans="12:14" s="291" customFormat="1" ht="12.75" hidden="1" customHeight="1">
      <c r="L2516" s="293"/>
      <c r="M2516" s="290"/>
      <c r="N2516" s="314"/>
    </row>
    <row r="2517" spans="12:14" s="291" customFormat="1" ht="12.75" hidden="1" customHeight="1">
      <c r="L2517" s="293"/>
      <c r="M2517" s="290"/>
      <c r="N2517" s="314"/>
    </row>
    <row r="2518" spans="12:14" s="291" customFormat="1" ht="12.75" hidden="1" customHeight="1">
      <c r="L2518" s="293"/>
      <c r="M2518" s="290"/>
      <c r="N2518" s="314"/>
    </row>
    <row r="2519" spans="12:14" s="291" customFormat="1" ht="12.75" hidden="1" customHeight="1">
      <c r="L2519" s="293"/>
      <c r="M2519" s="290"/>
      <c r="N2519" s="314"/>
    </row>
    <row r="2520" spans="12:14" s="291" customFormat="1" ht="12.75" hidden="1" customHeight="1">
      <c r="L2520" s="293"/>
      <c r="M2520" s="290"/>
      <c r="N2520" s="314"/>
    </row>
    <row r="2521" spans="12:14" s="291" customFormat="1" ht="12.75" hidden="1" customHeight="1">
      <c r="L2521" s="293"/>
      <c r="M2521" s="290"/>
      <c r="N2521" s="314"/>
    </row>
    <row r="2522" spans="12:14" s="291" customFormat="1" ht="12.75" hidden="1" customHeight="1">
      <c r="L2522" s="293"/>
      <c r="M2522" s="290"/>
      <c r="N2522" s="314"/>
    </row>
    <row r="2523" spans="12:14" s="291" customFormat="1" ht="12.75" hidden="1" customHeight="1">
      <c r="L2523" s="293"/>
      <c r="M2523" s="290"/>
      <c r="N2523" s="314"/>
    </row>
    <row r="2524" spans="12:14" s="291" customFormat="1" ht="12.75" hidden="1" customHeight="1">
      <c r="L2524" s="293"/>
      <c r="M2524" s="290"/>
      <c r="N2524" s="314"/>
    </row>
    <row r="2525" spans="12:14" s="291" customFormat="1" ht="12.75" hidden="1" customHeight="1">
      <c r="L2525" s="293"/>
      <c r="M2525" s="290"/>
      <c r="N2525" s="314"/>
    </row>
    <row r="2526" spans="12:14" s="291" customFormat="1" ht="12.75" hidden="1" customHeight="1">
      <c r="L2526" s="293"/>
      <c r="M2526" s="290"/>
      <c r="N2526" s="314"/>
    </row>
    <row r="2527" spans="12:14" s="291" customFormat="1" ht="12.75" hidden="1" customHeight="1">
      <c r="L2527" s="293"/>
      <c r="M2527" s="290"/>
      <c r="N2527" s="314"/>
    </row>
    <row r="2528" spans="12:14" s="291" customFormat="1" ht="12.75" hidden="1" customHeight="1">
      <c r="L2528" s="293"/>
      <c r="M2528" s="290"/>
      <c r="N2528" s="314"/>
    </row>
    <row r="2529" spans="12:14" s="291" customFormat="1" ht="12.75" hidden="1" customHeight="1">
      <c r="L2529" s="293"/>
      <c r="M2529" s="290"/>
      <c r="N2529" s="314"/>
    </row>
    <row r="2530" spans="12:14" s="291" customFormat="1" ht="12.75" hidden="1" customHeight="1">
      <c r="L2530" s="293"/>
      <c r="M2530" s="290"/>
      <c r="N2530" s="314"/>
    </row>
    <row r="2531" spans="12:14" s="291" customFormat="1" ht="12.75" hidden="1" customHeight="1">
      <c r="L2531" s="293"/>
      <c r="M2531" s="290"/>
      <c r="N2531" s="314"/>
    </row>
    <row r="2532" spans="12:14" s="291" customFormat="1" ht="12.75" hidden="1" customHeight="1">
      <c r="L2532" s="293"/>
      <c r="M2532" s="290"/>
      <c r="N2532" s="314"/>
    </row>
    <row r="2533" spans="12:14" s="291" customFormat="1" ht="12.75" hidden="1" customHeight="1">
      <c r="L2533" s="293"/>
      <c r="M2533" s="290"/>
      <c r="N2533" s="314"/>
    </row>
    <row r="2534" spans="12:14" s="291" customFormat="1" ht="12.75" hidden="1" customHeight="1">
      <c r="L2534" s="293"/>
      <c r="M2534" s="290"/>
      <c r="N2534" s="314"/>
    </row>
    <row r="2535" spans="12:14" s="291" customFormat="1" ht="12.75" hidden="1" customHeight="1">
      <c r="L2535" s="293"/>
      <c r="M2535" s="290"/>
      <c r="N2535" s="314"/>
    </row>
    <row r="2536" spans="12:14" s="291" customFormat="1" ht="12.75" hidden="1" customHeight="1">
      <c r="L2536" s="293"/>
      <c r="M2536" s="290"/>
      <c r="N2536" s="314"/>
    </row>
    <row r="2537" spans="12:14" s="291" customFormat="1" ht="12.75" hidden="1" customHeight="1">
      <c r="L2537" s="293"/>
      <c r="M2537" s="290"/>
      <c r="N2537" s="314"/>
    </row>
    <row r="2538" spans="12:14" s="291" customFormat="1" ht="12.75" hidden="1" customHeight="1">
      <c r="L2538" s="293"/>
      <c r="M2538" s="290"/>
      <c r="N2538" s="314"/>
    </row>
    <row r="2539" spans="12:14" s="291" customFormat="1" ht="12.75" hidden="1" customHeight="1">
      <c r="L2539" s="293"/>
      <c r="M2539" s="290"/>
      <c r="N2539" s="314"/>
    </row>
    <row r="2540" spans="12:14" s="291" customFormat="1" ht="12.75" hidden="1" customHeight="1">
      <c r="L2540" s="293"/>
      <c r="M2540" s="290"/>
      <c r="N2540" s="314"/>
    </row>
    <row r="2541" spans="12:14" s="291" customFormat="1" ht="12.75" hidden="1" customHeight="1">
      <c r="L2541" s="293"/>
      <c r="M2541" s="290"/>
      <c r="N2541" s="314"/>
    </row>
    <row r="2542" spans="12:14" s="291" customFormat="1" ht="12.75" hidden="1" customHeight="1">
      <c r="L2542" s="293"/>
      <c r="M2542" s="290"/>
      <c r="N2542" s="314"/>
    </row>
    <row r="2543" spans="12:14" s="291" customFormat="1" ht="12.75" hidden="1" customHeight="1">
      <c r="L2543" s="293"/>
      <c r="M2543" s="290"/>
      <c r="N2543" s="314"/>
    </row>
    <row r="2544" spans="12:14" s="291" customFormat="1" ht="12.75" hidden="1" customHeight="1">
      <c r="L2544" s="293"/>
      <c r="M2544" s="290"/>
      <c r="N2544" s="314"/>
    </row>
    <row r="2545" spans="12:14" s="291" customFormat="1" ht="12.75" hidden="1" customHeight="1">
      <c r="L2545" s="293"/>
      <c r="M2545" s="290"/>
      <c r="N2545" s="314"/>
    </row>
    <row r="2546" spans="12:14" s="291" customFormat="1" ht="12.75" hidden="1" customHeight="1">
      <c r="L2546" s="293"/>
      <c r="M2546" s="290"/>
      <c r="N2546" s="314"/>
    </row>
    <row r="2547" spans="12:14" s="291" customFormat="1" ht="12.75" hidden="1" customHeight="1">
      <c r="L2547" s="293"/>
      <c r="M2547" s="290"/>
      <c r="N2547" s="314"/>
    </row>
    <row r="2548" spans="12:14" s="291" customFormat="1" ht="12.75" hidden="1" customHeight="1">
      <c r="L2548" s="293"/>
      <c r="M2548" s="290"/>
      <c r="N2548" s="314"/>
    </row>
    <row r="2549" spans="12:14" s="291" customFormat="1" ht="12.75" hidden="1" customHeight="1">
      <c r="L2549" s="293"/>
      <c r="M2549" s="290"/>
      <c r="N2549" s="314"/>
    </row>
    <row r="2550" spans="12:14" s="291" customFormat="1" ht="12.75" hidden="1" customHeight="1">
      <c r="L2550" s="293"/>
      <c r="M2550" s="290"/>
      <c r="N2550" s="314"/>
    </row>
    <row r="2551" spans="12:14" s="291" customFormat="1" ht="12.75" hidden="1" customHeight="1">
      <c r="L2551" s="293"/>
      <c r="M2551" s="290"/>
      <c r="N2551" s="314"/>
    </row>
    <row r="2552" spans="12:14" s="291" customFormat="1" ht="12.75" hidden="1" customHeight="1">
      <c r="L2552" s="293"/>
      <c r="M2552" s="290"/>
      <c r="N2552" s="314"/>
    </row>
    <row r="2553" spans="12:14" s="291" customFormat="1" ht="12.75" hidden="1" customHeight="1">
      <c r="L2553" s="293"/>
      <c r="M2553" s="290"/>
      <c r="N2553" s="314"/>
    </row>
    <row r="2554" spans="12:14" s="291" customFormat="1" ht="12.75" hidden="1" customHeight="1">
      <c r="L2554" s="293"/>
      <c r="M2554" s="290"/>
      <c r="N2554" s="314"/>
    </row>
    <row r="2555" spans="12:14" s="291" customFormat="1" ht="12.75" hidden="1" customHeight="1">
      <c r="L2555" s="293"/>
      <c r="M2555" s="290"/>
      <c r="N2555" s="314"/>
    </row>
    <row r="2556" spans="12:14" s="291" customFormat="1" ht="12.75" hidden="1" customHeight="1">
      <c r="L2556" s="293"/>
      <c r="M2556" s="290"/>
      <c r="N2556" s="314"/>
    </row>
    <row r="2557" spans="12:14" s="291" customFormat="1" ht="12.75" hidden="1" customHeight="1">
      <c r="L2557" s="293"/>
      <c r="M2557" s="290"/>
      <c r="N2557" s="314"/>
    </row>
    <row r="2558" spans="12:14" s="291" customFormat="1" ht="12.75" hidden="1" customHeight="1">
      <c r="L2558" s="293"/>
      <c r="M2558" s="290"/>
      <c r="N2558" s="314"/>
    </row>
    <row r="2559" spans="12:14" s="291" customFormat="1" ht="12.75" hidden="1" customHeight="1">
      <c r="L2559" s="293"/>
      <c r="M2559" s="290"/>
      <c r="N2559" s="314"/>
    </row>
    <row r="2560" spans="12:14" s="291" customFormat="1" ht="12.75" hidden="1" customHeight="1">
      <c r="L2560" s="293"/>
      <c r="M2560" s="290"/>
      <c r="N2560" s="314"/>
    </row>
    <row r="2561" spans="12:14" s="291" customFormat="1" ht="12.75" hidden="1" customHeight="1">
      <c r="L2561" s="293"/>
      <c r="M2561" s="290"/>
      <c r="N2561" s="314"/>
    </row>
    <row r="2562" spans="12:14" s="291" customFormat="1" ht="12.75" hidden="1" customHeight="1">
      <c r="L2562" s="293"/>
      <c r="M2562" s="290"/>
      <c r="N2562" s="314"/>
    </row>
    <row r="2563" spans="12:14" s="291" customFormat="1" ht="12.75" hidden="1" customHeight="1">
      <c r="L2563" s="293"/>
      <c r="M2563" s="290"/>
      <c r="N2563" s="314"/>
    </row>
    <row r="2564" spans="12:14" s="291" customFormat="1" ht="12.75" hidden="1" customHeight="1">
      <c r="L2564" s="293"/>
      <c r="M2564" s="290"/>
      <c r="N2564" s="314"/>
    </row>
    <row r="2565" spans="12:14" s="291" customFormat="1" ht="12.75" hidden="1" customHeight="1">
      <c r="L2565" s="293"/>
      <c r="M2565" s="290"/>
      <c r="N2565" s="314"/>
    </row>
    <row r="2566" spans="12:14" s="291" customFormat="1" ht="12.75" hidden="1" customHeight="1">
      <c r="L2566" s="293"/>
      <c r="M2566" s="290"/>
      <c r="N2566" s="314"/>
    </row>
    <row r="2567" spans="12:14" s="291" customFormat="1" ht="12.75" hidden="1" customHeight="1">
      <c r="L2567" s="293"/>
      <c r="M2567" s="290"/>
      <c r="N2567" s="314"/>
    </row>
    <row r="2568" spans="12:14" s="291" customFormat="1" ht="12.75" hidden="1" customHeight="1">
      <c r="L2568" s="293"/>
      <c r="M2568" s="290"/>
      <c r="N2568" s="314"/>
    </row>
    <row r="2569" spans="12:14" s="291" customFormat="1" ht="12.75" hidden="1" customHeight="1">
      <c r="L2569" s="293"/>
      <c r="M2569" s="290"/>
      <c r="N2569" s="314"/>
    </row>
    <row r="2570" spans="12:14" s="291" customFormat="1" ht="12.75" hidden="1" customHeight="1">
      <c r="L2570" s="293"/>
      <c r="M2570" s="290"/>
      <c r="N2570" s="314"/>
    </row>
    <row r="2571" spans="12:14" s="291" customFormat="1" ht="12.75" hidden="1" customHeight="1">
      <c r="L2571" s="293"/>
      <c r="M2571" s="290"/>
      <c r="N2571" s="314"/>
    </row>
    <row r="2572" spans="12:14" s="291" customFormat="1" ht="12.75" hidden="1" customHeight="1">
      <c r="L2572" s="293"/>
      <c r="M2572" s="290"/>
      <c r="N2572" s="314"/>
    </row>
    <row r="2573" spans="12:14" s="291" customFormat="1" ht="12.75" hidden="1" customHeight="1">
      <c r="L2573" s="293"/>
      <c r="M2573" s="290"/>
      <c r="N2573" s="314"/>
    </row>
    <row r="2574" spans="12:14" s="291" customFormat="1" ht="12.75" hidden="1" customHeight="1">
      <c r="L2574" s="293"/>
      <c r="M2574" s="290"/>
      <c r="N2574" s="314"/>
    </row>
    <row r="2575" spans="12:14" s="291" customFormat="1" ht="12.75" hidden="1" customHeight="1">
      <c r="L2575" s="293"/>
      <c r="M2575" s="290"/>
      <c r="N2575" s="314"/>
    </row>
    <row r="2576" spans="12:14" s="291" customFormat="1" ht="12.75" hidden="1" customHeight="1">
      <c r="L2576" s="293"/>
      <c r="M2576" s="290"/>
      <c r="N2576" s="314"/>
    </row>
    <row r="2577" spans="12:14" s="291" customFormat="1" ht="12.75" hidden="1" customHeight="1">
      <c r="L2577" s="293"/>
      <c r="M2577" s="290"/>
      <c r="N2577" s="314"/>
    </row>
    <row r="2578" spans="12:14" s="291" customFormat="1" ht="12.75" hidden="1" customHeight="1">
      <c r="L2578" s="293"/>
      <c r="M2578" s="290"/>
      <c r="N2578" s="314"/>
    </row>
    <row r="2579" spans="12:14" s="291" customFormat="1" ht="12.75" hidden="1" customHeight="1">
      <c r="L2579" s="293"/>
      <c r="M2579" s="290"/>
      <c r="N2579" s="314"/>
    </row>
    <row r="2580" spans="12:14" s="291" customFormat="1" ht="12.75" hidden="1" customHeight="1">
      <c r="L2580" s="293"/>
      <c r="M2580" s="290"/>
      <c r="N2580" s="314"/>
    </row>
    <row r="2581" spans="12:14" s="291" customFormat="1" ht="12.75" hidden="1" customHeight="1">
      <c r="L2581" s="293"/>
      <c r="M2581" s="290"/>
      <c r="N2581" s="314"/>
    </row>
    <row r="2582" spans="12:14" s="291" customFormat="1" ht="12.75" hidden="1" customHeight="1">
      <c r="L2582" s="293"/>
      <c r="M2582" s="290"/>
      <c r="N2582" s="314"/>
    </row>
    <row r="2583" spans="12:14" s="291" customFormat="1" ht="12.75" hidden="1" customHeight="1">
      <c r="L2583" s="293"/>
      <c r="M2583" s="290"/>
      <c r="N2583" s="314"/>
    </row>
    <row r="2584" spans="12:14" s="291" customFormat="1" ht="12.75" hidden="1" customHeight="1">
      <c r="L2584" s="293"/>
      <c r="M2584" s="290"/>
      <c r="N2584" s="314"/>
    </row>
    <row r="2585" spans="12:14" s="291" customFormat="1" ht="12.75" hidden="1" customHeight="1">
      <c r="L2585" s="293"/>
      <c r="M2585" s="290"/>
      <c r="N2585" s="314"/>
    </row>
    <row r="2586" spans="12:14" s="291" customFormat="1" ht="12.75" hidden="1" customHeight="1">
      <c r="L2586" s="293"/>
      <c r="M2586" s="290"/>
      <c r="N2586" s="314"/>
    </row>
    <row r="2587" spans="12:14" s="291" customFormat="1" ht="12.75" hidden="1" customHeight="1">
      <c r="L2587" s="293"/>
      <c r="M2587" s="290"/>
      <c r="N2587" s="314"/>
    </row>
    <row r="2588" spans="12:14" s="291" customFormat="1" ht="12.75" hidden="1" customHeight="1">
      <c r="L2588" s="293"/>
      <c r="M2588" s="290"/>
      <c r="N2588" s="314"/>
    </row>
    <row r="2589" spans="12:14" s="291" customFormat="1" ht="12.75" hidden="1" customHeight="1">
      <c r="L2589" s="293"/>
      <c r="M2589" s="290"/>
      <c r="N2589" s="314"/>
    </row>
    <row r="2590" spans="12:14" s="291" customFormat="1" ht="12.75" hidden="1" customHeight="1">
      <c r="L2590" s="293"/>
      <c r="M2590" s="290"/>
      <c r="N2590" s="314"/>
    </row>
    <row r="2591" spans="12:14" s="291" customFormat="1" ht="12.75" hidden="1" customHeight="1">
      <c r="L2591" s="293"/>
      <c r="M2591" s="290"/>
      <c r="N2591" s="314"/>
    </row>
    <row r="2592" spans="12:14" s="291" customFormat="1" ht="12.75" hidden="1" customHeight="1">
      <c r="L2592" s="293"/>
      <c r="M2592" s="290"/>
      <c r="N2592" s="314"/>
    </row>
    <row r="2593" spans="12:14" s="291" customFormat="1" ht="12.75" hidden="1" customHeight="1">
      <c r="L2593" s="293"/>
      <c r="M2593" s="290"/>
      <c r="N2593" s="314"/>
    </row>
    <row r="2594" spans="12:14" s="291" customFormat="1" ht="12.75" hidden="1" customHeight="1">
      <c r="L2594" s="293"/>
      <c r="M2594" s="290"/>
      <c r="N2594" s="314"/>
    </row>
    <row r="2595" spans="12:14" s="291" customFormat="1" ht="12.75" hidden="1" customHeight="1">
      <c r="L2595" s="293"/>
      <c r="M2595" s="290"/>
      <c r="N2595" s="314"/>
    </row>
    <row r="2596" spans="12:14" s="291" customFormat="1" ht="12.75" hidden="1" customHeight="1">
      <c r="L2596" s="293"/>
      <c r="M2596" s="290"/>
      <c r="N2596" s="314"/>
    </row>
    <row r="2597" spans="12:14" s="291" customFormat="1" ht="12.75" hidden="1" customHeight="1">
      <c r="L2597" s="293"/>
      <c r="M2597" s="290"/>
      <c r="N2597" s="314"/>
    </row>
    <row r="2598" spans="12:14" s="291" customFormat="1" ht="12.75" hidden="1" customHeight="1">
      <c r="L2598" s="293"/>
      <c r="M2598" s="290"/>
      <c r="N2598" s="314"/>
    </row>
    <row r="2599" spans="12:14" s="291" customFormat="1" ht="12.75" hidden="1" customHeight="1">
      <c r="L2599" s="293"/>
      <c r="M2599" s="290"/>
      <c r="N2599" s="314"/>
    </row>
    <row r="2600" spans="12:14" s="291" customFormat="1" ht="12.75" hidden="1" customHeight="1">
      <c r="L2600" s="293"/>
      <c r="M2600" s="290"/>
      <c r="N2600" s="314"/>
    </row>
    <row r="2601" spans="12:14" s="291" customFormat="1" ht="12.75" hidden="1" customHeight="1">
      <c r="L2601" s="293"/>
      <c r="M2601" s="290"/>
      <c r="N2601" s="314"/>
    </row>
    <row r="2602" spans="12:14" s="291" customFormat="1" ht="12.75" hidden="1" customHeight="1">
      <c r="L2602" s="293"/>
      <c r="M2602" s="290"/>
      <c r="N2602" s="314"/>
    </row>
    <row r="2603" spans="12:14" s="291" customFormat="1" ht="12.75" hidden="1" customHeight="1">
      <c r="L2603" s="293"/>
      <c r="M2603" s="290"/>
      <c r="N2603" s="314"/>
    </row>
    <row r="2604" spans="12:14" s="291" customFormat="1" ht="12.75" hidden="1" customHeight="1">
      <c r="L2604" s="293"/>
      <c r="M2604" s="290"/>
      <c r="N2604" s="314"/>
    </row>
    <row r="2605" spans="12:14" s="291" customFormat="1" ht="12.75" hidden="1" customHeight="1">
      <c r="L2605" s="293"/>
      <c r="M2605" s="290"/>
      <c r="N2605" s="314"/>
    </row>
    <row r="2606" spans="12:14" s="291" customFormat="1" ht="12.75" hidden="1" customHeight="1">
      <c r="L2606" s="293"/>
      <c r="M2606" s="290"/>
      <c r="N2606" s="314"/>
    </row>
    <row r="2607" spans="12:14" s="291" customFormat="1" ht="12.75" hidden="1" customHeight="1">
      <c r="L2607" s="293"/>
      <c r="M2607" s="290"/>
      <c r="N2607" s="314"/>
    </row>
    <row r="2608" spans="12:14" s="291" customFormat="1" ht="12.75" hidden="1" customHeight="1">
      <c r="L2608" s="293"/>
      <c r="M2608" s="290"/>
      <c r="N2608" s="314"/>
    </row>
    <row r="2609" spans="12:14" s="291" customFormat="1" ht="12.75" hidden="1" customHeight="1">
      <c r="L2609" s="293"/>
      <c r="M2609" s="290"/>
      <c r="N2609" s="314"/>
    </row>
    <row r="2610" spans="12:14" s="291" customFormat="1" ht="12.75" hidden="1" customHeight="1">
      <c r="L2610" s="293"/>
      <c r="M2610" s="290"/>
      <c r="N2610" s="314"/>
    </row>
    <row r="2611" spans="12:14" s="291" customFormat="1" ht="12.75" hidden="1" customHeight="1">
      <c r="L2611" s="293"/>
      <c r="M2611" s="290"/>
      <c r="N2611" s="314"/>
    </row>
    <row r="2612" spans="12:14" s="291" customFormat="1" ht="12.75" hidden="1" customHeight="1">
      <c r="L2612" s="293"/>
      <c r="M2612" s="290"/>
      <c r="N2612" s="314"/>
    </row>
    <row r="2613" spans="12:14" s="291" customFormat="1" ht="12.75" hidden="1" customHeight="1">
      <c r="L2613" s="293"/>
      <c r="M2613" s="290"/>
      <c r="N2613" s="314"/>
    </row>
    <row r="2614" spans="12:14" s="291" customFormat="1" ht="12.75" hidden="1" customHeight="1">
      <c r="L2614" s="293"/>
      <c r="M2614" s="290"/>
      <c r="N2614" s="314"/>
    </row>
    <row r="2615" spans="12:14" s="291" customFormat="1" ht="12.75" hidden="1" customHeight="1">
      <c r="L2615" s="293"/>
      <c r="M2615" s="290"/>
      <c r="N2615" s="314"/>
    </row>
    <row r="2616" spans="12:14" s="291" customFormat="1" ht="12.75" hidden="1" customHeight="1">
      <c r="L2616" s="293"/>
      <c r="M2616" s="290"/>
      <c r="N2616" s="314"/>
    </row>
    <row r="2617" spans="12:14" s="291" customFormat="1" ht="12.75" hidden="1" customHeight="1">
      <c r="L2617" s="293"/>
      <c r="M2617" s="290"/>
      <c r="N2617" s="314"/>
    </row>
    <row r="2618" spans="12:14" s="291" customFormat="1" ht="12.75" hidden="1" customHeight="1">
      <c r="L2618" s="293"/>
      <c r="M2618" s="290"/>
      <c r="N2618" s="314"/>
    </row>
    <row r="2619" spans="12:14" s="291" customFormat="1" ht="12.75" hidden="1" customHeight="1">
      <c r="L2619" s="293"/>
      <c r="M2619" s="290"/>
      <c r="N2619" s="314"/>
    </row>
    <row r="2620" spans="12:14" s="291" customFormat="1" ht="12.75" hidden="1" customHeight="1">
      <c r="L2620" s="293"/>
      <c r="M2620" s="290"/>
      <c r="N2620" s="314"/>
    </row>
    <row r="2621" spans="12:14" s="291" customFormat="1" ht="12.75" hidden="1" customHeight="1">
      <c r="L2621" s="293"/>
      <c r="M2621" s="290"/>
      <c r="N2621" s="314"/>
    </row>
    <row r="2622" spans="12:14" s="291" customFormat="1" ht="12.75" hidden="1" customHeight="1">
      <c r="L2622" s="293"/>
      <c r="M2622" s="290"/>
      <c r="N2622" s="314"/>
    </row>
    <row r="2623" spans="12:14" s="291" customFormat="1" ht="12.75" hidden="1" customHeight="1">
      <c r="L2623" s="293"/>
      <c r="M2623" s="290"/>
      <c r="N2623" s="314"/>
    </row>
    <row r="2624" spans="12:14" s="291" customFormat="1" ht="12.75" hidden="1" customHeight="1">
      <c r="L2624" s="293"/>
      <c r="M2624" s="290"/>
      <c r="N2624" s="314"/>
    </row>
    <row r="2625" spans="12:14" s="291" customFormat="1" ht="12.75" hidden="1" customHeight="1">
      <c r="L2625" s="293"/>
      <c r="M2625" s="290"/>
      <c r="N2625" s="314"/>
    </row>
    <row r="2626" spans="12:14" s="291" customFormat="1" ht="12.75" hidden="1" customHeight="1">
      <c r="L2626" s="293"/>
      <c r="M2626" s="290"/>
      <c r="N2626" s="314"/>
    </row>
    <row r="2627" spans="12:14" s="291" customFormat="1" ht="12.75" hidden="1" customHeight="1">
      <c r="L2627" s="293"/>
      <c r="M2627" s="290"/>
      <c r="N2627" s="314"/>
    </row>
    <row r="2628" spans="12:14" s="291" customFormat="1" ht="12.75" hidden="1" customHeight="1">
      <c r="L2628" s="293"/>
      <c r="M2628" s="290"/>
      <c r="N2628" s="314"/>
    </row>
    <row r="2629" spans="12:14" s="291" customFormat="1" ht="12.75" hidden="1" customHeight="1">
      <c r="L2629" s="293"/>
      <c r="M2629" s="290"/>
      <c r="N2629" s="314"/>
    </row>
    <row r="2630" spans="12:14" s="291" customFormat="1" ht="12.75" hidden="1" customHeight="1">
      <c r="L2630" s="293"/>
      <c r="M2630" s="290"/>
      <c r="N2630" s="314"/>
    </row>
    <row r="2631" spans="12:14" s="291" customFormat="1" ht="12.75" hidden="1" customHeight="1">
      <c r="L2631" s="293"/>
      <c r="M2631" s="290"/>
      <c r="N2631" s="314"/>
    </row>
    <row r="2632" spans="12:14" s="291" customFormat="1" ht="12.75" hidden="1" customHeight="1">
      <c r="L2632" s="293"/>
      <c r="M2632" s="290"/>
      <c r="N2632" s="314"/>
    </row>
    <row r="2633" spans="12:14" s="291" customFormat="1" ht="12.75" hidden="1" customHeight="1">
      <c r="L2633" s="293"/>
      <c r="M2633" s="290"/>
      <c r="N2633" s="314"/>
    </row>
    <row r="2634" spans="12:14" s="291" customFormat="1" ht="12.75" hidden="1" customHeight="1">
      <c r="L2634" s="293"/>
      <c r="M2634" s="290"/>
      <c r="N2634" s="314"/>
    </row>
    <row r="2635" spans="12:14" s="291" customFormat="1" ht="12.75" hidden="1" customHeight="1">
      <c r="L2635" s="293"/>
      <c r="M2635" s="290"/>
      <c r="N2635" s="314"/>
    </row>
    <row r="2636" spans="12:14" s="291" customFormat="1" ht="12.75" hidden="1" customHeight="1">
      <c r="L2636" s="293"/>
      <c r="M2636" s="290"/>
      <c r="N2636" s="314"/>
    </row>
    <row r="2637" spans="12:14" s="291" customFormat="1" ht="12.75" hidden="1" customHeight="1">
      <c r="L2637" s="293"/>
      <c r="M2637" s="290"/>
      <c r="N2637" s="314"/>
    </row>
    <row r="2638" spans="12:14" s="291" customFormat="1" ht="12.75" hidden="1" customHeight="1">
      <c r="L2638" s="293"/>
      <c r="M2638" s="290"/>
      <c r="N2638" s="314"/>
    </row>
    <row r="2639" spans="12:14" s="291" customFormat="1" ht="12.75" hidden="1" customHeight="1">
      <c r="L2639" s="293"/>
      <c r="M2639" s="290"/>
      <c r="N2639" s="314"/>
    </row>
    <row r="2640" spans="12:14" s="291" customFormat="1" ht="12.75" hidden="1" customHeight="1">
      <c r="L2640" s="293"/>
      <c r="M2640" s="290"/>
      <c r="N2640" s="314"/>
    </row>
    <row r="2641" spans="12:14" s="291" customFormat="1" ht="12.75" hidden="1" customHeight="1">
      <c r="L2641" s="293"/>
      <c r="M2641" s="290"/>
      <c r="N2641" s="314"/>
    </row>
    <row r="2642" spans="12:14" s="291" customFormat="1" ht="12.75" hidden="1" customHeight="1">
      <c r="L2642" s="293"/>
      <c r="M2642" s="290"/>
      <c r="N2642" s="314"/>
    </row>
    <row r="2643" spans="12:14" s="291" customFormat="1" ht="12.75" hidden="1" customHeight="1">
      <c r="L2643" s="293"/>
      <c r="M2643" s="290"/>
      <c r="N2643" s="314"/>
    </row>
    <row r="2644" spans="12:14" s="291" customFormat="1" ht="12.75" hidden="1" customHeight="1">
      <c r="L2644" s="293"/>
      <c r="M2644" s="290"/>
      <c r="N2644" s="314"/>
    </row>
    <row r="2645" spans="12:14" s="291" customFormat="1" ht="12.75" hidden="1" customHeight="1">
      <c r="L2645" s="293"/>
      <c r="M2645" s="290"/>
      <c r="N2645" s="314"/>
    </row>
    <row r="2646" spans="12:14" s="291" customFormat="1" ht="12.75" hidden="1" customHeight="1">
      <c r="L2646" s="293"/>
      <c r="M2646" s="290"/>
      <c r="N2646" s="314"/>
    </row>
    <row r="2647" spans="12:14" s="291" customFormat="1" ht="12.75" hidden="1" customHeight="1">
      <c r="L2647" s="293"/>
      <c r="M2647" s="290"/>
      <c r="N2647" s="314"/>
    </row>
    <row r="2648" spans="12:14" s="291" customFormat="1" ht="12.75" hidden="1" customHeight="1">
      <c r="L2648" s="293"/>
      <c r="M2648" s="290"/>
      <c r="N2648" s="314"/>
    </row>
    <row r="2649" spans="12:14" s="291" customFormat="1" ht="12.75" hidden="1" customHeight="1">
      <c r="L2649" s="293"/>
      <c r="M2649" s="290"/>
      <c r="N2649" s="314"/>
    </row>
    <row r="2650" spans="12:14" s="291" customFormat="1" ht="12.75" hidden="1" customHeight="1">
      <c r="L2650" s="293"/>
      <c r="M2650" s="290"/>
      <c r="N2650" s="314"/>
    </row>
    <row r="2651" spans="12:14" s="291" customFormat="1" ht="12.75" hidden="1" customHeight="1">
      <c r="L2651" s="293"/>
      <c r="M2651" s="290"/>
      <c r="N2651" s="314"/>
    </row>
    <row r="2652" spans="12:14" s="291" customFormat="1" ht="12.75" hidden="1" customHeight="1">
      <c r="L2652" s="293"/>
      <c r="M2652" s="290"/>
      <c r="N2652" s="314"/>
    </row>
    <row r="2653" spans="12:14" s="291" customFormat="1" ht="12.75" hidden="1" customHeight="1">
      <c r="L2653" s="293"/>
      <c r="M2653" s="290"/>
      <c r="N2653" s="314"/>
    </row>
    <row r="2654" spans="12:14" s="291" customFormat="1" ht="12.75" hidden="1" customHeight="1">
      <c r="L2654" s="293"/>
      <c r="M2654" s="290"/>
      <c r="N2654" s="314"/>
    </row>
    <row r="2655" spans="12:14" s="291" customFormat="1" ht="12.75" hidden="1" customHeight="1">
      <c r="L2655" s="293"/>
      <c r="M2655" s="290"/>
      <c r="N2655" s="314"/>
    </row>
    <row r="2656" spans="12:14" s="291" customFormat="1" ht="12.75" hidden="1" customHeight="1">
      <c r="L2656" s="293"/>
      <c r="M2656" s="290"/>
      <c r="N2656" s="314"/>
    </row>
    <row r="2657" spans="12:14" s="291" customFormat="1" ht="12.75" hidden="1" customHeight="1">
      <c r="L2657" s="293"/>
      <c r="M2657" s="290"/>
      <c r="N2657" s="314"/>
    </row>
    <row r="2658" spans="12:14" s="291" customFormat="1" ht="12.75" hidden="1" customHeight="1">
      <c r="L2658" s="293"/>
      <c r="M2658" s="290"/>
      <c r="N2658" s="314"/>
    </row>
    <row r="2659" spans="12:14" s="291" customFormat="1" ht="12.75" hidden="1" customHeight="1">
      <c r="L2659" s="293"/>
      <c r="M2659" s="290"/>
      <c r="N2659" s="314"/>
    </row>
    <row r="2660" spans="12:14" s="291" customFormat="1" ht="12.75" hidden="1" customHeight="1">
      <c r="L2660" s="293"/>
      <c r="M2660" s="290"/>
      <c r="N2660" s="314"/>
    </row>
    <row r="2661" spans="12:14" s="291" customFormat="1" ht="12.75" hidden="1" customHeight="1">
      <c r="L2661" s="293"/>
      <c r="M2661" s="290"/>
      <c r="N2661" s="314"/>
    </row>
    <row r="2662" spans="12:14" s="291" customFormat="1" ht="12.75" hidden="1" customHeight="1">
      <c r="L2662" s="293"/>
      <c r="M2662" s="290"/>
      <c r="N2662" s="314"/>
    </row>
    <row r="2663" spans="12:14" s="291" customFormat="1" ht="12.75" hidden="1" customHeight="1">
      <c r="L2663" s="293"/>
      <c r="M2663" s="290"/>
      <c r="N2663" s="314"/>
    </row>
    <row r="2664" spans="12:14" s="291" customFormat="1" ht="12.75" hidden="1" customHeight="1">
      <c r="L2664" s="293"/>
      <c r="M2664" s="290"/>
      <c r="N2664" s="314"/>
    </row>
    <row r="2665" spans="12:14" s="291" customFormat="1" ht="12.75" hidden="1" customHeight="1">
      <c r="L2665" s="293"/>
      <c r="M2665" s="290"/>
      <c r="N2665" s="314"/>
    </row>
    <row r="2666" spans="12:14" s="291" customFormat="1" ht="12.75" hidden="1" customHeight="1">
      <c r="L2666" s="293"/>
      <c r="M2666" s="290"/>
      <c r="N2666" s="314"/>
    </row>
    <row r="2667" spans="12:14" s="291" customFormat="1" ht="12.75" hidden="1" customHeight="1">
      <c r="L2667" s="293"/>
      <c r="M2667" s="290"/>
      <c r="N2667" s="314"/>
    </row>
    <row r="2668" spans="12:14" s="291" customFormat="1" ht="12.75" hidden="1" customHeight="1">
      <c r="L2668" s="293"/>
      <c r="M2668" s="290"/>
      <c r="N2668" s="314"/>
    </row>
    <row r="2669" spans="12:14" s="291" customFormat="1" ht="12.75" hidden="1" customHeight="1">
      <c r="L2669" s="293"/>
      <c r="M2669" s="290"/>
      <c r="N2669" s="314"/>
    </row>
    <row r="2670" spans="12:14" s="291" customFormat="1" ht="12.75" hidden="1" customHeight="1">
      <c r="L2670" s="293"/>
      <c r="M2670" s="290"/>
      <c r="N2670" s="314"/>
    </row>
    <row r="2671" spans="12:14" s="291" customFormat="1" ht="12.75" hidden="1" customHeight="1">
      <c r="L2671" s="293"/>
      <c r="M2671" s="290"/>
      <c r="N2671" s="314"/>
    </row>
    <row r="2672" spans="12:14" s="291" customFormat="1" ht="12.75" hidden="1" customHeight="1">
      <c r="L2672" s="293"/>
      <c r="M2672" s="290"/>
      <c r="N2672" s="314"/>
    </row>
    <row r="2673" spans="12:14" s="291" customFormat="1" ht="12.75" hidden="1" customHeight="1">
      <c r="L2673" s="293"/>
      <c r="M2673" s="290"/>
      <c r="N2673" s="314"/>
    </row>
    <row r="2674" spans="12:14" s="291" customFormat="1" ht="12.75" hidden="1" customHeight="1">
      <c r="L2674" s="293"/>
      <c r="M2674" s="290"/>
      <c r="N2674" s="314"/>
    </row>
    <row r="2675" spans="12:14" s="291" customFormat="1" ht="12.75" hidden="1" customHeight="1">
      <c r="L2675" s="293"/>
      <c r="M2675" s="290"/>
      <c r="N2675" s="314"/>
    </row>
    <row r="2676" spans="12:14" s="291" customFormat="1" ht="12.75" hidden="1" customHeight="1">
      <c r="L2676" s="293"/>
      <c r="M2676" s="290"/>
      <c r="N2676" s="314"/>
    </row>
    <row r="2677" spans="12:14" s="291" customFormat="1" ht="12.75" hidden="1" customHeight="1">
      <c r="L2677" s="293"/>
      <c r="M2677" s="290"/>
      <c r="N2677" s="314"/>
    </row>
    <row r="2678" spans="12:14" s="291" customFormat="1" ht="12.75" hidden="1" customHeight="1">
      <c r="L2678" s="293"/>
      <c r="M2678" s="290"/>
      <c r="N2678" s="314"/>
    </row>
    <row r="2679" spans="12:14" s="291" customFormat="1" ht="12.75" hidden="1" customHeight="1">
      <c r="L2679" s="293"/>
      <c r="M2679" s="290"/>
      <c r="N2679" s="314"/>
    </row>
    <row r="2680" spans="12:14" s="291" customFormat="1" ht="12.75" hidden="1" customHeight="1">
      <c r="L2680" s="293"/>
      <c r="M2680" s="290"/>
      <c r="N2680" s="314"/>
    </row>
    <row r="2681" spans="12:14" s="291" customFormat="1" ht="12.75" hidden="1" customHeight="1">
      <c r="L2681" s="293"/>
      <c r="M2681" s="290"/>
      <c r="N2681" s="314"/>
    </row>
    <row r="2682" spans="12:14" s="291" customFormat="1" ht="12.75" hidden="1" customHeight="1">
      <c r="L2682" s="293"/>
      <c r="M2682" s="290"/>
      <c r="N2682" s="314"/>
    </row>
    <row r="2683" spans="12:14" s="291" customFormat="1" ht="12.75" hidden="1" customHeight="1">
      <c r="L2683" s="293"/>
      <c r="M2683" s="290"/>
      <c r="N2683" s="314"/>
    </row>
    <row r="2684" spans="12:14" s="291" customFormat="1" ht="12.75" hidden="1" customHeight="1">
      <c r="L2684" s="293"/>
      <c r="M2684" s="290"/>
      <c r="N2684" s="314"/>
    </row>
    <row r="2685" spans="12:14" s="291" customFormat="1" ht="12.75" hidden="1" customHeight="1">
      <c r="L2685" s="293"/>
      <c r="M2685" s="290"/>
      <c r="N2685" s="314"/>
    </row>
    <row r="2686" spans="12:14" s="291" customFormat="1" ht="12.75" hidden="1" customHeight="1">
      <c r="L2686" s="293"/>
      <c r="M2686" s="290"/>
      <c r="N2686" s="314"/>
    </row>
    <row r="2687" spans="12:14" s="291" customFormat="1" ht="12.75" hidden="1" customHeight="1">
      <c r="L2687" s="293"/>
      <c r="M2687" s="290"/>
      <c r="N2687" s="314"/>
    </row>
    <row r="2688" spans="12:14" s="291" customFormat="1" ht="12.75" hidden="1" customHeight="1">
      <c r="L2688" s="293"/>
      <c r="M2688" s="290"/>
      <c r="N2688" s="314"/>
    </row>
    <row r="2689" spans="12:14" s="291" customFormat="1" ht="12.75" hidden="1" customHeight="1">
      <c r="L2689" s="293"/>
      <c r="M2689" s="290"/>
      <c r="N2689" s="314"/>
    </row>
    <row r="2690" spans="12:14" s="291" customFormat="1" ht="12.75" hidden="1" customHeight="1">
      <c r="L2690" s="293"/>
      <c r="M2690" s="290"/>
      <c r="N2690" s="314"/>
    </row>
    <row r="2691" spans="12:14" s="291" customFormat="1" ht="12.75" hidden="1" customHeight="1">
      <c r="L2691" s="293"/>
      <c r="M2691" s="290"/>
      <c r="N2691" s="314"/>
    </row>
    <row r="2692" spans="12:14" s="291" customFormat="1" ht="12.75" hidden="1" customHeight="1">
      <c r="L2692" s="293"/>
      <c r="M2692" s="290"/>
      <c r="N2692" s="314"/>
    </row>
    <row r="2693" spans="12:14" s="291" customFormat="1" ht="12.75" hidden="1" customHeight="1">
      <c r="L2693" s="293"/>
      <c r="M2693" s="290"/>
      <c r="N2693" s="314"/>
    </row>
    <row r="2694" spans="12:14" s="291" customFormat="1" ht="12.75" hidden="1" customHeight="1">
      <c r="L2694" s="293"/>
      <c r="M2694" s="290"/>
      <c r="N2694" s="314"/>
    </row>
    <row r="2695" spans="12:14" s="291" customFormat="1" ht="12.75" hidden="1" customHeight="1">
      <c r="L2695" s="293"/>
      <c r="M2695" s="290"/>
      <c r="N2695" s="314"/>
    </row>
    <row r="2696" spans="12:14" s="291" customFormat="1" ht="12.75" hidden="1" customHeight="1">
      <c r="L2696" s="293"/>
      <c r="M2696" s="290"/>
      <c r="N2696" s="314"/>
    </row>
    <row r="2697" spans="12:14" s="291" customFormat="1" ht="12.75" hidden="1" customHeight="1">
      <c r="L2697" s="293"/>
      <c r="M2697" s="290"/>
      <c r="N2697" s="314"/>
    </row>
    <row r="2698" spans="12:14" s="291" customFormat="1" ht="12.75" hidden="1" customHeight="1">
      <c r="L2698" s="293"/>
      <c r="M2698" s="290"/>
      <c r="N2698" s="314"/>
    </row>
    <row r="2699" spans="12:14" s="291" customFormat="1" ht="12.75" hidden="1" customHeight="1">
      <c r="L2699" s="293"/>
      <c r="M2699" s="290"/>
      <c r="N2699" s="314"/>
    </row>
    <row r="2700" spans="12:14" s="291" customFormat="1" ht="12.75" hidden="1" customHeight="1">
      <c r="L2700" s="293"/>
      <c r="M2700" s="290"/>
      <c r="N2700" s="314"/>
    </row>
    <row r="2701" spans="12:14" s="291" customFormat="1" ht="12.75" hidden="1" customHeight="1">
      <c r="L2701" s="293"/>
      <c r="M2701" s="290"/>
      <c r="N2701" s="314"/>
    </row>
    <row r="2702" spans="12:14" s="291" customFormat="1" ht="12.75" hidden="1" customHeight="1">
      <c r="L2702" s="293"/>
      <c r="M2702" s="290"/>
      <c r="N2702" s="314"/>
    </row>
    <row r="2703" spans="12:14" s="291" customFormat="1" ht="12.75" hidden="1" customHeight="1">
      <c r="L2703" s="293"/>
      <c r="M2703" s="290"/>
      <c r="N2703" s="314"/>
    </row>
    <row r="2704" spans="12:14" s="291" customFormat="1" ht="12.75" hidden="1" customHeight="1">
      <c r="L2704" s="293"/>
      <c r="M2704" s="290"/>
      <c r="N2704" s="314"/>
    </row>
    <row r="2705" spans="12:14" s="291" customFormat="1" ht="12.75" hidden="1" customHeight="1">
      <c r="L2705" s="293"/>
      <c r="M2705" s="290"/>
      <c r="N2705" s="314"/>
    </row>
    <row r="2706" spans="12:14" s="291" customFormat="1" ht="12.75" hidden="1" customHeight="1">
      <c r="L2706" s="293"/>
      <c r="M2706" s="290"/>
      <c r="N2706" s="314"/>
    </row>
    <row r="2707" spans="12:14" s="291" customFormat="1" ht="12.75" hidden="1" customHeight="1">
      <c r="L2707" s="293"/>
      <c r="M2707" s="290"/>
      <c r="N2707" s="314"/>
    </row>
    <row r="2708" spans="12:14" s="291" customFormat="1" ht="12.75" hidden="1" customHeight="1">
      <c r="L2708" s="293"/>
      <c r="M2708" s="290"/>
      <c r="N2708" s="314"/>
    </row>
    <row r="2709" spans="12:14" s="291" customFormat="1" ht="12.75" hidden="1" customHeight="1">
      <c r="L2709" s="293"/>
      <c r="M2709" s="290"/>
      <c r="N2709" s="314"/>
    </row>
    <row r="2710" spans="12:14" s="291" customFormat="1" ht="12.75" hidden="1" customHeight="1">
      <c r="L2710" s="293"/>
      <c r="M2710" s="290"/>
      <c r="N2710" s="314"/>
    </row>
    <row r="2711" spans="12:14" s="291" customFormat="1" ht="12.75" hidden="1" customHeight="1">
      <c r="L2711" s="293"/>
      <c r="M2711" s="290"/>
      <c r="N2711" s="314"/>
    </row>
    <row r="2712" spans="12:14" s="291" customFormat="1" ht="12.75" hidden="1" customHeight="1">
      <c r="L2712" s="293"/>
      <c r="M2712" s="290"/>
      <c r="N2712" s="314"/>
    </row>
    <row r="2713" spans="12:14" s="291" customFormat="1" ht="12.75" hidden="1" customHeight="1">
      <c r="L2713" s="293"/>
      <c r="M2713" s="290"/>
      <c r="N2713" s="314"/>
    </row>
    <row r="2714" spans="12:14" s="291" customFormat="1" ht="12.75" hidden="1" customHeight="1">
      <c r="L2714" s="293"/>
      <c r="M2714" s="290"/>
      <c r="N2714" s="314"/>
    </row>
    <row r="2715" spans="12:14" s="291" customFormat="1" ht="12.75" hidden="1" customHeight="1">
      <c r="L2715" s="293"/>
      <c r="M2715" s="290"/>
      <c r="N2715" s="314"/>
    </row>
    <row r="2716" spans="12:14" s="291" customFormat="1" ht="12.75" hidden="1" customHeight="1">
      <c r="L2716" s="293"/>
      <c r="M2716" s="290"/>
      <c r="N2716" s="314"/>
    </row>
    <row r="2717" spans="12:14" s="291" customFormat="1" ht="12.75" hidden="1" customHeight="1">
      <c r="L2717" s="293"/>
      <c r="M2717" s="290"/>
      <c r="N2717" s="314"/>
    </row>
    <row r="2718" spans="12:14" s="291" customFormat="1" ht="12.75" hidden="1" customHeight="1">
      <c r="L2718" s="293"/>
      <c r="M2718" s="290"/>
      <c r="N2718" s="314"/>
    </row>
    <row r="2719" spans="12:14" s="291" customFormat="1" ht="12.75" hidden="1" customHeight="1">
      <c r="L2719" s="293"/>
      <c r="M2719" s="290"/>
      <c r="N2719" s="314"/>
    </row>
    <row r="2720" spans="12:14" s="291" customFormat="1" ht="12.75" hidden="1" customHeight="1">
      <c r="L2720" s="293"/>
      <c r="M2720" s="290"/>
      <c r="N2720" s="314"/>
    </row>
    <row r="2721" spans="12:14" s="291" customFormat="1" ht="12.75" hidden="1" customHeight="1">
      <c r="L2721" s="293"/>
      <c r="M2721" s="290"/>
      <c r="N2721" s="314"/>
    </row>
    <row r="2722" spans="12:14" s="291" customFormat="1" ht="12.75" hidden="1" customHeight="1">
      <c r="L2722" s="293"/>
      <c r="M2722" s="290"/>
      <c r="N2722" s="314"/>
    </row>
    <row r="2723" spans="12:14" s="291" customFormat="1" ht="12.75" hidden="1" customHeight="1">
      <c r="L2723" s="293"/>
      <c r="M2723" s="290"/>
      <c r="N2723" s="314"/>
    </row>
    <row r="2724" spans="12:14" s="291" customFormat="1" ht="12.75" hidden="1" customHeight="1">
      <c r="L2724" s="293"/>
      <c r="M2724" s="290"/>
      <c r="N2724" s="314"/>
    </row>
    <row r="2725" spans="12:14" s="291" customFormat="1" ht="12.75" hidden="1" customHeight="1">
      <c r="L2725" s="293"/>
      <c r="M2725" s="290"/>
      <c r="N2725" s="314"/>
    </row>
    <row r="2726" spans="12:14" s="291" customFormat="1" ht="12.75" hidden="1" customHeight="1">
      <c r="L2726" s="293"/>
      <c r="M2726" s="290"/>
      <c r="N2726" s="314"/>
    </row>
    <row r="2727" spans="12:14" s="291" customFormat="1" ht="12.75" hidden="1" customHeight="1">
      <c r="L2727" s="293"/>
      <c r="M2727" s="290"/>
      <c r="N2727" s="314"/>
    </row>
    <row r="2728" spans="12:14" s="291" customFormat="1" ht="12.75" hidden="1" customHeight="1">
      <c r="L2728" s="293"/>
      <c r="M2728" s="290"/>
      <c r="N2728" s="314"/>
    </row>
    <row r="2729" spans="12:14" s="291" customFormat="1" ht="12.75" hidden="1" customHeight="1">
      <c r="L2729" s="293"/>
      <c r="M2729" s="290"/>
      <c r="N2729" s="314"/>
    </row>
    <row r="2730" spans="12:14" s="291" customFormat="1" ht="12.75" hidden="1" customHeight="1">
      <c r="L2730" s="293"/>
      <c r="M2730" s="290"/>
      <c r="N2730" s="314"/>
    </row>
    <row r="2731" spans="12:14" s="291" customFormat="1" ht="12.75" hidden="1" customHeight="1">
      <c r="L2731" s="293"/>
      <c r="M2731" s="290"/>
      <c r="N2731" s="314"/>
    </row>
    <row r="2732" spans="12:14" s="291" customFormat="1" ht="12.75" hidden="1" customHeight="1">
      <c r="L2732" s="293"/>
      <c r="M2732" s="290"/>
      <c r="N2732" s="314"/>
    </row>
    <row r="2733" spans="12:14" s="291" customFormat="1" ht="12.75" hidden="1" customHeight="1">
      <c r="L2733" s="293"/>
      <c r="M2733" s="290"/>
      <c r="N2733" s="314"/>
    </row>
    <row r="2734" spans="12:14" s="291" customFormat="1" ht="12.75" hidden="1" customHeight="1">
      <c r="L2734" s="293"/>
      <c r="M2734" s="290"/>
      <c r="N2734" s="314"/>
    </row>
    <row r="2735" spans="12:14" s="291" customFormat="1" ht="12.75" hidden="1" customHeight="1">
      <c r="L2735" s="293"/>
      <c r="M2735" s="290"/>
      <c r="N2735" s="314"/>
    </row>
    <row r="2736" spans="12:14" s="291" customFormat="1" ht="12.75" hidden="1" customHeight="1">
      <c r="L2736" s="293"/>
      <c r="M2736" s="290"/>
      <c r="N2736" s="314"/>
    </row>
    <row r="2737" spans="12:14" s="291" customFormat="1" ht="12.75" hidden="1" customHeight="1">
      <c r="L2737" s="293"/>
      <c r="M2737" s="290"/>
      <c r="N2737" s="314"/>
    </row>
    <row r="2738" spans="12:14" s="291" customFormat="1" ht="12.75" hidden="1" customHeight="1">
      <c r="L2738" s="293"/>
      <c r="M2738" s="290"/>
      <c r="N2738" s="314"/>
    </row>
    <row r="2739" spans="12:14" s="291" customFormat="1" ht="12.75" hidden="1" customHeight="1">
      <c r="L2739" s="293"/>
      <c r="M2739" s="290"/>
      <c r="N2739" s="314"/>
    </row>
    <row r="2740" spans="12:14" s="291" customFormat="1" ht="12.75" hidden="1" customHeight="1">
      <c r="L2740" s="293"/>
      <c r="M2740" s="290"/>
      <c r="N2740" s="314"/>
    </row>
    <row r="2741" spans="12:14" s="291" customFormat="1" ht="12.75" hidden="1" customHeight="1">
      <c r="L2741" s="293"/>
      <c r="M2741" s="290"/>
      <c r="N2741" s="314"/>
    </row>
    <row r="2742" spans="12:14" s="291" customFormat="1" ht="12.75" hidden="1" customHeight="1">
      <c r="L2742" s="293"/>
      <c r="M2742" s="290"/>
      <c r="N2742" s="314"/>
    </row>
    <row r="2743" spans="12:14" s="291" customFormat="1" ht="12.75" hidden="1" customHeight="1">
      <c r="L2743" s="293"/>
      <c r="M2743" s="290"/>
      <c r="N2743" s="314"/>
    </row>
    <row r="2744" spans="12:14" s="291" customFormat="1" ht="12.75" hidden="1" customHeight="1">
      <c r="L2744" s="293"/>
      <c r="M2744" s="290"/>
      <c r="N2744" s="314"/>
    </row>
    <row r="2745" spans="12:14" s="291" customFormat="1" ht="12.75" hidden="1" customHeight="1">
      <c r="L2745" s="293"/>
      <c r="M2745" s="290"/>
      <c r="N2745" s="314"/>
    </row>
    <row r="2746" spans="12:14" s="291" customFormat="1" ht="12.75" hidden="1" customHeight="1">
      <c r="L2746" s="293"/>
      <c r="M2746" s="290"/>
      <c r="N2746" s="314"/>
    </row>
    <row r="2747" spans="12:14" s="291" customFormat="1" ht="12.75" hidden="1" customHeight="1">
      <c r="L2747" s="293"/>
      <c r="M2747" s="290"/>
      <c r="N2747" s="314"/>
    </row>
    <row r="2748" spans="12:14" s="291" customFormat="1" ht="12.75" hidden="1" customHeight="1">
      <c r="L2748" s="293"/>
      <c r="M2748" s="290"/>
      <c r="N2748" s="314"/>
    </row>
    <row r="2749" spans="12:14" s="291" customFormat="1" ht="12.75" hidden="1" customHeight="1">
      <c r="L2749" s="293"/>
      <c r="M2749" s="290"/>
      <c r="N2749" s="314"/>
    </row>
    <row r="2750" spans="12:14" s="291" customFormat="1" ht="12.75" hidden="1" customHeight="1">
      <c r="L2750" s="293"/>
      <c r="M2750" s="290"/>
      <c r="N2750" s="314"/>
    </row>
    <row r="2751" spans="12:14" s="291" customFormat="1" ht="12.75" hidden="1" customHeight="1">
      <c r="L2751" s="293"/>
      <c r="M2751" s="290"/>
      <c r="N2751" s="314"/>
    </row>
    <row r="2752" spans="12:14" s="291" customFormat="1" ht="12.75" hidden="1" customHeight="1">
      <c r="L2752" s="293"/>
      <c r="M2752" s="290"/>
      <c r="N2752" s="314"/>
    </row>
    <row r="2753" spans="12:14" s="291" customFormat="1" ht="12.75" hidden="1" customHeight="1">
      <c r="L2753" s="293"/>
      <c r="M2753" s="290"/>
      <c r="N2753" s="314"/>
    </row>
    <row r="2754" spans="12:14" s="291" customFormat="1" ht="12.75" hidden="1" customHeight="1">
      <c r="L2754" s="293"/>
      <c r="M2754" s="290"/>
      <c r="N2754" s="314"/>
    </row>
    <row r="2755" spans="12:14" s="291" customFormat="1" ht="12.75" hidden="1" customHeight="1">
      <c r="L2755" s="293"/>
      <c r="M2755" s="290"/>
      <c r="N2755" s="314"/>
    </row>
    <row r="2756" spans="12:14" s="291" customFormat="1" ht="12.75" hidden="1" customHeight="1">
      <c r="L2756" s="293"/>
      <c r="M2756" s="290"/>
      <c r="N2756" s="314"/>
    </row>
    <row r="2757" spans="12:14" s="291" customFormat="1" ht="12.75" hidden="1" customHeight="1">
      <c r="L2757" s="293"/>
      <c r="M2757" s="290"/>
      <c r="N2757" s="314"/>
    </row>
    <row r="2758" spans="12:14" s="291" customFormat="1" ht="12.75" hidden="1" customHeight="1">
      <c r="L2758" s="293"/>
      <c r="M2758" s="290"/>
      <c r="N2758" s="314"/>
    </row>
    <row r="2759" spans="12:14" s="291" customFormat="1" ht="12.75" hidden="1" customHeight="1">
      <c r="L2759" s="293"/>
      <c r="M2759" s="290"/>
      <c r="N2759" s="314"/>
    </row>
    <row r="2760" spans="12:14" s="291" customFormat="1" ht="12.75" hidden="1" customHeight="1">
      <c r="L2760" s="293"/>
      <c r="M2760" s="290"/>
      <c r="N2760" s="314"/>
    </row>
    <row r="2761" spans="12:14" s="291" customFormat="1" ht="12.75" hidden="1" customHeight="1">
      <c r="L2761" s="293"/>
      <c r="M2761" s="290"/>
      <c r="N2761" s="314"/>
    </row>
    <row r="2762" spans="12:14" s="291" customFormat="1" ht="12.75" hidden="1" customHeight="1">
      <c r="L2762" s="293"/>
      <c r="M2762" s="290"/>
      <c r="N2762" s="314"/>
    </row>
    <row r="2763" spans="12:14" s="291" customFormat="1" ht="12.75" hidden="1" customHeight="1">
      <c r="L2763" s="293"/>
      <c r="M2763" s="290"/>
      <c r="N2763" s="314"/>
    </row>
    <row r="2764" spans="12:14" s="291" customFormat="1" ht="12.75" hidden="1" customHeight="1">
      <c r="L2764" s="293"/>
      <c r="M2764" s="290"/>
      <c r="N2764" s="314"/>
    </row>
    <row r="2765" spans="12:14" s="291" customFormat="1" ht="12.75" hidden="1" customHeight="1">
      <c r="L2765" s="293"/>
      <c r="M2765" s="290"/>
      <c r="N2765" s="314"/>
    </row>
    <row r="2766" spans="12:14" s="291" customFormat="1" ht="12.75" hidden="1" customHeight="1">
      <c r="L2766" s="293"/>
      <c r="M2766" s="290"/>
      <c r="N2766" s="314"/>
    </row>
    <row r="2767" spans="12:14" s="291" customFormat="1" ht="12.75" hidden="1" customHeight="1">
      <c r="L2767" s="293"/>
      <c r="M2767" s="290"/>
      <c r="N2767" s="314"/>
    </row>
    <row r="2768" spans="12:14" s="291" customFormat="1" ht="12.75" hidden="1" customHeight="1">
      <c r="L2768" s="293"/>
      <c r="M2768" s="290"/>
      <c r="N2768" s="314"/>
    </row>
    <row r="2769" spans="12:14" s="291" customFormat="1" ht="12.75" hidden="1" customHeight="1">
      <c r="L2769" s="293"/>
      <c r="M2769" s="290"/>
      <c r="N2769" s="314"/>
    </row>
    <row r="2770" spans="12:14" s="291" customFormat="1" ht="12.75" hidden="1" customHeight="1">
      <c r="L2770" s="293"/>
      <c r="M2770" s="290"/>
      <c r="N2770" s="314"/>
    </row>
    <row r="2771" spans="12:14" s="291" customFormat="1" ht="12.75" hidden="1" customHeight="1">
      <c r="L2771" s="293"/>
      <c r="M2771" s="290"/>
      <c r="N2771" s="314"/>
    </row>
    <row r="2772" spans="12:14" s="291" customFormat="1" ht="12.75" hidden="1" customHeight="1">
      <c r="L2772" s="293"/>
      <c r="M2772" s="290"/>
      <c r="N2772" s="314"/>
    </row>
    <row r="2773" spans="12:14" s="291" customFormat="1" ht="12.75" hidden="1" customHeight="1">
      <c r="L2773" s="293"/>
      <c r="M2773" s="290"/>
      <c r="N2773" s="314"/>
    </row>
    <row r="2774" spans="12:14" s="291" customFormat="1" ht="12.75" hidden="1" customHeight="1">
      <c r="L2774" s="293"/>
      <c r="M2774" s="290"/>
      <c r="N2774" s="314"/>
    </row>
    <row r="2775" spans="12:14" s="291" customFormat="1" ht="12.75" hidden="1" customHeight="1">
      <c r="L2775" s="293"/>
      <c r="M2775" s="290"/>
      <c r="N2775" s="314"/>
    </row>
    <row r="2776" spans="12:14" s="291" customFormat="1" ht="12.75" hidden="1" customHeight="1">
      <c r="L2776" s="293"/>
      <c r="M2776" s="290"/>
      <c r="N2776" s="314"/>
    </row>
    <row r="2777" spans="12:14" s="291" customFormat="1" ht="12.75" hidden="1" customHeight="1">
      <c r="L2777" s="293"/>
      <c r="M2777" s="290"/>
      <c r="N2777" s="314"/>
    </row>
    <row r="2778" spans="12:14" s="291" customFormat="1" ht="12.75" hidden="1" customHeight="1">
      <c r="L2778" s="293"/>
      <c r="M2778" s="290"/>
      <c r="N2778" s="314"/>
    </row>
    <row r="2779" spans="12:14" s="291" customFormat="1" ht="12.75" hidden="1" customHeight="1">
      <c r="L2779" s="293"/>
      <c r="M2779" s="290"/>
      <c r="N2779" s="314"/>
    </row>
    <row r="2780" spans="12:14" s="291" customFormat="1" ht="12.75" hidden="1" customHeight="1">
      <c r="L2780" s="293"/>
      <c r="M2780" s="290"/>
      <c r="N2780" s="314"/>
    </row>
    <row r="2781" spans="12:14" s="291" customFormat="1" ht="12.75" hidden="1" customHeight="1">
      <c r="L2781" s="293"/>
      <c r="M2781" s="290"/>
      <c r="N2781" s="314"/>
    </row>
    <row r="2782" spans="12:14" s="291" customFormat="1" ht="12.75" hidden="1" customHeight="1">
      <c r="L2782" s="293"/>
      <c r="M2782" s="290"/>
      <c r="N2782" s="314"/>
    </row>
    <row r="2783" spans="12:14" s="291" customFormat="1" ht="12.75" hidden="1" customHeight="1">
      <c r="L2783" s="293"/>
      <c r="M2783" s="290"/>
      <c r="N2783" s="314"/>
    </row>
    <row r="2784" spans="12:14" s="291" customFormat="1" ht="12.75" hidden="1" customHeight="1">
      <c r="L2784" s="293"/>
      <c r="M2784" s="290"/>
      <c r="N2784" s="314"/>
    </row>
    <row r="2785" spans="12:14" s="291" customFormat="1" ht="12.75" hidden="1" customHeight="1">
      <c r="L2785" s="293"/>
      <c r="M2785" s="290"/>
      <c r="N2785" s="314"/>
    </row>
    <row r="2786" spans="12:14" s="291" customFormat="1" ht="12.75" hidden="1" customHeight="1">
      <c r="L2786" s="293"/>
      <c r="M2786" s="290"/>
      <c r="N2786" s="314"/>
    </row>
    <row r="2787" spans="12:14" s="291" customFormat="1" ht="12.75" hidden="1" customHeight="1">
      <c r="L2787" s="293"/>
      <c r="M2787" s="290"/>
      <c r="N2787" s="314"/>
    </row>
    <row r="2788" spans="12:14" s="291" customFormat="1" ht="12.75" hidden="1" customHeight="1">
      <c r="L2788" s="293"/>
      <c r="M2788" s="290"/>
      <c r="N2788" s="314"/>
    </row>
    <row r="2789" spans="12:14" s="291" customFormat="1" ht="12.75" hidden="1" customHeight="1">
      <c r="L2789" s="293"/>
      <c r="M2789" s="290"/>
      <c r="N2789" s="314"/>
    </row>
    <row r="2790" spans="12:14" s="291" customFormat="1" ht="12.75" hidden="1" customHeight="1">
      <c r="L2790" s="293"/>
      <c r="M2790" s="290"/>
      <c r="N2790" s="314"/>
    </row>
    <row r="2791" spans="12:14" s="291" customFormat="1" ht="12.75" hidden="1" customHeight="1">
      <c r="L2791" s="293"/>
      <c r="M2791" s="290"/>
      <c r="N2791" s="314"/>
    </row>
    <row r="2792" spans="12:14" s="291" customFormat="1" ht="12.75" hidden="1" customHeight="1">
      <c r="L2792" s="293"/>
      <c r="M2792" s="290"/>
      <c r="N2792" s="314"/>
    </row>
    <row r="2793" spans="12:14" s="291" customFormat="1" ht="12.75" hidden="1" customHeight="1">
      <c r="L2793" s="293"/>
      <c r="M2793" s="290"/>
      <c r="N2793" s="314"/>
    </row>
    <row r="2794" spans="12:14" s="291" customFormat="1" ht="12.75" hidden="1" customHeight="1">
      <c r="L2794" s="293"/>
      <c r="M2794" s="290"/>
      <c r="N2794" s="314"/>
    </row>
    <row r="2795" spans="12:14" s="291" customFormat="1" ht="12.75" hidden="1" customHeight="1">
      <c r="L2795" s="293"/>
      <c r="M2795" s="290"/>
      <c r="N2795" s="314"/>
    </row>
    <row r="2796" spans="12:14" s="291" customFormat="1" ht="12.75" hidden="1" customHeight="1">
      <c r="L2796" s="293"/>
      <c r="M2796" s="290"/>
      <c r="N2796" s="314"/>
    </row>
    <row r="2797" spans="12:14" s="291" customFormat="1" ht="12.75" hidden="1" customHeight="1">
      <c r="L2797" s="293"/>
      <c r="M2797" s="290"/>
      <c r="N2797" s="314"/>
    </row>
    <row r="2798" spans="12:14" s="291" customFormat="1" ht="12.75" hidden="1" customHeight="1">
      <c r="L2798" s="293"/>
      <c r="M2798" s="290"/>
      <c r="N2798" s="314"/>
    </row>
    <row r="2799" spans="12:14" s="291" customFormat="1" ht="12.75" hidden="1" customHeight="1">
      <c r="L2799" s="293"/>
      <c r="M2799" s="290"/>
      <c r="N2799" s="314"/>
    </row>
    <row r="2800" spans="12:14" s="291" customFormat="1" ht="12.75" hidden="1" customHeight="1">
      <c r="L2800" s="293"/>
      <c r="M2800" s="290"/>
      <c r="N2800" s="314"/>
    </row>
    <row r="2801" spans="12:14" s="291" customFormat="1" ht="12.75" hidden="1" customHeight="1">
      <c r="L2801" s="293"/>
      <c r="M2801" s="290"/>
      <c r="N2801" s="314"/>
    </row>
    <row r="2802" spans="12:14" s="291" customFormat="1" ht="12.75" hidden="1" customHeight="1">
      <c r="L2802" s="293"/>
      <c r="M2802" s="290"/>
      <c r="N2802" s="314"/>
    </row>
    <row r="2803" spans="12:14" s="291" customFormat="1" ht="12.75" hidden="1" customHeight="1">
      <c r="L2803" s="293"/>
      <c r="M2803" s="290"/>
      <c r="N2803" s="314"/>
    </row>
    <row r="2804" spans="12:14" s="291" customFormat="1" ht="12.75" hidden="1" customHeight="1">
      <c r="L2804" s="293"/>
      <c r="M2804" s="290"/>
      <c r="N2804" s="314"/>
    </row>
    <row r="2805" spans="12:14" s="291" customFormat="1" ht="12.75" hidden="1" customHeight="1">
      <c r="L2805" s="293"/>
      <c r="M2805" s="290"/>
      <c r="N2805" s="314"/>
    </row>
    <row r="2806" spans="12:14" s="291" customFormat="1" ht="12.75" hidden="1" customHeight="1">
      <c r="L2806" s="293"/>
      <c r="M2806" s="290"/>
      <c r="N2806" s="314"/>
    </row>
    <row r="2807" spans="12:14" s="291" customFormat="1" ht="12.75" hidden="1" customHeight="1">
      <c r="L2807" s="293"/>
      <c r="M2807" s="290"/>
      <c r="N2807" s="314"/>
    </row>
    <row r="2808" spans="12:14" s="291" customFormat="1" ht="12.75" hidden="1" customHeight="1">
      <c r="L2808" s="293"/>
      <c r="M2808" s="290"/>
      <c r="N2808" s="314"/>
    </row>
    <row r="2809" spans="12:14" s="291" customFormat="1" ht="12.75" hidden="1" customHeight="1">
      <c r="L2809" s="293"/>
      <c r="M2809" s="290"/>
      <c r="N2809" s="314"/>
    </row>
    <row r="2810" spans="12:14" s="291" customFormat="1" ht="12.75" hidden="1" customHeight="1">
      <c r="L2810" s="293"/>
      <c r="M2810" s="290"/>
      <c r="N2810" s="314"/>
    </row>
    <row r="2811" spans="12:14" s="291" customFormat="1" ht="12.75" hidden="1" customHeight="1">
      <c r="L2811" s="293"/>
      <c r="M2811" s="290"/>
      <c r="N2811" s="314"/>
    </row>
    <row r="2812" spans="12:14" s="291" customFormat="1" ht="12.75" hidden="1" customHeight="1">
      <c r="L2812" s="293"/>
      <c r="M2812" s="290"/>
      <c r="N2812" s="314"/>
    </row>
    <row r="2813" spans="12:14" s="291" customFormat="1" ht="12.75" hidden="1" customHeight="1">
      <c r="L2813" s="293"/>
      <c r="M2813" s="290"/>
      <c r="N2813" s="314"/>
    </row>
    <row r="2814" spans="12:14" s="291" customFormat="1" ht="12.75" hidden="1" customHeight="1">
      <c r="L2814" s="293"/>
      <c r="M2814" s="290"/>
      <c r="N2814" s="314"/>
    </row>
    <row r="2815" spans="12:14" s="291" customFormat="1" ht="12.75" hidden="1" customHeight="1">
      <c r="L2815" s="293"/>
      <c r="M2815" s="290"/>
      <c r="N2815" s="314"/>
    </row>
    <row r="2816" spans="12:14" s="291" customFormat="1" ht="12.75" hidden="1" customHeight="1">
      <c r="L2816" s="293"/>
      <c r="M2816" s="290"/>
      <c r="N2816" s="314"/>
    </row>
    <row r="2817" spans="12:14" s="291" customFormat="1" ht="12.75" hidden="1" customHeight="1">
      <c r="L2817" s="293"/>
      <c r="M2817" s="290"/>
      <c r="N2817" s="314"/>
    </row>
    <row r="2818" spans="12:14" s="291" customFormat="1" ht="12.75" hidden="1" customHeight="1">
      <c r="L2818" s="293"/>
      <c r="M2818" s="290"/>
      <c r="N2818" s="314"/>
    </row>
    <row r="2819" spans="12:14" s="291" customFormat="1" ht="12.75" hidden="1" customHeight="1">
      <c r="L2819" s="293"/>
      <c r="M2819" s="290"/>
      <c r="N2819" s="314"/>
    </row>
    <row r="2820" spans="12:14" s="291" customFormat="1" ht="12.75" hidden="1" customHeight="1">
      <c r="L2820" s="293"/>
      <c r="M2820" s="290"/>
      <c r="N2820" s="314"/>
    </row>
    <row r="2821" spans="12:14" s="291" customFormat="1" ht="12.75" hidden="1" customHeight="1">
      <c r="L2821" s="293"/>
      <c r="M2821" s="290"/>
      <c r="N2821" s="314"/>
    </row>
    <row r="2822" spans="12:14" s="291" customFormat="1" ht="12.75" hidden="1" customHeight="1">
      <c r="L2822" s="293"/>
      <c r="M2822" s="290"/>
      <c r="N2822" s="314"/>
    </row>
    <row r="2823" spans="12:14" s="291" customFormat="1" ht="12.75" hidden="1" customHeight="1">
      <c r="L2823" s="293"/>
      <c r="M2823" s="290"/>
      <c r="N2823" s="314"/>
    </row>
    <row r="2824" spans="12:14" s="291" customFormat="1" ht="12.75" hidden="1" customHeight="1">
      <c r="L2824" s="293"/>
      <c r="M2824" s="290"/>
      <c r="N2824" s="314"/>
    </row>
    <row r="2825" spans="12:14" s="291" customFormat="1" ht="12.75" hidden="1" customHeight="1">
      <c r="L2825" s="293"/>
      <c r="M2825" s="290"/>
      <c r="N2825" s="314"/>
    </row>
    <row r="2826" spans="12:14" s="291" customFormat="1" ht="12.75" hidden="1" customHeight="1">
      <c r="L2826" s="293"/>
      <c r="M2826" s="290"/>
      <c r="N2826" s="314"/>
    </row>
    <row r="2827" spans="12:14" s="291" customFormat="1" ht="12.75" hidden="1" customHeight="1">
      <c r="L2827" s="293"/>
      <c r="M2827" s="290"/>
      <c r="N2827" s="314"/>
    </row>
    <row r="2828" spans="12:14" s="291" customFormat="1" ht="12.75" hidden="1" customHeight="1">
      <c r="L2828" s="293"/>
      <c r="M2828" s="290"/>
      <c r="N2828" s="314"/>
    </row>
    <row r="2829" spans="12:14" s="291" customFormat="1" ht="12.75" hidden="1" customHeight="1">
      <c r="L2829" s="293"/>
      <c r="M2829" s="290"/>
      <c r="N2829" s="314"/>
    </row>
    <row r="2830" spans="12:14" s="291" customFormat="1" ht="12.75" hidden="1" customHeight="1">
      <c r="L2830" s="293"/>
      <c r="M2830" s="290"/>
      <c r="N2830" s="314"/>
    </row>
    <row r="2831" spans="12:14" s="291" customFormat="1" ht="12.75" hidden="1" customHeight="1">
      <c r="L2831" s="293"/>
      <c r="M2831" s="290"/>
      <c r="N2831" s="314"/>
    </row>
    <row r="2832" spans="12:14" s="291" customFormat="1" ht="12.75" hidden="1" customHeight="1">
      <c r="L2832" s="293"/>
      <c r="M2832" s="290"/>
      <c r="N2832" s="314"/>
    </row>
    <row r="2833" spans="12:14" s="291" customFormat="1" ht="12.75" hidden="1" customHeight="1">
      <c r="L2833" s="293"/>
      <c r="M2833" s="290"/>
      <c r="N2833" s="314"/>
    </row>
    <row r="2834" spans="12:14" s="291" customFormat="1" ht="12.75" hidden="1" customHeight="1">
      <c r="L2834" s="293"/>
      <c r="M2834" s="290"/>
      <c r="N2834" s="314"/>
    </row>
    <row r="2835" spans="12:14" s="291" customFormat="1" ht="12.75" hidden="1" customHeight="1">
      <c r="L2835" s="293"/>
      <c r="M2835" s="290"/>
      <c r="N2835" s="314"/>
    </row>
    <row r="2836" spans="12:14" s="291" customFormat="1" ht="12.75" hidden="1" customHeight="1">
      <c r="L2836" s="293"/>
      <c r="M2836" s="290"/>
      <c r="N2836" s="314"/>
    </row>
    <row r="2837" spans="12:14" s="291" customFormat="1" ht="12.75" hidden="1" customHeight="1">
      <c r="L2837" s="293"/>
      <c r="M2837" s="290"/>
      <c r="N2837" s="314"/>
    </row>
    <row r="2838" spans="12:14" s="291" customFormat="1" ht="12.75" hidden="1" customHeight="1">
      <c r="L2838" s="293"/>
      <c r="M2838" s="290"/>
      <c r="N2838" s="314"/>
    </row>
    <row r="2839" spans="12:14" s="291" customFormat="1" ht="12.75" hidden="1" customHeight="1">
      <c r="L2839" s="293"/>
      <c r="M2839" s="290"/>
      <c r="N2839" s="314"/>
    </row>
    <row r="2840" spans="12:14" s="291" customFormat="1" ht="12.75" hidden="1" customHeight="1">
      <c r="L2840" s="293"/>
      <c r="M2840" s="290"/>
      <c r="N2840" s="314"/>
    </row>
    <row r="2841" spans="12:14" s="291" customFormat="1" ht="12.75" hidden="1" customHeight="1">
      <c r="L2841" s="293"/>
      <c r="M2841" s="290"/>
      <c r="N2841" s="314"/>
    </row>
    <row r="2842" spans="12:14" s="291" customFormat="1" ht="12.75" hidden="1" customHeight="1">
      <c r="L2842" s="293"/>
      <c r="M2842" s="290"/>
      <c r="N2842" s="314"/>
    </row>
    <row r="2843" spans="12:14" s="291" customFormat="1" ht="12.75" hidden="1" customHeight="1">
      <c r="L2843" s="293"/>
      <c r="M2843" s="290"/>
      <c r="N2843" s="314"/>
    </row>
    <row r="2844" spans="12:14" s="291" customFormat="1" ht="12.75" hidden="1" customHeight="1">
      <c r="L2844" s="293"/>
      <c r="M2844" s="290"/>
      <c r="N2844" s="314"/>
    </row>
    <row r="2845" spans="12:14" s="291" customFormat="1" ht="12.75" hidden="1" customHeight="1">
      <c r="L2845" s="293"/>
      <c r="M2845" s="290"/>
      <c r="N2845" s="314"/>
    </row>
    <row r="2846" spans="12:14" s="291" customFormat="1" ht="12.75" hidden="1" customHeight="1">
      <c r="L2846" s="293"/>
      <c r="M2846" s="290"/>
      <c r="N2846" s="314"/>
    </row>
    <row r="2847" spans="12:14" s="291" customFormat="1" ht="12.75" hidden="1" customHeight="1">
      <c r="L2847" s="293"/>
      <c r="M2847" s="290"/>
      <c r="N2847" s="314"/>
    </row>
    <row r="2848" spans="12:14" s="291" customFormat="1" ht="12.75" hidden="1" customHeight="1">
      <c r="L2848" s="293"/>
      <c r="M2848" s="290"/>
      <c r="N2848" s="314"/>
    </row>
    <row r="2849" spans="12:14" s="291" customFormat="1" ht="12.75" hidden="1" customHeight="1">
      <c r="L2849" s="293"/>
      <c r="M2849" s="290"/>
      <c r="N2849" s="314"/>
    </row>
    <row r="2850" spans="12:14" s="291" customFormat="1" ht="12.75" hidden="1" customHeight="1">
      <c r="L2850" s="293"/>
      <c r="M2850" s="290"/>
      <c r="N2850" s="314"/>
    </row>
    <row r="2851" spans="12:14" s="291" customFormat="1" ht="12.75" hidden="1" customHeight="1">
      <c r="L2851" s="293"/>
      <c r="M2851" s="290"/>
      <c r="N2851" s="314"/>
    </row>
    <row r="2852" spans="12:14" s="291" customFormat="1" ht="12.75" hidden="1" customHeight="1">
      <c r="L2852" s="293"/>
      <c r="M2852" s="290"/>
      <c r="N2852" s="314"/>
    </row>
    <row r="2853" spans="12:14" s="291" customFormat="1" ht="12.75" hidden="1" customHeight="1">
      <c r="L2853" s="293"/>
      <c r="M2853" s="290"/>
      <c r="N2853" s="314"/>
    </row>
    <row r="2854" spans="12:14" s="291" customFormat="1" ht="12.75" hidden="1" customHeight="1">
      <c r="L2854" s="293"/>
      <c r="M2854" s="290"/>
      <c r="N2854" s="314"/>
    </row>
    <row r="2855" spans="12:14" s="291" customFormat="1" ht="12.75" hidden="1" customHeight="1">
      <c r="L2855" s="293"/>
      <c r="M2855" s="290"/>
      <c r="N2855" s="314"/>
    </row>
    <row r="2856" spans="12:14" s="291" customFormat="1" ht="12.75" hidden="1" customHeight="1">
      <c r="L2856" s="293"/>
      <c r="M2856" s="290"/>
      <c r="N2856" s="314"/>
    </row>
    <row r="2857" spans="12:14" s="291" customFormat="1" ht="12.75" hidden="1" customHeight="1">
      <c r="L2857" s="293"/>
      <c r="M2857" s="290"/>
      <c r="N2857" s="314"/>
    </row>
    <row r="2858" spans="12:14" s="291" customFormat="1" ht="12.75" hidden="1" customHeight="1">
      <c r="L2858" s="293"/>
      <c r="M2858" s="290"/>
      <c r="N2858" s="314"/>
    </row>
    <row r="2859" spans="12:14" s="291" customFormat="1" ht="12.75" hidden="1" customHeight="1">
      <c r="L2859" s="293"/>
      <c r="M2859" s="290"/>
      <c r="N2859" s="314"/>
    </row>
    <row r="2860" spans="12:14" s="291" customFormat="1" ht="12.75" hidden="1" customHeight="1">
      <c r="L2860" s="293"/>
      <c r="M2860" s="290"/>
      <c r="N2860" s="314"/>
    </row>
    <row r="2861" spans="12:14" s="291" customFormat="1" ht="12.75" hidden="1" customHeight="1">
      <c r="L2861" s="293"/>
      <c r="M2861" s="290"/>
      <c r="N2861" s="314"/>
    </row>
    <row r="2862" spans="12:14" s="291" customFormat="1" ht="12.75" hidden="1" customHeight="1">
      <c r="L2862" s="293"/>
      <c r="M2862" s="290"/>
      <c r="N2862" s="314"/>
    </row>
    <row r="2863" spans="12:14" s="291" customFormat="1" ht="12.75" hidden="1" customHeight="1">
      <c r="L2863" s="293"/>
      <c r="M2863" s="290"/>
      <c r="N2863" s="314"/>
    </row>
    <row r="2864" spans="12:14" s="291" customFormat="1" ht="12.75" hidden="1" customHeight="1">
      <c r="L2864" s="293"/>
      <c r="M2864" s="290"/>
      <c r="N2864" s="314"/>
    </row>
    <row r="2865" spans="12:14" s="291" customFormat="1" ht="12.75" hidden="1" customHeight="1">
      <c r="L2865" s="293"/>
      <c r="M2865" s="290"/>
      <c r="N2865" s="314"/>
    </row>
    <row r="2866" spans="12:14" s="291" customFormat="1" ht="12.75" hidden="1" customHeight="1">
      <c r="L2866" s="293"/>
      <c r="M2866" s="290"/>
      <c r="N2866" s="314"/>
    </row>
    <row r="2867" spans="12:14" s="291" customFormat="1" ht="12.75" hidden="1" customHeight="1">
      <c r="L2867" s="293"/>
      <c r="M2867" s="290"/>
      <c r="N2867" s="314"/>
    </row>
    <row r="2868" spans="12:14" s="291" customFormat="1" ht="12.75" hidden="1" customHeight="1">
      <c r="L2868" s="293"/>
      <c r="M2868" s="290"/>
      <c r="N2868" s="314"/>
    </row>
    <row r="2869" spans="12:14" s="291" customFormat="1" ht="12.75" hidden="1" customHeight="1">
      <c r="L2869" s="293"/>
      <c r="M2869" s="290"/>
      <c r="N2869" s="314"/>
    </row>
    <row r="2870" spans="12:14" s="291" customFormat="1" ht="12.75" hidden="1" customHeight="1">
      <c r="L2870" s="293"/>
      <c r="M2870" s="290"/>
      <c r="N2870" s="314"/>
    </row>
    <row r="2871" spans="12:14" s="291" customFormat="1" ht="12.75" hidden="1" customHeight="1">
      <c r="L2871" s="293"/>
      <c r="M2871" s="290"/>
      <c r="N2871" s="314"/>
    </row>
    <row r="2872" spans="12:14" s="291" customFormat="1" ht="12.75" hidden="1" customHeight="1">
      <c r="L2872" s="293"/>
      <c r="M2872" s="290"/>
      <c r="N2872" s="314"/>
    </row>
    <row r="2873" spans="12:14" s="291" customFormat="1" ht="12.75" hidden="1" customHeight="1">
      <c r="L2873" s="293"/>
      <c r="M2873" s="290"/>
      <c r="N2873" s="314"/>
    </row>
    <row r="2874" spans="12:14" s="291" customFormat="1" ht="12.75" hidden="1" customHeight="1">
      <c r="L2874" s="293"/>
      <c r="M2874" s="290"/>
      <c r="N2874" s="314"/>
    </row>
    <row r="2875" spans="12:14" s="291" customFormat="1" ht="12.75" hidden="1" customHeight="1">
      <c r="L2875" s="293"/>
      <c r="M2875" s="290"/>
      <c r="N2875" s="314"/>
    </row>
    <row r="2876" spans="12:14" s="291" customFormat="1" ht="12.75" hidden="1" customHeight="1">
      <c r="L2876" s="293"/>
      <c r="M2876" s="290"/>
      <c r="N2876" s="314"/>
    </row>
    <row r="2877" spans="12:14" s="291" customFormat="1" ht="12.75" hidden="1" customHeight="1">
      <c r="L2877" s="293"/>
      <c r="M2877" s="290"/>
      <c r="N2877" s="314"/>
    </row>
    <row r="2878" spans="12:14" s="291" customFormat="1" ht="12.75" hidden="1" customHeight="1">
      <c r="L2878" s="293"/>
      <c r="M2878" s="290"/>
      <c r="N2878" s="314"/>
    </row>
    <row r="2879" spans="12:14" s="291" customFormat="1" ht="12.75" hidden="1" customHeight="1">
      <c r="L2879" s="293"/>
      <c r="M2879" s="290"/>
      <c r="N2879" s="314"/>
    </row>
    <row r="2880" spans="12:14" s="291" customFormat="1" ht="12.75" hidden="1" customHeight="1">
      <c r="L2880" s="293"/>
      <c r="M2880" s="290"/>
      <c r="N2880" s="314"/>
    </row>
    <row r="2881" spans="12:14" s="291" customFormat="1" ht="12.75" hidden="1" customHeight="1">
      <c r="L2881" s="293"/>
      <c r="M2881" s="290"/>
      <c r="N2881" s="314"/>
    </row>
    <row r="2882" spans="12:14" s="291" customFormat="1" ht="12.75" hidden="1" customHeight="1">
      <c r="L2882" s="293"/>
      <c r="M2882" s="290"/>
      <c r="N2882" s="314"/>
    </row>
    <row r="2883" spans="12:14" s="291" customFormat="1" ht="12.75" hidden="1" customHeight="1">
      <c r="L2883" s="293"/>
      <c r="M2883" s="290"/>
      <c r="N2883" s="314"/>
    </row>
    <row r="2884" spans="12:14" s="291" customFormat="1" ht="12.75" hidden="1" customHeight="1">
      <c r="L2884" s="293"/>
      <c r="M2884" s="290"/>
      <c r="N2884" s="314"/>
    </row>
    <row r="2885" spans="12:14" s="291" customFormat="1" ht="12.75" hidden="1" customHeight="1">
      <c r="L2885" s="293"/>
      <c r="M2885" s="290"/>
      <c r="N2885" s="314"/>
    </row>
    <row r="2886" spans="12:14" s="291" customFormat="1" ht="12.75" hidden="1" customHeight="1">
      <c r="L2886" s="293"/>
      <c r="M2886" s="290"/>
      <c r="N2886" s="314"/>
    </row>
    <row r="2887" spans="12:14" s="291" customFormat="1" ht="12.75" hidden="1" customHeight="1">
      <c r="L2887" s="293"/>
      <c r="M2887" s="290"/>
      <c r="N2887" s="314"/>
    </row>
    <row r="2888" spans="12:14" s="291" customFormat="1" ht="12.75" hidden="1" customHeight="1">
      <c r="L2888" s="293"/>
      <c r="M2888" s="290"/>
      <c r="N2888" s="314"/>
    </row>
    <row r="2889" spans="12:14" s="291" customFormat="1" ht="12.75" hidden="1" customHeight="1">
      <c r="L2889" s="293"/>
      <c r="M2889" s="290"/>
      <c r="N2889" s="314"/>
    </row>
    <row r="2890" spans="12:14" s="291" customFormat="1" ht="12.75" hidden="1" customHeight="1">
      <c r="L2890" s="293"/>
      <c r="M2890" s="290"/>
      <c r="N2890" s="314"/>
    </row>
    <row r="2891" spans="12:14" s="291" customFormat="1" ht="12.75" hidden="1" customHeight="1">
      <c r="L2891" s="293"/>
      <c r="M2891" s="290"/>
      <c r="N2891" s="314"/>
    </row>
    <row r="2892" spans="12:14" s="291" customFormat="1" ht="12.75" hidden="1" customHeight="1">
      <c r="L2892" s="293"/>
      <c r="M2892" s="290"/>
      <c r="N2892" s="314"/>
    </row>
    <row r="2893" spans="12:14" s="291" customFormat="1" ht="12.75" hidden="1" customHeight="1">
      <c r="L2893" s="293"/>
      <c r="M2893" s="290"/>
      <c r="N2893" s="314"/>
    </row>
    <row r="2894" spans="12:14" s="291" customFormat="1" ht="12.75" hidden="1" customHeight="1">
      <c r="L2894" s="293"/>
      <c r="M2894" s="290"/>
      <c r="N2894" s="314"/>
    </row>
    <row r="2895" spans="12:14" s="291" customFormat="1" ht="12.75" hidden="1" customHeight="1">
      <c r="L2895" s="293"/>
      <c r="M2895" s="290"/>
      <c r="N2895" s="314"/>
    </row>
    <row r="2896" spans="12:14" s="291" customFormat="1" ht="12.75" hidden="1" customHeight="1">
      <c r="L2896" s="293"/>
      <c r="M2896" s="290"/>
      <c r="N2896" s="314"/>
    </row>
    <row r="2897" spans="12:14" s="291" customFormat="1" ht="12.75" hidden="1" customHeight="1">
      <c r="L2897" s="293"/>
      <c r="M2897" s="290"/>
      <c r="N2897" s="314"/>
    </row>
    <row r="2898" spans="12:14" s="291" customFormat="1" ht="12.75" hidden="1" customHeight="1">
      <c r="L2898" s="293"/>
      <c r="M2898" s="290"/>
      <c r="N2898" s="314"/>
    </row>
    <row r="2899" spans="12:14" s="291" customFormat="1" ht="12.75" hidden="1" customHeight="1">
      <c r="L2899" s="293"/>
      <c r="M2899" s="290"/>
      <c r="N2899" s="314"/>
    </row>
    <row r="2900" spans="12:14" s="291" customFormat="1" ht="12.75" hidden="1" customHeight="1">
      <c r="L2900" s="293"/>
      <c r="M2900" s="290"/>
      <c r="N2900" s="314"/>
    </row>
    <row r="2901" spans="12:14" s="291" customFormat="1" ht="12.75" hidden="1" customHeight="1">
      <c r="L2901" s="293"/>
      <c r="M2901" s="290"/>
      <c r="N2901" s="314"/>
    </row>
    <row r="2902" spans="12:14" s="291" customFormat="1" ht="12.75" hidden="1" customHeight="1">
      <c r="L2902" s="293"/>
      <c r="M2902" s="290"/>
      <c r="N2902" s="314"/>
    </row>
    <row r="2903" spans="12:14" s="291" customFormat="1" ht="12.75" hidden="1" customHeight="1">
      <c r="L2903" s="293"/>
      <c r="M2903" s="290"/>
      <c r="N2903" s="314"/>
    </row>
    <row r="2904" spans="12:14" s="291" customFormat="1" ht="12.75" hidden="1" customHeight="1">
      <c r="L2904" s="293"/>
      <c r="M2904" s="290"/>
      <c r="N2904" s="314"/>
    </row>
    <row r="2905" spans="12:14" s="291" customFormat="1" ht="12.75" hidden="1" customHeight="1">
      <c r="L2905" s="293"/>
      <c r="M2905" s="290"/>
      <c r="N2905" s="314"/>
    </row>
    <row r="2906" spans="12:14" s="291" customFormat="1" ht="12.75" hidden="1" customHeight="1">
      <c r="L2906" s="293"/>
      <c r="M2906" s="290"/>
      <c r="N2906" s="314"/>
    </row>
    <row r="2907" spans="12:14" s="291" customFormat="1" ht="12.75" hidden="1" customHeight="1">
      <c r="L2907" s="293"/>
      <c r="M2907" s="290"/>
      <c r="N2907" s="314"/>
    </row>
    <row r="2908" spans="12:14" s="291" customFormat="1" ht="12.75" hidden="1" customHeight="1">
      <c r="L2908" s="293"/>
      <c r="M2908" s="290"/>
      <c r="N2908" s="314"/>
    </row>
    <row r="2909" spans="12:14" s="291" customFormat="1" ht="12.75" hidden="1" customHeight="1">
      <c r="L2909" s="293"/>
      <c r="M2909" s="290"/>
      <c r="N2909" s="314"/>
    </row>
    <row r="2910" spans="12:14" s="291" customFormat="1" ht="12.75" hidden="1" customHeight="1">
      <c r="L2910" s="293"/>
      <c r="M2910" s="290"/>
      <c r="N2910" s="314"/>
    </row>
    <row r="2911" spans="12:14" s="291" customFormat="1" ht="12.75" hidden="1" customHeight="1">
      <c r="L2911" s="293"/>
      <c r="M2911" s="290"/>
      <c r="N2911" s="314"/>
    </row>
    <row r="2912" spans="12:14" s="291" customFormat="1" ht="12.75" hidden="1" customHeight="1">
      <c r="L2912" s="293"/>
      <c r="M2912" s="290"/>
      <c r="N2912" s="314"/>
    </row>
    <row r="2913" spans="12:14" s="291" customFormat="1" ht="12.75" hidden="1" customHeight="1">
      <c r="L2913" s="293"/>
      <c r="M2913" s="290"/>
      <c r="N2913" s="314"/>
    </row>
    <row r="2914" spans="12:14" s="291" customFormat="1" ht="12.75" hidden="1" customHeight="1">
      <c r="L2914" s="293"/>
      <c r="M2914" s="290"/>
      <c r="N2914" s="314"/>
    </row>
    <row r="2915" spans="12:14" s="291" customFormat="1" ht="12.75" hidden="1" customHeight="1">
      <c r="L2915" s="293"/>
      <c r="M2915" s="290"/>
      <c r="N2915" s="314"/>
    </row>
    <row r="2916" spans="12:14" s="291" customFormat="1" ht="12.75" hidden="1" customHeight="1">
      <c r="L2916" s="293"/>
      <c r="M2916" s="290"/>
      <c r="N2916" s="314"/>
    </row>
    <row r="2917" spans="12:14" s="291" customFormat="1" ht="12.75" hidden="1" customHeight="1">
      <c r="L2917" s="293"/>
      <c r="M2917" s="290"/>
      <c r="N2917" s="314"/>
    </row>
    <row r="2918" spans="12:14" s="291" customFormat="1" ht="12.75" hidden="1" customHeight="1">
      <c r="L2918" s="293"/>
      <c r="M2918" s="290"/>
      <c r="N2918" s="314"/>
    </row>
    <row r="2919" spans="12:14" s="291" customFormat="1" ht="12.75" hidden="1" customHeight="1">
      <c r="L2919" s="293"/>
      <c r="M2919" s="290"/>
      <c r="N2919" s="314"/>
    </row>
    <row r="2920" spans="12:14" s="291" customFormat="1" ht="12.75" hidden="1" customHeight="1">
      <c r="L2920" s="293"/>
      <c r="M2920" s="290"/>
      <c r="N2920" s="314"/>
    </row>
    <row r="2921" spans="12:14" s="291" customFormat="1" ht="12.75" hidden="1" customHeight="1">
      <c r="L2921" s="293"/>
      <c r="M2921" s="290"/>
      <c r="N2921" s="314"/>
    </row>
    <row r="2922" spans="12:14" s="291" customFormat="1" ht="12.75" hidden="1" customHeight="1">
      <c r="L2922" s="293"/>
      <c r="M2922" s="290"/>
      <c r="N2922" s="314"/>
    </row>
    <row r="2923" spans="12:14" s="291" customFormat="1" ht="12.75" hidden="1" customHeight="1">
      <c r="L2923" s="293"/>
      <c r="M2923" s="290"/>
      <c r="N2923" s="314"/>
    </row>
    <row r="2924" spans="12:14" s="291" customFormat="1" ht="12.75" hidden="1" customHeight="1">
      <c r="L2924" s="293"/>
      <c r="M2924" s="290"/>
      <c r="N2924" s="314"/>
    </row>
    <row r="2925" spans="12:14" s="291" customFormat="1" ht="12.75" hidden="1" customHeight="1">
      <c r="L2925" s="293"/>
      <c r="M2925" s="290"/>
      <c r="N2925" s="314"/>
    </row>
    <row r="2926" spans="12:14" s="291" customFormat="1" ht="12.75" hidden="1" customHeight="1">
      <c r="L2926" s="293"/>
      <c r="M2926" s="290"/>
      <c r="N2926" s="314"/>
    </row>
    <row r="2927" spans="12:14" s="291" customFormat="1" ht="12.75" hidden="1" customHeight="1">
      <c r="L2927" s="293"/>
      <c r="M2927" s="290"/>
      <c r="N2927" s="314"/>
    </row>
    <row r="2928" spans="12:14" s="291" customFormat="1" ht="12.75" hidden="1" customHeight="1">
      <c r="L2928" s="293"/>
      <c r="M2928" s="290"/>
      <c r="N2928" s="314"/>
    </row>
    <row r="2929" spans="12:14" s="291" customFormat="1" ht="12.75" hidden="1" customHeight="1">
      <c r="L2929" s="293"/>
      <c r="M2929" s="290"/>
      <c r="N2929" s="314"/>
    </row>
    <row r="2930" spans="12:14" s="291" customFormat="1" ht="12.75" hidden="1" customHeight="1">
      <c r="L2930" s="293"/>
      <c r="M2930" s="290"/>
      <c r="N2930" s="314"/>
    </row>
    <row r="2931" spans="12:14" s="291" customFormat="1" ht="12.75" hidden="1" customHeight="1">
      <c r="L2931" s="293"/>
      <c r="M2931" s="290"/>
      <c r="N2931" s="314"/>
    </row>
    <row r="2932" spans="12:14" s="291" customFormat="1" ht="12.75" hidden="1" customHeight="1">
      <c r="L2932" s="293"/>
      <c r="M2932" s="290"/>
      <c r="N2932" s="314"/>
    </row>
    <row r="2933" spans="12:14" s="291" customFormat="1" ht="12.75" hidden="1" customHeight="1">
      <c r="L2933" s="293"/>
      <c r="M2933" s="290"/>
      <c r="N2933" s="314"/>
    </row>
    <row r="2934" spans="12:14" s="291" customFormat="1" ht="12.75" hidden="1" customHeight="1">
      <c r="L2934" s="293"/>
      <c r="M2934" s="290"/>
      <c r="N2934" s="314"/>
    </row>
    <row r="2935" spans="12:14" s="291" customFormat="1" ht="12.75" hidden="1" customHeight="1">
      <c r="L2935" s="293"/>
      <c r="M2935" s="290"/>
      <c r="N2935" s="314"/>
    </row>
    <row r="2936" spans="12:14" s="291" customFormat="1" ht="12.75" hidden="1" customHeight="1">
      <c r="L2936" s="293"/>
      <c r="M2936" s="290"/>
      <c r="N2936" s="314"/>
    </row>
    <row r="2937" spans="12:14" s="291" customFormat="1" ht="12.75" hidden="1" customHeight="1">
      <c r="L2937" s="293"/>
      <c r="M2937" s="290"/>
      <c r="N2937" s="314"/>
    </row>
    <row r="2938" spans="12:14" s="291" customFormat="1" ht="12.75" hidden="1" customHeight="1">
      <c r="L2938" s="293"/>
      <c r="M2938" s="290"/>
      <c r="N2938" s="314"/>
    </row>
    <row r="2939" spans="12:14" s="291" customFormat="1" ht="12.75" hidden="1" customHeight="1">
      <c r="L2939" s="293"/>
      <c r="M2939" s="290"/>
      <c r="N2939" s="314"/>
    </row>
    <row r="2940" spans="12:14" s="291" customFormat="1" ht="12.75" hidden="1" customHeight="1">
      <c r="L2940" s="293"/>
      <c r="M2940" s="290"/>
      <c r="N2940" s="314"/>
    </row>
    <row r="2941" spans="12:14" s="291" customFormat="1" ht="12.75" hidden="1" customHeight="1">
      <c r="L2941" s="293"/>
      <c r="M2941" s="290"/>
      <c r="N2941" s="314"/>
    </row>
    <row r="2942" spans="12:14" s="291" customFormat="1" ht="12.75" hidden="1" customHeight="1">
      <c r="L2942" s="293"/>
      <c r="M2942" s="290"/>
      <c r="N2942" s="314"/>
    </row>
    <row r="2943" spans="12:14" s="291" customFormat="1" ht="12.75" hidden="1" customHeight="1">
      <c r="L2943" s="293"/>
      <c r="M2943" s="290"/>
      <c r="N2943" s="314"/>
    </row>
    <row r="2944" spans="12:14" s="291" customFormat="1" ht="12.75" hidden="1" customHeight="1">
      <c r="L2944" s="293"/>
      <c r="M2944" s="290"/>
      <c r="N2944" s="314"/>
    </row>
    <row r="2945" spans="12:14" s="291" customFormat="1" ht="12.75" hidden="1" customHeight="1">
      <c r="L2945" s="293"/>
      <c r="M2945" s="290"/>
      <c r="N2945" s="314"/>
    </row>
    <row r="2946" spans="12:14" s="291" customFormat="1" ht="12.75" hidden="1" customHeight="1">
      <c r="L2946" s="293"/>
      <c r="M2946" s="290"/>
      <c r="N2946" s="314"/>
    </row>
    <row r="2947" spans="12:14" s="291" customFormat="1" ht="12.75" hidden="1" customHeight="1">
      <c r="L2947" s="293"/>
      <c r="M2947" s="290"/>
      <c r="N2947" s="314"/>
    </row>
    <row r="2948" spans="12:14" s="291" customFormat="1" ht="12.75" hidden="1" customHeight="1">
      <c r="L2948" s="293"/>
      <c r="M2948" s="290"/>
      <c r="N2948" s="314"/>
    </row>
    <row r="2949" spans="12:14" s="291" customFormat="1" ht="12.75" hidden="1" customHeight="1">
      <c r="L2949" s="293"/>
      <c r="M2949" s="290"/>
      <c r="N2949" s="314"/>
    </row>
    <row r="2950" spans="12:14" s="291" customFormat="1" ht="12.75" hidden="1" customHeight="1">
      <c r="L2950" s="293"/>
      <c r="M2950" s="290"/>
      <c r="N2950" s="314"/>
    </row>
    <row r="2951" spans="12:14" s="291" customFormat="1" ht="12.75" hidden="1" customHeight="1">
      <c r="L2951" s="293"/>
      <c r="M2951" s="290"/>
      <c r="N2951" s="314"/>
    </row>
    <row r="2952" spans="12:14" s="291" customFormat="1" ht="12.75" hidden="1" customHeight="1">
      <c r="L2952" s="293"/>
      <c r="M2952" s="290"/>
      <c r="N2952" s="314"/>
    </row>
    <row r="2953" spans="12:14" s="291" customFormat="1" ht="12.75" hidden="1" customHeight="1">
      <c r="L2953" s="293"/>
      <c r="M2953" s="290"/>
      <c r="N2953" s="314"/>
    </row>
    <row r="2954" spans="12:14" s="291" customFormat="1" ht="12.75" hidden="1" customHeight="1">
      <c r="L2954" s="293"/>
      <c r="M2954" s="290"/>
      <c r="N2954" s="314"/>
    </row>
    <row r="2955" spans="12:14" s="291" customFormat="1" ht="12.75" hidden="1" customHeight="1">
      <c r="L2955" s="293"/>
      <c r="M2955" s="290"/>
      <c r="N2955" s="314"/>
    </row>
    <row r="2956" spans="12:14" s="291" customFormat="1" ht="12.75" hidden="1" customHeight="1">
      <c r="L2956" s="293"/>
      <c r="M2956" s="290"/>
      <c r="N2956" s="314"/>
    </row>
    <row r="2957" spans="12:14" s="291" customFormat="1" ht="12.75" hidden="1" customHeight="1">
      <c r="L2957" s="293"/>
      <c r="M2957" s="290"/>
      <c r="N2957" s="314"/>
    </row>
    <row r="2958" spans="12:14" s="291" customFormat="1" ht="12.75" hidden="1" customHeight="1">
      <c r="L2958" s="293"/>
      <c r="M2958" s="290"/>
      <c r="N2958" s="314"/>
    </row>
    <row r="2959" spans="12:14" s="291" customFormat="1" ht="12.75" hidden="1" customHeight="1">
      <c r="L2959" s="293"/>
      <c r="M2959" s="290"/>
      <c r="N2959" s="314"/>
    </row>
    <row r="2960" spans="12:14" s="291" customFormat="1" ht="12.75" hidden="1" customHeight="1">
      <c r="L2960" s="293"/>
      <c r="M2960" s="290"/>
      <c r="N2960" s="314"/>
    </row>
    <row r="2961" spans="12:14" s="291" customFormat="1" ht="12.75" hidden="1" customHeight="1">
      <c r="L2961" s="293"/>
      <c r="M2961" s="290"/>
      <c r="N2961" s="314"/>
    </row>
    <row r="2962" spans="12:14" s="291" customFormat="1" ht="12.75" hidden="1" customHeight="1">
      <c r="L2962" s="293"/>
      <c r="M2962" s="290"/>
      <c r="N2962" s="314"/>
    </row>
    <row r="2963" spans="12:14" s="291" customFormat="1" ht="12.75" hidden="1" customHeight="1">
      <c r="L2963" s="293"/>
      <c r="M2963" s="290"/>
      <c r="N2963" s="314"/>
    </row>
    <row r="2964" spans="12:14" s="291" customFormat="1" ht="12.75" hidden="1" customHeight="1">
      <c r="L2964" s="293"/>
      <c r="M2964" s="290"/>
      <c r="N2964" s="314"/>
    </row>
    <row r="2965" spans="12:14" s="291" customFormat="1" ht="12.75" hidden="1" customHeight="1">
      <c r="L2965" s="293"/>
      <c r="M2965" s="290"/>
      <c r="N2965" s="314"/>
    </row>
    <row r="2966" spans="12:14" s="291" customFormat="1" ht="12.75" hidden="1" customHeight="1">
      <c r="L2966" s="293"/>
      <c r="M2966" s="290"/>
      <c r="N2966" s="314"/>
    </row>
    <row r="2967" spans="12:14" s="291" customFormat="1" ht="12.75" hidden="1" customHeight="1">
      <c r="L2967" s="293"/>
      <c r="M2967" s="290"/>
      <c r="N2967" s="314"/>
    </row>
    <row r="2968" spans="12:14" s="291" customFormat="1" ht="12.75" hidden="1" customHeight="1">
      <c r="L2968" s="293"/>
      <c r="M2968" s="290"/>
      <c r="N2968" s="314"/>
    </row>
    <row r="2969" spans="12:14" s="291" customFormat="1" ht="12.75" hidden="1" customHeight="1">
      <c r="L2969" s="293"/>
      <c r="M2969" s="290"/>
      <c r="N2969" s="314"/>
    </row>
    <row r="2970" spans="12:14" s="291" customFormat="1" ht="12.75" hidden="1" customHeight="1">
      <c r="L2970" s="293"/>
      <c r="M2970" s="290"/>
      <c r="N2970" s="314"/>
    </row>
    <row r="2971" spans="12:14" s="291" customFormat="1" ht="12.75" hidden="1" customHeight="1">
      <c r="L2971" s="293"/>
      <c r="M2971" s="290"/>
      <c r="N2971" s="314"/>
    </row>
    <row r="2972" spans="12:14" s="291" customFormat="1" ht="12.75" hidden="1" customHeight="1">
      <c r="L2972" s="293"/>
      <c r="M2972" s="290"/>
      <c r="N2972" s="314"/>
    </row>
    <row r="2973" spans="12:14" s="291" customFormat="1" ht="12.75" hidden="1" customHeight="1">
      <c r="L2973" s="293"/>
      <c r="M2973" s="290"/>
      <c r="N2973" s="314"/>
    </row>
    <row r="2974" spans="12:14" s="291" customFormat="1" ht="12.75" hidden="1" customHeight="1">
      <c r="L2974" s="293"/>
      <c r="M2974" s="290"/>
      <c r="N2974" s="314"/>
    </row>
    <row r="2975" spans="12:14" s="291" customFormat="1" ht="12.75" hidden="1" customHeight="1">
      <c r="L2975" s="293"/>
      <c r="M2975" s="290"/>
      <c r="N2975" s="314"/>
    </row>
    <row r="2976" spans="12:14" s="291" customFormat="1" ht="12.75" hidden="1" customHeight="1">
      <c r="L2976" s="293"/>
      <c r="M2976" s="290"/>
      <c r="N2976" s="314"/>
    </row>
    <row r="2977" spans="12:14" s="291" customFormat="1" ht="12.75" hidden="1" customHeight="1">
      <c r="L2977" s="293"/>
      <c r="M2977" s="290"/>
      <c r="N2977" s="314"/>
    </row>
    <row r="2978" spans="12:14" s="291" customFormat="1" ht="12.75" hidden="1" customHeight="1">
      <c r="L2978" s="293"/>
      <c r="M2978" s="290"/>
      <c r="N2978" s="314"/>
    </row>
    <row r="2979" spans="12:14" s="291" customFormat="1" ht="12.75" hidden="1" customHeight="1">
      <c r="L2979" s="293"/>
      <c r="M2979" s="290"/>
      <c r="N2979" s="314"/>
    </row>
    <row r="2980" spans="12:14" s="291" customFormat="1" ht="12.75" hidden="1" customHeight="1">
      <c r="L2980" s="293"/>
      <c r="M2980" s="290"/>
      <c r="N2980" s="314"/>
    </row>
    <row r="2981" spans="12:14" s="291" customFormat="1" ht="12.75" hidden="1" customHeight="1">
      <c r="L2981" s="293"/>
      <c r="M2981" s="290"/>
      <c r="N2981" s="314"/>
    </row>
    <row r="2982" spans="12:14" s="291" customFormat="1" ht="12.75" hidden="1" customHeight="1">
      <c r="L2982" s="293"/>
      <c r="M2982" s="290"/>
      <c r="N2982" s="314"/>
    </row>
    <row r="2983" spans="12:14" s="291" customFormat="1" ht="12.75" hidden="1" customHeight="1">
      <c r="L2983" s="293"/>
      <c r="M2983" s="290"/>
      <c r="N2983" s="314"/>
    </row>
    <row r="2984" spans="12:14" s="291" customFormat="1" ht="12.75" hidden="1" customHeight="1">
      <c r="L2984" s="293"/>
      <c r="M2984" s="290"/>
      <c r="N2984" s="314"/>
    </row>
    <row r="2985" spans="12:14" s="291" customFormat="1" ht="12.75" hidden="1" customHeight="1">
      <c r="L2985" s="293"/>
      <c r="M2985" s="290"/>
      <c r="N2985" s="314"/>
    </row>
    <row r="2986" spans="12:14" s="291" customFormat="1" ht="12.75" hidden="1" customHeight="1">
      <c r="L2986" s="293"/>
      <c r="M2986" s="290"/>
      <c r="N2986" s="314"/>
    </row>
    <row r="2987" spans="12:14" s="291" customFormat="1" ht="12.75" hidden="1" customHeight="1">
      <c r="L2987" s="293"/>
      <c r="M2987" s="290"/>
      <c r="N2987" s="314"/>
    </row>
    <row r="2988" spans="12:14" s="291" customFormat="1" ht="12.75" hidden="1" customHeight="1">
      <c r="L2988" s="293"/>
      <c r="M2988" s="290"/>
      <c r="N2988" s="314"/>
    </row>
    <row r="2989" spans="12:14" s="291" customFormat="1" ht="12.75" hidden="1" customHeight="1">
      <c r="L2989" s="293"/>
      <c r="M2989" s="290"/>
      <c r="N2989" s="314"/>
    </row>
    <row r="2990" spans="12:14" s="291" customFormat="1" ht="12.75" hidden="1" customHeight="1">
      <c r="L2990" s="293"/>
      <c r="M2990" s="290"/>
      <c r="N2990" s="314"/>
    </row>
    <row r="2991" spans="12:14" s="291" customFormat="1" ht="12.75" hidden="1" customHeight="1">
      <c r="L2991" s="293"/>
      <c r="M2991" s="290"/>
      <c r="N2991" s="314"/>
    </row>
    <row r="2992" spans="12:14" s="291" customFormat="1" ht="12.75" hidden="1" customHeight="1">
      <c r="L2992" s="293"/>
      <c r="M2992" s="290"/>
      <c r="N2992" s="314"/>
    </row>
    <row r="2993" spans="12:14" s="291" customFormat="1" ht="12.75" hidden="1" customHeight="1">
      <c r="L2993" s="293"/>
      <c r="M2993" s="290"/>
      <c r="N2993" s="314"/>
    </row>
    <row r="2994" spans="12:14" s="291" customFormat="1" ht="12.75" hidden="1" customHeight="1">
      <c r="L2994" s="293"/>
      <c r="M2994" s="290"/>
      <c r="N2994" s="314"/>
    </row>
    <row r="2995" spans="12:14" s="291" customFormat="1" ht="12.75" hidden="1" customHeight="1">
      <c r="L2995" s="293"/>
      <c r="M2995" s="290"/>
      <c r="N2995" s="314"/>
    </row>
    <row r="2996" spans="12:14" s="291" customFormat="1" ht="12.75" hidden="1" customHeight="1">
      <c r="L2996" s="293"/>
      <c r="M2996" s="290"/>
      <c r="N2996" s="314"/>
    </row>
    <row r="2997" spans="12:14" s="291" customFormat="1" ht="12.75" hidden="1" customHeight="1">
      <c r="L2997" s="293"/>
      <c r="M2997" s="290"/>
      <c r="N2997" s="314"/>
    </row>
    <row r="2998" spans="12:14" s="291" customFormat="1" ht="12.75" hidden="1" customHeight="1">
      <c r="L2998" s="293"/>
      <c r="M2998" s="290"/>
      <c r="N2998" s="314"/>
    </row>
    <row r="2999" spans="12:14" s="291" customFormat="1" ht="12.75" hidden="1" customHeight="1">
      <c r="L2999" s="293"/>
      <c r="M2999" s="290"/>
      <c r="N2999" s="314"/>
    </row>
    <row r="3000" spans="12:14" s="291" customFormat="1" ht="12.75" hidden="1" customHeight="1">
      <c r="L3000" s="293"/>
      <c r="M3000" s="290"/>
      <c r="N3000" s="314"/>
    </row>
    <row r="3001" spans="12:14" s="291" customFormat="1" ht="12.75" hidden="1" customHeight="1">
      <c r="L3001" s="293"/>
      <c r="M3001" s="290"/>
      <c r="N3001" s="314"/>
    </row>
    <row r="3002" spans="12:14" s="291" customFormat="1" ht="12.75" hidden="1" customHeight="1">
      <c r="L3002" s="293"/>
      <c r="M3002" s="290"/>
      <c r="N3002" s="314"/>
    </row>
    <row r="3003" spans="12:14" s="291" customFormat="1" ht="12.75" hidden="1" customHeight="1">
      <c r="L3003" s="293"/>
      <c r="M3003" s="290"/>
      <c r="N3003" s="314"/>
    </row>
    <row r="3004" spans="12:14" s="291" customFormat="1" ht="12.75" hidden="1" customHeight="1">
      <c r="L3004" s="293"/>
      <c r="M3004" s="290"/>
      <c r="N3004" s="314"/>
    </row>
    <row r="3005" spans="12:14" s="291" customFormat="1" ht="12.75" hidden="1" customHeight="1">
      <c r="L3005" s="293"/>
      <c r="M3005" s="290"/>
      <c r="N3005" s="314"/>
    </row>
    <row r="3006" spans="12:14" s="291" customFormat="1" ht="12.75" hidden="1" customHeight="1">
      <c r="L3006" s="293"/>
      <c r="M3006" s="290"/>
      <c r="N3006" s="314"/>
    </row>
    <row r="3007" spans="12:14" s="291" customFormat="1" ht="12.75" hidden="1" customHeight="1">
      <c r="L3007" s="293"/>
      <c r="M3007" s="290"/>
      <c r="N3007" s="314"/>
    </row>
    <row r="3008" spans="12:14" s="291" customFormat="1" ht="12.75" hidden="1" customHeight="1">
      <c r="L3008" s="293"/>
      <c r="M3008" s="290"/>
      <c r="N3008" s="314"/>
    </row>
    <row r="3009" spans="12:14" s="291" customFormat="1" ht="12.75" hidden="1" customHeight="1">
      <c r="L3009" s="293"/>
      <c r="M3009" s="290"/>
      <c r="N3009" s="314"/>
    </row>
    <row r="3010" spans="12:14" s="291" customFormat="1" ht="12.75" hidden="1" customHeight="1">
      <c r="L3010" s="293"/>
      <c r="M3010" s="290"/>
      <c r="N3010" s="314"/>
    </row>
    <row r="3011" spans="12:14" s="291" customFormat="1" ht="12.75" hidden="1" customHeight="1">
      <c r="L3011" s="293"/>
      <c r="M3011" s="290"/>
      <c r="N3011" s="314"/>
    </row>
    <row r="3012" spans="12:14" s="291" customFormat="1" ht="12.75" hidden="1" customHeight="1">
      <c r="L3012" s="293"/>
      <c r="M3012" s="290"/>
      <c r="N3012" s="314"/>
    </row>
    <row r="3013" spans="12:14" s="291" customFormat="1" ht="12.75" hidden="1" customHeight="1">
      <c r="L3013" s="293"/>
      <c r="M3013" s="290"/>
      <c r="N3013" s="314"/>
    </row>
    <row r="3014" spans="12:14" s="291" customFormat="1" ht="12.75" hidden="1" customHeight="1">
      <c r="L3014" s="293"/>
      <c r="M3014" s="290"/>
      <c r="N3014" s="314"/>
    </row>
    <row r="3015" spans="12:14" s="291" customFormat="1" ht="12.75" hidden="1" customHeight="1">
      <c r="L3015" s="293"/>
      <c r="M3015" s="290"/>
      <c r="N3015" s="314"/>
    </row>
    <row r="3016" spans="12:14" s="291" customFormat="1" ht="12.75" hidden="1" customHeight="1">
      <c r="L3016" s="293"/>
      <c r="M3016" s="290"/>
      <c r="N3016" s="314"/>
    </row>
    <row r="3017" spans="12:14" s="291" customFormat="1" ht="12.75" hidden="1" customHeight="1">
      <c r="L3017" s="293"/>
      <c r="M3017" s="290"/>
      <c r="N3017" s="314"/>
    </row>
    <row r="3018" spans="12:14" s="291" customFormat="1" ht="12.75" hidden="1" customHeight="1">
      <c r="L3018" s="293"/>
      <c r="M3018" s="290"/>
      <c r="N3018" s="314"/>
    </row>
    <row r="3019" spans="12:14" s="291" customFormat="1" ht="12.75" hidden="1" customHeight="1">
      <c r="L3019" s="293"/>
      <c r="M3019" s="290"/>
      <c r="N3019" s="314"/>
    </row>
    <row r="3020" spans="12:14" s="291" customFormat="1" ht="12.75" hidden="1" customHeight="1">
      <c r="L3020" s="293"/>
      <c r="M3020" s="290"/>
      <c r="N3020" s="314"/>
    </row>
    <row r="3021" spans="12:14" s="291" customFormat="1" ht="12.75" hidden="1" customHeight="1">
      <c r="L3021" s="293"/>
      <c r="M3021" s="290"/>
      <c r="N3021" s="314"/>
    </row>
    <row r="3022" spans="12:14" s="291" customFormat="1" ht="12.75" hidden="1" customHeight="1">
      <c r="L3022" s="293"/>
      <c r="M3022" s="290"/>
      <c r="N3022" s="314"/>
    </row>
    <row r="3023" spans="12:14" s="291" customFormat="1" ht="12.75" hidden="1" customHeight="1">
      <c r="L3023" s="293"/>
      <c r="M3023" s="290"/>
      <c r="N3023" s="314"/>
    </row>
    <row r="3024" spans="12:14" s="291" customFormat="1" ht="12.75" hidden="1" customHeight="1">
      <c r="L3024" s="293"/>
      <c r="M3024" s="290"/>
      <c r="N3024" s="314"/>
    </row>
    <row r="3025" spans="12:14" s="291" customFormat="1" ht="12.75" hidden="1" customHeight="1">
      <c r="L3025" s="293"/>
      <c r="M3025" s="290"/>
      <c r="N3025" s="314"/>
    </row>
    <row r="3026" spans="12:14" s="291" customFormat="1" ht="12.75" hidden="1" customHeight="1">
      <c r="L3026" s="293"/>
      <c r="M3026" s="290"/>
      <c r="N3026" s="314"/>
    </row>
    <row r="3027" spans="12:14" s="291" customFormat="1" ht="12.75" hidden="1" customHeight="1">
      <c r="L3027" s="293"/>
      <c r="M3027" s="290"/>
      <c r="N3027" s="314"/>
    </row>
    <row r="3028" spans="12:14" s="291" customFormat="1" ht="12.75" hidden="1" customHeight="1">
      <c r="L3028" s="293"/>
      <c r="M3028" s="290"/>
      <c r="N3028" s="314"/>
    </row>
    <row r="3029" spans="12:14" s="291" customFormat="1" ht="12.75" hidden="1" customHeight="1">
      <c r="L3029" s="293"/>
      <c r="M3029" s="290"/>
      <c r="N3029" s="314"/>
    </row>
    <row r="3030" spans="12:14" s="291" customFormat="1" ht="12.75" hidden="1" customHeight="1">
      <c r="L3030" s="293"/>
      <c r="M3030" s="290"/>
      <c r="N3030" s="314"/>
    </row>
    <row r="3031" spans="12:14" s="291" customFormat="1" ht="12.75" hidden="1" customHeight="1">
      <c r="L3031" s="293"/>
      <c r="M3031" s="290"/>
      <c r="N3031" s="314"/>
    </row>
    <row r="3032" spans="12:14" s="291" customFormat="1" ht="12.75" hidden="1" customHeight="1">
      <c r="L3032" s="293"/>
      <c r="M3032" s="290"/>
      <c r="N3032" s="314"/>
    </row>
    <row r="3033" spans="12:14" s="291" customFormat="1" ht="12.75" hidden="1" customHeight="1">
      <c r="L3033" s="293"/>
      <c r="M3033" s="290"/>
      <c r="N3033" s="314"/>
    </row>
    <row r="3034" spans="12:14" s="291" customFormat="1" ht="12.75" hidden="1" customHeight="1">
      <c r="L3034" s="293"/>
      <c r="M3034" s="290"/>
      <c r="N3034" s="314"/>
    </row>
    <row r="3035" spans="12:14" s="291" customFormat="1" ht="12.75" hidden="1" customHeight="1">
      <c r="L3035" s="293"/>
      <c r="M3035" s="290"/>
      <c r="N3035" s="314"/>
    </row>
    <row r="3036" spans="12:14" s="291" customFormat="1" ht="12.75" hidden="1" customHeight="1">
      <c r="L3036" s="293"/>
      <c r="M3036" s="290"/>
      <c r="N3036" s="314"/>
    </row>
    <row r="3037" spans="12:14" s="291" customFormat="1" ht="12.75" hidden="1" customHeight="1">
      <c r="L3037" s="293"/>
      <c r="M3037" s="290"/>
      <c r="N3037" s="314"/>
    </row>
    <row r="3038" spans="12:14" s="291" customFormat="1" ht="12.75" hidden="1" customHeight="1">
      <c r="L3038" s="293"/>
      <c r="M3038" s="290"/>
      <c r="N3038" s="314"/>
    </row>
    <row r="3039" spans="12:14" s="291" customFormat="1" ht="12.75" hidden="1" customHeight="1">
      <c r="L3039" s="293"/>
      <c r="M3039" s="290"/>
      <c r="N3039" s="314"/>
    </row>
    <row r="3040" spans="12:14" s="291" customFormat="1" ht="12.75" hidden="1" customHeight="1">
      <c r="L3040" s="293"/>
      <c r="M3040" s="290"/>
      <c r="N3040" s="314"/>
    </row>
    <row r="3041" spans="12:14" s="291" customFormat="1" ht="12.75" hidden="1" customHeight="1">
      <c r="L3041" s="293"/>
      <c r="M3041" s="290"/>
      <c r="N3041" s="314"/>
    </row>
    <row r="3042" spans="12:14" s="291" customFormat="1" ht="12.75" hidden="1" customHeight="1">
      <c r="L3042" s="293"/>
      <c r="M3042" s="290"/>
      <c r="N3042" s="314"/>
    </row>
    <row r="3043" spans="12:14" s="291" customFormat="1" ht="12.75" hidden="1" customHeight="1">
      <c r="L3043" s="293"/>
      <c r="M3043" s="290"/>
      <c r="N3043" s="314"/>
    </row>
    <row r="3044" spans="12:14" s="291" customFormat="1" ht="12.75" hidden="1" customHeight="1">
      <c r="L3044" s="293"/>
      <c r="M3044" s="290"/>
      <c r="N3044" s="314"/>
    </row>
    <row r="3045" spans="12:14" s="291" customFormat="1" ht="12.75" hidden="1" customHeight="1">
      <c r="L3045" s="293"/>
      <c r="M3045" s="290"/>
      <c r="N3045" s="314"/>
    </row>
    <row r="3046" spans="12:14" s="291" customFormat="1" ht="12.75" hidden="1" customHeight="1">
      <c r="L3046" s="293"/>
      <c r="M3046" s="290"/>
      <c r="N3046" s="314"/>
    </row>
    <row r="3047" spans="12:14" s="291" customFormat="1" ht="12.75" hidden="1" customHeight="1">
      <c r="L3047" s="293"/>
      <c r="M3047" s="290"/>
      <c r="N3047" s="314"/>
    </row>
    <row r="3048" spans="12:14" s="291" customFormat="1" ht="12.75" hidden="1" customHeight="1">
      <c r="L3048" s="293"/>
      <c r="M3048" s="290"/>
      <c r="N3048" s="314"/>
    </row>
    <row r="3049" spans="12:14" s="291" customFormat="1" ht="12.75" hidden="1" customHeight="1">
      <c r="L3049" s="293"/>
      <c r="M3049" s="290"/>
      <c r="N3049" s="314"/>
    </row>
    <row r="3050" spans="12:14" s="291" customFormat="1" ht="12.75" hidden="1" customHeight="1">
      <c r="L3050" s="293"/>
      <c r="M3050" s="290"/>
      <c r="N3050" s="314"/>
    </row>
    <row r="3051" spans="12:14" s="291" customFormat="1" ht="12.75" hidden="1" customHeight="1">
      <c r="L3051" s="293"/>
      <c r="M3051" s="290"/>
      <c r="N3051" s="314"/>
    </row>
    <row r="3052" spans="12:14" s="291" customFormat="1" ht="12.75" hidden="1" customHeight="1">
      <c r="L3052" s="293"/>
      <c r="M3052" s="290"/>
      <c r="N3052" s="314"/>
    </row>
    <row r="3053" spans="12:14" s="291" customFormat="1" ht="12.75" hidden="1" customHeight="1">
      <c r="L3053" s="293"/>
      <c r="M3053" s="290"/>
      <c r="N3053" s="314"/>
    </row>
    <row r="3054" spans="12:14" s="291" customFormat="1" ht="12.75" hidden="1" customHeight="1">
      <c r="L3054" s="293"/>
      <c r="M3054" s="290"/>
      <c r="N3054" s="314"/>
    </row>
    <row r="3055" spans="12:14" s="291" customFormat="1" ht="12.75" hidden="1" customHeight="1">
      <c r="L3055" s="293"/>
      <c r="M3055" s="290"/>
      <c r="N3055" s="314"/>
    </row>
    <row r="3056" spans="12:14" s="291" customFormat="1" ht="12.75" hidden="1" customHeight="1">
      <c r="L3056" s="293"/>
      <c r="M3056" s="290"/>
      <c r="N3056" s="314"/>
    </row>
    <row r="3057" spans="12:14" s="291" customFormat="1" ht="12.75" hidden="1" customHeight="1">
      <c r="L3057" s="293"/>
      <c r="M3057" s="290"/>
      <c r="N3057" s="314"/>
    </row>
    <row r="3058" spans="12:14" s="291" customFormat="1" ht="12.75" hidden="1" customHeight="1">
      <c r="L3058" s="293"/>
      <c r="M3058" s="290"/>
      <c r="N3058" s="314"/>
    </row>
    <row r="3059" spans="12:14" s="291" customFormat="1" ht="12.75" hidden="1" customHeight="1">
      <c r="L3059" s="293"/>
      <c r="M3059" s="290"/>
      <c r="N3059" s="314"/>
    </row>
    <row r="3060" spans="12:14" s="291" customFormat="1" ht="12.75" hidden="1" customHeight="1">
      <c r="L3060" s="293"/>
      <c r="M3060" s="290"/>
      <c r="N3060" s="314"/>
    </row>
    <row r="3061" spans="12:14" s="291" customFormat="1" ht="12.75" hidden="1" customHeight="1">
      <c r="L3061" s="293"/>
      <c r="M3061" s="290"/>
      <c r="N3061" s="314"/>
    </row>
    <row r="3062" spans="12:14" s="291" customFormat="1" ht="12.75" hidden="1" customHeight="1">
      <c r="L3062" s="293"/>
      <c r="M3062" s="290"/>
      <c r="N3062" s="314"/>
    </row>
    <row r="3063" spans="12:14" s="291" customFormat="1" ht="12.75" hidden="1" customHeight="1">
      <c r="L3063" s="293"/>
      <c r="M3063" s="290"/>
      <c r="N3063" s="314"/>
    </row>
    <row r="3064" spans="12:14" s="291" customFormat="1" ht="12.75" hidden="1" customHeight="1">
      <c r="L3064" s="293"/>
      <c r="M3064" s="290"/>
      <c r="N3064" s="314"/>
    </row>
    <row r="3065" spans="12:14" s="291" customFormat="1" ht="12.75" hidden="1" customHeight="1">
      <c r="L3065" s="293"/>
      <c r="M3065" s="290"/>
      <c r="N3065" s="314"/>
    </row>
    <row r="3066" spans="12:14" s="291" customFormat="1" ht="12.75" hidden="1" customHeight="1">
      <c r="L3066" s="293"/>
      <c r="M3066" s="290"/>
      <c r="N3066" s="314"/>
    </row>
    <row r="3067" spans="12:14" s="291" customFormat="1" ht="12.75" hidden="1" customHeight="1">
      <c r="L3067" s="293"/>
      <c r="M3067" s="290"/>
      <c r="N3067" s="314"/>
    </row>
    <row r="3068" spans="12:14" s="291" customFormat="1" ht="12.75" hidden="1" customHeight="1">
      <c r="L3068" s="293"/>
      <c r="M3068" s="290"/>
      <c r="N3068" s="314"/>
    </row>
    <row r="3069" spans="12:14" s="291" customFormat="1" ht="12.75" hidden="1" customHeight="1">
      <c r="L3069" s="293"/>
      <c r="M3069" s="290"/>
      <c r="N3069" s="314"/>
    </row>
    <row r="3070" spans="12:14" s="291" customFormat="1" ht="12.75" hidden="1" customHeight="1">
      <c r="L3070" s="293"/>
      <c r="M3070" s="290"/>
      <c r="N3070" s="314"/>
    </row>
    <row r="3071" spans="12:14" s="291" customFormat="1" ht="12.75" hidden="1" customHeight="1">
      <c r="L3071" s="293"/>
      <c r="M3071" s="290"/>
      <c r="N3071" s="314"/>
    </row>
    <row r="3072" spans="12:14" s="291" customFormat="1" ht="12.75" hidden="1" customHeight="1">
      <c r="L3072" s="293"/>
      <c r="M3072" s="290"/>
      <c r="N3072" s="314"/>
    </row>
    <row r="3073" spans="12:14" s="291" customFormat="1" ht="12.75" hidden="1" customHeight="1">
      <c r="L3073" s="293"/>
      <c r="M3073" s="290"/>
      <c r="N3073" s="314"/>
    </row>
    <row r="3074" spans="12:14" s="291" customFormat="1" ht="12.75" hidden="1" customHeight="1">
      <c r="L3074" s="293"/>
      <c r="M3074" s="290"/>
      <c r="N3074" s="314"/>
    </row>
    <row r="3075" spans="12:14" s="291" customFormat="1" ht="12.75" hidden="1" customHeight="1">
      <c r="L3075" s="293"/>
      <c r="M3075" s="290"/>
      <c r="N3075" s="314"/>
    </row>
    <row r="3076" spans="12:14" s="291" customFormat="1" ht="12.75" hidden="1" customHeight="1">
      <c r="L3076" s="293"/>
      <c r="M3076" s="290"/>
      <c r="N3076" s="314"/>
    </row>
    <row r="3077" spans="12:14" s="291" customFormat="1" ht="12.75" hidden="1" customHeight="1">
      <c r="L3077" s="293"/>
      <c r="M3077" s="290"/>
      <c r="N3077" s="314"/>
    </row>
    <row r="3078" spans="12:14" s="291" customFormat="1" ht="12.75" hidden="1" customHeight="1">
      <c r="L3078" s="293"/>
      <c r="M3078" s="290"/>
      <c r="N3078" s="314"/>
    </row>
    <row r="3079" spans="12:14" s="291" customFormat="1" ht="12.75" hidden="1" customHeight="1">
      <c r="L3079" s="293"/>
      <c r="M3079" s="290"/>
      <c r="N3079" s="314"/>
    </row>
    <row r="3080" spans="12:14" s="291" customFormat="1" ht="12.75" hidden="1" customHeight="1">
      <c r="L3080" s="293"/>
      <c r="M3080" s="290"/>
      <c r="N3080" s="314"/>
    </row>
    <row r="3081" spans="12:14" s="291" customFormat="1" ht="12.75" hidden="1" customHeight="1">
      <c r="L3081" s="293"/>
      <c r="M3081" s="290"/>
      <c r="N3081" s="314"/>
    </row>
    <row r="3082" spans="12:14" s="291" customFormat="1" ht="12.75" hidden="1" customHeight="1">
      <c r="L3082" s="293"/>
      <c r="M3082" s="290"/>
      <c r="N3082" s="314"/>
    </row>
    <row r="3083" spans="12:14" s="291" customFormat="1" ht="12.75" hidden="1" customHeight="1">
      <c r="L3083" s="293"/>
      <c r="M3083" s="290"/>
      <c r="N3083" s="314"/>
    </row>
    <row r="3084" spans="12:14" s="291" customFormat="1" ht="12.75" hidden="1" customHeight="1">
      <c r="L3084" s="293"/>
      <c r="M3084" s="290"/>
      <c r="N3084" s="314"/>
    </row>
    <row r="3085" spans="12:14" s="291" customFormat="1" ht="12.75" hidden="1" customHeight="1">
      <c r="L3085" s="293"/>
      <c r="M3085" s="290"/>
      <c r="N3085" s="314"/>
    </row>
    <row r="3086" spans="12:14" s="291" customFormat="1" ht="12.75" hidden="1" customHeight="1">
      <c r="L3086" s="293"/>
      <c r="M3086" s="290"/>
      <c r="N3086" s="314"/>
    </row>
    <row r="3087" spans="12:14" s="291" customFormat="1" ht="12.75" hidden="1" customHeight="1">
      <c r="L3087" s="293"/>
      <c r="M3087" s="290"/>
      <c r="N3087" s="314"/>
    </row>
    <row r="3088" spans="12:14" s="291" customFormat="1" ht="12.75" hidden="1" customHeight="1">
      <c r="L3088" s="293"/>
      <c r="M3088" s="290"/>
      <c r="N3088" s="314"/>
    </row>
    <row r="3089" spans="12:14" s="291" customFormat="1" ht="12.75" hidden="1" customHeight="1">
      <c r="L3089" s="293"/>
      <c r="M3089" s="290"/>
      <c r="N3089" s="314"/>
    </row>
    <row r="3090" spans="12:14" s="291" customFormat="1" ht="12.75" hidden="1" customHeight="1">
      <c r="L3090" s="293"/>
      <c r="M3090" s="290"/>
      <c r="N3090" s="314"/>
    </row>
    <row r="3091" spans="12:14" s="291" customFormat="1" ht="12.75" hidden="1" customHeight="1">
      <c r="L3091" s="293"/>
      <c r="M3091" s="290"/>
      <c r="N3091" s="314"/>
    </row>
    <row r="3092" spans="12:14" s="291" customFormat="1" ht="12.75" hidden="1" customHeight="1">
      <c r="L3092" s="293"/>
      <c r="M3092" s="290"/>
      <c r="N3092" s="314"/>
    </row>
    <row r="3093" spans="12:14" s="291" customFormat="1" ht="12.75" hidden="1" customHeight="1">
      <c r="L3093" s="293"/>
      <c r="M3093" s="290"/>
      <c r="N3093" s="314"/>
    </row>
    <row r="3094" spans="12:14" s="291" customFormat="1" ht="12.75" hidden="1" customHeight="1">
      <c r="L3094" s="293"/>
      <c r="M3094" s="290"/>
      <c r="N3094" s="314"/>
    </row>
    <row r="3095" spans="12:14" s="291" customFormat="1" ht="12.75" hidden="1" customHeight="1">
      <c r="L3095" s="293"/>
      <c r="M3095" s="290"/>
      <c r="N3095" s="314"/>
    </row>
    <row r="3096" spans="12:14" s="291" customFormat="1" ht="12.75" hidden="1" customHeight="1">
      <c r="L3096" s="293"/>
      <c r="M3096" s="290"/>
      <c r="N3096" s="314"/>
    </row>
    <row r="3097" spans="12:14" s="291" customFormat="1" ht="12.75" hidden="1" customHeight="1">
      <c r="L3097" s="293"/>
      <c r="M3097" s="290"/>
      <c r="N3097" s="314"/>
    </row>
    <row r="3098" spans="12:14" s="291" customFormat="1" ht="12.75" hidden="1" customHeight="1">
      <c r="L3098" s="293"/>
      <c r="M3098" s="290"/>
      <c r="N3098" s="314"/>
    </row>
    <row r="3099" spans="12:14" s="291" customFormat="1" ht="12.75" hidden="1" customHeight="1">
      <c r="L3099" s="293"/>
      <c r="M3099" s="290"/>
      <c r="N3099" s="314"/>
    </row>
    <row r="3100" spans="12:14" s="291" customFormat="1" ht="12.75" hidden="1" customHeight="1">
      <c r="L3100" s="293"/>
      <c r="M3100" s="290"/>
      <c r="N3100" s="314"/>
    </row>
    <row r="3101" spans="12:14" s="291" customFormat="1" ht="12.75" hidden="1" customHeight="1">
      <c r="L3101" s="293"/>
      <c r="M3101" s="290"/>
      <c r="N3101" s="314"/>
    </row>
    <row r="3102" spans="12:14" s="291" customFormat="1" ht="12.75" hidden="1" customHeight="1">
      <c r="L3102" s="293"/>
      <c r="M3102" s="290"/>
      <c r="N3102" s="314"/>
    </row>
    <row r="3103" spans="12:14" s="291" customFormat="1" ht="12.75" hidden="1" customHeight="1">
      <c r="L3103" s="293"/>
      <c r="M3103" s="290"/>
      <c r="N3103" s="314"/>
    </row>
    <row r="3104" spans="12:14" s="291" customFormat="1" ht="12.75" hidden="1" customHeight="1">
      <c r="L3104" s="293"/>
      <c r="M3104" s="290"/>
      <c r="N3104" s="314"/>
    </row>
    <row r="3105" spans="12:14" s="291" customFormat="1" ht="12.75" hidden="1" customHeight="1">
      <c r="L3105" s="293"/>
      <c r="M3105" s="290"/>
      <c r="N3105" s="314"/>
    </row>
    <row r="3106" spans="12:14" s="291" customFormat="1" ht="12.75" hidden="1" customHeight="1">
      <c r="L3106" s="293"/>
      <c r="M3106" s="290"/>
      <c r="N3106" s="314"/>
    </row>
    <row r="3107" spans="12:14" s="291" customFormat="1" ht="12.75" hidden="1" customHeight="1">
      <c r="L3107" s="293"/>
      <c r="M3107" s="290"/>
      <c r="N3107" s="314"/>
    </row>
    <row r="3108" spans="12:14" s="291" customFormat="1" ht="12.75" hidden="1" customHeight="1">
      <c r="L3108" s="293"/>
      <c r="M3108" s="290"/>
      <c r="N3108" s="314"/>
    </row>
    <row r="3109" spans="12:14" s="291" customFormat="1" ht="12.75" hidden="1" customHeight="1">
      <c r="L3109" s="293"/>
      <c r="M3109" s="290"/>
      <c r="N3109" s="314"/>
    </row>
    <row r="3110" spans="12:14" s="291" customFormat="1" ht="12.75" hidden="1" customHeight="1">
      <c r="L3110" s="293"/>
      <c r="M3110" s="290"/>
      <c r="N3110" s="314"/>
    </row>
    <row r="3111" spans="12:14" s="291" customFormat="1" ht="12.75" hidden="1" customHeight="1">
      <c r="L3111" s="293"/>
      <c r="M3111" s="290"/>
      <c r="N3111" s="314"/>
    </row>
    <row r="3112" spans="12:14" s="291" customFormat="1" ht="12.75" hidden="1" customHeight="1">
      <c r="L3112" s="293"/>
      <c r="M3112" s="290"/>
      <c r="N3112" s="314"/>
    </row>
    <row r="3113" spans="12:14" s="291" customFormat="1" ht="12.75" hidden="1" customHeight="1">
      <c r="L3113" s="293"/>
      <c r="M3113" s="290"/>
      <c r="N3113" s="314"/>
    </row>
    <row r="3114" spans="12:14" s="291" customFormat="1" ht="12.75" hidden="1" customHeight="1">
      <c r="L3114" s="293"/>
      <c r="M3114" s="290"/>
      <c r="N3114" s="314"/>
    </row>
    <row r="3115" spans="12:14" s="291" customFormat="1" ht="12.75" hidden="1" customHeight="1">
      <c r="L3115" s="293"/>
      <c r="M3115" s="290"/>
      <c r="N3115" s="314"/>
    </row>
    <row r="3116" spans="12:14" s="291" customFormat="1" ht="12.75" hidden="1" customHeight="1">
      <c r="L3116" s="293"/>
      <c r="M3116" s="290"/>
      <c r="N3116" s="314"/>
    </row>
    <row r="3117" spans="12:14" s="291" customFormat="1" ht="12.75" hidden="1" customHeight="1">
      <c r="L3117" s="293"/>
      <c r="M3117" s="290"/>
      <c r="N3117" s="314"/>
    </row>
    <row r="3118" spans="12:14" s="291" customFormat="1" ht="12.75" hidden="1" customHeight="1">
      <c r="L3118" s="293"/>
      <c r="M3118" s="290"/>
      <c r="N3118" s="314"/>
    </row>
    <row r="3119" spans="12:14" s="291" customFormat="1" ht="12.75" hidden="1" customHeight="1">
      <c r="L3119" s="293"/>
      <c r="M3119" s="290"/>
      <c r="N3119" s="314"/>
    </row>
    <row r="3120" spans="12:14" s="291" customFormat="1" ht="12.75" hidden="1" customHeight="1">
      <c r="L3120" s="293"/>
      <c r="M3120" s="290"/>
      <c r="N3120" s="314"/>
    </row>
    <row r="3121" spans="12:14" s="291" customFormat="1" ht="12.75" hidden="1" customHeight="1">
      <c r="L3121" s="293"/>
      <c r="M3121" s="290"/>
      <c r="N3121" s="314"/>
    </row>
    <row r="3122" spans="12:14" s="291" customFormat="1" ht="12.75" hidden="1" customHeight="1">
      <c r="L3122" s="293"/>
      <c r="M3122" s="290"/>
      <c r="N3122" s="314"/>
    </row>
    <row r="3123" spans="12:14" s="291" customFormat="1" ht="12.75" hidden="1" customHeight="1">
      <c r="L3123" s="293"/>
      <c r="M3123" s="290"/>
      <c r="N3123" s="314"/>
    </row>
    <row r="3124" spans="12:14" s="291" customFormat="1" ht="12.75" hidden="1" customHeight="1">
      <c r="L3124" s="293"/>
      <c r="M3124" s="290"/>
      <c r="N3124" s="314"/>
    </row>
    <row r="3125" spans="12:14" s="291" customFormat="1" ht="12.75" hidden="1" customHeight="1">
      <c r="L3125" s="293"/>
      <c r="M3125" s="290"/>
      <c r="N3125" s="314"/>
    </row>
    <row r="3126" spans="12:14" s="291" customFormat="1" ht="12.75" hidden="1" customHeight="1">
      <c r="L3126" s="293"/>
      <c r="M3126" s="290"/>
      <c r="N3126" s="314"/>
    </row>
    <row r="3127" spans="12:14" s="291" customFormat="1" ht="12.75" hidden="1" customHeight="1">
      <c r="L3127" s="293"/>
      <c r="M3127" s="290"/>
      <c r="N3127" s="314"/>
    </row>
    <row r="3128" spans="12:14" s="291" customFormat="1" ht="12.75" hidden="1" customHeight="1">
      <c r="L3128" s="293"/>
      <c r="M3128" s="290"/>
      <c r="N3128" s="314"/>
    </row>
    <row r="3129" spans="12:14" s="291" customFormat="1" ht="12.75" hidden="1" customHeight="1">
      <c r="L3129" s="293"/>
      <c r="M3129" s="290"/>
      <c r="N3129" s="314"/>
    </row>
    <row r="3130" spans="12:14" s="291" customFormat="1" ht="12.75" hidden="1" customHeight="1">
      <c r="L3130" s="293"/>
      <c r="M3130" s="290"/>
      <c r="N3130" s="314"/>
    </row>
    <row r="3131" spans="12:14" s="291" customFormat="1" ht="12.75" hidden="1" customHeight="1">
      <c r="L3131" s="293"/>
      <c r="M3131" s="290"/>
      <c r="N3131" s="314"/>
    </row>
    <row r="3132" spans="12:14" s="291" customFormat="1" ht="12.75" hidden="1" customHeight="1">
      <c r="L3132" s="293"/>
      <c r="M3132" s="290"/>
      <c r="N3132" s="314"/>
    </row>
    <row r="3133" spans="12:14" s="291" customFormat="1" ht="12.75" hidden="1" customHeight="1">
      <c r="L3133" s="293"/>
      <c r="M3133" s="290"/>
      <c r="N3133" s="314"/>
    </row>
    <row r="3134" spans="12:14" s="291" customFormat="1" ht="12.75" hidden="1" customHeight="1">
      <c r="L3134" s="293"/>
      <c r="M3134" s="290"/>
      <c r="N3134" s="314"/>
    </row>
    <row r="3135" spans="12:14" s="291" customFormat="1" ht="12.75" hidden="1" customHeight="1">
      <c r="L3135" s="293"/>
      <c r="M3135" s="290"/>
      <c r="N3135" s="314"/>
    </row>
    <row r="3136" spans="12:14" s="291" customFormat="1" ht="12.75" hidden="1" customHeight="1">
      <c r="L3136" s="293"/>
      <c r="M3136" s="290"/>
      <c r="N3136" s="314"/>
    </row>
    <row r="3137" spans="12:14" s="291" customFormat="1" ht="12.75" hidden="1" customHeight="1">
      <c r="L3137" s="293"/>
      <c r="M3137" s="290"/>
      <c r="N3137" s="314"/>
    </row>
    <row r="3138" spans="12:14" s="291" customFormat="1" ht="12.75" hidden="1" customHeight="1">
      <c r="L3138" s="293"/>
      <c r="M3138" s="290"/>
      <c r="N3138" s="314"/>
    </row>
    <row r="3139" spans="12:14" s="291" customFormat="1" ht="12.75" hidden="1" customHeight="1">
      <c r="L3139" s="293"/>
      <c r="M3139" s="290"/>
      <c r="N3139" s="314"/>
    </row>
    <row r="3140" spans="12:14" s="291" customFormat="1" ht="12.75" hidden="1" customHeight="1">
      <c r="L3140" s="293"/>
      <c r="M3140" s="290"/>
      <c r="N3140" s="314"/>
    </row>
    <row r="3141" spans="12:14" s="291" customFormat="1" ht="12.75" hidden="1" customHeight="1">
      <c r="L3141" s="293"/>
      <c r="M3141" s="290"/>
      <c r="N3141" s="314"/>
    </row>
    <row r="3142" spans="12:14" s="291" customFormat="1" ht="12.75" hidden="1" customHeight="1">
      <c r="L3142" s="293"/>
      <c r="M3142" s="290"/>
      <c r="N3142" s="314"/>
    </row>
    <row r="3143" spans="12:14" s="291" customFormat="1" ht="12.75" hidden="1" customHeight="1">
      <c r="L3143" s="293"/>
      <c r="M3143" s="290"/>
      <c r="N3143" s="314"/>
    </row>
    <row r="3144" spans="12:14" s="291" customFormat="1" ht="12.75" hidden="1" customHeight="1">
      <c r="L3144" s="293"/>
      <c r="M3144" s="290"/>
      <c r="N3144" s="314"/>
    </row>
    <row r="3145" spans="12:14" s="291" customFormat="1" ht="12.75" hidden="1" customHeight="1">
      <c r="L3145" s="293"/>
      <c r="M3145" s="290"/>
      <c r="N3145" s="314"/>
    </row>
    <row r="3146" spans="12:14" s="291" customFormat="1" ht="12.75" hidden="1" customHeight="1">
      <c r="L3146" s="293"/>
      <c r="M3146" s="290"/>
      <c r="N3146" s="314"/>
    </row>
    <row r="3147" spans="12:14" s="291" customFormat="1" ht="12.75" hidden="1" customHeight="1">
      <c r="L3147" s="293"/>
      <c r="M3147" s="290"/>
      <c r="N3147" s="314"/>
    </row>
    <row r="3148" spans="12:14" s="291" customFormat="1" ht="12.75" hidden="1" customHeight="1">
      <c r="L3148" s="293"/>
      <c r="M3148" s="290"/>
      <c r="N3148" s="314"/>
    </row>
    <row r="3149" spans="12:14" s="291" customFormat="1" ht="12.75" hidden="1" customHeight="1">
      <c r="L3149" s="293"/>
      <c r="M3149" s="290"/>
      <c r="N3149" s="314"/>
    </row>
    <row r="3150" spans="12:14" s="291" customFormat="1" ht="12.75" hidden="1" customHeight="1">
      <c r="L3150" s="293"/>
      <c r="M3150" s="290"/>
      <c r="N3150" s="314"/>
    </row>
    <row r="3151" spans="12:14" s="291" customFormat="1" ht="12.75" hidden="1" customHeight="1">
      <c r="L3151" s="293"/>
      <c r="M3151" s="290"/>
      <c r="N3151" s="314"/>
    </row>
    <row r="3152" spans="12:14" s="291" customFormat="1" ht="12.75" hidden="1" customHeight="1">
      <c r="L3152" s="293"/>
      <c r="M3152" s="290"/>
      <c r="N3152" s="314"/>
    </row>
    <row r="3153" spans="12:14" s="291" customFormat="1" ht="12.75" hidden="1" customHeight="1">
      <c r="L3153" s="293"/>
      <c r="M3153" s="290"/>
      <c r="N3153" s="314"/>
    </row>
    <row r="3154" spans="12:14" s="291" customFormat="1" ht="12.75" hidden="1" customHeight="1">
      <c r="L3154" s="293"/>
      <c r="M3154" s="290"/>
      <c r="N3154" s="314"/>
    </row>
    <row r="3155" spans="12:14" s="291" customFormat="1" ht="12.75" hidden="1" customHeight="1">
      <c r="L3155" s="293"/>
      <c r="M3155" s="290"/>
      <c r="N3155" s="314"/>
    </row>
    <row r="3156" spans="12:14" s="291" customFormat="1" ht="12.75" hidden="1" customHeight="1">
      <c r="L3156" s="293"/>
      <c r="M3156" s="290"/>
      <c r="N3156" s="314"/>
    </row>
    <row r="3157" spans="12:14" s="291" customFormat="1" ht="12.75" hidden="1" customHeight="1">
      <c r="L3157" s="293"/>
      <c r="M3157" s="290"/>
      <c r="N3157" s="314"/>
    </row>
    <row r="3158" spans="12:14" s="291" customFormat="1" ht="12.75" hidden="1" customHeight="1">
      <c r="L3158" s="293"/>
      <c r="M3158" s="290"/>
      <c r="N3158" s="314"/>
    </row>
    <row r="3159" spans="12:14" s="291" customFormat="1" ht="12.75" hidden="1" customHeight="1">
      <c r="L3159" s="293"/>
      <c r="M3159" s="290"/>
      <c r="N3159" s="314"/>
    </row>
    <row r="3160" spans="12:14" s="291" customFormat="1" ht="12.75" hidden="1" customHeight="1">
      <c r="L3160" s="293"/>
      <c r="M3160" s="290"/>
      <c r="N3160" s="314"/>
    </row>
    <row r="3161" spans="12:14" s="291" customFormat="1" ht="12.75" hidden="1" customHeight="1">
      <c r="L3161" s="293"/>
      <c r="M3161" s="290"/>
      <c r="N3161" s="314"/>
    </row>
    <row r="3162" spans="12:14" s="291" customFormat="1" ht="12.75" hidden="1" customHeight="1">
      <c r="L3162" s="293"/>
      <c r="M3162" s="290"/>
      <c r="N3162" s="314"/>
    </row>
    <row r="3163" spans="12:14" s="291" customFormat="1" ht="12.75" hidden="1" customHeight="1">
      <c r="L3163" s="293"/>
      <c r="M3163" s="290"/>
      <c r="N3163" s="314"/>
    </row>
    <row r="3164" spans="12:14" s="291" customFormat="1" ht="12.75" hidden="1" customHeight="1">
      <c r="L3164" s="293"/>
      <c r="M3164" s="290"/>
      <c r="N3164" s="314"/>
    </row>
    <row r="3165" spans="12:14" s="291" customFormat="1" ht="12.75" hidden="1" customHeight="1">
      <c r="L3165" s="293"/>
      <c r="M3165" s="290"/>
      <c r="N3165" s="314"/>
    </row>
    <row r="3166" spans="12:14" s="291" customFormat="1" ht="12.75" hidden="1" customHeight="1">
      <c r="L3166" s="293"/>
      <c r="M3166" s="290"/>
      <c r="N3166" s="314"/>
    </row>
    <row r="3167" spans="12:14" s="291" customFormat="1" ht="12.75" hidden="1" customHeight="1">
      <c r="L3167" s="293"/>
      <c r="M3167" s="290"/>
      <c r="N3167" s="314"/>
    </row>
    <row r="3168" spans="12:14" s="291" customFormat="1" ht="12.75" hidden="1" customHeight="1">
      <c r="L3168" s="293"/>
      <c r="M3168" s="290"/>
      <c r="N3168" s="314"/>
    </row>
    <row r="3169" spans="12:14" s="291" customFormat="1" ht="12.75" hidden="1" customHeight="1">
      <c r="L3169" s="293"/>
      <c r="M3169" s="290"/>
      <c r="N3169" s="314"/>
    </row>
    <row r="3170" spans="12:14" s="291" customFormat="1" ht="12.75" hidden="1" customHeight="1">
      <c r="L3170" s="293"/>
      <c r="M3170" s="290"/>
      <c r="N3170" s="314"/>
    </row>
    <row r="3171" spans="12:14" s="291" customFormat="1" ht="12.75" hidden="1" customHeight="1">
      <c r="L3171" s="293"/>
      <c r="M3171" s="290"/>
      <c r="N3171" s="314"/>
    </row>
    <row r="3172" spans="12:14" s="291" customFormat="1" ht="12.75" hidden="1" customHeight="1">
      <c r="L3172" s="293"/>
      <c r="M3172" s="290"/>
      <c r="N3172" s="314"/>
    </row>
    <row r="3173" spans="12:14" s="291" customFormat="1" ht="12.75" hidden="1" customHeight="1">
      <c r="L3173" s="293"/>
      <c r="M3173" s="290"/>
      <c r="N3173" s="314"/>
    </row>
    <row r="3174" spans="12:14" s="291" customFormat="1" ht="12.75" hidden="1" customHeight="1">
      <c r="L3174" s="293"/>
      <c r="M3174" s="290"/>
      <c r="N3174" s="314"/>
    </row>
    <row r="3175" spans="12:14" s="291" customFormat="1" ht="12.75" hidden="1" customHeight="1">
      <c r="L3175" s="293"/>
      <c r="M3175" s="290"/>
      <c r="N3175" s="314"/>
    </row>
    <row r="3176" spans="12:14" s="291" customFormat="1" ht="12.75" hidden="1" customHeight="1">
      <c r="L3176" s="293"/>
      <c r="M3176" s="290"/>
      <c r="N3176" s="314"/>
    </row>
    <row r="3177" spans="12:14" s="291" customFormat="1" ht="12.75" hidden="1" customHeight="1">
      <c r="L3177" s="293"/>
      <c r="M3177" s="290"/>
      <c r="N3177" s="314"/>
    </row>
    <row r="3178" spans="12:14" s="291" customFormat="1" ht="12.75" hidden="1" customHeight="1">
      <c r="L3178" s="293"/>
      <c r="M3178" s="290"/>
      <c r="N3178" s="314"/>
    </row>
    <row r="3179" spans="12:14" s="291" customFormat="1" ht="12.75" hidden="1" customHeight="1">
      <c r="L3179" s="293"/>
      <c r="M3179" s="290"/>
      <c r="N3179" s="314"/>
    </row>
    <row r="3180" spans="12:14" s="291" customFormat="1" ht="12.75" hidden="1" customHeight="1">
      <c r="L3180" s="293"/>
      <c r="M3180" s="290"/>
      <c r="N3180" s="314"/>
    </row>
    <row r="3181" spans="12:14" s="291" customFormat="1" ht="12.75" hidden="1" customHeight="1">
      <c r="L3181" s="293"/>
      <c r="M3181" s="290"/>
      <c r="N3181" s="314"/>
    </row>
    <row r="3182" spans="12:14" s="291" customFormat="1" ht="12.75" hidden="1" customHeight="1">
      <c r="L3182" s="293"/>
      <c r="M3182" s="290"/>
      <c r="N3182" s="314"/>
    </row>
    <row r="3183" spans="12:14" s="291" customFormat="1" ht="12.75" hidden="1" customHeight="1">
      <c r="L3183" s="293"/>
      <c r="M3183" s="290"/>
      <c r="N3183" s="314"/>
    </row>
    <row r="3184" spans="12:14" s="291" customFormat="1" ht="12.75" hidden="1" customHeight="1">
      <c r="L3184" s="293"/>
      <c r="M3184" s="290"/>
      <c r="N3184" s="314"/>
    </row>
    <row r="3185" spans="12:14" s="291" customFormat="1" ht="12.75" hidden="1" customHeight="1">
      <c r="L3185" s="293"/>
      <c r="M3185" s="290"/>
      <c r="N3185" s="314"/>
    </row>
    <row r="3186" spans="12:14" s="291" customFormat="1" ht="12.75" hidden="1" customHeight="1">
      <c r="L3186" s="293"/>
      <c r="M3186" s="290"/>
      <c r="N3186" s="314"/>
    </row>
    <row r="3187" spans="12:14" s="291" customFormat="1" ht="12.75" hidden="1" customHeight="1">
      <c r="L3187" s="293"/>
      <c r="M3187" s="290"/>
      <c r="N3187" s="314"/>
    </row>
    <row r="3188" spans="12:14" s="291" customFormat="1" ht="12.75" hidden="1" customHeight="1">
      <c r="L3188" s="293"/>
      <c r="M3188" s="290"/>
      <c r="N3188" s="314"/>
    </row>
    <row r="3189" spans="12:14" s="291" customFormat="1" ht="12.75" hidden="1" customHeight="1">
      <c r="L3189" s="293"/>
      <c r="M3189" s="290"/>
      <c r="N3189" s="314"/>
    </row>
    <row r="3190" spans="12:14" s="291" customFormat="1" ht="12.75" hidden="1" customHeight="1">
      <c r="L3190" s="293"/>
      <c r="M3190" s="290"/>
      <c r="N3190" s="314"/>
    </row>
    <row r="3191" spans="12:14" s="291" customFormat="1" ht="12.75" hidden="1" customHeight="1">
      <c r="L3191" s="293"/>
      <c r="M3191" s="290"/>
      <c r="N3191" s="314"/>
    </row>
    <row r="3192" spans="12:14" s="291" customFormat="1" ht="12.75" hidden="1" customHeight="1">
      <c r="L3192" s="293"/>
      <c r="M3192" s="290"/>
      <c r="N3192" s="314"/>
    </row>
    <row r="3193" spans="12:14" s="291" customFormat="1" ht="12.75" hidden="1" customHeight="1">
      <c r="L3193" s="293"/>
      <c r="M3193" s="290"/>
      <c r="N3193" s="314"/>
    </row>
    <row r="3194" spans="12:14" s="291" customFormat="1" ht="12.75" hidden="1" customHeight="1">
      <c r="L3194" s="293"/>
      <c r="M3194" s="290"/>
      <c r="N3194" s="314"/>
    </row>
    <row r="3195" spans="12:14" s="291" customFormat="1" ht="12.75" hidden="1" customHeight="1">
      <c r="L3195" s="293"/>
      <c r="M3195" s="290"/>
      <c r="N3195" s="314"/>
    </row>
    <row r="3196" spans="12:14" s="291" customFormat="1" ht="12.75" hidden="1" customHeight="1">
      <c r="L3196" s="293"/>
      <c r="M3196" s="290"/>
      <c r="N3196" s="314"/>
    </row>
    <row r="3197" spans="12:14" s="291" customFormat="1" ht="12.75" hidden="1" customHeight="1">
      <c r="L3197" s="293"/>
      <c r="M3197" s="290"/>
      <c r="N3197" s="314"/>
    </row>
    <row r="3198" spans="12:14" s="291" customFormat="1" ht="12.75" hidden="1" customHeight="1">
      <c r="L3198" s="293"/>
      <c r="M3198" s="290"/>
      <c r="N3198" s="314"/>
    </row>
    <row r="3199" spans="12:14" s="291" customFormat="1" ht="12.75" hidden="1" customHeight="1">
      <c r="L3199" s="293"/>
      <c r="M3199" s="290"/>
      <c r="N3199" s="314"/>
    </row>
    <row r="3200" spans="12:14" s="291" customFormat="1" ht="12.75" hidden="1" customHeight="1">
      <c r="L3200" s="293"/>
      <c r="M3200" s="290"/>
      <c r="N3200" s="314"/>
    </row>
    <row r="3201" spans="12:14" s="291" customFormat="1" ht="12.75" hidden="1" customHeight="1">
      <c r="L3201" s="293"/>
      <c r="M3201" s="290"/>
      <c r="N3201" s="314"/>
    </row>
    <row r="3202" spans="12:14" s="291" customFormat="1" ht="12.75" hidden="1" customHeight="1">
      <c r="L3202" s="293"/>
      <c r="M3202" s="290"/>
      <c r="N3202" s="314"/>
    </row>
    <row r="3203" spans="12:14" s="291" customFormat="1" ht="12.75" hidden="1" customHeight="1">
      <c r="L3203" s="293"/>
      <c r="M3203" s="290"/>
      <c r="N3203" s="314"/>
    </row>
    <row r="3204" spans="12:14" s="291" customFormat="1" ht="12.75" hidden="1" customHeight="1">
      <c r="L3204" s="293"/>
      <c r="M3204" s="290"/>
      <c r="N3204" s="314"/>
    </row>
    <row r="3205" spans="12:14" s="291" customFormat="1" ht="12.75" hidden="1" customHeight="1">
      <c r="L3205" s="293"/>
      <c r="M3205" s="290"/>
      <c r="N3205" s="314"/>
    </row>
    <row r="3206" spans="12:14" s="291" customFormat="1" ht="12.75" hidden="1" customHeight="1">
      <c r="L3206" s="293"/>
      <c r="M3206" s="290"/>
      <c r="N3206" s="314"/>
    </row>
    <row r="3207" spans="12:14" s="291" customFormat="1" ht="12.75" hidden="1" customHeight="1">
      <c r="L3207" s="293"/>
      <c r="M3207" s="290"/>
      <c r="N3207" s="314"/>
    </row>
    <row r="3208" spans="12:14" s="291" customFormat="1" ht="12.75" hidden="1" customHeight="1">
      <c r="L3208" s="293"/>
      <c r="M3208" s="290"/>
      <c r="N3208" s="314"/>
    </row>
    <row r="3209" spans="12:14" s="291" customFormat="1" ht="12.75" hidden="1" customHeight="1">
      <c r="L3209" s="293"/>
      <c r="M3209" s="290"/>
      <c r="N3209" s="314"/>
    </row>
    <row r="3210" spans="12:14" s="291" customFormat="1" ht="12.75" hidden="1" customHeight="1">
      <c r="L3210" s="293"/>
      <c r="M3210" s="290"/>
      <c r="N3210" s="314"/>
    </row>
    <row r="3211" spans="12:14" s="291" customFormat="1" ht="12.75" hidden="1" customHeight="1">
      <c r="L3211" s="293"/>
      <c r="M3211" s="290"/>
      <c r="N3211" s="314"/>
    </row>
    <row r="3212" spans="12:14" s="291" customFormat="1" ht="12.75" hidden="1" customHeight="1">
      <c r="L3212" s="293"/>
      <c r="M3212" s="290"/>
      <c r="N3212" s="314"/>
    </row>
    <row r="3213" spans="12:14" s="291" customFormat="1" ht="12.75" hidden="1" customHeight="1">
      <c r="L3213" s="293"/>
      <c r="M3213" s="290"/>
      <c r="N3213" s="314"/>
    </row>
    <row r="3214" spans="12:14" s="291" customFormat="1" ht="12.75" hidden="1" customHeight="1">
      <c r="L3214" s="293"/>
      <c r="M3214" s="290"/>
      <c r="N3214" s="314"/>
    </row>
    <row r="3215" spans="12:14" s="291" customFormat="1" ht="12.75" hidden="1" customHeight="1">
      <c r="L3215" s="293"/>
      <c r="M3215" s="290"/>
      <c r="N3215" s="314"/>
    </row>
    <row r="3216" spans="12:14" s="291" customFormat="1" ht="12.75" hidden="1" customHeight="1">
      <c r="L3216" s="293"/>
      <c r="M3216" s="290"/>
      <c r="N3216" s="314"/>
    </row>
    <row r="3217" spans="12:14" s="291" customFormat="1" ht="12.75" hidden="1" customHeight="1">
      <c r="L3217" s="293"/>
      <c r="M3217" s="290"/>
      <c r="N3217" s="314"/>
    </row>
    <row r="3218" spans="12:14" s="291" customFormat="1" ht="12.75" hidden="1" customHeight="1">
      <c r="L3218" s="293"/>
      <c r="M3218" s="290"/>
      <c r="N3218" s="314"/>
    </row>
    <row r="3219" spans="12:14" s="291" customFormat="1" ht="12.75" hidden="1" customHeight="1">
      <c r="L3219" s="293"/>
      <c r="M3219" s="290"/>
      <c r="N3219" s="314"/>
    </row>
    <row r="3220" spans="12:14" s="291" customFormat="1" ht="12.75" hidden="1" customHeight="1">
      <c r="L3220" s="293"/>
      <c r="M3220" s="290"/>
      <c r="N3220" s="314"/>
    </row>
    <row r="3221" spans="12:14" s="291" customFormat="1" ht="12.75" hidden="1" customHeight="1">
      <c r="L3221" s="293"/>
      <c r="M3221" s="290"/>
      <c r="N3221" s="314"/>
    </row>
    <row r="3222" spans="12:14" s="291" customFormat="1" ht="12.75" hidden="1" customHeight="1">
      <c r="L3222" s="293"/>
      <c r="M3222" s="290"/>
      <c r="N3222" s="314"/>
    </row>
    <row r="3223" spans="12:14" s="291" customFormat="1" ht="12.75" hidden="1" customHeight="1">
      <c r="L3223" s="293"/>
      <c r="M3223" s="290"/>
      <c r="N3223" s="314"/>
    </row>
    <row r="3224" spans="12:14" s="291" customFormat="1" ht="12.75" hidden="1" customHeight="1">
      <c r="L3224" s="293"/>
      <c r="M3224" s="290"/>
      <c r="N3224" s="314"/>
    </row>
    <row r="3225" spans="12:14" s="291" customFormat="1" ht="12.75" hidden="1" customHeight="1">
      <c r="L3225" s="293"/>
      <c r="M3225" s="290"/>
      <c r="N3225" s="314"/>
    </row>
    <row r="3226" spans="12:14" s="291" customFormat="1" ht="12.75" hidden="1" customHeight="1">
      <c r="L3226" s="293"/>
      <c r="M3226" s="290"/>
      <c r="N3226" s="314"/>
    </row>
    <row r="3227" spans="12:14" s="291" customFormat="1" ht="12.75" hidden="1" customHeight="1">
      <c r="L3227" s="293"/>
      <c r="M3227" s="290"/>
      <c r="N3227" s="314"/>
    </row>
    <row r="3228" spans="12:14" s="291" customFormat="1" ht="12.75" hidden="1" customHeight="1">
      <c r="L3228" s="293"/>
      <c r="M3228" s="290"/>
      <c r="N3228" s="314"/>
    </row>
    <row r="3229" spans="12:14" s="291" customFormat="1" ht="12.75" hidden="1" customHeight="1">
      <c r="L3229" s="293"/>
      <c r="M3229" s="290"/>
      <c r="N3229" s="314"/>
    </row>
    <row r="3230" spans="12:14" s="291" customFormat="1" ht="12.75" hidden="1" customHeight="1">
      <c r="L3230" s="293"/>
      <c r="M3230" s="290"/>
      <c r="N3230" s="314"/>
    </row>
    <row r="3231" spans="12:14" s="291" customFormat="1" ht="12.75" hidden="1" customHeight="1">
      <c r="L3231" s="293"/>
      <c r="M3231" s="290"/>
      <c r="N3231" s="314"/>
    </row>
    <row r="3232" spans="12:14" s="291" customFormat="1" ht="12.75" hidden="1" customHeight="1">
      <c r="L3232" s="293"/>
      <c r="M3232" s="290"/>
      <c r="N3232" s="314"/>
    </row>
    <row r="3233" spans="12:14" s="291" customFormat="1" ht="12.75" hidden="1" customHeight="1">
      <c r="L3233" s="293"/>
      <c r="M3233" s="290"/>
      <c r="N3233" s="314"/>
    </row>
    <row r="3234" spans="12:14" s="291" customFormat="1" ht="12.75" hidden="1" customHeight="1">
      <c r="L3234" s="293"/>
      <c r="M3234" s="290"/>
      <c r="N3234" s="314"/>
    </row>
    <row r="3235" spans="12:14" s="291" customFormat="1" ht="12.75" hidden="1" customHeight="1">
      <c r="L3235" s="293"/>
      <c r="M3235" s="290"/>
      <c r="N3235" s="314"/>
    </row>
    <row r="3236" spans="12:14" s="291" customFormat="1" ht="12.75" hidden="1" customHeight="1">
      <c r="L3236" s="293"/>
      <c r="M3236" s="290"/>
      <c r="N3236" s="314"/>
    </row>
    <row r="3237" spans="12:14" s="291" customFormat="1" ht="12.75" hidden="1" customHeight="1">
      <c r="L3237" s="293"/>
      <c r="M3237" s="290"/>
      <c r="N3237" s="314"/>
    </row>
    <row r="3238" spans="12:14" s="291" customFormat="1" ht="12.75" hidden="1" customHeight="1">
      <c r="L3238" s="293"/>
      <c r="M3238" s="290"/>
      <c r="N3238" s="314"/>
    </row>
    <row r="3239" spans="12:14" s="291" customFormat="1" ht="12.75" hidden="1" customHeight="1">
      <c r="L3239" s="293"/>
      <c r="M3239" s="290"/>
      <c r="N3239" s="314"/>
    </row>
    <row r="3240" spans="12:14" s="291" customFormat="1" ht="12.75" hidden="1" customHeight="1">
      <c r="L3240" s="293"/>
      <c r="M3240" s="290"/>
      <c r="N3240" s="314"/>
    </row>
    <row r="3241" spans="12:14" s="291" customFormat="1" ht="12.75" hidden="1" customHeight="1">
      <c r="L3241" s="293"/>
      <c r="M3241" s="290"/>
      <c r="N3241" s="314"/>
    </row>
    <row r="3242" spans="12:14" s="291" customFormat="1" ht="12.75" hidden="1" customHeight="1">
      <c r="L3242" s="293"/>
      <c r="M3242" s="290"/>
      <c r="N3242" s="314"/>
    </row>
    <row r="3243" spans="12:14" s="291" customFormat="1" ht="12.75" hidden="1" customHeight="1">
      <c r="L3243" s="293"/>
      <c r="M3243" s="290"/>
      <c r="N3243" s="314"/>
    </row>
    <row r="3244" spans="12:14" s="291" customFormat="1" ht="12.75" hidden="1" customHeight="1">
      <c r="L3244" s="293"/>
      <c r="M3244" s="290"/>
      <c r="N3244" s="314"/>
    </row>
    <row r="3245" spans="12:14" s="291" customFormat="1" ht="12.75" hidden="1" customHeight="1">
      <c r="L3245" s="293"/>
      <c r="M3245" s="290"/>
      <c r="N3245" s="314"/>
    </row>
    <row r="3246" spans="12:14" s="291" customFormat="1" ht="12.75" hidden="1" customHeight="1">
      <c r="L3246" s="293"/>
      <c r="M3246" s="290"/>
      <c r="N3246" s="314"/>
    </row>
    <row r="3247" spans="12:14" s="291" customFormat="1" ht="12.75" hidden="1" customHeight="1">
      <c r="L3247" s="293"/>
      <c r="M3247" s="290"/>
      <c r="N3247" s="314"/>
    </row>
    <row r="3248" spans="12:14" s="291" customFormat="1" ht="12.75" hidden="1" customHeight="1">
      <c r="L3248" s="293"/>
      <c r="M3248" s="290"/>
      <c r="N3248" s="314"/>
    </row>
    <row r="3249" spans="12:14" s="291" customFormat="1" ht="12.75" hidden="1" customHeight="1">
      <c r="L3249" s="293"/>
      <c r="M3249" s="290"/>
      <c r="N3249" s="314"/>
    </row>
    <row r="3250" spans="12:14" s="291" customFormat="1" ht="12.75" hidden="1" customHeight="1">
      <c r="L3250" s="293"/>
      <c r="M3250" s="290"/>
      <c r="N3250" s="314"/>
    </row>
    <row r="3251" spans="12:14" s="291" customFormat="1" ht="12.75" hidden="1" customHeight="1">
      <c r="L3251" s="293"/>
      <c r="M3251" s="290"/>
      <c r="N3251" s="314"/>
    </row>
    <row r="3252" spans="12:14" s="291" customFormat="1" ht="12.75" hidden="1" customHeight="1">
      <c r="L3252" s="293"/>
      <c r="M3252" s="290"/>
      <c r="N3252" s="314"/>
    </row>
    <row r="3253" spans="12:14" s="291" customFormat="1" ht="12.75" hidden="1" customHeight="1">
      <c r="L3253" s="293"/>
      <c r="M3253" s="290"/>
      <c r="N3253" s="314"/>
    </row>
    <row r="3254" spans="12:14" s="291" customFormat="1" ht="12.75" hidden="1" customHeight="1">
      <c r="L3254" s="293"/>
      <c r="M3254" s="290"/>
      <c r="N3254" s="314"/>
    </row>
    <row r="3255" spans="12:14" s="291" customFormat="1" ht="12.75" hidden="1" customHeight="1">
      <c r="L3255" s="293"/>
      <c r="M3255" s="290"/>
      <c r="N3255" s="314"/>
    </row>
    <row r="3256" spans="12:14" s="291" customFormat="1" ht="12.75" hidden="1" customHeight="1">
      <c r="L3256" s="293"/>
      <c r="M3256" s="290"/>
      <c r="N3256" s="314"/>
    </row>
    <row r="3257" spans="12:14" s="291" customFormat="1" ht="12.75" hidden="1" customHeight="1">
      <c r="L3257" s="293"/>
      <c r="M3257" s="290"/>
      <c r="N3257" s="314"/>
    </row>
    <row r="3258" spans="12:14" s="291" customFormat="1" ht="12.75" hidden="1" customHeight="1">
      <c r="L3258" s="293"/>
      <c r="M3258" s="290"/>
      <c r="N3258" s="314"/>
    </row>
    <row r="3259" spans="12:14" s="291" customFormat="1" ht="12.75" hidden="1" customHeight="1">
      <c r="L3259" s="293"/>
      <c r="M3259" s="290"/>
      <c r="N3259" s="314"/>
    </row>
    <row r="3260" spans="12:14" s="291" customFormat="1" ht="12.75" hidden="1" customHeight="1">
      <c r="L3260" s="293"/>
      <c r="M3260" s="290"/>
      <c r="N3260" s="314"/>
    </row>
    <row r="3261" spans="12:14" s="291" customFormat="1" ht="12.75" hidden="1" customHeight="1">
      <c r="L3261" s="293"/>
      <c r="M3261" s="290"/>
      <c r="N3261" s="314"/>
    </row>
    <row r="3262" spans="12:14" s="291" customFormat="1" ht="12.75" hidden="1" customHeight="1">
      <c r="L3262" s="293"/>
      <c r="M3262" s="290"/>
      <c r="N3262" s="314"/>
    </row>
    <row r="3263" spans="12:14" s="291" customFormat="1" ht="12.75" hidden="1" customHeight="1">
      <c r="L3263" s="293"/>
      <c r="M3263" s="290"/>
      <c r="N3263" s="314"/>
    </row>
    <row r="3264" spans="12:14" s="291" customFormat="1" ht="12.75" hidden="1" customHeight="1">
      <c r="L3264" s="293"/>
      <c r="M3264" s="290"/>
      <c r="N3264" s="314"/>
    </row>
    <row r="3265" spans="12:14" s="291" customFormat="1" ht="12.75" hidden="1" customHeight="1">
      <c r="L3265" s="293"/>
      <c r="M3265" s="290"/>
      <c r="N3265" s="314"/>
    </row>
    <row r="3266" spans="12:14" s="291" customFormat="1" ht="12.75" hidden="1" customHeight="1">
      <c r="L3266" s="293"/>
      <c r="M3266" s="290"/>
      <c r="N3266" s="314"/>
    </row>
    <row r="3267" spans="12:14" s="291" customFormat="1" ht="12.75" hidden="1" customHeight="1">
      <c r="L3267" s="293"/>
      <c r="M3267" s="290"/>
      <c r="N3267" s="314"/>
    </row>
    <row r="3268" spans="12:14" s="291" customFormat="1" ht="12.75" hidden="1" customHeight="1">
      <c r="L3268" s="293"/>
      <c r="M3268" s="290"/>
      <c r="N3268" s="314"/>
    </row>
    <row r="3269" spans="12:14" s="291" customFormat="1" ht="12.75" hidden="1" customHeight="1">
      <c r="L3269" s="293"/>
      <c r="M3269" s="290"/>
      <c r="N3269" s="314"/>
    </row>
    <row r="3270" spans="12:14" s="291" customFormat="1" ht="12.75" hidden="1" customHeight="1">
      <c r="L3270" s="293"/>
      <c r="M3270" s="290"/>
      <c r="N3270" s="314"/>
    </row>
    <row r="3271" spans="12:14" s="291" customFormat="1" ht="12.75" hidden="1" customHeight="1">
      <c r="L3271" s="293"/>
      <c r="M3271" s="290"/>
      <c r="N3271" s="314"/>
    </row>
    <row r="3272" spans="12:14" s="291" customFormat="1" ht="12.75" hidden="1" customHeight="1">
      <c r="L3272" s="293"/>
      <c r="M3272" s="290"/>
      <c r="N3272" s="314"/>
    </row>
    <row r="3273" spans="12:14" s="291" customFormat="1" ht="12.75" hidden="1" customHeight="1">
      <c r="L3273" s="293"/>
      <c r="M3273" s="290"/>
      <c r="N3273" s="314"/>
    </row>
    <row r="3274" spans="12:14" s="291" customFormat="1" ht="12.75" hidden="1" customHeight="1">
      <c r="L3274" s="293"/>
      <c r="M3274" s="290"/>
      <c r="N3274" s="314"/>
    </row>
    <row r="3275" spans="12:14" s="291" customFormat="1" ht="12.75" hidden="1" customHeight="1">
      <c r="L3275" s="293"/>
      <c r="M3275" s="290"/>
      <c r="N3275" s="314"/>
    </row>
    <row r="3276" spans="12:14" s="291" customFormat="1" ht="12.75" hidden="1" customHeight="1">
      <c r="L3276" s="293"/>
      <c r="M3276" s="290"/>
      <c r="N3276" s="314"/>
    </row>
    <row r="3277" spans="12:14" s="291" customFormat="1" ht="12.75" hidden="1" customHeight="1">
      <c r="L3277" s="293"/>
      <c r="M3277" s="290"/>
      <c r="N3277" s="314"/>
    </row>
    <row r="3278" spans="12:14" s="291" customFormat="1" ht="12.75" hidden="1" customHeight="1">
      <c r="L3278" s="293"/>
      <c r="M3278" s="290"/>
      <c r="N3278" s="314"/>
    </row>
    <row r="3279" spans="12:14" s="291" customFormat="1" ht="12.75" hidden="1" customHeight="1">
      <c r="L3279" s="293"/>
      <c r="M3279" s="290"/>
      <c r="N3279" s="314"/>
    </row>
    <row r="3280" spans="12:14" s="291" customFormat="1" ht="12.75" hidden="1" customHeight="1">
      <c r="L3280" s="293"/>
      <c r="M3280" s="290"/>
      <c r="N3280" s="314"/>
    </row>
    <row r="3281" spans="12:14" s="291" customFormat="1" ht="12.75" hidden="1" customHeight="1">
      <c r="L3281" s="293"/>
      <c r="M3281" s="290"/>
      <c r="N3281" s="314"/>
    </row>
    <row r="3282" spans="12:14" s="291" customFormat="1" ht="12.75" hidden="1" customHeight="1">
      <c r="L3282" s="293"/>
      <c r="M3282" s="290"/>
      <c r="N3282" s="314"/>
    </row>
    <row r="3283" spans="12:14" s="291" customFormat="1" ht="12.75" hidden="1" customHeight="1">
      <c r="L3283" s="293"/>
      <c r="M3283" s="290"/>
      <c r="N3283" s="314"/>
    </row>
    <row r="3284" spans="12:14" s="291" customFormat="1" ht="12.75" hidden="1" customHeight="1">
      <c r="L3284" s="293"/>
      <c r="M3284" s="290"/>
      <c r="N3284" s="314"/>
    </row>
    <row r="3285" spans="12:14" s="291" customFormat="1" ht="12.75" hidden="1" customHeight="1">
      <c r="L3285" s="293"/>
      <c r="M3285" s="290"/>
      <c r="N3285" s="314"/>
    </row>
    <row r="3286" spans="12:14" s="291" customFormat="1" ht="12.75" hidden="1" customHeight="1">
      <c r="L3286" s="293"/>
      <c r="M3286" s="290"/>
      <c r="N3286" s="314"/>
    </row>
    <row r="3287" spans="12:14" s="291" customFormat="1" ht="12.75" hidden="1" customHeight="1">
      <c r="L3287" s="293"/>
      <c r="M3287" s="290"/>
      <c r="N3287" s="314"/>
    </row>
    <row r="3288" spans="12:14" s="291" customFormat="1" ht="12.75" hidden="1" customHeight="1">
      <c r="L3288" s="293"/>
      <c r="M3288" s="290"/>
      <c r="N3288" s="314"/>
    </row>
    <row r="3289" spans="12:14" s="291" customFormat="1" ht="12.75" hidden="1" customHeight="1">
      <c r="L3289" s="293"/>
      <c r="M3289" s="290"/>
      <c r="N3289" s="314"/>
    </row>
    <row r="3290" spans="12:14" s="291" customFormat="1" ht="12.75" hidden="1" customHeight="1">
      <c r="L3290" s="293"/>
      <c r="M3290" s="290"/>
      <c r="N3290" s="314"/>
    </row>
    <row r="3291" spans="12:14" s="291" customFormat="1" ht="12.75" hidden="1" customHeight="1">
      <c r="L3291" s="293"/>
      <c r="M3291" s="290"/>
      <c r="N3291" s="314"/>
    </row>
    <row r="3292" spans="12:14" s="291" customFormat="1" ht="12.75" hidden="1" customHeight="1">
      <c r="L3292" s="293"/>
      <c r="M3292" s="290"/>
      <c r="N3292" s="314"/>
    </row>
    <row r="3293" spans="12:14" s="291" customFormat="1" ht="12.75" hidden="1" customHeight="1">
      <c r="L3293" s="293"/>
      <c r="M3293" s="290"/>
      <c r="N3293" s="314"/>
    </row>
    <row r="3294" spans="12:14" s="291" customFormat="1" ht="12.75" hidden="1" customHeight="1">
      <c r="L3294" s="293"/>
      <c r="M3294" s="290"/>
      <c r="N3294" s="314"/>
    </row>
    <row r="3295" spans="12:14" s="291" customFormat="1" ht="12.75" hidden="1" customHeight="1">
      <c r="L3295" s="293"/>
      <c r="M3295" s="290"/>
      <c r="N3295" s="314"/>
    </row>
    <row r="3296" spans="12:14" s="291" customFormat="1" ht="12.75" hidden="1" customHeight="1">
      <c r="L3296" s="293"/>
      <c r="M3296" s="290"/>
      <c r="N3296" s="314"/>
    </row>
    <row r="3297" spans="12:14" s="291" customFormat="1" ht="12.75" hidden="1" customHeight="1">
      <c r="L3297" s="293"/>
      <c r="M3297" s="290"/>
      <c r="N3297" s="314"/>
    </row>
    <row r="3298" spans="12:14" s="291" customFormat="1" ht="12.75" hidden="1" customHeight="1">
      <c r="L3298" s="293"/>
      <c r="M3298" s="290"/>
      <c r="N3298" s="314"/>
    </row>
    <row r="3299" spans="12:14" s="291" customFormat="1" ht="12.75" hidden="1" customHeight="1">
      <c r="L3299" s="293"/>
      <c r="M3299" s="290"/>
      <c r="N3299" s="314"/>
    </row>
    <row r="3300" spans="12:14" s="291" customFormat="1" ht="12.75" hidden="1" customHeight="1">
      <c r="L3300" s="293"/>
      <c r="M3300" s="290"/>
      <c r="N3300" s="314"/>
    </row>
    <row r="3301" spans="12:14" s="291" customFormat="1" ht="12.75" hidden="1" customHeight="1">
      <c r="L3301" s="293"/>
      <c r="M3301" s="290"/>
      <c r="N3301" s="314"/>
    </row>
    <row r="3302" spans="12:14" s="291" customFormat="1" ht="12.75" hidden="1" customHeight="1">
      <c r="L3302" s="293"/>
      <c r="M3302" s="290"/>
      <c r="N3302" s="314"/>
    </row>
    <row r="3303" spans="12:14" s="291" customFormat="1" ht="12.75" hidden="1" customHeight="1">
      <c r="L3303" s="293"/>
      <c r="M3303" s="290"/>
      <c r="N3303" s="314"/>
    </row>
    <row r="3304" spans="12:14" s="291" customFormat="1" ht="12.75" hidden="1" customHeight="1">
      <c r="L3304" s="293"/>
      <c r="M3304" s="290"/>
      <c r="N3304" s="314"/>
    </row>
    <row r="3305" spans="12:14" s="291" customFormat="1" ht="12.75" hidden="1" customHeight="1">
      <c r="L3305" s="293"/>
      <c r="M3305" s="290"/>
      <c r="N3305" s="314"/>
    </row>
    <row r="3306" spans="12:14" s="291" customFormat="1" ht="12.75" hidden="1" customHeight="1">
      <c r="L3306" s="293"/>
      <c r="M3306" s="290"/>
      <c r="N3306" s="314"/>
    </row>
    <row r="3307" spans="12:14" s="291" customFormat="1" ht="12.75" hidden="1" customHeight="1">
      <c r="L3307" s="293"/>
      <c r="M3307" s="290"/>
      <c r="N3307" s="314"/>
    </row>
    <row r="3308" spans="12:14" s="291" customFormat="1" ht="12.75" hidden="1" customHeight="1">
      <c r="L3308" s="293"/>
      <c r="M3308" s="290"/>
      <c r="N3308" s="314"/>
    </row>
    <row r="3309" spans="12:14" s="291" customFormat="1" ht="12.75" hidden="1" customHeight="1">
      <c r="L3309" s="293"/>
      <c r="M3309" s="290"/>
      <c r="N3309" s="314"/>
    </row>
    <row r="3310" spans="12:14" s="291" customFormat="1" ht="12.75" hidden="1" customHeight="1">
      <c r="L3310" s="293"/>
      <c r="M3310" s="290"/>
      <c r="N3310" s="314"/>
    </row>
    <row r="3311" spans="12:14" s="291" customFormat="1" ht="12.75" hidden="1" customHeight="1">
      <c r="L3311" s="293"/>
      <c r="M3311" s="290"/>
      <c r="N3311" s="314"/>
    </row>
    <row r="3312" spans="12:14" s="291" customFormat="1" ht="12.75" hidden="1" customHeight="1">
      <c r="L3312" s="293"/>
      <c r="M3312" s="290"/>
      <c r="N3312" s="314"/>
    </row>
    <row r="3313" spans="12:14" s="291" customFormat="1" ht="12.75" hidden="1" customHeight="1">
      <c r="L3313" s="293"/>
      <c r="M3313" s="290"/>
      <c r="N3313" s="314"/>
    </row>
    <row r="3314" spans="12:14" s="291" customFormat="1" ht="12.75" hidden="1" customHeight="1">
      <c r="L3314" s="293"/>
      <c r="M3314" s="290"/>
      <c r="N3314" s="314"/>
    </row>
    <row r="3315" spans="12:14" s="291" customFormat="1" ht="12.75" hidden="1" customHeight="1">
      <c r="L3315" s="293"/>
      <c r="M3315" s="290"/>
      <c r="N3315" s="314"/>
    </row>
    <row r="3316" spans="12:14" s="291" customFormat="1" ht="12.75" hidden="1" customHeight="1">
      <c r="L3316" s="293"/>
      <c r="M3316" s="290"/>
      <c r="N3316" s="314"/>
    </row>
    <row r="3317" spans="12:14" s="291" customFormat="1" ht="12.75" hidden="1" customHeight="1">
      <c r="L3317" s="293"/>
      <c r="M3317" s="290"/>
      <c r="N3317" s="314"/>
    </row>
    <row r="3318" spans="12:14" s="291" customFormat="1" ht="12.75" hidden="1" customHeight="1">
      <c r="L3318" s="293"/>
      <c r="M3318" s="290"/>
      <c r="N3318" s="314"/>
    </row>
    <row r="3319" spans="12:14" s="291" customFormat="1" ht="12.75" hidden="1" customHeight="1">
      <c r="L3319" s="293"/>
      <c r="M3319" s="290"/>
      <c r="N3319" s="314"/>
    </row>
    <row r="3320" spans="12:14" s="291" customFormat="1" ht="12.75" hidden="1" customHeight="1">
      <c r="L3320" s="293"/>
      <c r="M3320" s="290"/>
      <c r="N3320" s="314"/>
    </row>
    <row r="3321" spans="12:14" s="291" customFormat="1" ht="12.75" hidden="1" customHeight="1">
      <c r="L3321" s="293"/>
      <c r="M3321" s="290"/>
      <c r="N3321" s="314"/>
    </row>
    <row r="3322" spans="12:14" s="291" customFormat="1" ht="12.75" hidden="1" customHeight="1">
      <c r="L3322" s="293"/>
      <c r="M3322" s="290"/>
      <c r="N3322" s="314"/>
    </row>
    <row r="3323" spans="12:14" s="291" customFormat="1" ht="12.75" hidden="1" customHeight="1">
      <c r="L3323" s="293"/>
      <c r="M3323" s="290"/>
      <c r="N3323" s="314"/>
    </row>
    <row r="3324" spans="12:14" s="291" customFormat="1" ht="12.75" hidden="1" customHeight="1">
      <c r="L3324" s="293"/>
      <c r="M3324" s="290"/>
      <c r="N3324" s="314"/>
    </row>
    <row r="3325" spans="12:14" s="291" customFormat="1" ht="12.75" hidden="1" customHeight="1">
      <c r="L3325" s="293"/>
      <c r="M3325" s="290"/>
      <c r="N3325" s="314"/>
    </row>
    <row r="3326" spans="12:14" s="291" customFormat="1" ht="12.75" hidden="1" customHeight="1">
      <c r="L3326" s="293"/>
      <c r="M3326" s="290"/>
      <c r="N3326" s="314"/>
    </row>
    <row r="3327" spans="12:14" s="291" customFormat="1" ht="12.75" hidden="1" customHeight="1">
      <c r="L3327" s="293"/>
      <c r="M3327" s="290"/>
      <c r="N3327" s="314"/>
    </row>
    <row r="3328" spans="12:14" s="291" customFormat="1" ht="12.75" hidden="1" customHeight="1">
      <c r="L3328" s="293"/>
      <c r="M3328" s="290"/>
      <c r="N3328" s="314"/>
    </row>
    <row r="3329" spans="12:14" s="291" customFormat="1" ht="12.75" hidden="1" customHeight="1">
      <c r="L3329" s="293"/>
      <c r="M3329" s="290"/>
      <c r="N3329" s="314"/>
    </row>
    <row r="3330" spans="12:14" s="291" customFormat="1" ht="12.75" hidden="1" customHeight="1">
      <c r="L3330" s="293"/>
      <c r="M3330" s="290"/>
      <c r="N3330" s="314"/>
    </row>
    <row r="3331" spans="12:14" s="291" customFormat="1" ht="12.75" hidden="1" customHeight="1">
      <c r="L3331" s="293"/>
      <c r="M3331" s="290"/>
      <c r="N3331" s="314"/>
    </row>
    <row r="3332" spans="12:14" s="291" customFormat="1" ht="12.75" hidden="1" customHeight="1">
      <c r="L3332" s="293"/>
      <c r="M3332" s="290"/>
      <c r="N3332" s="314"/>
    </row>
    <row r="3333" spans="12:14" s="291" customFormat="1" ht="12.75" hidden="1" customHeight="1">
      <c r="L3333" s="293"/>
      <c r="M3333" s="290"/>
      <c r="N3333" s="314"/>
    </row>
    <row r="3334" spans="12:14" s="291" customFormat="1" ht="12.75" hidden="1" customHeight="1">
      <c r="L3334" s="293"/>
      <c r="M3334" s="290"/>
      <c r="N3334" s="314"/>
    </row>
    <row r="3335" spans="12:14" s="291" customFormat="1" ht="12.75" hidden="1" customHeight="1">
      <c r="L3335" s="293"/>
      <c r="M3335" s="290"/>
      <c r="N3335" s="314"/>
    </row>
    <row r="3336" spans="12:14" s="291" customFormat="1" ht="12.75" hidden="1" customHeight="1">
      <c r="L3336" s="293"/>
      <c r="M3336" s="290"/>
      <c r="N3336" s="314"/>
    </row>
    <row r="3337" spans="12:14" s="291" customFormat="1" ht="12.75" hidden="1" customHeight="1">
      <c r="L3337" s="293"/>
      <c r="M3337" s="290"/>
      <c r="N3337" s="314"/>
    </row>
    <row r="3338" spans="12:14" s="291" customFormat="1" ht="12.75" hidden="1" customHeight="1">
      <c r="L3338" s="293"/>
      <c r="M3338" s="290"/>
      <c r="N3338" s="314"/>
    </row>
    <row r="3339" spans="12:14" s="291" customFormat="1" ht="12.75" hidden="1" customHeight="1">
      <c r="L3339" s="293"/>
      <c r="M3339" s="290"/>
      <c r="N3339" s="314"/>
    </row>
    <row r="3340" spans="12:14" s="291" customFormat="1" ht="12.75" hidden="1" customHeight="1">
      <c r="L3340" s="293"/>
      <c r="M3340" s="290"/>
      <c r="N3340" s="314"/>
    </row>
    <row r="3341" spans="12:14" s="291" customFormat="1" ht="12.75" hidden="1" customHeight="1">
      <c r="L3341" s="293"/>
      <c r="M3341" s="290"/>
      <c r="N3341" s="314"/>
    </row>
    <row r="3342" spans="12:14" s="291" customFormat="1" ht="12.75" hidden="1" customHeight="1">
      <c r="L3342" s="293"/>
      <c r="M3342" s="290"/>
      <c r="N3342" s="314"/>
    </row>
    <row r="3343" spans="12:14" s="291" customFormat="1" ht="12.75" hidden="1" customHeight="1">
      <c r="L3343" s="293"/>
      <c r="M3343" s="290"/>
      <c r="N3343" s="314"/>
    </row>
    <row r="3344" spans="12:14" s="291" customFormat="1" ht="12.75" hidden="1" customHeight="1">
      <c r="L3344" s="293"/>
      <c r="M3344" s="290"/>
      <c r="N3344" s="314"/>
    </row>
    <row r="3345" spans="12:14" s="291" customFormat="1" ht="12.75" hidden="1" customHeight="1">
      <c r="L3345" s="293"/>
      <c r="M3345" s="290"/>
      <c r="N3345" s="314"/>
    </row>
    <row r="3346" spans="12:14" s="291" customFormat="1" ht="12.75" hidden="1" customHeight="1">
      <c r="L3346" s="293"/>
      <c r="M3346" s="290"/>
      <c r="N3346" s="314"/>
    </row>
    <row r="3347" spans="12:14" s="291" customFormat="1" ht="12.75" hidden="1" customHeight="1">
      <c r="L3347" s="293"/>
      <c r="M3347" s="290"/>
      <c r="N3347" s="314"/>
    </row>
    <row r="3348" spans="12:14" s="291" customFormat="1" ht="12.75" hidden="1" customHeight="1">
      <c r="L3348" s="293"/>
      <c r="M3348" s="290"/>
      <c r="N3348" s="314"/>
    </row>
    <row r="3349" spans="12:14" s="291" customFormat="1" ht="12.75" hidden="1" customHeight="1">
      <c r="L3349" s="293"/>
      <c r="M3349" s="290"/>
      <c r="N3349" s="314"/>
    </row>
    <row r="3350" spans="12:14" s="291" customFormat="1" ht="12.75" hidden="1" customHeight="1">
      <c r="L3350" s="293"/>
      <c r="M3350" s="290"/>
      <c r="N3350" s="314"/>
    </row>
    <row r="3351" spans="12:14" s="291" customFormat="1" ht="12.75" hidden="1" customHeight="1">
      <c r="L3351" s="293"/>
      <c r="M3351" s="290"/>
      <c r="N3351" s="314"/>
    </row>
    <row r="3352" spans="12:14" s="291" customFormat="1" ht="12.75" hidden="1" customHeight="1">
      <c r="L3352" s="293"/>
      <c r="M3352" s="290"/>
      <c r="N3352" s="314"/>
    </row>
    <row r="3353" spans="12:14" s="291" customFormat="1" ht="12.75" hidden="1" customHeight="1">
      <c r="L3353" s="293"/>
      <c r="M3353" s="290"/>
      <c r="N3353" s="314"/>
    </row>
    <row r="3354" spans="12:14" s="291" customFormat="1" ht="12.75" hidden="1" customHeight="1">
      <c r="L3354" s="293"/>
      <c r="M3354" s="290"/>
      <c r="N3354" s="314"/>
    </row>
    <row r="3355" spans="12:14" s="291" customFormat="1" ht="12.75" hidden="1" customHeight="1">
      <c r="L3355" s="293"/>
      <c r="M3355" s="290"/>
      <c r="N3355" s="314"/>
    </row>
    <row r="3356" spans="12:14" s="291" customFormat="1" ht="12.75" hidden="1" customHeight="1">
      <c r="L3356" s="293"/>
      <c r="M3356" s="290"/>
      <c r="N3356" s="314"/>
    </row>
    <row r="3357" spans="12:14" s="291" customFormat="1" ht="12.75" hidden="1" customHeight="1">
      <c r="L3357" s="293"/>
      <c r="M3357" s="290"/>
      <c r="N3357" s="314"/>
    </row>
    <row r="3358" spans="12:14" s="291" customFormat="1" ht="12.75" hidden="1" customHeight="1">
      <c r="L3358" s="293"/>
      <c r="M3358" s="290"/>
      <c r="N3358" s="314"/>
    </row>
    <row r="3359" spans="12:14" s="291" customFormat="1" ht="12.75" hidden="1" customHeight="1">
      <c r="L3359" s="293"/>
      <c r="M3359" s="290"/>
      <c r="N3359" s="314"/>
    </row>
    <row r="3360" spans="12:14" s="291" customFormat="1" ht="12.75" hidden="1" customHeight="1">
      <c r="L3360" s="293"/>
      <c r="M3360" s="290"/>
      <c r="N3360" s="314"/>
    </row>
    <row r="3361" spans="12:14" s="291" customFormat="1" ht="12.75" hidden="1" customHeight="1">
      <c r="L3361" s="293"/>
      <c r="M3361" s="290"/>
      <c r="N3361" s="314"/>
    </row>
    <row r="3362" spans="12:14" s="291" customFormat="1" ht="12.75" hidden="1" customHeight="1">
      <c r="L3362" s="293"/>
      <c r="M3362" s="290"/>
      <c r="N3362" s="314"/>
    </row>
    <row r="3363" spans="12:14" s="291" customFormat="1" ht="12.75" hidden="1" customHeight="1">
      <c r="L3363" s="293"/>
      <c r="M3363" s="290"/>
      <c r="N3363" s="314"/>
    </row>
    <row r="3364" spans="12:14" s="291" customFormat="1" ht="12.75" hidden="1" customHeight="1">
      <c r="L3364" s="293"/>
      <c r="M3364" s="290"/>
      <c r="N3364" s="314"/>
    </row>
    <row r="3365" spans="12:14" s="291" customFormat="1" ht="12.75" hidden="1" customHeight="1">
      <c r="L3365" s="293"/>
      <c r="M3365" s="290"/>
      <c r="N3365" s="314"/>
    </row>
    <row r="3366" spans="12:14" s="291" customFormat="1" ht="12.75" hidden="1" customHeight="1">
      <c r="L3366" s="293"/>
      <c r="M3366" s="290"/>
      <c r="N3366" s="314"/>
    </row>
    <row r="3367" spans="12:14" s="291" customFormat="1" ht="12.75" hidden="1" customHeight="1">
      <c r="L3367" s="293"/>
      <c r="M3367" s="290"/>
      <c r="N3367" s="314"/>
    </row>
    <row r="3368" spans="12:14" s="291" customFormat="1" ht="12.75" hidden="1" customHeight="1">
      <c r="L3368" s="293"/>
      <c r="M3368" s="290"/>
      <c r="N3368" s="314"/>
    </row>
    <row r="3369" spans="12:14" s="291" customFormat="1" ht="12.75" hidden="1" customHeight="1">
      <c r="L3369" s="293"/>
      <c r="M3369" s="290"/>
      <c r="N3369" s="314"/>
    </row>
    <row r="3370" spans="12:14" s="291" customFormat="1" ht="12.75" hidden="1" customHeight="1">
      <c r="L3370" s="293"/>
      <c r="M3370" s="290"/>
      <c r="N3370" s="314"/>
    </row>
    <row r="3371" spans="12:14" s="291" customFormat="1" ht="12.75" hidden="1" customHeight="1">
      <c r="L3371" s="293"/>
      <c r="M3371" s="290"/>
      <c r="N3371" s="314"/>
    </row>
    <row r="3372" spans="12:14" s="291" customFormat="1" ht="12.75" hidden="1" customHeight="1">
      <c r="L3372" s="293"/>
      <c r="M3372" s="290"/>
      <c r="N3372" s="314"/>
    </row>
    <row r="3373" spans="12:14" s="291" customFormat="1" ht="12.75" hidden="1" customHeight="1">
      <c r="L3373" s="293"/>
      <c r="M3373" s="290"/>
      <c r="N3373" s="314"/>
    </row>
    <row r="3374" spans="12:14" s="291" customFormat="1" ht="12.75" hidden="1" customHeight="1">
      <c r="L3374" s="293"/>
      <c r="M3374" s="290"/>
      <c r="N3374" s="314"/>
    </row>
    <row r="3375" spans="12:14" s="291" customFormat="1" ht="12.75" hidden="1" customHeight="1">
      <c r="L3375" s="293"/>
      <c r="M3375" s="290"/>
      <c r="N3375" s="314"/>
    </row>
    <row r="3376" spans="12:14" s="291" customFormat="1" ht="12.75" hidden="1" customHeight="1">
      <c r="L3376" s="293"/>
      <c r="M3376" s="290"/>
      <c r="N3376" s="314"/>
    </row>
    <row r="3377" spans="12:14" s="291" customFormat="1" ht="12.75" hidden="1" customHeight="1">
      <c r="L3377" s="293"/>
      <c r="M3377" s="290"/>
      <c r="N3377" s="314"/>
    </row>
    <row r="3378" spans="12:14" s="291" customFormat="1" ht="12.75" hidden="1" customHeight="1">
      <c r="L3378" s="293"/>
      <c r="M3378" s="290"/>
      <c r="N3378" s="314"/>
    </row>
    <row r="3379" spans="12:14" s="291" customFormat="1" ht="12.75" hidden="1" customHeight="1">
      <c r="L3379" s="293"/>
      <c r="M3379" s="290"/>
      <c r="N3379" s="314"/>
    </row>
    <row r="3380" spans="12:14" s="291" customFormat="1" ht="12.75" hidden="1" customHeight="1">
      <c r="L3380" s="293"/>
      <c r="M3380" s="290"/>
      <c r="N3380" s="314"/>
    </row>
    <row r="3381" spans="12:14" s="291" customFormat="1" ht="12.75" hidden="1" customHeight="1">
      <c r="L3381" s="293"/>
      <c r="M3381" s="290"/>
      <c r="N3381" s="314"/>
    </row>
    <row r="3382" spans="12:14" s="291" customFormat="1" ht="12.75" hidden="1" customHeight="1">
      <c r="L3382" s="293"/>
      <c r="M3382" s="290"/>
      <c r="N3382" s="314"/>
    </row>
    <row r="3383" spans="12:14" s="291" customFormat="1" ht="12.75" hidden="1" customHeight="1">
      <c r="L3383" s="293"/>
      <c r="M3383" s="290"/>
      <c r="N3383" s="314"/>
    </row>
    <row r="3384" spans="12:14" s="291" customFormat="1" ht="12.75" hidden="1" customHeight="1">
      <c r="L3384" s="293"/>
      <c r="M3384" s="290"/>
      <c r="N3384" s="314"/>
    </row>
    <row r="3385" spans="12:14" s="291" customFormat="1" ht="12.75" hidden="1" customHeight="1">
      <c r="L3385" s="293"/>
      <c r="M3385" s="290"/>
      <c r="N3385" s="314"/>
    </row>
    <row r="3386" spans="12:14" s="291" customFormat="1" ht="12.75" hidden="1" customHeight="1">
      <c r="L3386" s="293"/>
      <c r="M3386" s="290"/>
      <c r="N3386" s="314"/>
    </row>
    <row r="3387" spans="12:14" s="291" customFormat="1" ht="12.75" hidden="1" customHeight="1">
      <c r="L3387" s="293"/>
      <c r="M3387" s="290"/>
      <c r="N3387" s="314"/>
    </row>
    <row r="3388" spans="12:14" s="291" customFormat="1" ht="12.75" hidden="1" customHeight="1">
      <c r="L3388" s="293"/>
      <c r="M3388" s="290"/>
      <c r="N3388" s="314"/>
    </row>
    <row r="3389" spans="12:14" s="291" customFormat="1" ht="12.75" hidden="1" customHeight="1">
      <c r="L3389" s="293"/>
      <c r="M3389" s="290"/>
      <c r="N3389" s="314"/>
    </row>
    <row r="3390" spans="12:14" s="291" customFormat="1" ht="12.75" hidden="1" customHeight="1">
      <c r="L3390" s="293"/>
      <c r="M3390" s="290"/>
      <c r="N3390" s="314"/>
    </row>
    <row r="3391" spans="12:14" s="291" customFormat="1" ht="12.75" hidden="1" customHeight="1">
      <c r="L3391" s="293"/>
      <c r="M3391" s="290"/>
      <c r="N3391" s="314"/>
    </row>
    <row r="3392" spans="12:14" s="291" customFormat="1" ht="12.75" hidden="1" customHeight="1">
      <c r="L3392" s="293"/>
      <c r="M3392" s="290"/>
      <c r="N3392" s="314"/>
    </row>
    <row r="3393" spans="12:14" s="291" customFormat="1" ht="12.75" hidden="1" customHeight="1">
      <c r="L3393" s="293"/>
      <c r="M3393" s="290"/>
      <c r="N3393" s="314"/>
    </row>
    <row r="3394" spans="12:14" s="291" customFormat="1" ht="12.75" hidden="1" customHeight="1">
      <c r="L3394" s="293"/>
      <c r="M3394" s="290"/>
      <c r="N3394" s="314"/>
    </row>
    <row r="3395" spans="12:14" s="291" customFormat="1" ht="12.75" hidden="1" customHeight="1">
      <c r="L3395" s="293"/>
      <c r="M3395" s="290"/>
      <c r="N3395" s="314"/>
    </row>
    <row r="3396" spans="12:14" s="291" customFormat="1" ht="12.75" hidden="1" customHeight="1">
      <c r="L3396" s="293"/>
      <c r="M3396" s="290"/>
      <c r="N3396" s="314"/>
    </row>
    <row r="3397" spans="12:14" s="291" customFormat="1" ht="12.75" hidden="1" customHeight="1">
      <c r="L3397" s="293"/>
      <c r="M3397" s="290"/>
      <c r="N3397" s="314"/>
    </row>
    <row r="3398" spans="12:14" s="291" customFormat="1" ht="12.75" hidden="1" customHeight="1">
      <c r="L3398" s="293"/>
      <c r="M3398" s="290"/>
      <c r="N3398" s="314"/>
    </row>
    <row r="3399" spans="12:14" s="291" customFormat="1" ht="12.75" hidden="1" customHeight="1">
      <c r="L3399" s="293"/>
      <c r="M3399" s="290"/>
      <c r="N3399" s="314"/>
    </row>
    <row r="3400" spans="12:14" s="291" customFormat="1" ht="12.75" hidden="1" customHeight="1">
      <c r="L3400" s="293"/>
      <c r="M3400" s="290"/>
      <c r="N3400" s="314"/>
    </row>
    <row r="3401" spans="12:14" s="291" customFormat="1" ht="12.75" hidden="1" customHeight="1">
      <c r="L3401" s="293"/>
      <c r="M3401" s="290"/>
      <c r="N3401" s="314"/>
    </row>
    <row r="3402" spans="12:14" s="291" customFormat="1" ht="12.75" hidden="1" customHeight="1">
      <c r="L3402" s="293"/>
      <c r="M3402" s="290"/>
      <c r="N3402" s="314"/>
    </row>
    <row r="3403" spans="12:14" s="291" customFormat="1" ht="12.75" hidden="1" customHeight="1">
      <c r="L3403" s="293"/>
      <c r="M3403" s="290"/>
      <c r="N3403" s="314"/>
    </row>
    <row r="3404" spans="12:14" s="291" customFormat="1" ht="12.75" hidden="1" customHeight="1">
      <c r="L3404" s="293"/>
      <c r="M3404" s="290"/>
      <c r="N3404" s="314"/>
    </row>
    <row r="3405" spans="12:14" s="291" customFormat="1" ht="12.75" hidden="1" customHeight="1">
      <c r="L3405" s="293"/>
      <c r="M3405" s="290"/>
      <c r="N3405" s="314"/>
    </row>
    <row r="3406" spans="12:14" s="291" customFormat="1" ht="12.75" hidden="1" customHeight="1">
      <c r="L3406" s="293"/>
      <c r="M3406" s="290"/>
      <c r="N3406" s="314"/>
    </row>
    <row r="3407" spans="12:14" s="291" customFormat="1" ht="12.75" hidden="1" customHeight="1">
      <c r="L3407" s="293"/>
      <c r="M3407" s="290"/>
      <c r="N3407" s="314"/>
    </row>
    <row r="3408" spans="12:14" s="291" customFormat="1" ht="12.75" hidden="1" customHeight="1">
      <c r="L3408" s="293"/>
      <c r="M3408" s="290"/>
      <c r="N3408" s="314"/>
    </row>
    <row r="3409" spans="12:14" s="291" customFormat="1" ht="12.75" hidden="1" customHeight="1">
      <c r="L3409" s="293"/>
      <c r="M3409" s="290"/>
      <c r="N3409" s="314"/>
    </row>
    <row r="3410" spans="12:14" s="291" customFormat="1" ht="12.75" hidden="1" customHeight="1">
      <c r="L3410" s="293"/>
      <c r="M3410" s="290"/>
      <c r="N3410" s="314"/>
    </row>
    <row r="3411" spans="12:14" s="291" customFormat="1" ht="12.75" hidden="1" customHeight="1">
      <c r="L3411" s="293"/>
      <c r="M3411" s="290"/>
      <c r="N3411" s="314"/>
    </row>
    <row r="3412" spans="12:14" s="291" customFormat="1" ht="12.75" hidden="1" customHeight="1">
      <c r="L3412" s="293"/>
      <c r="M3412" s="290"/>
      <c r="N3412" s="314"/>
    </row>
    <row r="3413" spans="12:14" s="291" customFormat="1" ht="12.75" hidden="1" customHeight="1">
      <c r="L3413" s="293"/>
      <c r="M3413" s="290"/>
      <c r="N3413" s="314"/>
    </row>
    <row r="3414" spans="12:14" s="291" customFormat="1" ht="12.75" hidden="1" customHeight="1">
      <c r="L3414" s="293"/>
      <c r="M3414" s="290"/>
      <c r="N3414" s="314"/>
    </row>
    <row r="3415" spans="12:14" s="291" customFormat="1" ht="12.75" hidden="1" customHeight="1">
      <c r="L3415" s="293"/>
      <c r="M3415" s="290"/>
      <c r="N3415" s="314"/>
    </row>
    <row r="3416" spans="12:14" s="291" customFormat="1" ht="12.75" hidden="1" customHeight="1">
      <c r="L3416" s="293"/>
      <c r="M3416" s="290"/>
      <c r="N3416" s="314"/>
    </row>
    <row r="3417" spans="12:14" s="291" customFormat="1" ht="12.75" hidden="1" customHeight="1">
      <c r="L3417" s="293"/>
      <c r="M3417" s="290"/>
      <c r="N3417" s="314"/>
    </row>
    <row r="3418" spans="12:14" s="291" customFormat="1" ht="12.75" hidden="1" customHeight="1">
      <c r="L3418" s="293"/>
      <c r="M3418" s="290"/>
      <c r="N3418" s="314"/>
    </row>
    <row r="3419" spans="12:14" s="291" customFormat="1" ht="12.75" hidden="1" customHeight="1">
      <c r="L3419" s="293"/>
      <c r="M3419" s="290"/>
      <c r="N3419" s="314"/>
    </row>
    <row r="3420" spans="12:14" s="291" customFormat="1" ht="12.75" hidden="1" customHeight="1">
      <c r="L3420" s="293"/>
      <c r="M3420" s="290"/>
      <c r="N3420" s="314"/>
    </row>
    <row r="3421" spans="12:14" s="291" customFormat="1" ht="12.75" hidden="1" customHeight="1">
      <c r="L3421" s="293"/>
      <c r="M3421" s="290"/>
      <c r="N3421" s="314"/>
    </row>
    <row r="3422" spans="12:14" s="291" customFormat="1" ht="12.75" hidden="1" customHeight="1">
      <c r="L3422" s="293"/>
      <c r="M3422" s="290"/>
      <c r="N3422" s="314"/>
    </row>
    <row r="3423" spans="12:14" s="291" customFormat="1" ht="12.75" hidden="1" customHeight="1">
      <c r="L3423" s="293"/>
      <c r="M3423" s="290"/>
      <c r="N3423" s="314"/>
    </row>
    <row r="3424" spans="12:14" s="291" customFormat="1" ht="12.75" hidden="1" customHeight="1">
      <c r="L3424" s="293"/>
      <c r="M3424" s="290"/>
      <c r="N3424" s="314"/>
    </row>
    <row r="3425" spans="12:14" s="291" customFormat="1" ht="12.75" hidden="1" customHeight="1">
      <c r="L3425" s="293"/>
      <c r="M3425" s="290"/>
      <c r="N3425" s="314"/>
    </row>
    <row r="3426" spans="12:14" s="291" customFormat="1" ht="12.75" hidden="1" customHeight="1">
      <c r="L3426" s="293"/>
      <c r="M3426" s="290"/>
      <c r="N3426" s="314"/>
    </row>
    <row r="3427" spans="12:14" s="291" customFormat="1" ht="12.75" hidden="1" customHeight="1">
      <c r="L3427" s="293"/>
      <c r="M3427" s="290"/>
      <c r="N3427" s="314"/>
    </row>
    <row r="3428" spans="12:14" s="291" customFormat="1" ht="12.75" hidden="1" customHeight="1">
      <c r="L3428" s="293"/>
      <c r="M3428" s="290"/>
      <c r="N3428" s="314"/>
    </row>
    <row r="3429" spans="12:14" s="291" customFormat="1" ht="12.75" hidden="1" customHeight="1">
      <c r="L3429" s="293"/>
      <c r="M3429" s="290"/>
      <c r="N3429" s="314"/>
    </row>
    <row r="3430" spans="12:14" s="291" customFormat="1" ht="12.75" hidden="1" customHeight="1">
      <c r="L3430" s="293"/>
      <c r="M3430" s="290"/>
      <c r="N3430" s="314"/>
    </row>
    <row r="3431" spans="12:14" s="291" customFormat="1" ht="12.75" hidden="1" customHeight="1">
      <c r="L3431" s="293"/>
      <c r="M3431" s="290"/>
      <c r="N3431" s="314"/>
    </row>
    <row r="3432" spans="12:14" s="291" customFormat="1" ht="12.75" hidden="1" customHeight="1">
      <c r="L3432" s="293"/>
      <c r="M3432" s="290"/>
      <c r="N3432" s="314"/>
    </row>
    <row r="3433" spans="12:14" s="291" customFormat="1" ht="12.75" hidden="1" customHeight="1">
      <c r="L3433" s="293"/>
      <c r="M3433" s="290"/>
      <c r="N3433" s="314"/>
    </row>
    <row r="3434" spans="12:14" s="291" customFormat="1" ht="12.75" hidden="1" customHeight="1">
      <c r="L3434" s="293"/>
      <c r="M3434" s="290"/>
      <c r="N3434" s="314"/>
    </row>
    <row r="3435" spans="12:14" s="291" customFormat="1" ht="12.75" hidden="1" customHeight="1">
      <c r="L3435" s="293"/>
      <c r="M3435" s="290"/>
      <c r="N3435" s="314"/>
    </row>
    <row r="3436" spans="12:14" s="291" customFormat="1" ht="12.75" hidden="1" customHeight="1">
      <c r="L3436" s="293"/>
      <c r="M3436" s="290"/>
      <c r="N3436" s="314"/>
    </row>
    <row r="3437" spans="12:14" s="291" customFormat="1" ht="12.75" hidden="1" customHeight="1">
      <c r="L3437" s="293"/>
      <c r="M3437" s="290"/>
      <c r="N3437" s="314"/>
    </row>
    <row r="3438" spans="12:14" s="291" customFormat="1" ht="12.75" hidden="1" customHeight="1">
      <c r="L3438" s="293"/>
      <c r="M3438" s="290"/>
      <c r="N3438" s="314"/>
    </row>
    <row r="3439" spans="12:14" s="291" customFormat="1" ht="12.75" hidden="1" customHeight="1">
      <c r="L3439" s="293"/>
      <c r="M3439" s="290"/>
      <c r="N3439" s="314"/>
    </row>
    <row r="3440" spans="12:14" s="291" customFormat="1" ht="12.75" hidden="1" customHeight="1">
      <c r="L3440" s="293"/>
      <c r="M3440" s="290"/>
      <c r="N3440" s="314"/>
    </row>
    <row r="3441" spans="12:14" s="291" customFormat="1" ht="12.75" hidden="1" customHeight="1">
      <c r="L3441" s="293"/>
      <c r="M3441" s="290"/>
      <c r="N3441" s="314"/>
    </row>
    <row r="3442" spans="12:14" s="291" customFormat="1" ht="12.75" hidden="1" customHeight="1">
      <c r="L3442" s="293"/>
      <c r="M3442" s="290"/>
      <c r="N3442" s="314"/>
    </row>
    <row r="3443" spans="12:14" s="291" customFormat="1" ht="12.75" hidden="1" customHeight="1">
      <c r="L3443" s="293"/>
      <c r="M3443" s="290"/>
      <c r="N3443" s="314"/>
    </row>
    <row r="3444" spans="12:14" s="291" customFormat="1" ht="12.75" hidden="1" customHeight="1">
      <c r="L3444" s="293"/>
      <c r="M3444" s="290"/>
      <c r="N3444" s="314"/>
    </row>
    <row r="3445" spans="12:14" s="291" customFormat="1" ht="12.75" hidden="1" customHeight="1">
      <c r="L3445" s="293"/>
      <c r="M3445" s="290"/>
      <c r="N3445" s="314"/>
    </row>
    <row r="3446" spans="12:14" s="291" customFormat="1" ht="12.75" hidden="1" customHeight="1">
      <c r="L3446" s="293"/>
      <c r="M3446" s="290"/>
      <c r="N3446" s="314"/>
    </row>
    <row r="3447" spans="12:14" s="291" customFormat="1" ht="12.75" hidden="1" customHeight="1">
      <c r="L3447" s="293"/>
      <c r="M3447" s="290"/>
      <c r="N3447" s="314"/>
    </row>
    <row r="3448" spans="12:14" s="291" customFormat="1" ht="12.75" hidden="1" customHeight="1">
      <c r="L3448" s="293"/>
      <c r="M3448" s="290"/>
      <c r="N3448" s="314"/>
    </row>
    <row r="3449" spans="12:14" s="291" customFormat="1" ht="12.75" hidden="1" customHeight="1">
      <c r="L3449" s="293"/>
      <c r="M3449" s="290"/>
      <c r="N3449" s="314"/>
    </row>
    <row r="3450" spans="12:14" s="291" customFormat="1" ht="12.75" hidden="1" customHeight="1">
      <c r="L3450" s="293"/>
      <c r="M3450" s="290"/>
      <c r="N3450" s="314"/>
    </row>
    <row r="3451" spans="12:14" s="291" customFormat="1" ht="12.75" hidden="1" customHeight="1">
      <c r="L3451" s="293"/>
      <c r="M3451" s="290"/>
      <c r="N3451" s="314"/>
    </row>
    <row r="3452" spans="12:14" s="291" customFormat="1" ht="12.75" hidden="1" customHeight="1">
      <c r="L3452" s="293"/>
      <c r="M3452" s="290"/>
      <c r="N3452" s="314"/>
    </row>
    <row r="3453" spans="12:14" s="291" customFormat="1" ht="12.75" hidden="1" customHeight="1">
      <c r="L3453" s="293"/>
      <c r="M3453" s="290"/>
      <c r="N3453" s="314"/>
    </row>
    <row r="3454" spans="12:14" s="291" customFormat="1" ht="12.75" hidden="1" customHeight="1">
      <c r="L3454" s="293"/>
      <c r="M3454" s="290"/>
      <c r="N3454" s="314"/>
    </row>
    <row r="3455" spans="12:14" s="291" customFormat="1" ht="12.75" hidden="1" customHeight="1">
      <c r="L3455" s="293"/>
      <c r="M3455" s="290"/>
      <c r="N3455" s="314"/>
    </row>
    <row r="3456" spans="12:14" s="291" customFormat="1" ht="12.75" hidden="1" customHeight="1">
      <c r="L3456" s="293"/>
      <c r="M3456" s="290"/>
      <c r="N3456" s="314"/>
    </row>
    <row r="3457" spans="12:14" s="291" customFormat="1" ht="12.75" hidden="1" customHeight="1">
      <c r="L3457" s="293"/>
      <c r="M3457" s="290"/>
      <c r="N3457" s="314"/>
    </row>
    <row r="3458" spans="12:14" s="291" customFormat="1" ht="12.75" hidden="1" customHeight="1">
      <c r="L3458" s="293"/>
      <c r="M3458" s="290"/>
      <c r="N3458" s="314"/>
    </row>
    <row r="3459" spans="12:14" s="291" customFormat="1" ht="12.75" hidden="1" customHeight="1">
      <c r="L3459" s="293"/>
      <c r="M3459" s="290"/>
      <c r="N3459" s="314"/>
    </row>
    <row r="3460" spans="12:14" s="291" customFormat="1" ht="12.75" hidden="1" customHeight="1">
      <c r="L3460" s="293"/>
      <c r="M3460" s="290"/>
      <c r="N3460" s="314"/>
    </row>
    <row r="3461" spans="12:14" s="291" customFormat="1" ht="12.75" hidden="1" customHeight="1">
      <c r="L3461" s="293"/>
      <c r="M3461" s="290"/>
      <c r="N3461" s="314"/>
    </row>
    <row r="3462" spans="12:14" s="291" customFormat="1" ht="12.75" hidden="1" customHeight="1">
      <c r="L3462" s="293"/>
      <c r="M3462" s="290"/>
      <c r="N3462" s="314"/>
    </row>
    <row r="3463" spans="12:14" s="291" customFormat="1" ht="12.75" hidden="1" customHeight="1">
      <c r="L3463" s="293"/>
      <c r="M3463" s="290"/>
      <c r="N3463" s="314"/>
    </row>
    <row r="3464" spans="12:14" s="291" customFormat="1" ht="12.75" hidden="1" customHeight="1">
      <c r="L3464" s="293"/>
      <c r="M3464" s="290"/>
      <c r="N3464" s="314"/>
    </row>
    <row r="3465" spans="12:14" s="291" customFormat="1" ht="12.75" hidden="1" customHeight="1">
      <c r="L3465" s="293"/>
      <c r="M3465" s="290"/>
      <c r="N3465" s="314"/>
    </row>
    <row r="3466" spans="12:14" s="291" customFormat="1" ht="12.75" hidden="1" customHeight="1">
      <c r="L3466" s="293"/>
      <c r="M3466" s="290"/>
      <c r="N3466" s="314"/>
    </row>
    <row r="3467" spans="12:14" s="291" customFormat="1" ht="12.75" hidden="1" customHeight="1">
      <c r="L3467" s="293"/>
      <c r="M3467" s="290"/>
      <c r="N3467" s="314"/>
    </row>
    <row r="3468" spans="12:14" s="291" customFormat="1" ht="12.75" hidden="1" customHeight="1">
      <c r="L3468" s="293"/>
      <c r="M3468" s="290"/>
      <c r="N3468" s="314"/>
    </row>
    <row r="3469" spans="12:14" s="291" customFormat="1" ht="12.75" hidden="1" customHeight="1">
      <c r="L3469" s="293"/>
      <c r="M3469" s="290"/>
      <c r="N3469" s="314"/>
    </row>
    <row r="3470" spans="12:14" s="291" customFormat="1" ht="12.75" hidden="1" customHeight="1">
      <c r="L3470" s="293"/>
      <c r="M3470" s="290"/>
      <c r="N3470" s="314"/>
    </row>
    <row r="3471" spans="12:14" s="291" customFormat="1" ht="12.75" hidden="1" customHeight="1">
      <c r="L3471" s="293"/>
      <c r="M3471" s="290"/>
      <c r="N3471" s="314"/>
    </row>
    <row r="3472" spans="12:14" s="291" customFormat="1" ht="12.75" hidden="1" customHeight="1">
      <c r="L3472" s="293"/>
      <c r="M3472" s="290"/>
      <c r="N3472" s="314"/>
    </row>
    <row r="3473" spans="12:14" s="291" customFormat="1" ht="12.75" hidden="1" customHeight="1">
      <c r="L3473" s="293"/>
      <c r="M3473" s="290"/>
      <c r="N3473" s="314"/>
    </row>
    <row r="3474" spans="12:14" s="291" customFormat="1" ht="12.75" hidden="1" customHeight="1">
      <c r="L3474" s="293"/>
      <c r="M3474" s="290"/>
      <c r="N3474" s="314"/>
    </row>
    <row r="3475" spans="12:14" s="291" customFormat="1" ht="12.75" hidden="1" customHeight="1">
      <c r="L3475" s="293"/>
      <c r="M3475" s="290"/>
      <c r="N3475" s="314"/>
    </row>
    <row r="3476" spans="12:14" s="291" customFormat="1" ht="12.75" hidden="1" customHeight="1">
      <c r="L3476" s="293"/>
      <c r="M3476" s="290"/>
      <c r="N3476" s="314"/>
    </row>
    <row r="3477" spans="12:14" s="291" customFormat="1" ht="12.75" hidden="1" customHeight="1">
      <c r="L3477" s="293"/>
      <c r="M3477" s="290"/>
      <c r="N3477" s="314"/>
    </row>
    <row r="3478" spans="12:14" s="291" customFormat="1" ht="12.75" hidden="1" customHeight="1">
      <c r="L3478" s="293"/>
      <c r="M3478" s="290"/>
      <c r="N3478" s="314"/>
    </row>
    <row r="3479" spans="12:14" s="291" customFormat="1" ht="12.75" hidden="1" customHeight="1">
      <c r="L3479" s="293"/>
      <c r="M3479" s="290"/>
      <c r="N3479" s="314"/>
    </row>
    <row r="3480" spans="12:14" s="291" customFormat="1" ht="12.75" hidden="1" customHeight="1">
      <c r="L3480" s="293"/>
      <c r="M3480" s="290"/>
      <c r="N3480" s="314"/>
    </row>
    <row r="3481" spans="12:14" s="291" customFormat="1" ht="12.75" hidden="1" customHeight="1">
      <c r="L3481" s="293"/>
      <c r="M3481" s="290"/>
      <c r="N3481" s="314"/>
    </row>
    <row r="3482" spans="12:14" s="291" customFormat="1" ht="12.75" hidden="1" customHeight="1">
      <c r="L3482" s="293"/>
      <c r="M3482" s="290"/>
      <c r="N3482" s="314"/>
    </row>
    <row r="3483" spans="12:14" s="291" customFormat="1" ht="12.75" hidden="1" customHeight="1">
      <c r="L3483" s="293"/>
      <c r="M3483" s="290"/>
      <c r="N3483" s="314"/>
    </row>
    <row r="3484" spans="12:14" s="291" customFormat="1" ht="12.75" hidden="1" customHeight="1">
      <c r="L3484" s="293"/>
      <c r="M3484" s="290"/>
      <c r="N3484" s="314"/>
    </row>
    <row r="3485" spans="12:14" s="291" customFormat="1" ht="12.75" hidden="1" customHeight="1">
      <c r="L3485" s="293"/>
      <c r="M3485" s="290"/>
      <c r="N3485" s="314"/>
    </row>
    <row r="3486" spans="12:14" s="291" customFormat="1" ht="12.75" hidden="1" customHeight="1">
      <c r="L3486" s="293"/>
      <c r="M3486" s="290"/>
      <c r="N3486" s="314"/>
    </row>
    <row r="3487" spans="12:14" s="291" customFormat="1" ht="12.75" hidden="1" customHeight="1">
      <c r="L3487" s="293"/>
      <c r="M3487" s="290"/>
      <c r="N3487" s="314"/>
    </row>
    <row r="3488" spans="12:14" s="291" customFormat="1" ht="12.75" hidden="1" customHeight="1">
      <c r="L3488" s="293"/>
      <c r="M3488" s="290"/>
      <c r="N3488" s="314"/>
    </row>
    <row r="3489" spans="12:14" s="291" customFormat="1" ht="12.75" hidden="1" customHeight="1">
      <c r="L3489" s="293"/>
      <c r="M3489" s="290"/>
      <c r="N3489" s="314"/>
    </row>
    <row r="3490" spans="12:14" s="291" customFormat="1" ht="12.75" hidden="1" customHeight="1">
      <c r="L3490" s="293"/>
      <c r="M3490" s="290"/>
      <c r="N3490" s="314"/>
    </row>
    <row r="3491" spans="12:14" s="291" customFormat="1" ht="12.75" hidden="1" customHeight="1">
      <c r="L3491" s="293"/>
      <c r="M3491" s="290"/>
      <c r="N3491" s="314"/>
    </row>
    <row r="3492" spans="12:14" s="291" customFormat="1" ht="12.75" hidden="1" customHeight="1">
      <c r="L3492" s="293"/>
      <c r="M3492" s="290"/>
      <c r="N3492" s="314"/>
    </row>
    <row r="3493" spans="12:14" s="291" customFormat="1" ht="12.75" hidden="1" customHeight="1">
      <c r="L3493" s="293"/>
      <c r="M3493" s="290"/>
      <c r="N3493" s="314"/>
    </row>
    <row r="3494" spans="12:14" s="291" customFormat="1" ht="12.75" hidden="1" customHeight="1">
      <c r="L3494" s="293"/>
      <c r="M3494" s="290"/>
      <c r="N3494" s="314"/>
    </row>
    <row r="3495" spans="12:14" s="291" customFormat="1" ht="12.75" hidden="1" customHeight="1">
      <c r="L3495" s="293"/>
      <c r="M3495" s="290"/>
      <c r="N3495" s="314"/>
    </row>
    <row r="3496" spans="12:14" s="291" customFormat="1" ht="12.75" hidden="1" customHeight="1">
      <c r="L3496" s="293"/>
      <c r="M3496" s="290"/>
      <c r="N3496" s="314"/>
    </row>
    <row r="3497" spans="12:14" s="291" customFormat="1" ht="12.75" hidden="1" customHeight="1">
      <c r="L3497" s="293"/>
      <c r="M3497" s="290"/>
      <c r="N3497" s="314"/>
    </row>
    <row r="3498" spans="12:14" s="291" customFormat="1" ht="12.75" hidden="1" customHeight="1">
      <c r="L3498" s="293"/>
      <c r="M3498" s="290"/>
      <c r="N3498" s="314"/>
    </row>
    <row r="3499" spans="12:14" s="291" customFormat="1" ht="12.75" hidden="1" customHeight="1">
      <c r="L3499" s="293"/>
      <c r="M3499" s="290"/>
      <c r="N3499" s="314"/>
    </row>
    <row r="3500" spans="12:14" s="291" customFormat="1" ht="12.75" hidden="1" customHeight="1">
      <c r="L3500" s="293"/>
      <c r="M3500" s="290"/>
      <c r="N3500" s="314"/>
    </row>
    <row r="3501" spans="12:14" s="291" customFormat="1" ht="12.75" hidden="1" customHeight="1">
      <c r="L3501" s="293"/>
      <c r="M3501" s="290"/>
      <c r="N3501" s="314"/>
    </row>
    <row r="3502" spans="12:14" s="291" customFormat="1" ht="12.75" hidden="1" customHeight="1">
      <c r="L3502" s="293"/>
      <c r="M3502" s="290"/>
      <c r="N3502" s="314"/>
    </row>
    <row r="3503" spans="12:14" s="291" customFormat="1" ht="12.75" hidden="1" customHeight="1">
      <c r="L3503" s="293"/>
      <c r="M3503" s="290"/>
      <c r="N3503" s="314"/>
    </row>
    <row r="3504" spans="12:14" s="291" customFormat="1" ht="12.75" hidden="1" customHeight="1">
      <c r="L3504" s="293"/>
      <c r="M3504" s="290"/>
      <c r="N3504" s="314"/>
    </row>
    <row r="3505" spans="12:14" s="291" customFormat="1" ht="12.75" hidden="1" customHeight="1">
      <c r="L3505" s="293"/>
      <c r="M3505" s="290"/>
      <c r="N3505" s="314"/>
    </row>
    <row r="3506" spans="12:14" s="291" customFormat="1" ht="12.75" hidden="1" customHeight="1">
      <c r="L3506" s="293"/>
      <c r="M3506" s="290"/>
      <c r="N3506" s="314"/>
    </row>
    <row r="3507" spans="12:14" s="291" customFormat="1" ht="12.75" hidden="1" customHeight="1">
      <c r="L3507" s="293"/>
      <c r="M3507" s="290"/>
      <c r="N3507" s="314"/>
    </row>
    <row r="3508" spans="12:14" s="291" customFormat="1" ht="12.75" hidden="1" customHeight="1">
      <c r="L3508" s="293"/>
      <c r="M3508" s="290"/>
      <c r="N3508" s="314"/>
    </row>
    <row r="3509" spans="12:14" s="291" customFormat="1" ht="12.75" hidden="1" customHeight="1">
      <c r="L3509" s="293"/>
      <c r="M3509" s="290"/>
      <c r="N3509" s="314"/>
    </row>
    <row r="3510" spans="12:14" s="291" customFormat="1" ht="12.75" hidden="1" customHeight="1">
      <c r="L3510" s="293"/>
      <c r="M3510" s="290"/>
      <c r="N3510" s="314"/>
    </row>
    <row r="3511" spans="12:14" s="291" customFormat="1" ht="12.75" hidden="1" customHeight="1">
      <c r="L3511" s="293"/>
      <c r="M3511" s="290"/>
      <c r="N3511" s="314"/>
    </row>
    <row r="3512" spans="12:14" s="291" customFormat="1" ht="12.75" hidden="1" customHeight="1">
      <c r="L3512" s="293"/>
      <c r="M3512" s="290"/>
      <c r="N3512" s="314"/>
    </row>
    <row r="3513" spans="12:14" s="291" customFormat="1" ht="12.75" hidden="1" customHeight="1">
      <c r="L3513" s="293"/>
      <c r="M3513" s="290"/>
      <c r="N3513" s="314"/>
    </row>
    <row r="3514" spans="12:14" s="291" customFormat="1" ht="12.75" hidden="1" customHeight="1">
      <c r="L3514" s="293"/>
      <c r="M3514" s="290"/>
      <c r="N3514" s="314"/>
    </row>
    <row r="3515" spans="12:14" s="291" customFormat="1" ht="12.75" hidden="1" customHeight="1">
      <c r="L3515" s="293"/>
      <c r="M3515" s="290"/>
      <c r="N3515" s="314"/>
    </row>
    <row r="3516" spans="12:14" s="291" customFormat="1" ht="12.75" hidden="1" customHeight="1">
      <c r="L3516" s="293"/>
      <c r="M3516" s="290"/>
      <c r="N3516" s="314"/>
    </row>
    <row r="3517" spans="12:14" s="291" customFormat="1" ht="12.75" hidden="1" customHeight="1">
      <c r="L3517" s="293"/>
      <c r="M3517" s="290"/>
      <c r="N3517" s="314"/>
    </row>
    <row r="3518" spans="12:14" s="291" customFormat="1" ht="12.75" hidden="1" customHeight="1">
      <c r="L3518" s="293"/>
      <c r="M3518" s="290"/>
      <c r="N3518" s="314"/>
    </row>
    <row r="3519" spans="12:14" s="291" customFormat="1" ht="12.75" hidden="1" customHeight="1">
      <c r="L3519" s="293"/>
      <c r="M3519" s="290"/>
      <c r="N3519" s="314"/>
    </row>
    <row r="3520" spans="12:14" s="291" customFormat="1" ht="12.75" hidden="1" customHeight="1">
      <c r="L3520" s="293"/>
      <c r="M3520" s="290"/>
      <c r="N3520" s="314"/>
    </row>
    <row r="3521" spans="12:14" s="291" customFormat="1" ht="12.75" hidden="1" customHeight="1">
      <c r="L3521" s="293"/>
      <c r="M3521" s="290"/>
      <c r="N3521" s="314"/>
    </row>
    <row r="3522" spans="12:14" s="291" customFormat="1" ht="12.75" hidden="1" customHeight="1">
      <c r="L3522" s="293"/>
      <c r="M3522" s="290"/>
      <c r="N3522" s="314"/>
    </row>
    <row r="3523" spans="12:14" s="291" customFormat="1" ht="12.75" hidden="1" customHeight="1">
      <c r="L3523" s="293"/>
      <c r="M3523" s="290"/>
      <c r="N3523" s="314"/>
    </row>
    <row r="3524" spans="12:14" s="291" customFormat="1" ht="12.75" hidden="1" customHeight="1">
      <c r="L3524" s="293"/>
      <c r="M3524" s="290"/>
      <c r="N3524" s="314"/>
    </row>
    <row r="3525" spans="12:14" s="291" customFormat="1" ht="12.75" hidden="1" customHeight="1">
      <c r="L3525" s="293"/>
      <c r="M3525" s="290"/>
      <c r="N3525" s="314"/>
    </row>
    <row r="3526" spans="12:14" s="291" customFormat="1" ht="12.75" hidden="1" customHeight="1">
      <c r="L3526" s="293"/>
      <c r="M3526" s="290"/>
      <c r="N3526" s="314"/>
    </row>
    <row r="3527" spans="12:14" s="291" customFormat="1" ht="12.75" hidden="1" customHeight="1">
      <c r="L3527" s="293"/>
      <c r="M3527" s="290"/>
      <c r="N3527" s="314"/>
    </row>
    <row r="3528" spans="12:14" s="291" customFormat="1" ht="12.75" hidden="1" customHeight="1">
      <c r="L3528" s="293"/>
      <c r="M3528" s="290"/>
      <c r="N3528" s="314"/>
    </row>
    <row r="3529" spans="12:14" s="291" customFormat="1" ht="12.75" hidden="1" customHeight="1">
      <c r="L3529" s="293"/>
      <c r="M3529" s="290"/>
      <c r="N3529" s="314"/>
    </row>
    <row r="3530" spans="12:14" s="291" customFormat="1" ht="12.75" hidden="1" customHeight="1">
      <c r="L3530" s="293"/>
      <c r="M3530" s="290"/>
      <c r="N3530" s="314"/>
    </row>
    <row r="3531" spans="12:14" s="291" customFormat="1" ht="12.75" hidden="1" customHeight="1">
      <c r="L3531" s="293"/>
      <c r="M3531" s="290"/>
      <c r="N3531" s="314"/>
    </row>
    <row r="3532" spans="12:14" s="291" customFormat="1" ht="12.75" hidden="1" customHeight="1">
      <c r="L3532" s="293"/>
      <c r="M3532" s="290"/>
      <c r="N3532" s="314"/>
    </row>
    <row r="3533" spans="12:14" s="291" customFormat="1" ht="12.75" hidden="1" customHeight="1">
      <c r="L3533" s="293"/>
      <c r="M3533" s="290"/>
      <c r="N3533" s="314"/>
    </row>
    <row r="3534" spans="12:14" s="291" customFormat="1" ht="12.75" hidden="1" customHeight="1">
      <c r="L3534" s="293"/>
      <c r="M3534" s="290"/>
      <c r="N3534" s="314"/>
    </row>
    <row r="3535" spans="12:14" s="291" customFormat="1" ht="12.75" hidden="1" customHeight="1">
      <c r="L3535" s="293"/>
      <c r="M3535" s="290"/>
      <c r="N3535" s="314"/>
    </row>
    <row r="3536" spans="12:14" s="291" customFormat="1" ht="12.75" hidden="1" customHeight="1">
      <c r="L3536" s="293"/>
      <c r="M3536" s="290"/>
      <c r="N3536" s="314"/>
    </row>
    <row r="3537" spans="12:14" s="291" customFormat="1" ht="12.75" hidden="1" customHeight="1">
      <c r="L3537" s="293"/>
      <c r="M3537" s="290"/>
      <c r="N3537" s="314"/>
    </row>
    <row r="3538" spans="12:14" s="291" customFormat="1" ht="12.75" hidden="1" customHeight="1">
      <c r="L3538" s="293"/>
      <c r="M3538" s="290"/>
      <c r="N3538" s="314"/>
    </row>
    <row r="3539" spans="12:14" s="291" customFormat="1" ht="12.75" hidden="1" customHeight="1">
      <c r="L3539" s="293"/>
      <c r="M3539" s="290"/>
      <c r="N3539" s="314"/>
    </row>
    <row r="3540" spans="12:14" s="291" customFormat="1" ht="12.75" hidden="1" customHeight="1">
      <c r="L3540" s="293"/>
      <c r="M3540" s="290"/>
      <c r="N3540" s="314"/>
    </row>
    <row r="3541" spans="12:14" s="291" customFormat="1" ht="12.75" hidden="1" customHeight="1">
      <c r="L3541" s="293"/>
      <c r="M3541" s="290"/>
      <c r="N3541" s="314"/>
    </row>
    <row r="3542" spans="12:14" s="291" customFormat="1" ht="12.75" hidden="1" customHeight="1">
      <c r="L3542" s="293"/>
      <c r="M3542" s="290"/>
      <c r="N3542" s="314"/>
    </row>
    <row r="3543" spans="12:14" s="291" customFormat="1" ht="12.75" hidden="1" customHeight="1">
      <c r="L3543" s="293"/>
      <c r="M3543" s="290"/>
      <c r="N3543" s="314"/>
    </row>
    <row r="3544" spans="12:14" s="291" customFormat="1" ht="12.75" hidden="1" customHeight="1">
      <c r="L3544" s="293"/>
      <c r="M3544" s="290"/>
      <c r="N3544" s="314"/>
    </row>
    <row r="3545" spans="12:14" s="291" customFormat="1" ht="12.75" hidden="1" customHeight="1">
      <c r="L3545" s="293"/>
      <c r="M3545" s="290"/>
      <c r="N3545" s="314"/>
    </row>
    <row r="3546" spans="12:14" s="291" customFormat="1" ht="12.75" hidden="1" customHeight="1">
      <c r="L3546" s="293"/>
      <c r="M3546" s="290"/>
      <c r="N3546" s="314"/>
    </row>
    <row r="3547" spans="12:14" s="291" customFormat="1" ht="12.75" hidden="1" customHeight="1">
      <c r="L3547" s="293"/>
      <c r="M3547" s="290"/>
      <c r="N3547" s="314"/>
    </row>
    <row r="3548" spans="12:14" s="291" customFormat="1" ht="12.75" hidden="1" customHeight="1">
      <c r="L3548" s="293"/>
      <c r="M3548" s="290"/>
      <c r="N3548" s="314"/>
    </row>
    <row r="3549" spans="12:14" s="291" customFormat="1" ht="12.75" hidden="1" customHeight="1">
      <c r="L3549" s="293"/>
      <c r="M3549" s="290"/>
      <c r="N3549" s="314"/>
    </row>
    <row r="3550" spans="12:14" s="291" customFormat="1" ht="12.75" hidden="1" customHeight="1">
      <c r="L3550" s="293"/>
      <c r="M3550" s="290"/>
      <c r="N3550" s="314"/>
    </row>
    <row r="3551" spans="12:14" s="291" customFormat="1" ht="12.75" hidden="1" customHeight="1">
      <c r="L3551" s="293"/>
      <c r="M3551" s="290"/>
      <c r="N3551" s="314"/>
    </row>
    <row r="3552" spans="12:14" s="291" customFormat="1" ht="12.75" hidden="1" customHeight="1">
      <c r="L3552" s="293"/>
      <c r="M3552" s="290"/>
      <c r="N3552" s="314"/>
    </row>
    <row r="3553" spans="12:14" s="291" customFormat="1" ht="12.75" hidden="1" customHeight="1">
      <c r="L3553" s="293"/>
      <c r="M3553" s="290"/>
      <c r="N3553" s="314"/>
    </row>
    <row r="3554" spans="12:14" s="291" customFormat="1" ht="12.75" hidden="1" customHeight="1">
      <c r="L3554" s="293"/>
      <c r="M3554" s="290"/>
      <c r="N3554" s="314"/>
    </row>
    <row r="3555" spans="12:14" s="291" customFormat="1" ht="12.75" hidden="1" customHeight="1">
      <c r="L3555" s="293"/>
      <c r="M3555" s="290"/>
      <c r="N3555" s="314"/>
    </row>
    <row r="3556" spans="12:14" s="291" customFormat="1" ht="12.75" hidden="1" customHeight="1">
      <c r="L3556" s="293"/>
      <c r="M3556" s="290"/>
      <c r="N3556" s="314"/>
    </row>
    <row r="3557" spans="12:14" s="291" customFormat="1" ht="12.75" hidden="1" customHeight="1">
      <c r="L3557" s="293"/>
      <c r="M3557" s="290"/>
      <c r="N3557" s="314"/>
    </row>
    <row r="3558" spans="12:14" s="291" customFormat="1" ht="12.75" hidden="1" customHeight="1">
      <c r="L3558" s="293"/>
      <c r="M3558" s="290"/>
      <c r="N3558" s="314"/>
    </row>
    <row r="3559" spans="12:14" s="291" customFormat="1" ht="12.75" hidden="1" customHeight="1">
      <c r="L3559" s="293"/>
      <c r="M3559" s="290"/>
      <c r="N3559" s="314"/>
    </row>
    <row r="3560" spans="12:14" s="291" customFormat="1" ht="12.75" hidden="1" customHeight="1">
      <c r="L3560" s="293"/>
      <c r="M3560" s="290"/>
      <c r="N3560" s="314"/>
    </row>
    <row r="3561" spans="12:14" s="291" customFormat="1" ht="12.75" hidden="1" customHeight="1">
      <c r="L3561" s="293"/>
      <c r="M3561" s="290"/>
      <c r="N3561" s="314"/>
    </row>
    <row r="3562" spans="12:14" s="291" customFormat="1" ht="12.75" hidden="1" customHeight="1">
      <c r="L3562" s="293"/>
      <c r="M3562" s="290"/>
      <c r="N3562" s="314"/>
    </row>
    <row r="3563" spans="12:14" s="291" customFormat="1" ht="12.75" hidden="1" customHeight="1">
      <c r="L3563" s="293"/>
      <c r="M3563" s="290"/>
      <c r="N3563" s="314"/>
    </row>
    <row r="3564" spans="12:14" s="291" customFormat="1" ht="12.75" hidden="1" customHeight="1">
      <c r="L3564" s="293"/>
      <c r="M3564" s="290"/>
      <c r="N3564" s="314"/>
    </row>
    <row r="3565" spans="12:14" s="291" customFormat="1" ht="12.75" hidden="1" customHeight="1">
      <c r="L3565" s="293"/>
      <c r="M3565" s="290"/>
      <c r="N3565" s="314"/>
    </row>
    <row r="3566" spans="12:14" s="291" customFormat="1" ht="12.75" hidden="1" customHeight="1">
      <c r="L3566" s="293"/>
      <c r="M3566" s="290"/>
      <c r="N3566" s="314"/>
    </row>
    <row r="3567" spans="12:14" s="291" customFormat="1" ht="12.75" hidden="1" customHeight="1">
      <c r="L3567" s="293"/>
      <c r="M3567" s="290"/>
      <c r="N3567" s="314"/>
    </row>
    <row r="3568" spans="12:14" s="291" customFormat="1" ht="12.75" hidden="1" customHeight="1">
      <c r="L3568" s="293"/>
      <c r="M3568" s="290"/>
      <c r="N3568" s="314"/>
    </row>
    <row r="3569" spans="12:14" s="291" customFormat="1" ht="12.75" hidden="1" customHeight="1">
      <c r="L3569" s="293"/>
      <c r="M3569" s="290"/>
      <c r="N3569" s="314"/>
    </row>
    <row r="3570" spans="12:14" s="291" customFormat="1" ht="12.75" hidden="1" customHeight="1">
      <c r="L3570" s="293"/>
      <c r="M3570" s="290"/>
      <c r="N3570" s="314"/>
    </row>
    <row r="3571" spans="12:14" s="291" customFormat="1" ht="12.75" hidden="1" customHeight="1">
      <c r="L3571" s="293"/>
      <c r="M3571" s="290"/>
      <c r="N3571" s="314"/>
    </row>
    <row r="3572" spans="12:14" s="291" customFormat="1" ht="12.75" hidden="1" customHeight="1">
      <c r="L3572" s="293"/>
      <c r="M3572" s="290"/>
      <c r="N3572" s="314"/>
    </row>
    <row r="3573" spans="12:14" s="291" customFormat="1" ht="12.75" hidden="1" customHeight="1">
      <c r="L3573" s="293"/>
      <c r="M3573" s="290"/>
      <c r="N3573" s="314"/>
    </row>
    <row r="3574" spans="12:14" s="291" customFormat="1" ht="12.75" hidden="1" customHeight="1">
      <c r="L3574" s="293"/>
      <c r="M3574" s="290"/>
      <c r="N3574" s="314"/>
    </row>
    <row r="3575" spans="12:14" s="291" customFormat="1" ht="12.75" hidden="1" customHeight="1">
      <c r="L3575" s="293"/>
      <c r="M3575" s="290"/>
      <c r="N3575" s="314"/>
    </row>
    <row r="3576" spans="12:14" s="291" customFormat="1" ht="12.75" hidden="1" customHeight="1">
      <c r="L3576" s="293"/>
      <c r="M3576" s="290"/>
      <c r="N3576" s="314"/>
    </row>
    <row r="3577" spans="12:14" s="291" customFormat="1" ht="12.75" hidden="1" customHeight="1">
      <c r="L3577" s="293"/>
      <c r="M3577" s="290"/>
      <c r="N3577" s="314"/>
    </row>
    <row r="3578" spans="12:14" s="291" customFormat="1" ht="12.75" hidden="1" customHeight="1">
      <c r="L3578" s="293"/>
      <c r="M3578" s="290"/>
      <c r="N3578" s="314"/>
    </row>
    <row r="3579" spans="12:14" s="291" customFormat="1" ht="12.75" hidden="1" customHeight="1">
      <c r="L3579" s="293"/>
      <c r="M3579" s="290"/>
      <c r="N3579" s="314"/>
    </row>
    <row r="3580" spans="12:14" s="291" customFormat="1" ht="12.75" hidden="1" customHeight="1">
      <c r="L3580" s="293"/>
      <c r="M3580" s="290"/>
      <c r="N3580" s="314"/>
    </row>
    <row r="3581" spans="12:14" s="291" customFormat="1" ht="12.75" hidden="1" customHeight="1">
      <c r="L3581" s="293"/>
      <c r="M3581" s="290"/>
      <c r="N3581" s="314"/>
    </row>
    <row r="3582" spans="12:14" s="291" customFormat="1" ht="12.75" hidden="1" customHeight="1">
      <c r="L3582" s="293"/>
      <c r="M3582" s="290"/>
      <c r="N3582" s="314"/>
    </row>
    <row r="3583" spans="12:14" s="291" customFormat="1" ht="12.75" hidden="1" customHeight="1">
      <c r="L3583" s="293"/>
      <c r="M3583" s="290"/>
      <c r="N3583" s="314"/>
    </row>
    <row r="3584" spans="12:14" s="291" customFormat="1" ht="12.75" hidden="1" customHeight="1">
      <c r="L3584" s="293"/>
      <c r="M3584" s="290"/>
      <c r="N3584" s="314"/>
    </row>
    <row r="3585" spans="12:14" s="291" customFormat="1" ht="12.75" hidden="1" customHeight="1">
      <c r="L3585" s="293"/>
      <c r="M3585" s="290"/>
      <c r="N3585" s="314"/>
    </row>
    <row r="3586" spans="12:14" s="291" customFormat="1" ht="12.75" hidden="1" customHeight="1">
      <c r="L3586" s="293"/>
      <c r="M3586" s="290"/>
      <c r="N3586" s="314"/>
    </row>
    <row r="3587" spans="12:14" s="291" customFormat="1" ht="12.75" hidden="1" customHeight="1">
      <c r="L3587" s="293"/>
      <c r="M3587" s="290"/>
      <c r="N3587" s="314"/>
    </row>
    <row r="3588" spans="12:14" s="291" customFormat="1" ht="12.75" hidden="1" customHeight="1">
      <c r="L3588" s="293"/>
      <c r="M3588" s="290"/>
      <c r="N3588" s="314"/>
    </row>
    <row r="3589" spans="12:14" s="291" customFormat="1" ht="12.75" hidden="1" customHeight="1">
      <c r="L3589" s="293"/>
      <c r="M3589" s="290"/>
      <c r="N3589" s="314"/>
    </row>
    <row r="3590" spans="12:14" s="291" customFormat="1" ht="12.75" hidden="1" customHeight="1">
      <c r="L3590" s="293"/>
      <c r="M3590" s="290"/>
      <c r="N3590" s="314"/>
    </row>
    <row r="3591" spans="12:14" s="291" customFormat="1" ht="12.75" hidden="1" customHeight="1">
      <c r="L3591" s="293"/>
      <c r="M3591" s="290"/>
      <c r="N3591" s="314"/>
    </row>
    <row r="3592" spans="12:14" s="291" customFormat="1" ht="12.75" hidden="1" customHeight="1">
      <c r="L3592" s="293"/>
      <c r="M3592" s="290"/>
      <c r="N3592" s="314"/>
    </row>
    <row r="3593" spans="12:14" s="291" customFormat="1" ht="12.75" hidden="1" customHeight="1">
      <c r="L3593" s="293"/>
      <c r="M3593" s="290"/>
      <c r="N3593" s="314"/>
    </row>
    <row r="3594" spans="12:14" s="291" customFormat="1" ht="12.75" hidden="1" customHeight="1">
      <c r="L3594" s="293"/>
      <c r="M3594" s="290"/>
      <c r="N3594" s="314"/>
    </row>
    <row r="3595" spans="12:14" s="291" customFormat="1" ht="12.75" hidden="1" customHeight="1">
      <c r="L3595" s="293"/>
      <c r="M3595" s="290"/>
      <c r="N3595" s="314"/>
    </row>
    <row r="3596" spans="12:14" s="291" customFormat="1" ht="12.75" hidden="1" customHeight="1">
      <c r="L3596" s="293"/>
      <c r="M3596" s="290"/>
      <c r="N3596" s="314"/>
    </row>
    <row r="3597" spans="12:14" s="291" customFormat="1" ht="12.75" hidden="1" customHeight="1">
      <c r="L3597" s="293"/>
      <c r="M3597" s="290"/>
      <c r="N3597" s="314"/>
    </row>
    <row r="3598" spans="12:14" s="291" customFormat="1" ht="12.75" hidden="1" customHeight="1">
      <c r="L3598" s="293"/>
      <c r="M3598" s="290"/>
      <c r="N3598" s="314"/>
    </row>
    <row r="3599" spans="12:14" s="291" customFormat="1" ht="12.75" hidden="1" customHeight="1">
      <c r="L3599" s="293"/>
      <c r="M3599" s="290"/>
      <c r="N3599" s="314"/>
    </row>
    <row r="3600" spans="12:14" s="291" customFormat="1" ht="12.75" hidden="1" customHeight="1">
      <c r="L3600" s="293"/>
      <c r="M3600" s="290"/>
      <c r="N3600" s="314"/>
    </row>
    <row r="3601" spans="12:14" s="291" customFormat="1" ht="12.75" hidden="1" customHeight="1">
      <c r="L3601" s="293"/>
      <c r="M3601" s="290"/>
      <c r="N3601" s="314"/>
    </row>
    <row r="3602" spans="12:14" s="291" customFormat="1" ht="12.75" hidden="1" customHeight="1">
      <c r="L3602" s="293"/>
      <c r="M3602" s="290"/>
      <c r="N3602" s="314"/>
    </row>
    <row r="3603" spans="12:14" s="291" customFormat="1" ht="12.75" hidden="1" customHeight="1">
      <c r="L3603" s="293"/>
      <c r="M3603" s="290"/>
      <c r="N3603" s="314"/>
    </row>
    <row r="3604" spans="12:14" s="291" customFormat="1" ht="12.75" hidden="1" customHeight="1">
      <c r="L3604" s="293"/>
      <c r="M3604" s="290"/>
      <c r="N3604" s="314"/>
    </row>
    <row r="3605" spans="12:14" s="291" customFormat="1" ht="12.75" hidden="1" customHeight="1">
      <c r="L3605" s="293"/>
      <c r="M3605" s="290"/>
      <c r="N3605" s="314"/>
    </row>
    <row r="3606" spans="12:14" s="291" customFormat="1" ht="12.75" hidden="1" customHeight="1">
      <c r="L3606" s="293"/>
      <c r="M3606" s="290"/>
      <c r="N3606" s="314"/>
    </row>
    <row r="3607" spans="12:14" s="291" customFormat="1" ht="12.75" hidden="1" customHeight="1">
      <c r="L3607" s="293"/>
      <c r="M3607" s="290"/>
      <c r="N3607" s="314"/>
    </row>
    <row r="3608" spans="12:14" s="291" customFormat="1" ht="12.75" hidden="1" customHeight="1">
      <c r="L3608" s="293"/>
      <c r="M3608" s="290"/>
      <c r="N3608" s="314"/>
    </row>
    <row r="3609" spans="12:14" s="291" customFormat="1" ht="12.75" hidden="1" customHeight="1">
      <c r="L3609" s="293"/>
      <c r="M3609" s="290"/>
      <c r="N3609" s="314"/>
    </row>
    <row r="3610" spans="12:14" s="291" customFormat="1" ht="12.75" hidden="1" customHeight="1">
      <c r="L3610" s="293"/>
      <c r="M3610" s="290"/>
      <c r="N3610" s="314"/>
    </row>
    <row r="3611" spans="12:14" s="291" customFormat="1" ht="12.75" hidden="1" customHeight="1">
      <c r="L3611" s="293"/>
      <c r="M3611" s="290"/>
      <c r="N3611" s="314"/>
    </row>
    <row r="3612" spans="12:14" s="291" customFormat="1" ht="12.75" hidden="1" customHeight="1">
      <c r="L3612" s="293"/>
      <c r="M3612" s="290"/>
      <c r="N3612" s="314"/>
    </row>
    <row r="3613" spans="12:14" s="291" customFormat="1" ht="12.75" hidden="1" customHeight="1">
      <c r="L3613" s="293"/>
      <c r="M3613" s="290"/>
      <c r="N3613" s="314"/>
    </row>
    <row r="3614" spans="12:14" s="291" customFormat="1" ht="12.75" hidden="1" customHeight="1">
      <c r="L3614" s="293"/>
      <c r="M3614" s="290"/>
      <c r="N3614" s="314"/>
    </row>
    <row r="3615" spans="12:14" s="291" customFormat="1" ht="12.75" hidden="1" customHeight="1">
      <c r="L3615" s="293"/>
      <c r="M3615" s="290"/>
      <c r="N3615" s="314"/>
    </row>
    <row r="3616" spans="12:14" s="291" customFormat="1" ht="12.75" hidden="1" customHeight="1">
      <c r="L3616" s="293"/>
      <c r="M3616" s="290"/>
      <c r="N3616" s="314"/>
    </row>
    <row r="3617" spans="12:14" s="291" customFormat="1" ht="12.75" hidden="1" customHeight="1">
      <c r="L3617" s="293"/>
      <c r="M3617" s="290"/>
      <c r="N3617" s="314"/>
    </row>
    <row r="3618" spans="12:14" s="291" customFormat="1" ht="12.75" hidden="1" customHeight="1">
      <c r="L3618" s="293"/>
      <c r="M3618" s="290"/>
      <c r="N3618" s="314"/>
    </row>
    <row r="3619" spans="12:14" s="291" customFormat="1" ht="12.75" hidden="1" customHeight="1">
      <c r="L3619" s="293"/>
      <c r="M3619" s="290"/>
      <c r="N3619" s="314"/>
    </row>
    <row r="3620" spans="12:14" s="291" customFormat="1" ht="12.75" hidden="1" customHeight="1">
      <c r="L3620" s="293"/>
      <c r="M3620" s="290"/>
      <c r="N3620" s="314"/>
    </row>
    <row r="3621" spans="12:14" s="291" customFormat="1" ht="12.75" hidden="1" customHeight="1">
      <c r="L3621" s="293"/>
      <c r="M3621" s="290"/>
      <c r="N3621" s="314"/>
    </row>
    <row r="3622" spans="12:14" s="291" customFormat="1" ht="12.75" hidden="1" customHeight="1">
      <c r="L3622" s="293"/>
      <c r="M3622" s="290"/>
      <c r="N3622" s="314"/>
    </row>
    <row r="3623" spans="12:14" s="291" customFormat="1" ht="12.75" hidden="1" customHeight="1">
      <c r="L3623" s="293"/>
      <c r="M3623" s="290"/>
      <c r="N3623" s="314"/>
    </row>
    <row r="3624" spans="12:14" s="291" customFormat="1" ht="12.75" hidden="1" customHeight="1">
      <c r="L3624" s="293"/>
      <c r="M3624" s="290"/>
      <c r="N3624" s="314"/>
    </row>
    <row r="3625" spans="12:14" s="291" customFormat="1" ht="12.75" hidden="1" customHeight="1">
      <c r="L3625" s="293"/>
      <c r="M3625" s="290"/>
      <c r="N3625" s="314"/>
    </row>
    <row r="3626" spans="12:14" s="291" customFormat="1" ht="12.75" hidden="1" customHeight="1">
      <c r="L3626" s="293"/>
      <c r="M3626" s="290"/>
      <c r="N3626" s="314"/>
    </row>
    <row r="3627" spans="12:14" s="291" customFormat="1" ht="12.75" hidden="1" customHeight="1">
      <c r="L3627" s="293"/>
      <c r="M3627" s="290"/>
      <c r="N3627" s="314"/>
    </row>
    <row r="3628" spans="12:14" s="291" customFormat="1" ht="12.75" hidden="1" customHeight="1">
      <c r="L3628" s="293"/>
      <c r="M3628" s="290"/>
      <c r="N3628" s="314"/>
    </row>
    <row r="3629" spans="12:14" s="291" customFormat="1" ht="12.75" hidden="1" customHeight="1">
      <c r="L3629" s="293"/>
      <c r="M3629" s="290"/>
      <c r="N3629" s="314"/>
    </row>
    <row r="3630" spans="12:14" s="291" customFormat="1" ht="12.75" hidden="1" customHeight="1">
      <c r="L3630" s="293"/>
      <c r="M3630" s="290"/>
      <c r="N3630" s="314"/>
    </row>
    <row r="3631" spans="12:14" s="291" customFormat="1" ht="12.75" hidden="1" customHeight="1">
      <c r="L3631" s="293"/>
      <c r="M3631" s="290"/>
      <c r="N3631" s="314"/>
    </row>
    <row r="3632" spans="12:14" s="291" customFormat="1" ht="12.75" hidden="1" customHeight="1">
      <c r="L3632" s="293"/>
      <c r="M3632" s="290"/>
      <c r="N3632" s="314"/>
    </row>
    <row r="3633" spans="12:14" s="291" customFormat="1" ht="12.75" hidden="1" customHeight="1">
      <c r="L3633" s="293"/>
      <c r="M3633" s="290"/>
      <c r="N3633" s="314"/>
    </row>
    <row r="3634" spans="12:14" s="291" customFormat="1" ht="12.75" hidden="1" customHeight="1">
      <c r="L3634" s="293"/>
      <c r="M3634" s="290"/>
      <c r="N3634" s="314"/>
    </row>
    <row r="3635" spans="12:14" s="291" customFormat="1" ht="12.75" hidden="1" customHeight="1">
      <c r="L3635" s="293"/>
      <c r="M3635" s="290"/>
      <c r="N3635" s="314"/>
    </row>
    <row r="3636" spans="12:14" s="291" customFormat="1" ht="12.75" hidden="1" customHeight="1">
      <c r="L3636" s="293"/>
      <c r="M3636" s="290"/>
      <c r="N3636" s="314"/>
    </row>
    <row r="3637" spans="12:14" s="291" customFormat="1" ht="12.75" hidden="1" customHeight="1">
      <c r="L3637" s="293"/>
      <c r="M3637" s="290"/>
      <c r="N3637" s="314"/>
    </row>
    <row r="3638" spans="12:14" s="291" customFormat="1" ht="12.75" hidden="1" customHeight="1">
      <c r="L3638" s="293"/>
      <c r="M3638" s="290"/>
      <c r="N3638" s="314"/>
    </row>
    <row r="3639" spans="12:14" s="291" customFormat="1" ht="12.75" hidden="1" customHeight="1">
      <c r="L3639" s="293"/>
      <c r="M3639" s="290"/>
      <c r="N3639" s="314"/>
    </row>
    <row r="3640" spans="12:14" s="291" customFormat="1" ht="12.75" hidden="1" customHeight="1">
      <c r="L3640" s="293"/>
      <c r="M3640" s="290"/>
      <c r="N3640" s="314"/>
    </row>
    <row r="3641" spans="12:14" s="291" customFormat="1" ht="12.75" hidden="1" customHeight="1">
      <c r="L3641" s="293"/>
      <c r="M3641" s="290"/>
      <c r="N3641" s="314"/>
    </row>
    <row r="3642" spans="12:14" s="291" customFormat="1" ht="12.75" hidden="1" customHeight="1">
      <c r="L3642" s="293"/>
      <c r="M3642" s="290"/>
      <c r="N3642" s="314"/>
    </row>
    <row r="3643" spans="12:14" s="291" customFormat="1" ht="12.75" hidden="1" customHeight="1">
      <c r="L3643" s="293"/>
      <c r="M3643" s="290"/>
      <c r="N3643" s="314"/>
    </row>
    <row r="3644" spans="12:14" s="291" customFormat="1" ht="12.75" hidden="1" customHeight="1">
      <c r="L3644" s="293"/>
      <c r="M3644" s="290"/>
      <c r="N3644" s="314"/>
    </row>
    <row r="3645" spans="12:14" s="291" customFormat="1" ht="12.75" hidden="1" customHeight="1">
      <c r="L3645" s="293"/>
      <c r="M3645" s="290"/>
      <c r="N3645" s="314"/>
    </row>
    <row r="3646" spans="12:14" s="291" customFormat="1" ht="12.75" hidden="1" customHeight="1">
      <c r="L3646" s="293"/>
      <c r="M3646" s="290"/>
      <c r="N3646" s="314"/>
    </row>
    <row r="3647" spans="12:14" s="291" customFormat="1" ht="12.75" hidden="1" customHeight="1">
      <c r="L3647" s="293"/>
      <c r="M3647" s="290"/>
      <c r="N3647" s="314"/>
    </row>
    <row r="3648" spans="12:14" s="291" customFormat="1" ht="12.75" hidden="1" customHeight="1">
      <c r="L3648" s="293"/>
      <c r="M3648" s="290"/>
      <c r="N3648" s="314"/>
    </row>
    <row r="3649" spans="12:14" s="291" customFormat="1" ht="12.75" hidden="1" customHeight="1">
      <c r="L3649" s="293"/>
      <c r="M3649" s="290"/>
      <c r="N3649" s="314"/>
    </row>
    <row r="3650" spans="12:14" s="291" customFormat="1" ht="12.75" hidden="1" customHeight="1">
      <c r="L3650" s="293"/>
      <c r="M3650" s="290"/>
      <c r="N3650" s="314"/>
    </row>
    <row r="3651" spans="12:14" s="291" customFormat="1" ht="12.75" hidden="1" customHeight="1">
      <c r="L3651" s="293"/>
      <c r="M3651" s="290"/>
      <c r="N3651" s="314"/>
    </row>
    <row r="3652" spans="12:14" s="291" customFormat="1" ht="12.75" hidden="1" customHeight="1">
      <c r="L3652" s="293"/>
      <c r="M3652" s="290"/>
      <c r="N3652" s="314"/>
    </row>
    <row r="3653" spans="12:14" s="291" customFormat="1" ht="12.75" hidden="1" customHeight="1">
      <c r="L3653" s="293"/>
      <c r="M3653" s="290"/>
      <c r="N3653" s="314"/>
    </row>
    <row r="3654" spans="12:14" s="291" customFormat="1" ht="12.75" hidden="1" customHeight="1">
      <c r="L3654" s="293"/>
      <c r="M3654" s="290"/>
      <c r="N3654" s="314"/>
    </row>
    <row r="3655" spans="12:14" s="291" customFormat="1" ht="12.75" hidden="1" customHeight="1">
      <c r="L3655" s="293"/>
      <c r="M3655" s="290"/>
      <c r="N3655" s="314"/>
    </row>
    <row r="3656" spans="12:14" s="291" customFormat="1" ht="12.75" hidden="1" customHeight="1">
      <c r="L3656" s="293"/>
      <c r="M3656" s="290"/>
      <c r="N3656" s="314"/>
    </row>
    <row r="3657" spans="12:14" s="291" customFormat="1" ht="12.75" hidden="1" customHeight="1">
      <c r="L3657" s="293"/>
      <c r="M3657" s="290"/>
      <c r="N3657" s="314"/>
    </row>
    <row r="3658" spans="12:14" s="291" customFormat="1" ht="12.75" hidden="1" customHeight="1">
      <c r="L3658" s="293"/>
      <c r="M3658" s="290"/>
      <c r="N3658" s="314"/>
    </row>
    <row r="3659" spans="12:14" s="291" customFormat="1" ht="12.75" hidden="1" customHeight="1">
      <c r="L3659" s="293"/>
      <c r="M3659" s="290"/>
      <c r="N3659" s="314"/>
    </row>
    <row r="3660" spans="12:14" s="291" customFormat="1" ht="12.75" hidden="1" customHeight="1">
      <c r="L3660" s="293"/>
      <c r="M3660" s="290"/>
      <c r="N3660" s="314"/>
    </row>
    <row r="3661" spans="12:14" s="291" customFormat="1" ht="12.75" hidden="1" customHeight="1">
      <c r="L3661" s="293"/>
      <c r="M3661" s="290"/>
      <c r="N3661" s="314"/>
    </row>
    <row r="3662" spans="12:14" s="291" customFormat="1" ht="12.75" hidden="1" customHeight="1">
      <c r="L3662" s="293"/>
      <c r="M3662" s="290"/>
      <c r="N3662" s="314"/>
    </row>
    <row r="3663" spans="12:14" s="291" customFormat="1" ht="12.75" hidden="1" customHeight="1">
      <c r="L3663" s="293"/>
      <c r="M3663" s="290"/>
      <c r="N3663" s="314"/>
    </row>
    <row r="3664" spans="12:14" s="291" customFormat="1" ht="12.75" hidden="1" customHeight="1">
      <c r="L3664" s="293"/>
      <c r="M3664" s="290"/>
      <c r="N3664" s="314"/>
    </row>
    <row r="3665" spans="12:14" s="291" customFormat="1" ht="12.75" hidden="1" customHeight="1">
      <c r="L3665" s="293"/>
      <c r="M3665" s="290"/>
      <c r="N3665" s="314"/>
    </row>
    <row r="3666" spans="12:14" s="291" customFormat="1" ht="12.75" hidden="1" customHeight="1">
      <c r="L3666" s="293"/>
      <c r="M3666" s="290"/>
      <c r="N3666" s="314"/>
    </row>
    <row r="3667" spans="12:14" s="291" customFormat="1" ht="12.75" hidden="1" customHeight="1">
      <c r="L3667" s="293"/>
      <c r="M3667" s="290"/>
      <c r="N3667" s="314"/>
    </row>
    <row r="3668" spans="12:14" s="291" customFormat="1" ht="12.75" hidden="1" customHeight="1">
      <c r="L3668" s="293"/>
      <c r="M3668" s="290"/>
      <c r="N3668" s="314"/>
    </row>
    <row r="3669" spans="12:14" s="291" customFormat="1" ht="12.75" hidden="1" customHeight="1">
      <c r="L3669" s="293"/>
      <c r="M3669" s="290"/>
      <c r="N3669" s="314"/>
    </row>
    <row r="3670" spans="12:14" s="291" customFormat="1" ht="12.75" hidden="1" customHeight="1">
      <c r="L3670" s="293"/>
      <c r="M3670" s="290"/>
      <c r="N3670" s="314"/>
    </row>
    <row r="3671" spans="12:14" s="291" customFormat="1" ht="12.75" hidden="1" customHeight="1">
      <c r="L3671" s="293"/>
      <c r="M3671" s="290"/>
      <c r="N3671" s="314"/>
    </row>
    <row r="3672" spans="12:14" s="291" customFormat="1" ht="12.75" hidden="1" customHeight="1">
      <c r="L3672" s="293"/>
      <c r="M3672" s="290"/>
      <c r="N3672" s="314"/>
    </row>
    <row r="3673" spans="12:14" s="291" customFormat="1" ht="12.75" hidden="1" customHeight="1">
      <c r="L3673" s="293"/>
      <c r="M3673" s="290"/>
      <c r="N3673" s="314"/>
    </row>
    <row r="3674" spans="12:14" s="291" customFormat="1" ht="12.75" hidden="1" customHeight="1">
      <c r="L3674" s="293"/>
      <c r="M3674" s="290"/>
      <c r="N3674" s="314"/>
    </row>
    <row r="3675" spans="12:14" s="291" customFormat="1" ht="12.75" hidden="1" customHeight="1">
      <c r="L3675" s="293"/>
      <c r="M3675" s="290"/>
      <c r="N3675" s="314"/>
    </row>
    <row r="3676" spans="12:14" s="291" customFormat="1" ht="12.75" hidden="1" customHeight="1">
      <c r="L3676" s="293"/>
      <c r="M3676" s="290"/>
      <c r="N3676" s="314"/>
    </row>
    <row r="3677" spans="12:14" s="291" customFormat="1" ht="12.75" hidden="1" customHeight="1">
      <c r="L3677" s="293"/>
      <c r="M3677" s="290"/>
      <c r="N3677" s="314"/>
    </row>
    <row r="3678" spans="12:14" s="291" customFormat="1" ht="12.75" hidden="1" customHeight="1">
      <c r="L3678" s="293"/>
      <c r="M3678" s="290"/>
      <c r="N3678" s="314"/>
    </row>
    <row r="3679" spans="12:14" s="291" customFormat="1" ht="12.75" hidden="1" customHeight="1">
      <c r="L3679" s="293"/>
      <c r="M3679" s="290"/>
      <c r="N3679" s="314"/>
    </row>
    <row r="3680" spans="12:14" s="291" customFormat="1" ht="12.75" hidden="1" customHeight="1">
      <c r="L3680" s="293"/>
      <c r="M3680" s="290"/>
      <c r="N3680" s="314"/>
    </row>
    <row r="3681" spans="12:14" s="291" customFormat="1" ht="12.75" hidden="1" customHeight="1">
      <c r="L3681" s="293"/>
      <c r="M3681" s="290"/>
      <c r="N3681" s="314"/>
    </row>
    <row r="3682" spans="12:14" s="291" customFormat="1" ht="12.75" hidden="1" customHeight="1">
      <c r="L3682" s="293"/>
      <c r="M3682" s="290"/>
      <c r="N3682" s="314"/>
    </row>
    <row r="3683" spans="12:14" s="291" customFormat="1" ht="12.75" hidden="1" customHeight="1">
      <c r="L3683" s="293"/>
      <c r="M3683" s="290"/>
      <c r="N3683" s="314"/>
    </row>
    <row r="3684" spans="12:14" s="291" customFormat="1" ht="12.75" hidden="1" customHeight="1">
      <c r="L3684" s="293"/>
      <c r="M3684" s="290"/>
      <c r="N3684" s="314"/>
    </row>
    <row r="3685" spans="12:14" s="291" customFormat="1" ht="12.75" hidden="1" customHeight="1">
      <c r="L3685" s="293"/>
      <c r="M3685" s="290"/>
      <c r="N3685" s="314"/>
    </row>
    <row r="3686" spans="12:14" s="291" customFormat="1" ht="12.75" hidden="1" customHeight="1">
      <c r="L3686" s="293"/>
      <c r="M3686" s="290"/>
      <c r="N3686" s="314"/>
    </row>
    <row r="3687" spans="12:14" s="291" customFormat="1" ht="12.75" hidden="1" customHeight="1">
      <c r="L3687" s="293"/>
      <c r="M3687" s="290"/>
      <c r="N3687" s="314"/>
    </row>
    <row r="3688" spans="12:14" s="291" customFormat="1" ht="12.75" hidden="1" customHeight="1">
      <c r="L3688" s="293"/>
      <c r="M3688" s="290"/>
      <c r="N3688" s="314"/>
    </row>
    <row r="3689" spans="12:14" s="291" customFormat="1" ht="12.75" hidden="1" customHeight="1">
      <c r="L3689" s="293"/>
      <c r="M3689" s="290"/>
      <c r="N3689" s="314"/>
    </row>
    <row r="3690" spans="12:14" s="291" customFormat="1" ht="12.75" hidden="1" customHeight="1">
      <c r="L3690" s="293"/>
      <c r="M3690" s="290"/>
      <c r="N3690" s="314"/>
    </row>
    <row r="3691" spans="12:14" s="291" customFormat="1" ht="12.75" hidden="1" customHeight="1">
      <c r="L3691" s="293"/>
      <c r="M3691" s="290"/>
      <c r="N3691" s="314"/>
    </row>
    <row r="3692" spans="12:14" s="291" customFormat="1" ht="12.75" hidden="1" customHeight="1">
      <c r="L3692" s="293"/>
      <c r="M3692" s="290"/>
      <c r="N3692" s="314"/>
    </row>
    <row r="3693" spans="12:14" s="291" customFormat="1" ht="12.75" hidden="1" customHeight="1">
      <c r="L3693" s="293"/>
      <c r="M3693" s="290"/>
      <c r="N3693" s="314"/>
    </row>
    <row r="3694" spans="12:14" s="291" customFormat="1" ht="12.75" hidden="1" customHeight="1">
      <c r="L3694" s="293"/>
      <c r="M3694" s="290"/>
      <c r="N3694" s="314"/>
    </row>
    <row r="3695" spans="12:14" s="291" customFormat="1" ht="12.75" hidden="1" customHeight="1">
      <c r="L3695" s="293"/>
      <c r="M3695" s="290"/>
      <c r="N3695" s="314"/>
    </row>
    <row r="3696" spans="12:14" s="291" customFormat="1" ht="12.75" hidden="1" customHeight="1">
      <c r="L3696" s="293"/>
      <c r="M3696" s="290"/>
      <c r="N3696" s="314"/>
    </row>
    <row r="3697" spans="12:14" s="291" customFormat="1" ht="12.75" hidden="1" customHeight="1">
      <c r="L3697" s="293"/>
      <c r="M3697" s="290"/>
      <c r="N3697" s="314"/>
    </row>
    <row r="3698" spans="12:14" s="291" customFormat="1" ht="12.75" hidden="1" customHeight="1">
      <c r="L3698" s="293"/>
      <c r="M3698" s="290"/>
      <c r="N3698" s="314"/>
    </row>
    <row r="3699" spans="12:14" s="291" customFormat="1" ht="12.75" hidden="1" customHeight="1">
      <c r="L3699" s="293"/>
      <c r="M3699" s="290"/>
      <c r="N3699" s="314"/>
    </row>
    <row r="3700" spans="12:14" s="291" customFormat="1" ht="12.75" hidden="1" customHeight="1">
      <c r="L3700" s="293"/>
      <c r="M3700" s="290"/>
      <c r="N3700" s="314"/>
    </row>
    <row r="3701" spans="12:14" s="291" customFormat="1" ht="12.75" hidden="1" customHeight="1">
      <c r="L3701" s="293"/>
      <c r="M3701" s="290"/>
      <c r="N3701" s="314"/>
    </row>
    <row r="3702" spans="12:14" s="291" customFormat="1" ht="12.75" hidden="1" customHeight="1">
      <c r="L3702" s="293"/>
      <c r="M3702" s="290"/>
      <c r="N3702" s="314"/>
    </row>
    <row r="3703" spans="12:14" s="291" customFormat="1" ht="12.75" hidden="1" customHeight="1">
      <c r="L3703" s="293"/>
      <c r="M3703" s="290"/>
      <c r="N3703" s="314"/>
    </row>
    <row r="3704" spans="12:14" s="291" customFormat="1" ht="12.75" hidden="1" customHeight="1">
      <c r="L3704" s="293"/>
      <c r="M3704" s="290"/>
      <c r="N3704" s="314"/>
    </row>
    <row r="3705" spans="12:14" s="291" customFormat="1" ht="12.75" hidden="1" customHeight="1">
      <c r="L3705" s="293"/>
      <c r="M3705" s="290"/>
      <c r="N3705" s="314"/>
    </row>
    <row r="3706" spans="12:14" s="291" customFormat="1" ht="12.75" hidden="1" customHeight="1">
      <c r="L3706" s="293"/>
      <c r="M3706" s="290"/>
      <c r="N3706" s="314"/>
    </row>
    <row r="3707" spans="12:14" s="291" customFormat="1" ht="12.75" hidden="1" customHeight="1">
      <c r="L3707" s="293"/>
      <c r="M3707" s="290"/>
      <c r="N3707" s="314"/>
    </row>
    <row r="3708" spans="12:14" s="291" customFormat="1" ht="12.75" hidden="1" customHeight="1">
      <c r="L3708" s="293"/>
      <c r="M3708" s="290"/>
      <c r="N3708" s="314"/>
    </row>
    <row r="3709" spans="12:14" s="291" customFormat="1" ht="12.75" hidden="1" customHeight="1">
      <c r="L3709" s="293"/>
      <c r="M3709" s="290"/>
      <c r="N3709" s="314"/>
    </row>
    <row r="3710" spans="12:14" s="291" customFormat="1" ht="12.75" hidden="1" customHeight="1">
      <c r="L3710" s="293"/>
      <c r="M3710" s="290"/>
      <c r="N3710" s="314"/>
    </row>
    <row r="3711" spans="12:14" s="291" customFormat="1" ht="12.75" hidden="1" customHeight="1">
      <c r="L3711" s="293"/>
      <c r="M3711" s="290"/>
      <c r="N3711" s="314"/>
    </row>
    <row r="3712" spans="12:14" s="291" customFormat="1" ht="12.75" hidden="1" customHeight="1">
      <c r="L3712" s="293"/>
      <c r="M3712" s="290"/>
      <c r="N3712" s="314"/>
    </row>
    <row r="3713" spans="12:14" s="291" customFormat="1" ht="12.75" hidden="1" customHeight="1">
      <c r="L3713" s="293"/>
      <c r="M3713" s="290"/>
      <c r="N3713" s="314"/>
    </row>
    <row r="3714" spans="12:14" s="291" customFormat="1" ht="12.75" hidden="1" customHeight="1">
      <c r="L3714" s="293"/>
      <c r="M3714" s="290"/>
      <c r="N3714" s="314"/>
    </row>
    <row r="3715" spans="12:14" s="291" customFormat="1" ht="12.75" hidden="1" customHeight="1">
      <c r="L3715" s="293"/>
      <c r="M3715" s="290"/>
      <c r="N3715" s="314"/>
    </row>
    <row r="3716" spans="12:14" s="291" customFormat="1" ht="12.75" hidden="1" customHeight="1">
      <c r="L3716" s="293"/>
      <c r="M3716" s="290"/>
      <c r="N3716" s="314"/>
    </row>
    <row r="3717" spans="12:14" s="291" customFormat="1" ht="12.75" hidden="1" customHeight="1">
      <c r="L3717" s="293"/>
      <c r="M3717" s="290"/>
      <c r="N3717" s="314"/>
    </row>
    <row r="3718" spans="12:14" s="291" customFormat="1" ht="12.75" hidden="1" customHeight="1">
      <c r="L3718" s="293"/>
      <c r="M3718" s="290"/>
      <c r="N3718" s="314"/>
    </row>
    <row r="3719" spans="12:14" s="291" customFormat="1" ht="12.75" hidden="1" customHeight="1">
      <c r="L3719" s="293"/>
      <c r="M3719" s="290"/>
      <c r="N3719" s="314"/>
    </row>
    <row r="3720" spans="12:14" s="291" customFormat="1" ht="12.75" hidden="1" customHeight="1">
      <c r="L3720" s="293"/>
      <c r="M3720" s="290"/>
      <c r="N3720" s="314"/>
    </row>
    <row r="3721" spans="12:14" s="291" customFormat="1" ht="12.75" hidden="1" customHeight="1">
      <c r="L3721" s="293"/>
      <c r="M3721" s="290"/>
      <c r="N3721" s="314"/>
    </row>
    <row r="3722" spans="12:14" s="291" customFormat="1" ht="12.75" hidden="1" customHeight="1">
      <c r="L3722" s="293"/>
      <c r="M3722" s="290"/>
      <c r="N3722" s="314"/>
    </row>
    <row r="3723" spans="12:14" s="291" customFormat="1" ht="12.75" hidden="1" customHeight="1">
      <c r="L3723" s="293"/>
      <c r="M3723" s="290"/>
      <c r="N3723" s="314"/>
    </row>
    <row r="3724" spans="12:14" s="291" customFormat="1" ht="12.75" hidden="1" customHeight="1">
      <c r="L3724" s="293"/>
      <c r="M3724" s="290"/>
      <c r="N3724" s="314"/>
    </row>
    <row r="3725" spans="12:14" s="291" customFormat="1" ht="12.75" hidden="1" customHeight="1">
      <c r="L3725" s="293"/>
      <c r="M3725" s="290"/>
      <c r="N3725" s="314"/>
    </row>
    <row r="3726" spans="12:14" s="291" customFormat="1" ht="12.75" hidden="1" customHeight="1">
      <c r="L3726" s="293"/>
      <c r="M3726" s="290"/>
      <c r="N3726" s="314"/>
    </row>
    <row r="3727" spans="12:14" s="291" customFormat="1" ht="12.75" hidden="1" customHeight="1">
      <c r="L3727" s="293"/>
      <c r="M3727" s="290"/>
      <c r="N3727" s="314"/>
    </row>
    <row r="3728" spans="12:14" s="291" customFormat="1" ht="12.75" hidden="1" customHeight="1">
      <c r="L3728" s="293"/>
      <c r="M3728" s="290"/>
      <c r="N3728" s="314"/>
    </row>
    <row r="3729" spans="12:14" s="291" customFormat="1" ht="12.75" hidden="1" customHeight="1">
      <c r="L3729" s="293"/>
      <c r="M3729" s="290"/>
      <c r="N3729" s="314"/>
    </row>
    <row r="3730" spans="12:14" s="291" customFormat="1" ht="12.75" hidden="1" customHeight="1">
      <c r="L3730" s="293"/>
      <c r="M3730" s="290"/>
      <c r="N3730" s="314"/>
    </row>
    <row r="3731" spans="12:14" s="291" customFormat="1" ht="12.75" hidden="1" customHeight="1">
      <c r="L3731" s="293"/>
      <c r="M3731" s="290"/>
      <c r="N3731" s="314"/>
    </row>
    <row r="3732" spans="12:14" s="291" customFormat="1" ht="12.75" hidden="1" customHeight="1">
      <c r="L3732" s="293"/>
      <c r="M3732" s="290"/>
      <c r="N3732" s="314"/>
    </row>
    <row r="3733" spans="12:14" s="291" customFormat="1" ht="12.75" hidden="1" customHeight="1">
      <c r="L3733" s="293"/>
      <c r="M3733" s="290"/>
      <c r="N3733" s="314"/>
    </row>
    <row r="3734" spans="12:14" s="291" customFormat="1" ht="12.75" hidden="1" customHeight="1">
      <c r="L3734" s="293"/>
      <c r="M3734" s="290"/>
      <c r="N3734" s="314"/>
    </row>
    <row r="3735" spans="12:14" s="291" customFormat="1" ht="12.75" hidden="1" customHeight="1">
      <c r="L3735" s="293"/>
      <c r="M3735" s="290"/>
      <c r="N3735" s="314"/>
    </row>
    <row r="3736" spans="12:14" s="291" customFormat="1" ht="12.75" hidden="1" customHeight="1">
      <c r="L3736" s="293"/>
      <c r="M3736" s="290"/>
      <c r="N3736" s="314"/>
    </row>
    <row r="3737" spans="12:14" s="291" customFormat="1" ht="12.75" hidden="1" customHeight="1">
      <c r="L3737" s="293"/>
      <c r="M3737" s="290"/>
      <c r="N3737" s="314"/>
    </row>
    <row r="3738" spans="12:14" s="291" customFormat="1" ht="12.75" hidden="1" customHeight="1">
      <c r="L3738" s="293"/>
      <c r="M3738" s="290"/>
      <c r="N3738" s="314"/>
    </row>
    <row r="3739" spans="12:14" s="291" customFormat="1" ht="12.75" hidden="1" customHeight="1">
      <c r="L3739" s="293"/>
      <c r="M3739" s="290"/>
      <c r="N3739" s="314"/>
    </row>
    <row r="3740" spans="12:14" s="291" customFormat="1" ht="12.75" hidden="1" customHeight="1">
      <c r="L3740" s="293"/>
      <c r="M3740" s="290"/>
      <c r="N3740" s="314"/>
    </row>
    <row r="3741" spans="12:14" s="291" customFormat="1" ht="12.75" hidden="1" customHeight="1">
      <c r="L3741" s="293"/>
      <c r="M3741" s="290"/>
      <c r="N3741" s="314"/>
    </row>
    <row r="3742" spans="12:14" s="291" customFormat="1" ht="12.75" hidden="1" customHeight="1">
      <c r="L3742" s="293"/>
      <c r="M3742" s="290"/>
      <c r="N3742" s="314"/>
    </row>
    <row r="3743" spans="12:14" s="291" customFormat="1" ht="12.75" hidden="1" customHeight="1">
      <c r="L3743" s="293"/>
      <c r="M3743" s="290"/>
      <c r="N3743" s="314"/>
    </row>
    <row r="3744" spans="12:14" s="291" customFormat="1" ht="12.75" hidden="1" customHeight="1">
      <c r="L3744" s="293"/>
      <c r="M3744" s="290"/>
      <c r="N3744" s="314"/>
    </row>
    <row r="3745" spans="12:14" s="291" customFormat="1" ht="12.75" hidden="1" customHeight="1">
      <c r="L3745" s="293"/>
      <c r="M3745" s="290"/>
      <c r="N3745" s="314"/>
    </row>
    <row r="3746" spans="12:14" s="291" customFormat="1" ht="12.75" hidden="1" customHeight="1">
      <c r="L3746" s="293"/>
      <c r="M3746" s="290"/>
      <c r="N3746" s="314"/>
    </row>
    <row r="3747" spans="12:14" s="291" customFormat="1" ht="12.75" hidden="1" customHeight="1">
      <c r="L3747" s="293"/>
      <c r="M3747" s="290"/>
      <c r="N3747" s="314"/>
    </row>
    <row r="3748" spans="12:14" s="291" customFormat="1" ht="12.75" hidden="1" customHeight="1">
      <c r="L3748" s="293"/>
      <c r="M3748" s="290"/>
      <c r="N3748" s="314"/>
    </row>
    <row r="3749" spans="12:14" s="291" customFormat="1" ht="12.75" hidden="1" customHeight="1">
      <c r="L3749" s="293"/>
      <c r="M3749" s="290"/>
      <c r="N3749" s="314"/>
    </row>
    <row r="3750" spans="12:14" s="291" customFormat="1" ht="12.75" hidden="1" customHeight="1">
      <c r="L3750" s="293"/>
      <c r="M3750" s="290"/>
      <c r="N3750" s="314"/>
    </row>
    <row r="3751" spans="12:14" s="291" customFormat="1" ht="12.75" hidden="1" customHeight="1">
      <c r="L3751" s="293"/>
      <c r="M3751" s="290"/>
      <c r="N3751" s="314"/>
    </row>
    <row r="3752" spans="12:14" s="291" customFormat="1" ht="12.75" hidden="1" customHeight="1">
      <c r="L3752" s="293"/>
      <c r="M3752" s="290"/>
      <c r="N3752" s="314"/>
    </row>
    <row r="3753" spans="12:14" s="291" customFormat="1" ht="12.75" hidden="1" customHeight="1">
      <c r="L3753" s="293"/>
      <c r="M3753" s="290"/>
      <c r="N3753" s="314"/>
    </row>
    <row r="3754" spans="12:14" s="291" customFormat="1" ht="12.75" hidden="1" customHeight="1">
      <c r="L3754" s="293"/>
      <c r="M3754" s="290"/>
      <c r="N3754" s="314"/>
    </row>
    <row r="3755" spans="12:14" s="291" customFormat="1" ht="12.75" hidden="1" customHeight="1">
      <c r="L3755" s="293"/>
      <c r="M3755" s="290"/>
      <c r="N3755" s="314"/>
    </row>
    <row r="3756" spans="12:14" s="291" customFormat="1" ht="12.75" hidden="1" customHeight="1">
      <c r="L3756" s="293"/>
      <c r="M3756" s="290"/>
      <c r="N3756" s="314"/>
    </row>
    <row r="3757" spans="12:14" s="291" customFormat="1" ht="12.75" hidden="1" customHeight="1">
      <c r="L3757" s="293"/>
      <c r="M3757" s="290"/>
      <c r="N3757" s="314"/>
    </row>
    <row r="3758" spans="12:14" s="291" customFormat="1" ht="12.75" hidden="1" customHeight="1">
      <c r="L3758" s="293"/>
      <c r="M3758" s="290"/>
      <c r="N3758" s="314"/>
    </row>
    <row r="3759" spans="12:14" s="291" customFormat="1" ht="12.75" hidden="1" customHeight="1">
      <c r="L3759" s="293"/>
      <c r="M3759" s="290"/>
      <c r="N3759" s="314"/>
    </row>
    <row r="3760" spans="12:14" s="291" customFormat="1" ht="12.75" hidden="1" customHeight="1">
      <c r="L3760" s="293"/>
      <c r="M3760" s="290"/>
      <c r="N3760" s="314"/>
    </row>
    <row r="3761" spans="12:14" s="291" customFormat="1" ht="12.75" hidden="1" customHeight="1">
      <c r="L3761" s="293"/>
      <c r="M3761" s="290"/>
      <c r="N3761" s="314"/>
    </row>
    <row r="3762" spans="12:14" s="291" customFormat="1" ht="12.75" hidden="1" customHeight="1">
      <c r="L3762" s="293"/>
      <c r="M3762" s="290"/>
      <c r="N3762" s="314"/>
    </row>
    <row r="3763" spans="12:14" s="291" customFormat="1" ht="12.75" hidden="1" customHeight="1">
      <c r="L3763" s="293"/>
      <c r="M3763" s="290"/>
      <c r="N3763" s="314"/>
    </row>
    <row r="3764" spans="12:14" s="291" customFormat="1" ht="12.75" hidden="1" customHeight="1">
      <c r="L3764" s="293"/>
      <c r="M3764" s="290"/>
      <c r="N3764" s="314"/>
    </row>
    <row r="3765" spans="12:14" s="291" customFormat="1" ht="12.75" hidden="1" customHeight="1">
      <c r="L3765" s="293"/>
      <c r="M3765" s="290"/>
      <c r="N3765" s="314"/>
    </row>
    <row r="3766" spans="12:14" s="291" customFormat="1" ht="12.75" hidden="1" customHeight="1">
      <c r="L3766" s="293"/>
      <c r="M3766" s="290"/>
      <c r="N3766" s="314"/>
    </row>
    <row r="3767" spans="12:14" s="291" customFormat="1" ht="12.75" hidden="1" customHeight="1">
      <c r="L3767" s="293"/>
      <c r="M3767" s="290"/>
      <c r="N3767" s="314"/>
    </row>
    <row r="3768" spans="12:14" s="291" customFormat="1" ht="12.75" hidden="1" customHeight="1">
      <c r="L3768" s="293"/>
      <c r="M3768" s="290"/>
      <c r="N3768" s="314"/>
    </row>
    <row r="3769" spans="12:14" s="291" customFormat="1" ht="12.75" hidden="1" customHeight="1">
      <c r="L3769" s="293"/>
      <c r="M3769" s="290"/>
      <c r="N3769" s="314"/>
    </row>
    <row r="3770" spans="12:14" s="291" customFormat="1" ht="12.75" hidden="1" customHeight="1">
      <c r="L3770" s="293"/>
      <c r="M3770" s="290"/>
      <c r="N3770" s="314"/>
    </row>
    <row r="3771" spans="12:14" s="291" customFormat="1" ht="12.75" hidden="1" customHeight="1">
      <c r="L3771" s="293"/>
      <c r="M3771" s="290"/>
      <c r="N3771" s="314"/>
    </row>
    <row r="3772" spans="12:14" s="291" customFormat="1" ht="12.75" hidden="1" customHeight="1">
      <c r="L3772" s="293"/>
      <c r="M3772" s="290"/>
      <c r="N3772" s="314"/>
    </row>
    <row r="3773" spans="12:14" s="291" customFormat="1" ht="12.75" hidden="1" customHeight="1">
      <c r="L3773" s="293"/>
      <c r="M3773" s="290"/>
      <c r="N3773" s="314"/>
    </row>
    <row r="3774" spans="12:14" s="291" customFormat="1" ht="12.75" hidden="1" customHeight="1">
      <c r="L3774" s="293"/>
      <c r="M3774" s="290"/>
      <c r="N3774" s="314"/>
    </row>
    <row r="3775" spans="12:14" s="291" customFormat="1" ht="12.75" hidden="1" customHeight="1">
      <c r="L3775" s="293"/>
      <c r="M3775" s="290"/>
      <c r="N3775" s="314"/>
    </row>
    <row r="3776" spans="12:14" s="291" customFormat="1" ht="12.75" hidden="1" customHeight="1">
      <c r="L3776" s="293"/>
      <c r="M3776" s="290"/>
      <c r="N3776" s="314"/>
    </row>
    <row r="3777" spans="12:14" s="291" customFormat="1" ht="12.75" hidden="1" customHeight="1">
      <c r="L3777" s="293"/>
      <c r="M3777" s="290"/>
      <c r="N3777" s="314"/>
    </row>
    <row r="3778" spans="12:14" s="291" customFormat="1" ht="12.75" hidden="1" customHeight="1">
      <c r="L3778" s="293"/>
      <c r="M3778" s="290"/>
      <c r="N3778" s="314"/>
    </row>
    <row r="3779" spans="12:14" s="291" customFormat="1" ht="12.75" hidden="1" customHeight="1">
      <c r="L3779" s="293"/>
      <c r="M3779" s="290"/>
      <c r="N3779" s="314"/>
    </row>
    <row r="3780" spans="12:14" s="291" customFormat="1" ht="12.75" hidden="1" customHeight="1">
      <c r="L3780" s="293"/>
      <c r="M3780" s="290"/>
      <c r="N3780" s="314"/>
    </row>
    <row r="3781" spans="12:14" s="291" customFormat="1" ht="12.75" hidden="1" customHeight="1">
      <c r="L3781" s="293"/>
      <c r="M3781" s="290"/>
      <c r="N3781" s="314"/>
    </row>
    <row r="3782" spans="12:14" s="291" customFormat="1" ht="12.75" hidden="1" customHeight="1">
      <c r="L3782" s="293"/>
      <c r="M3782" s="290"/>
      <c r="N3782" s="314"/>
    </row>
    <row r="3783" spans="12:14" s="291" customFormat="1" ht="12.75" hidden="1" customHeight="1">
      <c r="L3783" s="293"/>
      <c r="M3783" s="290"/>
      <c r="N3783" s="314"/>
    </row>
    <row r="3784" spans="12:14" s="291" customFormat="1" ht="12.75" hidden="1" customHeight="1">
      <c r="L3784" s="293"/>
      <c r="M3784" s="290"/>
      <c r="N3784" s="314"/>
    </row>
    <row r="3785" spans="12:14" s="291" customFormat="1" ht="12.75" hidden="1" customHeight="1">
      <c r="L3785" s="293"/>
      <c r="M3785" s="290"/>
      <c r="N3785" s="314"/>
    </row>
    <row r="3786" spans="12:14" s="291" customFormat="1" ht="12.75" hidden="1" customHeight="1">
      <c r="L3786" s="293"/>
      <c r="M3786" s="290"/>
      <c r="N3786" s="314"/>
    </row>
    <row r="3787" spans="12:14" s="291" customFormat="1" ht="12.75" hidden="1" customHeight="1">
      <c r="L3787" s="293"/>
      <c r="M3787" s="290"/>
      <c r="N3787" s="314"/>
    </row>
    <row r="3788" spans="12:14" s="291" customFormat="1" ht="12.75" hidden="1" customHeight="1">
      <c r="L3788" s="293"/>
      <c r="M3788" s="290"/>
      <c r="N3788" s="314"/>
    </row>
    <row r="3789" spans="12:14" s="291" customFormat="1" ht="12.75" hidden="1" customHeight="1">
      <c r="L3789" s="293"/>
      <c r="M3789" s="290"/>
      <c r="N3789" s="314"/>
    </row>
    <row r="3790" spans="12:14" s="291" customFormat="1" ht="12.75" hidden="1" customHeight="1">
      <c r="L3790" s="293"/>
      <c r="M3790" s="290"/>
      <c r="N3790" s="314"/>
    </row>
    <row r="3791" spans="12:14" s="291" customFormat="1" ht="12.75" hidden="1" customHeight="1">
      <c r="L3791" s="293"/>
      <c r="M3791" s="290"/>
      <c r="N3791" s="314"/>
    </row>
    <row r="3792" spans="12:14" s="291" customFormat="1" ht="12.75" hidden="1" customHeight="1">
      <c r="L3792" s="293"/>
      <c r="M3792" s="290"/>
      <c r="N3792" s="314"/>
    </row>
    <row r="3793" spans="12:14" s="291" customFormat="1" ht="12.75" hidden="1" customHeight="1">
      <c r="L3793" s="293"/>
      <c r="M3793" s="290"/>
      <c r="N3793" s="314"/>
    </row>
    <row r="3794" spans="12:14" s="291" customFormat="1" ht="12.75" hidden="1" customHeight="1">
      <c r="L3794" s="293"/>
      <c r="M3794" s="290"/>
      <c r="N3794" s="314"/>
    </row>
    <row r="3795" spans="12:14" s="291" customFormat="1" ht="12.75" hidden="1" customHeight="1">
      <c r="L3795" s="293"/>
      <c r="M3795" s="290"/>
      <c r="N3795" s="314"/>
    </row>
    <row r="3796" spans="12:14" s="291" customFormat="1" ht="12.75" hidden="1" customHeight="1">
      <c r="L3796" s="293"/>
      <c r="M3796" s="290"/>
      <c r="N3796" s="314"/>
    </row>
    <row r="3797" spans="12:14" s="291" customFormat="1" ht="12.75" hidden="1" customHeight="1">
      <c r="L3797" s="293"/>
      <c r="M3797" s="290"/>
      <c r="N3797" s="314"/>
    </row>
    <row r="3798" spans="12:14" s="291" customFormat="1" ht="12.75" hidden="1" customHeight="1">
      <c r="L3798" s="293"/>
      <c r="M3798" s="290"/>
      <c r="N3798" s="314"/>
    </row>
    <row r="3799" spans="12:14" s="291" customFormat="1" ht="12.75" hidden="1" customHeight="1">
      <c r="L3799" s="293"/>
      <c r="M3799" s="290"/>
      <c r="N3799" s="314"/>
    </row>
    <row r="3800" spans="12:14" s="291" customFormat="1" ht="12.75" hidden="1" customHeight="1">
      <c r="L3800" s="293"/>
      <c r="M3800" s="290"/>
      <c r="N3800" s="314"/>
    </row>
    <row r="3801" spans="12:14" s="291" customFormat="1" ht="12.75" hidden="1" customHeight="1">
      <c r="L3801" s="293"/>
      <c r="M3801" s="290"/>
      <c r="N3801" s="314"/>
    </row>
    <row r="3802" spans="12:14" s="291" customFormat="1" ht="12.75" hidden="1" customHeight="1">
      <c r="L3802" s="293"/>
      <c r="M3802" s="290"/>
      <c r="N3802" s="314"/>
    </row>
    <row r="3803" spans="12:14" s="291" customFormat="1" ht="12.75" hidden="1" customHeight="1">
      <c r="L3803" s="293"/>
      <c r="M3803" s="290"/>
      <c r="N3803" s="314"/>
    </row>
    <row r="3804" spans="12:14" s="291" customFormat="1" ht="12.75" hidden="1" customHeight="1">
      <c r="L3804" s="293"/>
      <c r="M3804" s="290"/>
      <c r="N3804" s="314"/>
    </row>
    <row r="3805" spans="12:14" s="291" customFormat="1" ht="12.75" hidden="1" customHeight="1">
      <c r="L3805" s="293"/>
      <c r="M3805" s="290"/>
      <c r="N3805" s="314"/>
    </row>
    <row r="3806" spans="12:14" s="291" customFormat="1" ht="12.75" hidden="1" customHeight="1">
      <c r="L3806" s="293"/>
      <c r="M3806" s="290"/>
      <c r="N3806" s="314"/>
    </row>
    <row r="3807" spans="12:14" s="291" customFormat="1" ht="12.75" hidden="1" customHeight="1">
      <c r="L3807" s="293"/>
      <c r="M3807" s="290"/>
      <c r="N3807" s="314"/>
    </row>
    <row r="3808" spans="12:14" s="291" customFormat="1" ht="12.75" hidden="1" customHeight="1">
      <c r="L3808" s="293"/>
      <c r="M3808" s="290"/>
      <c r="N3808" s="314"/>
    </row>
    <row r="3809" spans="12:14" s="291" customFormat="1" ht="12.75" hidden="1" customHeight="1">
      <c r="L3809" s="293"/>
      <c r="M3809" s="290"/>
      <c r="N3809" s="314"/>
    </row>
    <row r="3810" spans="12:14" s="291" customFormat="1" ht="12.75" hidden="1" customHeight="1">
      <c r="L3810" s="293"/>
      <c r="M3810" s="290"/>
      <c r="N3810" s="314"/>
    </row>
    <row r="3811" spans="12:14" s="291" customFormat="1" ht="12.75" hidden="1" customHeight="1">
      <c r="L3811" s="293"/>
      <c r="M3811" s="290"/>
      <c r="N3811" s="314"/>
    </row>
    <row r="3812" spans="12:14" s="291" customFormat="1" ht="12.75" hidden="1" customHeight="1">
      <c r="L3812" s="293"/>
      <c r="M3812" s="290"/>
      <c r="N3812" s="314"/>
    </row>
    <row r="3813" spans="12:14" s="291" customFormat="1" ht="12.75" hidden="1" customHeight="1">
      <c r="L3813" s="293"/>
      <c r="M3813" s="290"/>
      <c r="N3813" s="314"/>
    </row>
    <row r="3814" spans="12:14" s="291" customFormat="1" ht="12.75" hidden="1" customHeight="1">
      <c r="L3814" s="293"/>
      <c r="M3814" s="290"/>
      <c r="N3814" s="314"/>
    </row>
    <row r="3815" spans="12:14" s="291" customFormat="1" ht="12.75" hidden="1" customHeight="1">
      <c r="L3815" s="293"/>
      <c r="M3815" s="290"/>
      <c r="N3815" s="314"/>
    </row>
    <row r="3816" spans="12:14" s="291" customFormat="1" ht="12.75" hidden="1" customHeight="1">
      <c r="L3816" s="293"/>
      <c r="M3816" s="290"/>
      <c r="N3816" s="314"/>
    </row>
    <row r="3817" spans="12:14" s="291" customFormat="1" ht="12.75" hidden="1" customHeight="1">
      <c r="L3817" s="293"/>
      <c r="M3817" s="290"/>
      <c r="N3817" s="314"/>
    </row>
    <row r="3818" spans="12:14" s="291" customFormat="1" ht="12.75" hidden="1" customHeight="1">
      <c r="L3818" s="293"/>
      <c r="M3818" s="290"/>
      <c r="N3818" s="314"/>
    </row>
    <row r="3819" spans="12:14" s="291" customFormat="1" ht="12.75" hidden="1" customHeight="1">
      <c r="L3819" s="293"/>
      <c r="M3819" s="290"/>
      <c r="N3819" s="314"/>
    </row>
    <row r="3820" spans="12:14" s="291" customFormat="1" ht="12.75" hidden="1" customHeight="1">
      <c r="L3820" s="293"/>
      <c r="M3820" s="290"/>
      <c r="N3820" s="314"/>
    </row>
    <row r="3821" spans="12:14" s="291" customFormat="1" ht="12.75" hidden="1" customHeight="1">
      <c r="L3821" s="293"/>
      <c r="M3821" s="290"/>
      <c r="N3821" s="314"/>
    </row>
    <row r="3822" spans="12:14" s="291" customFormat="1" ht="12.75" hidden="1" customHeight="1">
      <c r="L3822" s="293"/>
      <c r="M3822" s="290"/>
      <c r="N3822" s="314"/>
    </row>
    <row r="3823" spans="12:14" s="291" customFormat="1" ht="12.75" hidden="1" customHeight="1">
      <c r="L3823" s="293"/>
      <c r="M3823" s="290"/>
      <c r="N3823" s="314"/>
    </row>
    <row r="3824" spans="12:14" s="291" customFormat="1" ht="12.75" hidden="1" customHeight="1">
      <c r="L3824" s="293"/>
      <c r="M3824" s="290"/>
      <c r="N3824" s="314"/>
    </row>
    <row r="3825" spans="12:14" s="291" customFormat="1" ht="12.75" hidden="1" customHeight="1">
      <c r="L3825" s="293"/>
      <c r="M3825" s="290"/>
      <c r="N3825" s="314"/>
    </row>
    <row r="3826" spans="12:14" s="291" customFormat="1" ht="12.75" hidden="1" customHeight="1">
      <c r="L3826" s="293"/>
      <c r="M3826" s="290"/>
      <c r="N3826" s="314"/>
    </row>
    <row r="3827" spans="12:14" s="291" customFormat="1" ht="12.75" hidden="1" customHeight="1">
      <c r="L3827" s="293"/>
      <c r="M3827" s="290"/>
      <c r="N3827" s="314"/>
    </row>
    <row r="3828" spans="12:14" s="291" customFormat="1" ht="12.75" hidden="1" customHeight="1">
      <c r="L3828" s="293"/>
      <c r="M3828" s="290"/>
      <c r="N3828" s="314"/>
    </row>
    <row r="3829" spans="12:14" s="291" customFormat="1" ht="12.75" hidden="1" customHeight="1">
      <c r="L3829" s="293"/>
      <c r="M3829" s="290"/>
      <c r="N3829" s="314"/>
    </row>
    <row r="3830" spans="12:14" s="291" customFormat="1" ht="12.75" hidden="1" customHeight="1">
      <c r="L3830" s="293"/>
      <c r="M3830" s="290"/>
      <c r="N3830" s="314"/>
    </row>
    <row r="3831" spans="12:14" s="291" customFormat="1" ht="12.75" hidden="1" customHeight="1">
      <c r="L3831" s="293"/>
      <c r="M3831" s="290"/>
      <c r="N3831" s="314"/>
    </row>
    <row r="3832" spans="12:14" s="291" customFormat="1" ht="12.75" hidden="1" customHeight="1">
      <c r="L3832" s="293"/>
      <c r="M3832" s="290"/>
      <c r="N3832" s="314"/>
    </row>
    <row r="3833" spans="12:14" s="291" customFormat="1" ht="12.75" hidden="1" customHeight="1">
      <c r="L3833" s="293"/>
      <c r="M3833" s="290"/>
      <c r="N3833" s="314"/>
    </row>
    <row r="3834" spans="12:14" s="291" customFormat="1" ht="12.75" hidden="1" customHeight="1">
      <c r="L3834" s="293"/>
      <c r="M3834" s="290"/>
      <c r="N3834" s="314"/>
    </row>
    <row r="3835" spans="12:14" s="291" customFormat="1" ht="12.75" hidden="1" customHeight="1">
      <c r="L3835" s="293"/>
      <c r="M3835" s="290"/>
      <c r="N3835" s="314"/>
    </row>
    <row r="3836" spans="12:14" s="291" customFormat="1" ht="12.75" hidden="1" customHeight="1">
      <c r="L3836" s="293"/>
      <c r="M3836" s="290"/>
      <c r="N3836" s="314"/>
    </row>
    <row r="3837" spans="12:14" s="291" customFormat="1" ht="12.75" hidden="1" customHeight="1">
      <c r="L3837" s="293"/>
      <c r="M3837" s="290"/>
      <c r="N3837" s="314"/>
    </row>
    <row r="3838" spans="12:14" s="291" customFormat="1" ht="12.75" hidden="1" customHeight="1">
      <c r="L3838" s="293"/>
      <c r="M3838" s="290"/>
      <c r="N3838" s="314"/>
    </row>
    <row r="3839" spans="12:14" s="291" customFormat="1" ht="12.75" hidden="1" customHeight="1">
      <c r="L3839" s="293"/>
      <c r="M3839" s="290"/>
      <c r="N3839" s="314"/>
    </row>
    <row r="3840" spans="12:14" s="291" customFormat="1" ht="12.75" hidden="1" customHeight="1">
      <c r="L3840" s="293"/>
      <c r="M3840" s="290"/>
      <c r="N3840" s="314"/>
    </row>
    <row r="3841" spans="12:14" s="291" customFormat="1" ht="12.75" hidden="1" customHeight="1">
      <c r="L3841" s="293"/>
      <c r="M3841" s="290"/>
      <c r="N3841" s="314"/>
    </row>
    <row r="3842" spans="12:14" s="291" customFormat="1" ht="12.75" hidden="1" customHeight="1">
      <c r="L3842" s="293"/>
      <c r="M3842" s="290"/>
      <c r="N3842" s="314"/>
    </row>
    <row r="3843" spans="12:14" s="291" customFormat="1" ht="12.75" hidden="1" customHeight="1">
      <c r="L3843" s="293"/>
      <c r="M3843" s="290"/>
      <c r="N3843" s="314"/>
    </row>
    <row r="3844" spans="12:14" s="291" customFormat="1" ht="12.75" hidden="1" customHeight="1">
      <c r="L3844" s="293"/>
      <c r="M3844" s="290"/>
      <c r="N3844" s="314"/>
    </row>
    <row r="3845" spans="12:14" s="291" customFormat="1" ht="12.75" hidden="1" customHeight="1">
      <c r="L3845" s="293"/>
      <c r="M3845" s="290"/>
      <c r="N3845" s="314"/>
    </row>
    <row r="3846" spans="12:14" s="291" customFormat="1" ht="12.75" hidden="1" customHeight="1">
      <c r="L3846" s="293"/>
      <c r="M3846" s="290"/>
      <c r="N3846" s="314"/>
    </row>
    <row r="3847" spans="12:14" s="291" customFormat="1" ht="12.75" hidden="1" customHeight="1">
      <c r="L3847" s="293"/>
      <c r="M3847" s="290"/>
      <c r="N3847" s="314"/>
    </row>
    <row r="3848" spans="12:14" s="291" customFormat="1" ht="12.75" hidden="1" customHeight="1">
      <c r="L3848" s="293"/>
      <c r="M3848" s="290"/>
      <c r="N3848" s="314"/>
    </row>
    <row r="3849" spans="12:14" s="291" customFormat="1" ht="12.75" hidden="1" customHeight="1">
      <c r="L3849" s="293"/>
      <c r="M3849" s="290"/>
      <c r="N3849" s="314"/>
    </row>
    <row r="3850" spans="12:14" s="291" customFormat="1" ht="12.75" hidden="1" customHeight="1">
      <c r="L3850" s="293"/>
      <c r="M3850" s="290"/>
      <c r="N3850" s="314"/>
    </row>
    <row r="3851" spans="12:14" s="291" customFormat="1" ht="12.75" hidden="1" customHeight="1">
      <c r="L3851" s="293"/>
      <c r="M3851" s="290"/>
      <c r="N3851" s="314"/>
    </row>
    <row r="3852" spans="12:14" s="291" customFormat="1" ht="12.75" hidden="1" customHeight="1">
      <c r="L3852" s="293"/>
      <c r="M3852" s="290"/>
      <c r="N3852" s="314"/>
    </row>
    <row r="3853" spans="12:14" s="291" customFormat="1" ht="12.75" hidden="1" customHeight="1">
      <c r="L3853" s="293"/>
      <c r="M3853" s="290"/>
      <c r="N3853" s="314"/>
    </row>
    <row r="3854" spans="12:14" s="291" customFormat="1" ht="12.75" hidden="1" customHeight="1">
      <c r="L3854" s="293"/>
      <c r="M3854" s="290"/>
      <c r="N3854" s="314"/>
    </row>
    <row r="3855" spans="12:14" s="291" customFormat="1" ht="12.75" hidden="1" customHeight="1">
      <c r="L3855" s="293"/>
      <c r="M3855" s="290"/>
      <c r="N3855" s="314"/>
    </row>
    <row r="3856" spans="12:14" s="291" customFormat="1" ht="12.75" hidden="1" customHeight="1">
      <c r="L3856" s="293"/>
      <c r="M3856" s="290"/>
      <c r="N3856" s="314"/>
    </row>
    <row r="3857" spans="12:14" s="291" customFormat="1" ht="12.75" hidden="1" customHeight="1">
      <c r="L3857" s="293"/>
      <c r="M3857" s="290"/>
      <c r="N3857" s="314"/>
    </row>
    <row r="3858" spans="12:14" s="291" customFormat="1" ht="12.75" hidden="1" customHeight="1">
      <c r="L3858" s="293"/>
      <c r="M3858" s="290"/>
      <c r="N3858" s="314"/>
    </row>
    <row r="3859" spans="12:14" s="291" customFormat="1" ht="12.75" hidden="1" customHeight="1">
      <c r="L3859" s="293"/>
      <c r="M3859" s="290"/>
      <c r="N3859" s="314"/>
    </row>
    <row r="3860" spans="12:14" s="291" customFormat="1" ht="12.75" hidden="1" customHeight="1">
      <c r="L3860" s="293"/>
      <c r="M3860" s="290"/>
      <c r="N3860" s="314"/>
    </row>
    <row r="3861" spans="12:14" s="291" customFormat="1" ht="12.75" hidden="1" customHeight="1">
      <c r="L3861" s="293"/>
      <c r="M3861" s="290"/>
      <c r="N3861" s="314"/>
    </row>
    <row r="3862" spans="12:14" s="291" customFormat="1" ht="12.75" hidden="1" customHeight="1">
      <c r="L3862" s="293"/>
      <c r="M3862" s="290"/>
      <c r="N3862" s="314"/>
    </row>
    <row r="3863" spans="12:14" s="291" customFormat="1" ht="12.75" hidden="1" customHeight="1">
      <c r="L3863" s="293"/>
      <c r="M3863" s="290"/>
      <c r="N3863" s="314"/>
    </row>
    <row r="3864" spans="12:14" s="291" customFormat="1" ht="12.75" hidden="1" customHeight="1">
      <c r="L3864" s="293"/>
      <c r="M3864" s="290"/>
      <c r="N3864" s="314"/>
    </row>
    <row r="3865" spans="12:14" s="291" customFormat="1" ht="12.75" hidden="1" customHeight="1">
      <c r="L3865" s="293"/>
      <c r="M3865" s="290"/>
      <c r="N3865" s="314"/>
    </row>
    <row r="3866" spans="12:14" s="291" customFormat="1" ht="12.75" hidden="1" customHeight="1">
      <c r="L3866" s="293"/>
      <c r="M3866" s="290"/>
      <c r="N3866" s="314"/>
    </row>
    <row r="3867" spans="12:14" s="291" customFormat="1" ht="12.75" hidden="1" customHeight="1">
      <c r="L3867" s="293"/>
      <c r="M3867" s="290"/>
      <c r="N3867" s="314"/>
    </row>
    <row r="3868" spans="12:14" s="291" customFormat="1" ht="12.75" hidden="1" customHeight="1">
      <c r="L3868" s="293"/>
      <c r="M3868" s="290"/>
      <c r="N3868" s="314"/>
    </row>
    <row r="3869" spans="12:14" s="291" customFormat="1" ht="12.75" hidden="1" customHeight="1">
      <c r="L3869" s="293"/>
      <c r="M3869" s="290"/>
      <c r="N3869" s="314"/>
    </row>
    <row r="3870" spans="12:14" s="291" customFormat="1" ht="12.75" hidden="1" customHeight="1">
      <c r="L3870" s="293"/>
      <c r="M3870" s="290"/>
      <c r="N3870" s="314"/>
    </row>
    <row r="3871" spans="12:14" s="291" customFormat="1" ht="12.75" hidden="1" customHeight="1">
      <c r="L3871" s="293"/>
      <c r="M3871" s="290"/>
      <c r="N3871" s="314"/>
    </row>
    <row r="3872" spans="12:14" s="291" customFormat="1" ht="12.75" hidden="1" customHeight="1">
      <c r="L3872" s="293"/>
      <c r="M3872" s="290"/>
      <c r="N3872" s="314"/>
    </row>
    <row r="3873" spans="12:14" s="291" customFormat="1" ht="12.75" hidden="1" customHeight="1">
      <c r="L3873" s="293"/>
      <c r="M3873" s="290"/>
      <c r="N3873" s="314"/>
    </row>
    <row r="3874" spans="12:14" s="291" customFormat="1" ht="12.75" hidden="1" customHeight="1">
      <c r="L3874" s="293"/>
      <c r="M3874" s="290"/>
      <c r="N3874" s="314"/>
    </row>
    <row r="3875" spans="12:14" s="291" customFormat="1" ht="12.75" hidden="1" customHeight="1">
      <c r="L3875" s="293"/>
      <c r="M3875" s="290"/>
      <c r="N3875" s="314"/>
    </row>
    <row r="3876" spans="12:14" s="291" customFormat="1" ht="12.75" hidden="1" customHeight="1">
      <c r="L3876" s="293"/>
      <c r="M3876" s="290"/>
      <c r="N3876" s="314"/>
    </row>
    <row r="3877" spans="12:14" s="291" customFormat="1" ht="12.75" hidden="1" customHeight="1">
      <c r="L3877" s="293"/>
      <c r="M3877" s="290"/>
      <c r="N3877" s="314"/>
    </row>
    <row r="3878" spans="12:14" s="291" customFormat="1" ht="12.75" hidden="1" customHeight="1">
      <c r="L3878" s="293"/>
      <c r="M3878" s="290"/>
      <c r="N3878" s="314"/>
    </row>
    <row r="3879" spans="12:14" s="291" customFormat="1" ht="12.75" hidden="1" customHeight="1">
      <c r="L3879" s="293"/>
      <c r="M3879" s="290"/>
      <c r="N3879" s="314"/>
    </row>
    <row r="3880" spans="12:14" s="291" customFormat="1" ht="12.75" hidden="1" customHeight="1">
      <c r="L3880" s="293"/>
      <c r="M3880" s="290"/>
      <c r="N3880" s="314"/>
    </row>
    <row r="3881" spans="12:14" s="291" customFormat="1" ht="12.75" hidden="1" customHeight="1">
      <c r="L3881" s="293"/>
      <c r="M3881" s="290"/>
      <c r="N3881" s="314"/>
    </row>
    <row r="3882" spans="12:14" s="291" customFormat="1" ht="12.75" hidden="1" customHeight="1">
      <c r="L3882" s="293"/>
      <c r="M3882" s="290"/>
      <c r="N3882" s="314"/>
    </row>
    <row r="3883" spans="12:14" s="291" customFormat="1" ht="12.75" hidden="1" customHeight="1">
      <c r="L3883" s="293"/>
      <c r="M3883" s="290"/>
      <c r="N3883" s="314"/>
    </row>
    <row r="3884" spans="12:14" s="291" customFormat="1" ht="12.75" hidden="1" customHeight="1">
      <c r="L3884" s="293"/>
      <c r="M3884" s="290"/>
      <c r="N3884" s="314"/>
    </row>
    <row r="3885" spans="12:14" s="291" customFormat="1" ht="12.75" hidden="1" customHeight="1">
      <c r="L3885" s="293"/>
      <c r="M3885" s="290"/>
      <c r="N3885" s="314"/>
    </row>
    <row r="3886" spans="12:14" s="291" customFormat="1" ht="12.75" hidden="1" customHeight="1">
      <c r="L3886" s="293"/>
      <c r="M3886" s="290"/>
      <c r="N3886" s="314"/>
    </row>
    <row r="3887" spans="12:14" s="291" customFormat="1" ht="12.75" hidden="1" customHeight="1">
      <c r="L3887" s="293"/>
      <c r="M3887" s="290"/>
      <c r="N3887" s="314"/>
    </row>
    <row r="3888" spans="12:14" s="291" customFormat="1" ht="12.75" hidden="1" customHeight="1">
      <c r="L3888" s="293"/>
      <c r="M3888" s="290"/>
      <c r="N3888" s="314"/>
    </row>
    <row r="3889" spans="12:14" s="291" customFormat="1" ht="12.75" hidden="1" customHeight="1">
      <c r="L3889" s="293"/>
      <c r="M3889" s="290"/>
      <c r="N3889" s="314"/>
    </row>
    <row r="3890" spans="12:14" s="291" customFormat="1" ht="12.75" hidden="1" customHeight="1">
      <c r="L3890" s="293"/>
      <c r="M3890" s="290"/>
      <c r="N3890" s="314"/>
    </row>
    <row r="3891" spans="12:14" s="291" customFormat="1" ht="12.75" hidden="1" customHeight="1">
      <c r="L3891" s="293"/>
      <c r="M3891" s="290"/>
      <c r="N3891" s="314"/>
    </row>
    <row r="3892" spans="12:14" s="291" customFormat="1" ht="12.75" hidden="1" customHeight="1">
      <c r="L3892" s="293"/>
      <c r="M3892" s="290"/>
      <c r="N3892" s="314"/>
    </row>
    <row r="3893" spans="12:14" s="291" customFormat="1" ht="12.75" hidden="1" customHeight="1">
      <c r="L3893" s="293"/>
      <c r="M3893" s="290"/>
      <c r="N3893" s="314"/>
    </row>
    <row r="3894" spans="12:14" s="291" customFormat="1" ht="12.75" hidden="1" customHeight="1">
      <c r="L3894" s="293"/>
      <c r="M3894" s="290"/>
      <c r="N3894" s="314"/>
    </row>
    <row r="3895" spans="12:14" s="291" customFormat="1" ht="12.75" hidden="1" customHeight="1">
      <c r="L3895" s="293"/>
      <c r="M3895" s="290"/>
      <c r="N3895" s="314"/>
    </row>
    <row r="3896" spans="12:14" s="291" customFormat="1" ht="12.75" hidden="1" customHeight="1">
      <c r="L3896" s="293"/>
      <c r="M3896" s="290"/>
      <c r="N3896" s="314"/>
    </row>
    <row r="3897" spans="12:14" s="291" customFormat="1" ht="12.75" hidden="1" customHeight="1">
      <c r="L3897" s="293"/>
      <c r="M3897" s="290"/>
      <c r="N3897" s="314"/>
    </row>
    <row r="3898" spans="12:14" s="291" customFormat="1" ht="12.75" hidden="1" customHeight="1">
      <c r="L3898" s="293"/>
      <c r="M3898" s="290"/>
      <c r="N3898" s="314"/>
    </row>
    <row r="3899" spans="12:14" s="291" customFormat="1" ht="12.75" hidden="1" customHeight="1">
      <c r="L3899" s="293"/>
      <c r="M3899" s="290"/>
      <c r="N3899" s="314"/>
    </row>
    <row r="3900" spans="12:14" s="291" customFormat="1" ht="12.75" hidden="1" customHeight="1">
      <c r="L3900" s="293"/>
      <c r="M3900" s="290"/>
      <c r="N3900" s="314"/>
    </row>
    <row r="3901" spans="12:14" s="291" customFormat="1" ht="12.75" hidden="1" customHeight="1">
      <c r="L3901" s="293"/>
      <c r="M3901" s="290"/>
      <c r="N3901" s="314"/>
    </row>
    <row r="3902" spans="12:14" s="291" customFormat="1" ht="12.75" hidden="1" customHeight="1">
      <c r="L3902" s="293"/>
      <c r="M3902" s="290"/>
      <c r="N3902" s="314"/>
    </row>
    <row r="3903" spans="12:14" s="291" customFormat="1" ht="12.75" hidden="1" customHeight="1">
      <c r="L3903" s="293"/>
      <c r="M3903" s="290"/>
      <c r="N3903" s="314"/>
    </row>
    <row r="3904" spans="12:14" s="291" customFormat="1" ht="12.75" hidden="1" customHeight="1">
      <c r="L3904" s="293"/>
      <c r="M3904" s="290"/>
      <c r="N3904" s="314"/>
    </row>
    <row r="3905" spans="12:14" s="291" customFormat="1" ht="12.75" hidden="1" customHeight="1">
      <c r="L3905" s="293"/>
      <c r="M3905" s="290"/>
      <c r="N3905" s="314"/>
    </row>
    <row r="3906" spans="12:14" s="291" customFormat="1" ht="12.75" hidden="1" customHeight="1">
      <c r="L3906" s="293"/>
      <c r="M3906" s="290"/>
      <c r="N3906" s="314"/>
    </row>
    <row r="3907" spans="12:14" s="291" customFormat="1" ht="12.75" hidden="1" customHeight="1">
      <c r="L3907" s="293"/>
      <c r="M3907" s="290"/>
      <c r="N3907" s="314"/>
    </row>
    <row r="3908" spans="12:14" s="291" customFormat="1" ht="12.75" hidden="1" customHeight="1">
      <c r="L3908" s="293"/>
      <c r="M3908" s="290"/>
      <c r="N3908" s="314"/>
    </row>
    <row r="3909" spans="12:14" s="291" customFormat="1" ht="12.75" hidden="1" customHeight="1">
      <c r="L3909" s="293"/>
      <c r="M3909" s="290"/>
      <c r="N3909" s="314"/>
    </row>
    <row r="3910" spans="12:14" s="291" customFormat="1" ht="12.75" hidden="1" customHeight="1">
      <c r="L3910" s="293"/>
      <c r="M3910" s="290"/>
      <c r="N3910" s="314"/>
    </row>
    <row r="3911" spans="12:14" s="291" customFormat="1" ht="12.75" hidden="1" customHeight="1">
      <c r="L3911" s="293"/>
      <c r="M3911" s="290"/>
      <c r="N3911" s="314"/>
    </row>
    <row r="3912" spans="12:14" s="291" customFormat="1" ht="12.75" hidden="1" customHeight="1">
      <c r="L3912" s="293"/>
      <c r="M3912" s="290"/>
      <c r="N3912" s="314"/>
    </row>
    <row r="3913" spans="12:14" s="291" customFormat="1" ht="12.75" hidden="1" customHeight="1">
      <c r="L3913" s="293"/>
      <c r="M3913" s="290"/>
      <c r="N3913" s="314"/>
    </row>
    <row r="3914" spans="12:14" s="291" customFormat="1" ht="12.75" hidden="1" customHeight="1">
      <c r="L3914" s="293"/>
      <c r="M3914" s="290"/>
      <c r="N3914" s="314"/>
    </row>
    <row r="3915" spans="12:14" s="291" customFormat="1" ht="12.75" hidden="1" customHeight="1">
      <c r="L3915" s="293"/>
      <c r="M3915" s="290"/>
      <c r="N3915" s="314"/>
    </row>
    <row r="3916" spans="12:14" s="291" customFormat="1" ht="12.75" hidden="1" customHeight="1">
      <c r="L3916" s="293"/>
      <c r="M3916" s="290"/>
      <c r="N3916" s="314"/>
    </row>
    <row r="3917" spans="12:14" s="291" customFormat="1" ht="12.75" hidden="1" customHeight="1">
      <c r="L3917" s="293"/>
      <c r="M3917" s="290"/>
      <c r="N3917" s="314"/>
    </row>
    <row r="3918" spans="12:14" s="291" customFormat="1" ht="12.75" hidden="1" customHeight="1">
      <c r="L3918" s="293"/>
      <c r="M3918" s="290"/>
      <c r="N3918" s="314"/>
    </row>
    <row r="3919" spans="12:14" s="291" customFormat="1" ht="12.75" hidden="1" customHeight="1">
      <c r="L3919" s="293"/>
      <c r="M3919" s="290"/>
      <c r="N3919" s="314"/>
    </row>
    <row r="3920" spans="12:14" s="291" customFormat="1" ht="12.75" hidden="1" customHeight="1">
      <c r="L3920" s="293"/>
      <c r="M3920" s="290"/>
      <c r="N3920" s="314"/>
    </row>
    <row r="3921" spans="12:14" s="291" customFormat="1" ht="12.75" hidden="1" customHeight="1">
      <c r="L3921" s="293"/>
      <c r="M3921" s="290"/>
      <c r="N3921" s="314"/>
    </row>
    <row r="3922" spans="12:14" s="291" customFormat="1" ht="12.75" hidden="1" customHeight="1">
      <c r="L3922" s="293"/>
      <c r="M3922" s="290"/>
      <c r="N3922" s="314"/>
    </row>
    <row r="3923" spans="12:14" s="291" customFormat="1" ht="12.75" hidden="1" customHeight="1">
      <c r="L3923" s="293"/>
      <c r="M3923" s="290"/>
      <c r="N3923" s="314"/>
    </row>
    <row r="3924" spans="12:14" s="291" customFormat="1" ht="12.75" hidden="1" customHeight="1">
      <c r="L3924" s="293"/>
      <c r="M3924" s="290"/>
      <c r="N3924" s="314"/>
    </row>
    <row r="3925" spans="12:14" s="291" customFormat="1" ht="12.75" hidden="1" customHeight="1">
      <c r="L3925" s="293"/>
      <c r="M3925" s="290"/>
      <c r="N3925" s="314"/>
    </row>
    <row r="3926" spans="12:14" s="291" customFormat="1" ht="12.75" hidden="1" customHeight="1">
      <c r="L3926" s="293"/>
      <c r="M3926" s="290"/>
      <c r="N3926" s="314"/>
    </row>
    <row r="3927" spans="12:14" s="291" customFormat="1" ht="12.75" hidden="1" customHeight="1">
      <c r="L3927" s="293"/>
      <c r="M3927" s="290"/>
      <c r="N3927" s="314"/>
    </row>
    <row r="3928" spans="12:14" s="291" customFormat="1" ht="12.75" hidden="1" customHeight="1">
      <c r="L3928" s="293"/>
      <c r="M3928" s="290"/>
      <c r="N3928" s="314"/>
    </row>
    <row r="3929" spans="12:14" s="291" customFormat="1" ht="12.75" hidden="1" customHeight="1">
      <c r="L3929" s="293"/>
      <c r="M3929" s="290"/>
      <c r="N3929" s="314"/>
    </row>
    <row r="3930" spans="12:14" s="291" customFormat="1" ht="12.75" hidden="1" customHeight="1">
      <c r="L3930" s="293"/>
      <c r="M3930" s="290"/>
      <c r="N3930" s="314"/>
    </row>
    <row r="3931" spans="12:14" s="291" customFormat="1" ht="12.75" hidden="1" customHeight="1">
      <c r="L3931" s="293"/>
      <c r="M3931" s="290"/>
      <c r="N3931" s="314"/>
    </row>
    <row r="3932" spans="12:14" s="291" customFormat="1" ht="12.75" hidden="1" customHeight="1">
      <c r="L3932" s="293"/>
      <c r="M3932" s="290"/>
      <c r="N3932" s="314"/>
    </row>
    <row r="3933" spans="12:14" s="291" customFormat="1" ht="12.75" hidden="1" customHeight="1">
      <c r="L3933" s="293"/>
      <c r="M3933" s="290"/>
      <c r="N3933" s="314"/>
    </row>
    <row r="3934" spans="12:14" s="291" customFormat="1" ht="12.75" hidden="1" customHeight="1">
      <c r="L3934" s="293"/>
      <c r="M3934" s="290"/>
      <c r="N3934" s="314"/>
    </row>
    <row r="3935" spans="12:14" s="291" customFormat="1" ht="12.75" hidden="1" customHeight="1">
      <c r="L3935" s="293"/>
      <c r="M3935" s="290"/>
      <c r="N3935" s="314"/>
    </row>
    <row r="3936" spans="12:14" s="291" customFormat="1" ht="12.75" hidden="1" customHeight="1">
      <c r="L3936" s="293"/>
      <c r="M3936" s="290"/>
      <c r="N3936" s="314"/>
    </row>
    <row r="3937" spans="12:14" s="291" customFormat="1" ht="12.75" hidden="1" customHeight="1">
      <c r="L3937" s="293"/>
      <c r="M3937" s="290"/>
      <c r="N3937" s="314"/>
    </row>
    <row r="3938" spans="12:14" s="291" customFormat="1" ht="12.75" hidden="1" customHeight="1">
      <c r="L3938" s="293"/>
      <c r="M3938" s="290"/>
      <c r="N3938" s="314"/>
    </row>
    <row r="3939" spans="12:14" s="291" customFormat="1" ht="12.75" hidden="1" customHeight="1">
      <c r="L3939" s="293"/>
      <c r="M3939" s="290"/>
      <c r="N3939" s="314"/>
    </row>
    <row r="3940" spans="12:14" s="291" customFormat="1" ht="12.75" hidden="1" customHeight="1">
      <c r="L3940" s="293"/>
      <c r="M3940" s="290"/>
      <c r="N3940" s="314"/>
    </row>
    <row r="3941" spans="12:14" s="291" customFormat="1" ht="12.75" hidden="1" customHeight="1">
      <c r="L3941" s="293"/>
      <c r="M3941" s="290"/>
      <c r="N3941" s="314"/>
    </row>
    <row r="3942" spans="12:14" s="291" customFormat="1" ht="12.75" hidden="1" customHeight="1">
      <c r="L3942" s="293"/>
      <c r="M3942" s="290"/>
      <c r="N3942" s="314"/>
    </row>
    <row r="3943" spans="12:14" s="291" customFormat="1" ht="12.75" hidden="1" customHeight="1">
      <c r="L3943" s="293"/>
      <c r="M3943" s="290"/>
      <c r="N3943" s="314"/>
    </row>
    <row r="3944" spans="12:14" s="291" customFormat="1" ht="12.75" hidden="1" customHeight="1">
      <c r="L3944" s="293"/>
      <c r="M3944" s="290"/>
      <c r="N3944" s="314"/>
    </row>
    <row r="3945" spans="12:14" s="291" customFormat="1" ht="12.75" hidden="1" customHeight="1">
      <c r="L3945" s="293"/>
      <c r="M3945" s="290"/>
      <c r="N3945" s="314"/>
    </row>
    <row r="3946" spans="12:14" s="291" customFormat="1" ht="12.75" hidden="1" customHeight="1">
      <c r="L3946" s="293"/>
      <c r="M3946" s="290"/>
      <c r="N3946" s="314"/>
    </row>
    <row r="3947" spans="12:14" s="291" customFormat="1" ht="12.75" hidden="1" customHeight="1">
      <c r="L3947" s="293"/>
      <c r="M3947" s="290"/>
      <c r="N3947" s="314"/>
    </row>
    <row r="3948" spans="12:14" s="291" customFormat="1" ht="12.75" hidden="1" customHeight="1">
      <c r="L3948" s="293"/>
      <c r="M3948" s="290"/>
      <c r="N3948" s="314"/>
    </row>
    <row r="3949" spans="12:14" s="291" customFormat="1" ht="12.75" hidden="1" customHeight="1">
      <c r="L3949" s="293"/>
      <c r="M3949" s="290"/>
      <c r="N3949" s="314"/>
    </row>
    <row r="3950" spans="12:14" s="291" customFormat="1" ht="12.75" hidden="1" customHeight="1">
      <c r="L3950" s="293"/>
      <c r="M3950" s="290"/>
      <c r="N3950" s="314"/>
    </row>
    <row r="3951" spans="12:14" s="291" customFormat="1" ht="12.75" hidden="1" customHeight="1">
      <c r="L3951" s="293"/>
      <c r="M3951" s="290"/>
      <c r="N3951" s="314"/>
    </row>
    <row r="3952" spans="12:14" s="291" customFormat="1" ht="12.75" hidden="1" customHeight="1">
      <c r="L3952" s="293"/>
      <c r="M3952" s="290"/>
      <c r="N3952" s="314"/>
    </row>
    <row r="3953" spans="12:14" s="291" customFormat="1" ht="12.75" hidden="1" customHeight="1">
      <c r="L3953" s="293"/>
      <c r="M3953" s="290"/>
      <c r="N3953" s="314"/>
    </row>
    <row r="3954" spans="12:14" s="291" customFormat="1" ht="12.75" hidden="1" customHeight="1">
      <c r="L3954" s="293"/>
      <c r="M3954" s="290"/>
      <c r="N3954" s="314"/>
    </row>
    <row r="3955" spans="12:14" s="291" customFormat="1" ht="12.75" hidden="1" customHeight="1">
      <c r="L3955" s="293"/>
      <c r="M3955" s="290"/>
      <c r="N3955" s="314"/>
    </row>
    <row r="3956" spans="12:14" s="291" customFormat="1" ht="12.75" hidden="1" customHeight="1">
      <c r="L3956" s="293"/>
      <c r="M3956" s="290"/>
      <c r="N3956" s="314"/>
    </row>
    <row r="3957" spans="12:14" s="291" customFormat="1" ht="12.75" hidden="1" customHeight="1">
      <c r="L3957" s="293"/>
      <c r="M3957" s="290"/>
      <c r="N3957" s="314"/>
    </row>
    <row r="3958" spans="12:14" s="291" customFormat="1" ht="12.75" hidden="1" customHeight="1">
      <c r="L3958" s="293"/>
      <c r="M3958" s="290"/>
      <c r="N3958" s="314"/>
    </row>
    <row r="3959" spans="12:14" s="291" customFormat="1" ht="12.75" hidden="1" customHeight="1">
      <c r="L3959" s="293"/>
      <c r="M3959" s="290"/>
      <c r="N3959" s="314"/>
    </row>
    <row r="3960" spans="12:14" s="291" customFormat="1" ht="12.75" hidden="1" customHeight="1">
      <c r="L3960" s="293"/>
      <c r="M3960" s="290"/>
      <c r="N3960" s="314"/>
    </row>
    <row r="3961" spans="12:14" s="291" customFormat="1" ht="12.75" hidden="1" customHeight="1">
      <c r="L3961" s="293"/>
      <c r="M3961" s="290"/>
      <c r="N3961" s="314"/>
    </row>
    <row r="3962" spans="12:14" s="291" customFormat="1" ht="12.75" hidden="1" customHeight="1">
      <c r="L3962" s="293"/>
      <c r="M3962" s="290"/>
      <c r="N3962" s="314"/>
    </row>
    <row r="3963" spans="12:14" s="291" customFormat="1" ht="12.75" hidden="1" customHeight="1">
      <c r="L3963" s="293"/>
      <c r="M3963" s="290"/>
      <c r="N3963" s="314"/>
    </row>
    <row r="3964" spans="12:14" s="291" customFormat="1" ht="12.75" hidden="1" customHeight="1">
      <c r="L3964" s="293"/>
      <c r="M3964" s="290"/>
      <c r="N3964" s="314"/>
    </row>
    <row r="3965" spans="12:14" s="291" customFormat="1" ht="12.75" hidden="1" customHeight="1">
      <c r="L3965" s="293"/>
      <c r="M3965" s="290"/>
      <c r="N3965" s="314"/>
    </row>
    <row r="3966" spans="12:14" s="291" customFormat="1" ht="12.75" hidden="1" customHeight="1">
      <c r="L3966" s="293"/>
      <c r="M3966" s="290"/>
      <c r="N3966" s="314"/>
    </row>
    <row r="3967" spans="12:14" s="291" customFormat="1" ht="12.75" hidden="1" customHeight="1">
      <c r="L3967" s="293"/>
      <c r="M3967" s="290"/>
      <c r="N3967" s="314"/>
    </row>
    <row r="3968" spans="12:14" s="291" customFormat="1" ht="12.75" hidden="1" customHeight="1">
      <c r="L3968" s="293"/>
      <c r="M3968" s="290"/>
      <c r="N3968" s="314"/>
    </row>
    <row r="3969" spans="12:14" s="291" customFormat="1" ht="12.75" hidden="1" customHeight="1">
      <c r="L3969" s="293"/>
      <c r="M3969" s="290"/>
      <c r="N3969" s="314"/>
    </row>
    <row r="3970" spans="12:14" s="291" customFormat="1" ht="12.75" hidden="1" customHeight="1">
      <c r="L3970" s="293"/>
      <c r="M3970" s="290"/>
      <c r="N3970" s="314"/>
    </row>
    <row r="3971" spans="12:14" s="291" customFormat="1" ht="12.75" hidden="1" customHeight="1">
      <c r="L3971" s="293"/>
      <c r="M3971" s="290"/>
      <c r="N3971" s="314"/>
    </row>
    <row r="3972" spans="12:14" s="291" customFormat="1" ht="12.75" hidden="1" customHeight="1">
      <c r="L3972" s="293"/>
      <c r="M3972" s="290"/>
      <c r="N3972" s="314"/>
    </row>
    <row r="3973" spans="12:14" s="291" customFormat="1" ht="12.75" hidden="1" customHeight="1">
      <c r="L3973" s="293"/>
      <c r="M3973" s="290"/>
      <c r="N3973" s="314"/>
    </row>
    <row r="3974" spans="12:14" s="291" customFormat="1" ht="12.75" hidden="1" customHeight="1">
      <c r="L3974" s="293"/>
      <c r="M3974" s="290"/>
      <c r="N3974" s="314"/>
    </row>
    <row r="3975" spans="12:14" s="291" customFormat="1" ht="12.75" hidden="1" customHeight="1">
      <c r="L3975" s="293"/>
      <c r="M3975" s="290"/>
      <c r="N3975" s="314"/>
    </row>
    <row r="3976" spans="12:14" s="291" customFormat="1" ht="12.75" hidden="1" customHeight="1">
      <c r="L3976" s="293"/>
      <c r="M3976" s="290"/>
      <c r="N3976" s="314"/>
    </row>
    <row r="3977" spans="12:14" s="291" customFormat="1" ht="12.75" hidden="1" customHeight="1">
      <c r="L3977" s="293"/>
      <c r="M3977" s="290"/>
      <c r="N3977" s="314"/>
    </row>
    <row r="3978" spans="12:14" s="291" customFormat="1" ht="12.75" hidden="1" customHeight="1">
      <c r="L3978" s="293"/>
      <c r="M3978" s="290"/>
      <c r="N3978" s="314"/>
    </row>
    <row r="3979" spans="12:14" s="291" customFormat="1" ht="12.75" hidden="1" customHeight="1">
      <c r="L3979" s="293"/>
      <c r="M3979" s="290"/>
      <c r="N3979" s="314"/>
    </row>
    <row r="3980" spans="12:14" s="291" customFormat="1" ht="12.75" hidden="1" customHeight="1">
      <c r="L3980" s="293"/>
      <c r="M3980" s="290"/>
      <c r="N3980" s="314"/>
    </row>
    <row r="3981" spans="12:14" s="291" customFormat="1" ht="12.75" hidden="1" customHeight="1">
      <c r="L3981" s="293"/>
      <c r="M3981" s="290"/>
      <c r="N3981" s="314"/>
    </row>
    <row r="3982" spans="12:14" s="291" customFormat="1" ht="12.75" hidden="1" customHeight="1">
      <c r="L3982" s="293"/>
      <c r="M3982" s="290"/>
      <c r="N3982" s="314"/>
    </row>
    <row r="3983" spans="12:14" s="291" customFormat="1" ht="12.75" hidden="1" customHeight="1">
      <c r="L3983" s="293"/>
      <c r="M3983" s="290"/>
      <c r="N3983" s="314"/>
    </row>
    <row r="3984" spans="12:14" s="291" customFormat="1" ht="12.75" hidden="1" customHeight="1">
      <c r="L3984" s="293"/>
      <c r="M3984" s="290"/>
      <c r="N3984" s="314"/>
    </row>
    <row r="3985" spans="12:14" s="291" customFormat="1" ht="12.75" hidden="1" customHeight="1">
      <c r="L3985" s="293"/>
      <c r="M3985" s="290"/>
      <c r="N3985" s="314"/>
    </row>
    <row r="3986" spans="12:14" s="291" customFormat="1" ht="12.75" hidden="1" customHeight="1">
      <c r="L3986" s="293"/>
      <c r="M3986" s="290"/>
      <c r="N3986" s="314"/>
    </row>
    <row r="3987" spans="12:14" s="291" customFormat="1" ht="12.75" hidden="1" customHeight="1">
      <c r="L3987" s="293"/>
      <c r="M3987" s="290"/>
      <c r="N3987" s="314"/>
    </row>
    <row r="3988" spans="12:14" s="291" customFormat="1" ht="12.75" hidden="1" customHeight="1">
      <c r="L3988" s="293"/>
      <c r="M3988" s="290"/>
      <c r="N3988" s="314"/>
    </row>
    <row r="3989" spans="12:14" s="291" customFormat="1" ht="12.75" hidden="1" customHeight="1">
      <c r="L3989" s="293"/>
      <c r="M3989" s="290"/>
      <c r="N3989" s="314"/>
    </row>
    <row r="3990" spans="12:14" s="291" customFormat="1" ht="12.75" hidden="1" customHeight="1">
      <c r="L3990" s="293"/>
      <c r="M3990" s="290"/>
      <c r="N3990" s="314"/>
    </row>
    <row r="3991" spans="12:14" s="291" customFormat="1" ht="12.75" hidden="1" customHeight="1">
      <c r="L3991" s="293"/>
      <c r="M3991" s="290"/>
      <c r="N3991" s="314"/>
    </row>
    <row r="3992" spans="12:14" s="291" customFormat="1" ht="12.75" hidden="1" customHeight="1">
      <c r="L3992" s="293"/>
      <c r="M3992" s="290"/>
      <c r="N3992" s="314"/>
    </row>
    <row r="3993" spans="12:14" s="291" customFormat="1" ht="12.75" hidden="1" customHeight="1">
      <c r="L3993" s="293"/>
      <c r="M3993" s="290"/>
      <c r="N3993" s="314"/>
    </row>
    <row r="3994" spans="12:14" s="291" customFormat="1" ht="12.75" hidden="1" customHeight="1">
      <c r="L3994" s="293"/>
      <c r="M3994" s="290"/>
      <c r="N3994" s="314"/>
    </row>
    <row r="3995" spans="12:14" s="291" customFormat="1" ht="12.75" hidden="1" customHeight="1">
      <c r="L3995" s="293"/>
      <c r="M3995" s="290"/>
      <c r="N3995" s="314"/>
    </row>
    <row r="3996" spans="12:14" s="291" customFormat="1" ht="12.75" hidden="1" customHeight="1">
      <c r="L3996" s="293"/>
      <c r="M3996" s="290"/>
      <c r="N3996" s="314"/>
    </row>
    <row r="3997" spans="12:14" s="291" customFormat="1" ht="12.75" hidden="1" customHeight="1">
      <c r="L3997" s="293"/>
      <c r="M3997" s="290"/>
      <c r="N3997" s="314"/>
    </row>
    <row r="3998" spans="12:14" s="291" customFormat="1" ht="12.75" hidden="1" customHeight="1">
      <c r="L3998" s="293"/>
      <c r="M3998" s="290"/>
      <c r="N3998" s="314"/>
    </row>
    <row r="3999" spans="12:14" s="291" customFormat="1" ht="12.75" hidden="1" customHeight="1">
      <c r="L3999" s="293"/>
      <c r="M3999" s="290"/>
      <c r="N3999" s="314"/>
    </row>
    <row r="4000" spans="12:14" s="291" customFormat="1" ht="12.75" hidden="1" customHeight="1">
      <c r="L4000" s="293"/>
      <c r="M4000" s="290"/>
      <c r="N4000" s="314"/>
    </row>
    <row r="4001" spans="12:14" s="291" customFormat="1" ht="12.75" hidden="1" customHeight="1">
      <c r="L4001" s="293"/>
      <c r="M4001" s="290"/>
      <c r="N4001" s="314"/>
    </row>
    <row r="4002" spans="12:14" s="291" customFormat="1" ht="12.75" hidden="1" customHeight="1">
      <c r="L4002" s="293"/>
      <c r="M4002" s="290"/>
      <c r="N4002" s="314"/>
    </row>
    <row r="4003" spans="12:14" s="291" customFormat="1" ht="12.75" hidden="1" customHeight="1">
      <c r="L4003" s="293"/>
      <c r="M4003" s="290"/>
      <c r="N4003" s="314"/>
    </row>
    <row r="4004" spans="12:14" s="291" customFormat="1" ht="12.75" hidden="1" customHeight="1">
      <c r="L4004" s="293"/>
      <c r="M4004" s="290"/>
      <c r="N4004" s="314"/>
    </row>
    <row r="4005" spans="12:14" s="291" customFormat="1" ht="12.75" hidden="1" customHeight="1">
      <c r="L4005" s="293"/>
      <c r="M4005" s="290"/>
      <c r="N4005" s="314"/>
    </row>
    <row r="4006" spans="12:14" s="291" customFormat="1" ht="12.75" hidden="1" customHeight="1">
      <c r="L4006" s="293"/>
      <c r="M4006" s="290"/>
      <c r="N4006" s="314"/>
    </row>
    <row r="4007" spans="12:14" s="291" customFormat="1" ht="12.75" hidden="1" customHeight="1">
      <c r="L4007" s="293"/>
      <c r="M4007" s="290"/>
      <c r="N4007" s="314"/>
    </row>
    <row r="4008" spans="12:14" s="291" customFormat="1" ht="12.75" hidden="1" customHeight="1">
      <c r="L4008" s="293"/>
      <c r="M4008" s="290"/>
      <c r="N4008" s="314"/>
    </row>
    <row r="4009" spans="12:14" s="291" customFormat="1" ht="12.75" hidden="1" customHeight="1">
      <c r="L4009" s="293"/>
      <c r="M4009" s="290"/>
      <c r="N4009" s="314"/>
    </row>
    <row r="4010" spans="12:14" s="291" customFormat="1" ht="12.75" hidden="1" customHeight="1">
      <c r="L4010" s="293"/>
      <c r="M4010" s="290"/>
      <c r="N4010" s="314"/>
    </row>
    <row r="4011" spans="12:14" s="291" customFormat="1" ht="12.75" hidden="1" customHeight="1">
      <c r="L4011" s="293"/>
      <c r="M4011" s="290"/>
      <c r="N4011" s="314"/>
    </row>
    <row r="4012" spans="12:14" s="291" customFormat="1" ht="12.75" hidden="1" customHeight="1">
      <c r="L4012" s="293"/>
      <c r="M4012" s="290"/>
      <c r="N4012" s="314"/>
    </row>
    <row r="4013" spans="12:14" s="291" customFormat="1" ht="12.75" hidden="1" customHeight="1">
      <c r="L4013" s="293"/>
      <c r="M4013" s="290"/>
      <c r="N4013" s="314"/>
    </row>
    <row r="4014" spans="12:14" s="291" customFormat="1" ht="12.75" hidden="1" customHeight="1">
      <c r="L4014" s="293"/>
      <c r="M4014" s="290"/>
      <c r="N4014" s="314"/>
    </row>
    <row r="4015" spans="12:14" s="291" customFormat="1" ht="12.75" hidden="1" customHeight="1">
      <c r="L4015" s="293"/>
      <c r="M4015" s="290"/>
      <c r="N4015" s="314"/>
    </row>
    <row r="4016" spans="12:14" s="291" customFormat="1" ht="12.75" hidden="1" customHeight="1">
      <c r="L4016" s="293"/>
      <c r="M4016" s="290"/>
      <c r="N4016" s="314"/>
    </row>
    <row r="4017" spans="12:14" s="291" customFormat="1" ht="12.75" hidden="1" customHeight="1">
      <c r="L4017" s="293"/>
      <c r="M4017" s="290"/>
      <c r="N4017" s="314"/>
    </row>
    <row r="4018" spans="12:14" s="291" customFormat="1" ht="12.75" hidden="1" customHeight="1">
      <c r="L4018" s="293"/>
      <c r="M4018" s="290"/>
      <c r="N4018" s="314"/>
    </row>
    <row r="4019" spans="12:14" s="291" customFormat="1" ht="12.75" hidden="1" customHeight="1">
      <c r="L4019" s="293"/>
      <c r="M4019" s="290"/>
      <c r="N4019" s="314"/>
    </row>
    <row r="4020" spans="12:14" s="291" customFormat="1" ht="12.75" hidden="1" customHeight="1">
      <c r="L4020" s="293"/>
      <c r="M4020" s="290"/>
      <c r="N4020" s="314"/>
    </row>
    <row r="4021" spans="12:14" s="291" customFormat="1" ht="12.75" hidden="1" customHeight="1">
      <c r="L4021" s="293"/>
      <c r="M4021" s="290"/>
      <c r="N4021" s="314"/>
    </row>
    <row r="4022" spans="12:14" s="291" customFormat="1" ht="12.75" hidden="1" customHeight="1">
      <c r="L4022" s="293"/>
      <c r="M4022" s="290"/>
      <c r="N4022" s="314"/>
    </row>
    <row r="4023" spans="12:14" s="291" customFormat="1" ht="12.75" hidden="1" customHeight="1">
      <c r="L4023" s="293"/>
      <c r="M4023" s="290"/>
      <c r="N4023" s="314"/>
    </row>
    <row r="4024" spans="12:14" s="291" customFormat="1" ht="12.75" hidden="1" customHeight="1">
      <c r="L4024" s="293"/>
      <c r="M4024" s="290"/>
      <c r="N4024" s="314"/>
    </row>
    <row r="4025" spans="12:14" s="291" customFormat="1" ht="12.75" hidden="1" customHeight="1">
      <c r="L4025" s="293"/>
      <c r="M4025" s="290"/>
      <c r="N4025" s="314"/>
    </row>
    <row r="4026" spans="12:14" s="291" customFormat="1" ht="12.75" hidden="1" customHeight="1">
      <c r="L4026" s="293"/>
      <c r="M4026" s="290"/>
      <c r="N4026" s="314"/>
    </row>
    <row r="4027" spans="12:14" s="291" customFormat="1" ht="12.75" hidden="1" customHeight="1">
      <c r="L4027" s="293"/>
      <c r="M4027" s="290"/>
      <c r="N4027" s="314"/>
    </row>
    <row r="4028" spans="12:14" s="291" customFormat="1" ht="12.75" hidden="1" customHeight="1">
      <c r="L4028" s="293"/>
      <c r="M4028" s="290"/>
      <c r="N4028" s="314"/>
    </row>
    <row r="4029" spans="12:14" s="291" customFormat="1" ht="12.75" hidden="1" customHeight="1">
      <c r="L4029" s="293"/>
      <c r="M4029" s="290"/>
      <c r="N4029" s="314"/>
    </row>
    <row r="4030" spans="12:14" s="291" customFormat="1" ht="12.75" hidden="1" customHeight="1">
      <c r="L4030" s="293"/>
      <c r="M4030" s="290"/>
      <c r="N4030" s="314"/>
    </row>
    <row r="4031" spans="12:14" s="291" customFormat="1" ht="12.75" hidden="1" customHeight="1">
      <c r="L4031" s="293"/>
      <c r="M4031" s="290"/>
      <c r="N4031" s="314"/>
    </row>
    <row r="4032" spans="12:14" s="291" customFormat="1" ht="12.75" hidden="1" customHeight="1">
      <c r="L4032" s="293"/>
      <c r="M4032" s="290"/>
      <c r="N4032" s="314"/>
    </row>
    <row r="4033" spans="12:14" s="291" customFormat="1" ht="12.75" hidden="1" customHeight="1">
      <c r="L4033" s="293"/>
      <c r="M4033" s="290"/>
      <c r="N4033" s="314"/>
    </row>
    <row r="4034" spans="12:14" s="291" customFormat="1" ht="12.75" hidden="1" customHeight="1">
      <c r="L4034" s="293"/>
      <c r="M4034" s="290"/>
      <c r="N4034" s="314"/>
    </row>
    <row r="4035" spans="12:14" s="291" customFormat="1" ht="12.75" hidden="1" customHeight="1">
      <c r="L4035" s="293"/>
      <c r="M4035" s="290"/>
      <c r="N4035" s="314"/>
    </row>
    <row r="4036" spans="12:14" s="291" customFormat="1" ht="12.75" hidden="1" customHeight="1">
      <c r="L4036" s="293"/>
      <c r="M4036" s="290"/>
      <c r="N4036" s="314"/>
    </row>
    <row r="4037" spans="12:14" s="291" customFormat="1" ht="12.75" hidden="1" customHeight="1">
      <c r="L4037" s="293"/>
      <c r="M4037" s="290"/>
      <c r="N4037" s="314"/>
    </row>
    <row r="4038" spans="12:14" s="291" customFormat="1" ht="12.75" hidden="1" customHeight="1">
      <c r="L4038" s="293"/>
      <c r="M4038" s="290"/>
      <c r="N4038" s="314"/>
    </row>
    <row r="4039" spans="12:14" s="291" customFormat="1" ht="12.75" hidden="1" customHeight="1">
      <c r="L4039" s="293"/>
      <c r="M4039" s="290"/>
      <c r="N4039" s="314"/>
    </row>
    <row r="4040" spans="12:14" s="291" customFormat="1" ht="12.75" hidden="1" customHeight="1">
      <c r="L4040" s="293"/>
      <c r="M4040" s="290"/>
      <c r="N4040" s="314"/>
    </row>
    <row r="4041" spans="12:14" s="291" customFormat="1" ht="12.75" hidden="1" customHeight="1">
      <c r="L4041" s="293"/>
      <c r="M4041" s="290"/>
      <c r="N4041" s="314"/>
    </row>
    <row r="4042" spans="12:14" s="291" customFormat="1" ht="12.75" hidden="1" customHeight="1">
      <c r="L4042" s="293"/>
      <c r="M4042" s="290"/>
      <c r="N4042" s="314"/>
    </row>
    <row r="4043" spans="12:14" s="291" customFormat="1" ht="12.75" hidden="1" customHeight="1">
      <c r="L4043" s="293"/>
      <c r="M4043" s="290"/>
      <c r="N4043" s="314"/>
    </row>
    <row r="4044" spans="12:14" s="291" customFormat="1" ht="12.75" hidden="1" customHeight="1">
      <c r="L4044" s="293"/>
      <c r="M4044" s="290"/>
      <c r="N4044" s="314"/>
    </row>
    <row r="4045" spans="12:14" s="291" customFormat="1" ht="12.75" hidden="1" customHeight="1">
      <c r="L4045" s="293"/>
      <c r="M4045" s="290"/>
      <c r="N4045" s="314"/>
    </row>
    <row r="4046" spans="12:14" s="291" customFormat="1" ht="12.75" hidden="1" customHeight="1">
      <c r="L4046" s="293"/>
      <c r="M4046" s="290"/>
      <c r="N4046" s="314"/>
    </row>
    <row r="4047" spans="12:14" s="291" customFormat="1" ht="12.75" hidden="1" customHeight="1">
      <c r="L4047" s="293"/>
      <c r="M4047" s="290"/>
      <c r="N4047" s="314"/>
    </row>
    <row r="4048" spans="12:14" s="291" customFormat="1" ht="12.75" hidden="1" customHeight="1">
      <c r="L4048" s="293"/>
      <c r="M4048" s="290"/>
      <c r="N4048" s="314"/>
    </row>
    <row r="4049" spans="12:14" s="291" customFormat="1" ht="12.75" hidden="1" customHeight="1">
      <c r="L4049" s="293"/>
      <c r="M4049" s="290"/>
      <c r="N4049" s="314"/>
    </row>
    <row r="4050" spans="12:14" s="291" customFormat="1" ht="12.75" hidden="1" customHeight="1">
      <c r="L4050" s="293"/>
      <c r="M4050" s="290"/>
      <c r="N4050" s="314"/>
    </row>
    <row r="4051" spans="12:14" s="291" customFormat="1" ht="12.75" hidden="1" customHeight="1">
      <c r="L4051" s="293"/>
      <c r="M4051" s="290"/>
      <c r="N4051" s="314"/>
    </row>
    <row r="4052" spans="12:14" s="291" customFormat="1" ht="12.75" hidden="1" customHeight="1">
      <c r="L4052" s="293"/>
      <c r="M4052" s="290"/>
      <c r="N4052" s="314"/>
    </row>
    <row r="4053" spans="12:14" s="291" customFormat="1" ht="12.75" hidden="1" customHeight="1">
      <c r="L4053" s="293"/>
      <c r="M4053" s="290"/>
      <c r="N4053" s="314"/>
    </row>
    <row r="4054" spans="12:14" s="291" customFormat="1" ht="12.75" hidden="1" customHeight="1">
      <c r="L4054" s="293"/>
      <c r="M4054" s="290"/>
      <c r="N4054" s="314"/>
    </row>
    <row r="4055" spans="12:14" s="291" customFormat="1" ht="12.75" hidden="1" customHeight="1">
      <c r="L4055" s="293"/>
      <c r="M4055" s="290"/>
      <c r="N4055" s="314"/>
    </row>
    <row r="4056" spans="12:14" s="291" customFormat="1" ht="12.75" hidden="1" customHeight="1">
      <c r="L4056" s="293"/>
      <c r="M4056" s="290"/>
      <c r="N4056" s="314"/>
    </row>
    <row r="4057" spans="12:14" s="291" customFormat="1" ht="12.75" hidden="1" customHeight="1">
      <c r="L4057" s="293"/>
      <c r="M4057" s="290"/>
      <c r="N4057" s="314"/>
    </row>
    <row r="4058" spans="12:14" s="291" customFormat="1" ht="12.75" hidden="1" customHeight="1">
      <c r="L4058" s="293"/>
      <c r="M4058" s="290"/>
      <c r="N4058" s="314"/>
    </row>
    <row r="4059" spans="12:14" s="291" customFormat="1" ht="12.75" hidden="1" customHeight="1">
      <c r="L4059" s="293"/>
      <c r="M4059" s="290"/>
      <c r="N4059" s="314"/>
    </row>
    <row r="4060" spans="12:14" s="291" customFormat="1" ht="12.75" hidden="1" customHeight="1">
      <c r="L4060" s="293"/>
      <c r="M4060" s="290"/>
      <c r="N4060" s="314"/>
    </row>
    <row r="4061" spans="12:14" s="291" customFormat="1" ht="12.75" hidden="1" customHeight="1">
      <c r="L4061" s="293"/>
      <c r="M4061" s="290"/>
      <c r="N4061" s="314"/>
    </row>
    <row r="4062" spans="12:14" s="291" customFormat="1" ht="12.75" hidden="1" customHeight="1">
      <c r="L4062" s="293"/>
      <c r="M4062" s="290"/>
      <c r="N4062" s="314"/>
    </row>
    <row r="4063" spans="12:14" s="291" customFormat="1" ht="12.75" hidden="1" customHeight="1">
      <c r="L4063" s="293"/>
      <c r="M4063" s="290"/>
      <c r="N4063" s="314"/>
    </row>
    <row r="4064" spans="12:14" s="291" customFormat="1" ht="12.75" hidden="1" customHeight="1">
      <c r="L4064" s="293"/>
      <c r="M4064" s="290"/>
      <c r="N4064" s="314"/>
    </row>
    <row r="4065" spans="12:14" s="291" customFormat="1" ht="12.75" hidden="1" customHeight="1">
      <c r="L4065" s="293"/>
      <c r="M4065" s="290"/>
      <c r="N4065" s="314"/>
    </row>
    <row r="4066" spans="12:14" s="291" customFormat="1" ht="12.75" hidden="1" customHeight="1">
      <c r="L4066" s="293"/>
      <c r="M4066" s="290"/>
      <c r="N4066" s="314"/>
    </row>
    <row r="4067" spans="12:14" s="291" customFormat="1" ht="12.75" hidden="1" customHeight="1">
      <c r="L4067" s="293"/>
      <c r="M4067" s="290"/>
      <c r="N4067" s="314"/>
    </row>
    <row r="4068" spans="12:14" s="291" customFormat="1" ht="12.75" hidden="1" customHeight="1">
      <c r="L4068" s="293"/>
      <c r="M4068" s="290"/>
      <c r="N4068" s="314"/>
    </row>
    <row r="4069" spans="12:14" s="291" customFormat="1" ht="12.75" hidden="1" customHeight="1">
      <c r="L4069" s="293"/>
      <c r="M4069" s="290"/>
      <c r="N4069" s="314"/>
    </row>
    <row r="4070" spans="12:14" s="291" customFormat="1" ht="12.75" hidden="1" customHeight="1">
      <c r="L4070" s="293"/>
      <c r="M4070" s="290"/>
      <c r="N4070" s="314"/>
    </row>
    <row r="4071" spans="12:14" s="291" customFormat="1" ht="12.75" hidden="1" customHeight="1">
      <c r="L4071" s="293"/>
      <c r="M4071" s="290"/>
      <c r="N4071" s="314"/>
    </row>
    <row r="4072" spans="12:14" s="291" customFormat="1" ht="12.75" hidden="1" customHeight="1">
      <c r="L4072" s="293"/>
      <c r="M4072" s="290"/>
      <c r="N4072" s="314"/>
    </row>
    <row r="4073" spans="12:14" s="291" customFormat="1" ht="12.75" hidden="1" customHeight="1">
      <c r="L4073" s="293"/>
      <c r="M4073" s="290"/>
      <c r="N4073" s="314"/>
    </row>
    <row r="4074" spans="12:14" s="291" customFormat="1" ht="12.75" hidden="1" customHeight="1">
      <c r="L4074" s="293"/>
      <c r="M4074" s="290"/>
      <c r="N4074" s="314"/>
    </row>
    <row r="4075" spans="12:14" s="291" customFormat="1" ht="12.75" hidden="1" customHeight="1">
      <c r="L4075" s="293"/>
      <c r="M4075" s="290"/>
      <c r="N4075" s="314"/>
    </row>
    <row r="4076" spans="12:14" s="291" customFormat="1" ht="12.75" hidden="1" customHeight="1">
      <c r="L4076" s="293"/>
      <c r="M4076" s="290"/>
      <c r="N4076" s="314"/>
    </row>
    <row r="4077" spans="12:14" s="291" customFormat="1" ht="12.75" hidden="1" customHeight="1">
      <c r="L4077" s="293"/>
      <c r="M4077" s="290"/>
      <c r="N4077" s="314"/>
    </row>
    <row r="4078" spans="12:14" s="291" customFormat="1" ht="12.75" hidden="1" customHeight="1">
      <c r="L4078" s="293"/>
      <c r="M4078" s="290"/>
      <c r="N4078" s="314"/>
    </row>
    <row r="4079" spans="12:14" s="291" customFormat="1" ht="12.75" hidden="1" customHeight="1">
      <c r="L4079" s="293"/>
      <c r="M4079" s="290"/>
      <c r="N4079" s="314"/>
    </row>
    <row r="4080" spans="12:14" s="291" customFormat="1" ht="12.75" hidden="1" customHeight="1">
      <c r="L4080" s="293"/>
      <c r="M4080" s="290"/>
      <c r="N4080" s="314"/>
    </row>
    <row r="4081" spans="12:14" s="291" customFormat="1" ht="12.75" hidden="1" customHeight="1">
      <c r="L4081" s="293"/>
      <c r="M4081" s="290"/>
      <c r="N4081" s="314"/>
    </row>
    <row r="4082" spans="12:14" s="291" customFormat="1" ht="12.75" hidden="1" customHeight="1">
      <c r="L4082" s="293"/>
      <c r="M4082" s="290"/>
      <c r="N4082" s="314"/>
    </row>
    <row r="4083" spans="12:14" s="291" customFormat="1" ht="12.75" hidden="1" customHeight="1">
      <c r="L4083" s="293"/>
      <c r="M4083" s="290"/>
      <c r="N4083" s="314"/>
    </row>
    <row r="4084" spans="12:14" s="291" customFormat="1" ht="12.75" hidden="1" customHeight="1">
      <c r="L4084" s="293"/>
      <c r="M4084" s="290"/>
      <c r="N4084" s="314"/>
    </row>
    <row r="4085" spans="12:14" s="291" customFormat="1" ht="12.75" hidden="1" customHeight="1">
      <c r="L4085" s="293"/>
      <c r="M4085" s="290"/>
      <c r="N4085" s="314"/>
    </row>
    <row r="4086" spans="12:14" s="291" customFormat="1" ht="12.75" hidden="1" customHeight="1">
      <c r="L4086" s="293"/>
      <c r="M4086" s="290"/>
      <c r="N4086" s="314"/>
    </row>
    <row r="4087" spans="12:14" s="291" customFormat="1" ht="12.75" hidden="1" customHeight="1">
      <c r="L4087" s="293"/>
      <c r="M4087" s="290"/>
      <c r="N4087" s="314"/>
    </row>
    <row r="4088" spans="12:14" s="291" customFormat="1" ht="12.75" hidden="1" customHeight="1">
      <c r="L4088" s="293"/>
      <c r="M4088" s="290"/>
      <c r="N4088" s="314"/>
    </row>
    <row r="4089" spans="12:14" s="291" customFormat="1" ht="12.75" hidden="1" customHeight="1">
      <c r="L4089" s="293"/>
      <c r="M4089" s="290"/>
      <c r="N4089" s="314"/>
    </row>
    <row r="4090" spans="12:14" s="291" customFormat="1" ht="12.75" hidden="1" customHeight="1">
      <c r="L4090" s="293"/>
      <c r="M4090" s="290"/>
      <c r="N4090" s="314"/>
    </row>
    <row r="4091" spans="12:14" s="291" customFormat="1" ht="12.75" hidden="1" customHeight="1">
      <c r="L4091" s="293"/>
      <c r="M4091" s="290"/>
      <c r="N4091" s="314"/>
    </row>
    <row r="4092" spans="12:14" s="291" customFormat="1" ht="12.75" hidden="1" customHeight="1">
      <c r="L4092" s="293"/>
      <c r="M4092" s="290"/>
      <c r="N4092" s="314"/>
    </row>
    <row r="4093" spans="12:14" s="291" customFormat="1" ht="12.75" hidden="1" customHeight="1">
      <c r="L4093" s="293"/>
      <c r="M4093" s="290"/>
      <c r="N4093" s="314"/>
    </row>
    <row r="4094" spans="12:14" s="291" customFormat="1" ht="12.75" hidden="1" customHeight="1">
      <c r="L4094" s="293"/>
      <c r="M4094" s="290"/>
      <c r="N4094" s="314"/>
    </row>
    <row r="4095" spans="12:14" s="291" customFormat="1" ht="12.75" hidden="1" customHeight="1">
      <c r="L4095" s="293"/>
      <c r="M4095" s="290"/>
      <c r="N4095" s="314"/>
    </row>
    <row r="4096" spans="12:14" s="291" customFormat="1" ht="12.75" hidden="1" customHeight="1">
      <c r="L4096" s="293"/>
      <c r="M4096" s="290"/>
      <c r="N4096" s="314"/>
    </row>
    <row r="4097" spans="12:14" s="291" customFormat="1" ht="12.75" hidden="1" customHeight="1">
      <c r="L4097" s="293"/>
      <c r="M4097" s="290"/>
      <c r="N4097" s="314"/>
    </row>
    <row r="4098" spans="12:14" s="291" customFormat="1" ht="12.75" hidden="1" customHeight="1">
      <c r="L4098" s="293"/>
      <c r="M4098" s="290"/>
      <c r="N4098" s="314"/>
    </row>
    <row r="4099" spans="12:14" s="291" customFormat="1" ht="12.75" hidden="1" customHeight="1">
      <c r="L4099" s="293"/>
      <c r="M4099" s="290"/>
      <c r="N4099" s="314"/>
    </row>
    <row r="4100" spans="12:14" s="291" customFormat="1" ht="12.75" hidden="1" customHeight="1">
      <c r="L4100" s="293"/>
      <c r="M4100" s="290"/>
      <c r="N4100" s="314"/>
    </row>
    <row r="4101" spans="12:14" s="291" customFormat="1" ht="12.75" hidden="1" customHeight="1">
      <c r="L4101" s="293"/>
      <c r="M4101" s="290"/>
      <c r="N4101" s="314"/>
    </row>
    <row r="4102" spans="12:14" s="291" customFormat="1" ht="12.75" hidden="1" customHeight="1">
      <c r="L4102" s="293"/>
      <c r="M4102" s="290"/>
      <c r="N4102" s="314"/>
    </row>
    <row r="4103" spans="12:14" s="291" customFormat="1" ht="12.75" hidden="1" customHeight="1">
      <c r="L4103" s="293"/>
      <c r="M4103" s="290"/>
      <c r="N4103" s="314"/>
    </row>
    <row r="4104" spans="12:14" s="291" customFormat="1" ht="12.75" hidden="1" customHeight="1">
      <c r="L4104" s="293"/>
      <c r="M4104" s="290"/>
      <c r="N4104" s="314"/>
    </row>
    <row r="4105" spans="12:14" s="291" customFormat="1" ht="12.75" hidden="1" customHeight="1">
      <c r="L4105" s="293"/>
      <c r="M4105" s="290"/>
      <c r="N4105" s="314"/>
    </row>
    <row r="4106" spans="12:14" s="291" customFormat="1" ht="12.75" hidden="1" customHeight="1">
      <c r="L4106" s="293"/>
      <c r="M4106" s="290"/>
      <c r="N4106" s="314"/>
    </row>
    <row r="4107" spans="12:14" s="291" customFormat="1" ht="12.75" hidden="1" customHeight="1">
      <c r="L4107" s="293"/>
      <c r="M4107" s="290"/>
      <c r="N4107" s="314"/>
    </row>
    <row r="4108" spans="12:14" s="291" customFormat="1" ht="12.75" hidden="1" customHeight="1">
      <c r="L4108" s="293"/>
      <c r="M4108" s="290"/>
      <c r="N4108" s="314"/>
    </row>
    <row r="4109" spans="12:14" s="291" customFormat="1" ht="12.75" hidden="1" customHeight="1">
      <c r="L4109" s="293"/>
      <c r="M4109" s="290"/>
      <c r="N4109" s="314"/>
    </row>
    <row r="4110" spans="12:14" s="291" customFormat="1" ht="12.75" hidden="1" customHeight="1">
      <c r="L4110" s="293"/>
      <c r="M4110" s="290"/>
      <c r="N4110" s="314"/>
    </row>
    <row r="4111" spans="12:14" s="291" customFormat="1" ht="12.75" hidden="1" customHeight="1">
      <c r="L4111" s="293"/>
      <c r="M4111" s="290"/>
      <c r="N4111" s="314"/>
    </row>
    <row r="4112" spans="12:14" s="291" customFormat="1" ht="12.75" hidden="1" customHeight="1">
      <c r="L4112" s="293"/>
      <c r="M4112" s="290"/>
      <c r="N4112" s="314"/>
    </row>
    <row r="4113" spans="12:14" s="291" customFormat="1" ht="12.75" hidden="1" customHeight="1">
      <c r="L4113" s="293"/>
      <c r="M4113" s="290"/>
      <c r="N4113" s="314"/>
    </row>
    <row r="4114" spans="12:14" s="291" customFormat="1" ht="12.75" hidden="1" customHeight="1">
      <c r="L4114" s="293"/>
      <c r="M4114" s="290"/>
      <c r="N4114" s="314"/>
    </row>
    <row r="4115" spans="12:14" s="291" customFormat="1" ht="12.75" hidden="1" customHeight="1">
      <c r="L4115" s="293"/>
      <c r="M4115" s="290"/>
      <c r="N4115" s="314"/>
    </row>
    <row r="4116" spans="12:14" s="291" customFormat="1" ht="12.75" hidden="1" customHeight="1">
      <c r="L4116" s="293"/>
      <c r="M4116" s="290"/>
      <c r="N4116" s="314"/>
    </row>
    <row r="4117" spans="12:14" s="291" customFormat="1" ht="12.75" hidden="1" customHeight="1">
      <c r="L4117" s="293"/>
      <c r="M4117" s="290"/>
      <c r="N4117" s="314"/>
    </row>
    <row r="4118" spans="12:14" s="291" customFormat="1" ht="12.75" hidden="1" customHeight="1">
      <c r="L4118" s="293"/>
      <c r="M4118" s="290"/>
      <c r="N4118" s="314"/>
    </row>
    <row r="4119" spans="12:14" s="291" customFormat="1" ht="12.75" hidden="1" customHeight="1">
      <c r="L4119" s="293"/>
      <c r="M4119" s="290"/>
      <c r="N4119" s="314"/>
    </row>
    <row r="4120" spans="12:14" s="291" customFormat="1" ht="12.75" hidden="1" customHeight="1">
      <c r="L4120" s="293"/>
      <c r="M4120" s="290"/>
      <c r="N4120" s="314"/>
    </row>
    <row r="4121" spans="12:14" s="291" customFormat="1" ht="12.75" hidden="1" customHeight="1">
      <c r="L4121" s="293"/>
      <c r="M4121" s="290"/>
      <c r="N4121" s="314"/>
    </row>
    <row r="4122" spans="12:14" s="291" customFormat="1" ht="12.75" hidden="1" customHeight="1">
      <c r="L4122" s="293"/>
      <c r="M4122" s="290"/>
      <c r="N4122" s="314"/>
    </row>
    <row r="4123" spans="12:14" s="291" customFormat="1" ht="12.75" hidden="1" customHeight="1">
      <c r="L4123" s="293"/>
      <c r="M4123" s="290"/>
      <c r="N4123" s="314"/>
    </row>
    <row r="4124" spans="12:14" s="291" customFormat="1" ht="12.75" hidden="1" customHeight="1">
      <c r="L4124" s="293"/>
      <c r="M4124" s="290"/>
      <c r="N4124" s="314"/>
    </row>
    <row r="4125" spans="12:14" s="291" customFormat="1" ht="12.75" hidden="1" customHeight="1">
      <c r="L4125" s="293"/>
      <c r="M4125" s="290"/>
      <c r="N4125" s="314"/>
    </row>
    <row r="4126" spans="12:14" s="291" customFormat="1" ht="12.75" hidden="1" customHeight="1">
      <c r="L4126" s="293"/>
      <c r="M4126" s="290"/>
      <c r="N4126" s="314"/>
    </row>
    <row r="4127" spans="12:14" s="291" customFormat="1" ht="12.75" hidden="1" customHeight="1">
      <c r="L4127" s="293"/>
      <c r="M4127" s="290"/>
      <c r="N4127" s="314"/>
    </row>
    <row r="4128" spans="12:14" s="291" customFormat="1" ht="12.75" hidden="1" customHeight="1">
      <c r="L4128" s="293"/>
      <c r="M4128" s="290"/>
      <c r="N4128" s="314"/>
    </row>
    <row r="4129" spans="12:14" s="291" customFormat="1" ht="12.75" hidden="1" customHeight="1">
      <c r="L4129" s="293"/>
      <c r="M4129" s="290"/>
      <c r="N4129" s="314"/>
    </row>
    <row r="4130" spans="12:14" s="291" customFormat="1" ht="12.75" hidden="1" customHeight="1">
      <c r="L4130" s="293"/>
      <c r="M4130" s="290"/>
      <c r="N4130" s="314"/>
    </row>
    <row r="4131" spans="12:14" s="291" customFormat="1" ht="12.75" hidden="1" customHeight="1">
      <c r="L4131" s="293"/>
      <c r="M4131" s="290"/>
      <c r="N4131" s="314"/>
    </row>
    <row r="4132" spans="12:14" s="291" customFormat="1" ht="12.75" hidden="1" customHeight="1">
      <c r="L4132" s="293"/>
      <c r="M4132" s="290"/>
      <c r="N4132" s="314"/>
    </row>
    <row r="4133" spans="12:14" s="291" customFormat="1" ht="12.75" hidden="1" customHeight="1">
      <c r="L4133" s="293"/>
      <c r="M4133" s="290"/>
      <c r="N4133" s="314"/>
    </row>
    <row r="4134" spans="12:14" s="291" customFormat="1" ht="12.75" hidden="1" customHeight="1">
      <c r="L4134" s="293"/>
      <c r="M4134" s="290"/>
      <c r="N4134" s="314"/>
    </row>
    <row r="4135" spans="12:14" s="291" customFormat="1" ht="12.75" hidden="1" customHeight="1">
      <c r="L4135" s="293"/>
      <c r="M4135" s="290"/>
      <c r="N4135" s="314"/>
    </row>
    <row r="4136" spans="12:14" s="291" customFormat="1" ht="12.75" hidden="1" customHeight="1">
      <c r="L4136" s="293"/>
      <c r="M4136" s="290"/>
      <c r="N4136" s="314"/>
    </row>
    <row r="4137" spans="12:14" s="291" customFormat="1" ht="12.75" hidden="1" customHeight="1">
      <c r="L4137" s="293"/>
      <c r="M4137" s="290"/>
      <c r="N4137" s="314"/>
    </row>
    <row r="4138" spans="12:14" s="291" customFormat="1" ht="12.75" hidden="1" customHeight="1">
      <c r="L4138" s="293"/>
      <c r="M4138" s="290"/>
      <c r="N4138" s="314"/>
    </row>
    <row r="4139" spans="12:14" s="291" customFormat="1" ht="12.75" hidden="1" customHeight="1">
      <c r="L4139" s="293"/>
      <c r="M4139" s="290"/>
      <c r="N4139" s="314"/>
    </row>
    <row r="4140" spans="12:14" s="291" customFormat="1" ht="12.75" hidden="1" customHeight="1">
      <c r="L4140" s="293"/>
      <c r="M4140" s="290"/>
      <c r="N4140" s="314"/>
    </row>
    <row r="4141" spans="12:14" s="291" customFormat="1" ht="12.75" hidden="1" customHeight="1">
      <c r="L4141" s="293"/>
      <c r="M4141" s="290"/>
      <c r="N4141" s="314"/>
    </row>
    <row r="4142" spans="12:14" s="291" customFormat="1" ht="12.75" hidden="1" customHeight="1">
      <c r="L4142" s="293"/>
      <c r="M4142" s="290"/>
      <c r="N4142" s="314"/>
    </row>
    <row r="4143" spans="12:14" s="291" customFormat="1" ht="12.75" hidden="1" customHeight="1">
      <c r="L4143" s="293"/>
      <c r="M4143" s="290"/>
      <c r="N4143" s="314"/>
    </row>
    <row r="4144" spans="12:14" s="291" customFormat="1" ht="12.75" hidden="1" customHeight="1">
      <c r="L4144" s="293"/>
      <c r="M4144" s="290"/>
      <c r="N4144" s="314"/>
    </row>
    <row r="4145" spans="12:14" s="291" customFormat="1" ht="12.75" hidden="1" customHeight="1">
      <c r="L4145" s="293"/>
      <c r="M4145" s="290"/>
      <c r="N4145" s="314"/>
    </row>
    <row r="4146" spans="12:14" s="291" customFormat="1" ht="12.75" hidden="1" customHeight="1">
      <c r="L4146" s="293"/>
      <c r="M4146" s="290"/>
      <c r="N4146" s="314"/>
    </row>
    <row r="4147" spans="12:14" s="291" customFormat="1" ht="12.75" hidden="1" customHeight="1">
      <c r="L4147" s="293"/>
      <c r="M4147" s="290"/>
      <c r="N4147" s="314"/>
    </row>
    <row r="4148" spans="12:14" s="291" customFormat="1" ht="12.75" hidden="1" customHeight="1">
      <c r="L4148" s="293"/>
      <c r="M4148" s="290"/>
      <c r="N4148" s="314"/>
    </row>
    <row r="4149" spans="12:14" s="291" customFormat="1" ht="12.75" hidden="1" customHeight="1">
      <c r="L4149" s="293"/>
      <c r="M4149" s="290"/>
      <c r="N4149" s="314"/>
    </row>
    <row r="4150" spans="12:14" s="291" customFormat="1" ht="12.75" hidden="1" customHeight="1">
      <c r="L4150" s="293"/>
      <c r="M4150" s="290"/>
      <c r="N4150" s="314"/>
    </row>
    <row r="4151" spans="12:14" s="291" customFormat="1" ht="12.75" hidden="1" customHeight="1">
      <c r="L4151" s="293"/>
      <c r="M4151" s="290"/>
      <c r="N4151" s="314"/>
    </row>
    <row r="4152" spans="12:14" s="291" customFormat="1" ht="12.75" hidden="1" customHeight="1">
      <c r="L4152" s="293"/>
      <c r="M4152" s="290"/>
      <c r="N4152" s="314"/>
    </row>
    <row r="4153" spans="12:14" s="291" customFormat="1" ht="12.75" hidden="1" customHeight="1">
      <c r="L4153" s="293"/>
      <c r="M4153" s="290"/>
      <c r="N4153" s="314"/>
    </row>
    <row r="4154" spans="12:14" s="291" customFormat="1" ht="12.75" hidden="1" customHeight="1">
      <c r="L4154" s="293"/>
      <c r="M4154" s="290"/>
      <c r="N4154" s="314"/>
    </row>
    <row r="4155" spans="12:14" s="291" customFormat="1" ht="12.75" hidden="1" customHeight="1">
      <c r="L4155" s="293"/>
      <c r="M4155" s="290"/>
      <c r="N4155" s="314"/>
    </row>
    <row r="4156" spans="12:14" s="291" customFormat="1" ht="12.75" hidden="1" customHeight="1">
      <c r="L4156" s="293"/>
      <c r="M4156" s="290"/>
      <c r="N4156" s="314"/>
    </row>
    <row r="4157" spans="12:14" s="291" customFormat="1" ht="12.75" hidden="1" customHeight="1">
      <c r="L4157" s="293"/>
      <c r="M4157" s="290"/>
      <c r="N4157" s="314"/>
    </row>
    <row r="4158" spans="12:14" s="291" customFormat="1" ht="12.75" hidden="1" customHeight="1">
      <c r="L4158" s="293"/>
      <c r="M4158" s="290"/>
      <c r="N4158" s="314"/>
    </row>
    <row r="4159" spans="12:14" s="291" customFormat="1" ht="12.75" hidden="1" customHeight="1">
      <c r="L4159" s="293"/>
      <c r="M4159" s="290"/>
      <c r="N4159" s="314"/>
    </row>
    <row r="4160" spans="12:14" s="291" customFormat="1" ht="12.75" hidden="1" customHeight="1">
      <c r="L4160" s="293"/>
      <c r="M4160" s="290"/>
      <c r="N4160" s="314"/>
    </row>
    <row r="4161" spans="12:14" s="291" customFormat="1" ht="12.75" hidden="1" customHeight="1">
      <c r="L4161" s="293"/>
      <c r="M4161" s="290"/>
      <c r="N4161" s="314"/>
    </row>
    <row r="4162" spans="12:14" s="291" customFormat="1" ht="12.75" hidden="1" customHeight="1">
      <c r="L4162" s="293"/>
      <c r="M4162" s="290"/>
      <c r="N4162" s="314"/>
    </row>
    <row r="4163" spans="12:14" s="291" customFormat="1" ht="12.75" hidden="1" customHeight="1">
      <c r="L4163" s="293"/>
      <c r="M4163" s="290"/>
      <c r="N4163" s="314"/>
    </row>
    <row r="4164" spans="12:14" s="291" customFormat="1" ht="12.75" hidden="1" customHeight="1">
      <c r="L4164" s="293"/>
      <c r="M4164" s="290"/>
      <c r="N4164" s="314"/>
    </row>
    <row r="4165" spans="12:14" s="291" customFormat="1" ht="12.75" hidden="1" customHeight="1">
      <c r="L4165" s="293"/>
      <c r="M4165" s="290"/>
      <c r="N4165" s="314"/>
    </row>
    <row r="4166" spans="12:14" s="291" customFormat="1" ht="12.75" hidden="1" customHeight="1">
      <c r="L4166" s="293"/>
      <c r="M4166" s="290"/>
      <c r="N4166" s="314"/>
    </row>
    <row r="4167" spans="12:14" s="291" customFormat="1" ht="12.75" hidden="1" customHeight="1">
      <c r="L4167" s="293"/>
      <c r="M4167" s="290"/>
      <c r="N4167" s="314"/>
    </row>
    <row r="4168" spans="12:14" s="291" customFormat="1" ht="12.75" hidden="1" customHeight="1">
      <c r="L4168" s="293"/>
      <c r="M4168" s="290"/>
      <c r="N4168" s="314"/>
    </row>
    <row r="4169" spans="12:14" s="291" customFormat="1" ht="12.75" hidden="1" customHeight="1">
      <c r="L4169" s="293"/>
      <c r="M4169" s="290"/>
      <c r="N4169" s="314"/>
    </row>
    <row r="4170" spans="12:14" s="291" customFormat="1" ht="12.75" hidden="1" customHeight="1">
      <c r="L4170" s="293"/>
      <c r="M4170" s="290"/>
      <c r="N4170" s="314"/>
    </row>
    <row r="4171" spans="12:14" s="291" customFormat="1" ht="12.75" hidden="1" customHeight="1">
      <c r="L4171" s="293"/>
      <c r="M4171" s="290"/>
      <c r="N4171" s="314"/>
    </row>
    <row r="4172" spans="12:14" s="291" customFormat="1" ht="12.75" hidden="1" customHeight="1">
      <c r="L4172" s="293"/>
      <c r="M4172" s="290"/>
      <c r="N4172" s="314"/>
    </row>
    <row r="4173" spans="12:14" s="291" customFormat="1" ht="12.75" hidden="1" customHeight="1">
      <c r="L4173" s="293"/>
      <c r="M4173" s="290"/>
      <c r="N4173" s="314"/>
    </row>
    <row r="4174" spans="12:14" s="291" customFormat="1" ht="12.75" hidden="1" customHeight="1">
      <c r="L4174" s="293"/>
      <c r="M4174" s="290"/>
      <c r="N4174" s="314"/>
    </row>
    <row r="4175" spans="12:14" s="291" customFormat="1" ht="12.75" hidden="1" customHeight="1">
      <c r="L4175" s="293"/>
      <c r="M4175" s="290"/>
      <c r="N4175" s="314"/>
    </row>
    <row r="4176" spans="12:14" s="291" customFormat="1" ht="12.75" hidden="1" customHeight="1">
      <c r="L4176" s="293"/>
      <c r="M4176" s="290"/>
      <c r="N4176" s="314"/>
    </row>
    <row r="4177" spans="12:14" s="291" customFormat="1" ht="12.75" hidden="1" customHeight="1">
      <c r="L4177" s="293"/>
      <c r="M4177" s="290"/>
      <c r="N4177" s="314"/>
    </row>
    <row r="4178" spans="12:14" s="291" customFormat="1" ht="12.75" hidden="1" customHeight="1">
      <c r="L4178" s="293"/>
      <c r="M4178" s="290"/>
      <c r="N4178" s="314"/>
    </row>
    <row r="4179" spans="12:14" s="291" customFormat="1" ht="12.75" hidden="1" customHeight="1">
      <c r="L4179" s="293"/>
      <c r="M4179" s="290"/>
      <c r="N4179" s="314"/>
    </row>
    <row r="4180" spans="12:14" s="291" customFormat="1" ht="12.75" hidden="1" customHeight="1">
      <c r="L4180" s="293"/>
      <c r="M4180" s="290"/>
      <c r="N4180" s="314"/>
    </row>
    <row r="4181" spans="12:14" s="291" customFormat="1" ht="12.75" hidden="1" customHeight="1">
      <c r="L4181" s="293"/>
      <c r="M4181" s="290"/>
      <c r="N4181" s="314"/>
    </row>
    <row r="4182" spans="12:14" s="291" customFormat="1" ht="12.75" hidden="1" customHeight="1">
      <c r="L4182" s="293"/>
      <c r="M4182" s="290"/>
      <c r="N4182" s="314"/>
    </row>
    <row r="4183" spans="12:14" s="291" customFormat="1" ht="12.75" hidden="1" customHeight="1">
      <c r="L4183" s="293"/>
      <c r="M4183" s="290"/>
      <c r="N4183" s="314"/>
    </row>
    <row r="4184" spans="12:14" s="291" customFormat="1" ht="12.75" hidden="1" customHeight="1">
      <c r="L4184" s="293"/>
      <c r="M4184" s="290"/>
      <c r="N4184" s="314"/>
    </row>
    <row r="4185" spans="12:14" s="291" customFormat="1" ht="12.75" hidden="1" customHeight="1">
      <c r="L4185" s="293"/>
      <c r="M4185" s="290"/>
      <c r="N4185" s="314"/>
    </row>
    <row r="4186" spans="12:14" s="291" customFormat="1" ht="12.75" hidden="1" customHeight="1">
      <c r="L4186" s="293"/>
      <c r="M4186" s="290"/>
      <c r="N4186" s="314"/>
    </row>
    <row r="4187" spans="12:14" s="291" customFormat="1" ht="12.75" hidden="1" customHeight="1">
      <c r="L4187" s="293"/>
      <c r="M4187" s="290"/>
      <c r="N4187" s="314"/>
    </row>
    <row r="4188" spans="12:14" s="291" customFormat="1" ht="12.75" hidden="1" customHeight="1">
      <c r="L4188" s="293"/>
      <c r="M4188" s="290"/>
      <c r="N4188" s="314"/>
    </row>
    <row r="4189" spans="12:14" s="291" customFormat="1" ht="12.75" hidden="1" customHeight="1">
      <c r="L4189" s="293"/>
      <c r="M4189" s="290"/>
      <c r="N4189" s="314"/>
    </row>
    <row r="4190" spans="12:14" s="291" customFormat="1" ht="12.75" hidden="1" customHeight="1">
      <c r="L4190" s="293"/>
      <c r="M4190" s="290"/>
      <c r="N4190" s="314"/>
    </row>
    <row r="4191" spans="12:14" s="291" customFormat="1" ht="12.75" hidden="1" customHeight="1">
      <c r="L4191" s="293"/>
      <c r="M4191" s="290"/>
      <c r="N4191" s="314"/>
    </row>
    <row r="4192" spans="12:14" s="291" customFormat="1" ht="12.75" hidden="1" customHeight="1">
      <c r="L4192" s="293"/>
      <c r="M4192" s="290"/>
      <c r="N4192" s="314"/>
    </row>
    <row r="4193" spans="12:14" s="291" customFormat="1" ht="12.75" hidden="1" customHeight="1">
      <c r="L4193" s="293"/>
      <c r="M4193" s="290"/>
      <c r="N4193" s="314"/>
    </row>
    <row r="4194" spans="12:14" s="291" customFormat="1" ht="12.75" hidden="1" customHeight="1">
      <c r="L4194" s="293"/>
      <c r="M4194" s="290"/>
      <c r="N4194" s="314"/>
    </row>
    <row r="4195" spans="12:14" s="291" customFormat="1" ht="12.75" hidden="1" customHeight="1">
      <c r="L4195" s="293"/>
      <c r="M4195" s="290"/>
      <c r="N4195" s="314"/>
    </row>
    <row r="4196" spans="12:14" s="291" customFormat="1" ht="12.75" hidden="1" customHeight="1">
      <c r="L4196" s="293"/>
      <c r="M4196" s="290"/>
      <c r="N4196" s="314"/>
    </row>
    <row r="4197" spans="12:14" s="291" customFormat="1" ht="12.75" hidden="1" customHeight="1">
      <c r="L4197" s="293"/>
      <c r="M4197" s="290"/>
      <c r="N4197" s="314"/>
    </row>
    <row r="4198" spans="12:14" s="291" customFormat="1" ht="12.75" hidden="1" customHeight="1">
      <c r="L4198" s="293"/>
      <c r="M4198" s="290"/>
      <c r="N4198" s="314"/>
    </row>
    <row r="4199" spans="12:14" s="291" customFormat="1" ht="12.75" hidden="1" customHeight="1">
      <c r="L4199" s="293"/>
      <c r="M4199" s="290"/>
      <c r="N4199" s="314"/>
    </row>
    <row r="4200" spans="12:14" s="291" customFormat="1" ht="12.75" hidden="1" customHeight="1">
      <c r="L4200" s="293"/>
      <c r="M4200" s="290"/>
      <c r="N4200" s="314"/>
    </row>
    <row r="4201" spans="12:14" s="291" customFormat="1" ht="12.75" hidden="1" customHeight="1">
      <c r="L4201" s="293"/>
      <c r="M4201" s="290"/>
      <c r="N4201" s="314"/>
    </row>
    <row r="4202" spans="12:14" s="291" customFormat="1" ht="12.75" hidden="1" customHeight="1">
      <c r="L4202" s="293"/>
      <c r="M4202" s="290"/>
      <c r="N4202" s="314"/>
    </row>
    <row r="4203" spans="12:14" s="291" customFormat="1" ht="12.75" hidden="1" customHeight="1">
      <c r="L4203" s="293"/>
      <c r="M4203" s="290"/>
      <c r="N4203" s="314"/>
    </row>
    <row r="4204" spans="12:14" s="291" customFormat="1" ht="12.75" hidden="1" customHeight="1">
      <c r="L4204" s="293"/>
      <c r="M4204" s="290"/>
      <c r="N4204" s="314"/>
    </row>
    <row r="4205" spans="12:14" s="291" customFormat="1" ht="12.75" hidden="1" customHeight="1">
      <c r="L4205" s="293"/>
      <c r="M4205" s="290"/>
      <c r="N4205" s="314"/>
    </row>
    <row r="4206" spans="12:14" s="291" customFormat="1" ht="12.75" hidden="1" customHeight="1">
      <c r="L4206" s="293"/>
      <c r="M4206" s="290"/>
      <c r="N4206" s="314"/>
    </row>
    <row r="4207" spans="12:14" s="291" customFormat="1" ht="12.75" hidden="1" customHeight="1">
      <c r="L4207" s="293"/>
      <c r="M4207" s="290"/>
      <c r="N4207" s="314"/>
    </row>
    <row r="4208" spans="12:14" s="291" customFormat="1" ht="12.75" hidden="1" customHeight="1">
      <c r="L4208" s="293"/>
      <c r="M4208" s="290"/>
      <c r="N4208" s="314"/>
    </row>
    <row r="4209" spans="12:14" s="291" customFormat="1" ht="12.75" hidden="1" customHeight="1">
      <c r="L4209" s="293"/>
      <c r="M4209" s="290"/>
      <c r="N4209" s="314"/>
    </row>
    <row r="4210" spans="12:14" s="291" customFormat="1" ht="12.75" hidden="1" customHeight="1">
      <c r="L4210" s="293"/>
      <c r="M4210" s="290"/>
      <c r="N4210" s="314"/>
    </row>
    <row r="4211" spans="12:14" s="291" customFormat="1" ht="12.75" hidden="1" customHeight="1">
      <c r="L4211" s="293"/>
      <c r="M4211" s="290"/>
      <c r="N4211" s="314"/>
    </row>
    <row r="4212" spans="12:14" s="291" customFormat="1" ht="12.75" hidden="1" customHeight="1">
      <c r="L4212" s="293"/>
      <c r="M4212" s="290"/>
      <c r="N4212" s="314"/>
    </row>
    <row r="4213" spans="12:14" s="291" customFormat="1" ht="12.75" hidden="1" customHeight="1">
      <c r="L4213" s="293"/>
      <c r="M4213" s="290"/>
      <c r="N4213" s="314"/>
    </row>
    <row r="4214" spans="12:14" s="291" customFormat="1" ht="12.75" hidden="1" customHeight="1">
      <c r="L4214" s="293"/>
      <c r="M4214" s="290"/>
      <c r="N4214" s="314"/>
    </row>
    <row r="4215" spans="12:14" s="291" customFormat="1" ht="12.75" hidden="1" customHeight="1">
      <c r="L4215" s="293"/>
      <c r="M4215" s="290"/>
      <c r="N4215" s="314"/>
    </row>
    <row r="4216" spans="12:14" s="291" customFormat="1" ht="12.75" hidden="1" customHeight="1">
      <c r="L4216" s="293"/>
      <c r="M4216" s="290"/>
      <c r="N4216" s="314"/>
    </row>
    <row r="4217" spans="12:14" s="291" customFormat="1" ht="12.75" hidden="1" customHeight="1">
      <c r="L4217" s="293"/>
      <c r="M4217" s="290"/>
      <c r="N4217" s="314"/>
    </row>
    <row r="4218" spans="12:14" s="291" customFormat="1" ht="12.75" hidden="1" customHeight="1">
      <c r="L4218" s="293"/>
      <c r="M4218" s="290"/>
      <c r="N4218" s="314"/>
    </row>
    <row r="4219" spans="12:14" s="291" customFormat="1" ht="12.75" hidden="1" customHeight="1">
      <c r="L4219" s="293"/>
      <c r="M4219" s="290"/>
      <c r="N4219" s="314"/>
    </row>
    <row r="4220" spans="12:14" s="291" customFormat="1" ht="12.75" hidden="1" customHeight="1">
      <c r="L4220" s="293"/>
      <c r="M4220" s="290"/>
      <c r="N4220" s="314"/>
    </row>
    <row r="4221" spans="12:14" s="291" customFormat="1" ht="12.75" hidden="1" customHeight="1">
      <c r="L4221" s="293"/>
      <c r="M4221" s="290"/>
      <c r="N4221" s="314"/>
    </row>
    <row r="4222" spans="12:14" s="291" customFormat="1" ht="12.75" hidden="1" customHeight="1">
      <c r="L4222" s="293"/>
      <c r="M4222" s="290"/>
      <c r="N4222" s="314"/>
    </row>
    <row r="4223" spans="12:14" s="291" customFormat="1" ht="12.75" hidden="1" customHeight="1">
      <c r="L4223" s="293"/>
      <c r="M4223" s="290"/>
      <c r="N4223" s="314"/>
    </row>
    <row r="4224" spans="12:14" s="291" customFormat="1" ht="12.75" hidden="1" customHeight="1">
      <c r="L4224" s="293"/>
      <c r="M4224" s="290"/>
      <c r="N4224" s="314"/>
    </row>
    <row r="4225" spans="12:14" s="291" customFormat="1" ht="12.75" hidden="1" customHeight="1">
      <c r="L4225" s="293"/>
      <c r="M4225" s="290"/>
      <c r="N4225" s="314"/>
    </row>
    <row r="4226" spans="12:14" s="291" customFormat="1" ht="12.75" hidden="1" customHeight="1">
      <c r="L4226" s="293"/>
      <c r="M4226" s="290"/>
      <c r="N4226" s="314"/>
    </row>
    <row r="4227" spans="12:14" s="291" customFormat="1" ht="12.75" hidden="1" customHeight="1">
      <c r="L4227" s="293"/>
      <c r="M4227" s="290"/>
      <c r="N4227" s="314"/>
    </row>
    <row r="4228" spans="12:14" s="291" customFormat="1" ht="12.75" hidden="1" customHeight="1">
      <c r="L4228" s="293"/>
      <c r="M4228" s="290"/>
      <c r="N4228" s="314"/>
    </row>
    <row r="4229" spans="12:14" s="291" customFormat="1" ht="12.75" hidden="1" customHeight="1">
      <c r="L4229" s="293"/>
      <c r="M4229" s="290"/>
      <c r="N4229" s="314"/>
    </row>
    <row r="4230" spans="12:14" s="291" customFormat="1" ht="12.75" hidden="1" customHeight="1">
      <c r="L4230" s="293"/>
      <c r="M4230" s="290"/>
      <c r="N4230" s="314"/>
    </row>
    <row r="4231" spans="12:14" s="291" customFormat="1" ht="12.75" hidden="1" customHeight="1">
      <c r="L4231" s="293"/>
      <c r="M4231" s="290"/>
      <c r="N4231" s="314"/>
    </row>
    <row r="4232" spans="12:14" s="291" customFormat="1" ht="12.75" hidden="1" customHeight="1">
      <c r="L4232" s="293"/>
      <c r="M4232" s="290"/>
      <c r="N4232" s="314"/>
    </row>
    <row r="4233" spans="12:14" s="291" customFormat="1" ht="12.75" hidden="1" customHeight="1">
      <c r="L4233" s="293"/>
      <c r="M4233" s="290"/>
      <c r="N4233" s="314"/>
    </row>
    <row r="4234" spans="12:14" s="291" customFormat="1" ht="12.75" hidden="1" customHeight="1">
      <c r="L4234" s="293"/>
      <c r="M4234" s="290"/>
      <c r="N4234" s="314"/>
    </row>
    <row r="4235" spans="12:14" s="291" customFormat="1" ht="12.75" hidden="1" customHeight="1">
      <c r="L4235" s="293"/>
      <c r="M4235" s="290"/>
      <c r="N4235" s="314"/>
    </row>
    <row r="4236" spans="12:14" s="291" customFormat="1" ht="12.75" hidden="1" customHeight="1">
      <c r="L4236" s="293"/>
      <c r="M4236" s="290"/>
      <c r="N4236" s="314"/>
    </row>
    <row r="4237" spans="12:14" s="291" customFormat="1" ht="12.75" hidden="1" customHeight="1">
      <c r="L4237" s="293"/>
      <c r="M4237" s="290"/>
      <c r="N4237" s="314"/>
    </row>
    <row r="4238" spans="12:14" s="291" customFormat="1" ht="12.75" hidden="1" customHeight="1">
      <c r="L4238" s="293"/>
      <c r="M4238" s="290"/>
      <c r="N4238" s="314"/>
    </row>
    <row r="4239" spans="12:14" s="291" customFormat="1" ht="12.75" hidden="1" customHeight="1">
      <c r="L4239" s="293"/>
      <c r="M4239" s="290"/>
      <c r="N4239" s="314"/>
    </row>
    <row r="4240" spans="12:14" s="291" customFormat="1" ht="12.75" hidden="1" customHeight="1">
      <c r="L4240" s="293"/>
      <c r="M4240" s="290"/>
      <c r="N4240" s="314"/>
    </row>
    <row r="4241" spans="12:14" s="291" customFormat="1" ht="12.75" hidden="1" customHeight="1">
      <c r="L4241" s="293"/>
      <c r="M4241" s="290"/>
      <c r="N4241" s="314"/>
    </row>
    <row r="4242" spans="12:14" s="291" customFormat="1" ht="12.75" hidden="1" customHeight="1">
      <c r="L4242" s="293"/>
      <c r="M4242" s="290"/>
      <c r="N4242" s="314"/>
    </row>
    <row r="4243" spans="12:14" s="291" customFormat="1" ht="12.75" hidden="1" customHeight="1">
      <c r="L4243" s="293"/>
      <c r="M4243" s="290"/>
      <c r="N4243" s="314"/>
    </row>
    <row r="4244" spans="12:14" s="291" customFormat="1" ht="12.75" hidden="1" customHeight="1">
      <c r="L4244" s="293"/>
      <c r="M4244" s="290"/>
      <c r="N4244" s="314"/>
    </row>
    <row r="4245" spans="12:14" s="291" customFormat="1" ht="12.75" hidden="1" customHeight="1">
      <c r="L4245" s="293"/>
      <c r="M4245" s="290"/>
      <c r="N4245" s="314"/>
    </row>
    <row r="4246" spans="12:14" s="291" customFormat="1" ht="12.75" hidden="1" customHeight="1">
      <c r="L4246" s="293"/>
      <c r="M4246" s="290"/>
      <c r="N4246" s="314"/>
    </row>
    <row r="4247" spans="12:14" s="291" customFormat="1" ht="12.75" hidden="1" customHeight="1">
      <c r="L4247" s="293"/>
      <c r="M4247" s="290"/>
      <c r="N4247" s="314"/>
    </row>
    <row r="4248" spans="12:14" s="291" customFormat="1" ht="12.75" hidden="1" customHeight="1">
      <c r="L4248" s="293"/>
      <c r="M4248" s="290"/>
      <c r="N4248" s="314"/>
    </row>
    <row r="4249" spans="12:14" s="291" customFormat="1" ht="12.75" hidden="1" customHeight="1">
      <c r="L4249" s="293"/>
      <c r="M4249" s="290"/>
      <c r="N4249" s="314"/>
    </row>
    <row r="4250" spans="12:14" s="291" customFormat="1" ht="12.75" hidden="1" customHeight="1">
      <c r="L4250" s="293"/>
      <c r="M4250" s="290"/>
      <c r="N4250" s="314"/>
    </row>
    <row r="4251" spans="12:14" s="291" customFormat="1" ht="12.75" hidden="1" customHeight="1">
      <c r="L4251" s="293"/>
      <c r="M4251" s="290"/>
      <c r="N4251" s="314"/>
    </row>
    <row r="4252" spans="12:14" s="291" customFormat="1" ht="12.75" hidden="1" customHeight="1">
      <c r="L4252" s="293"/>
      <c r="M4252" s="290"/>
      <c r="N4252" s="314"/>
    </row>
    <row r="4253" spans="12:14" s="291" customFormat="1" ht="12.75" hidden="1" customHeight="1">
      <c r="L4253" s="293"/>
      <c r="M4253" s="290"/>
      <c r="N4253" s="314"/>
    </row>
    <row r="4254" spans="12:14" s="291" customFormat="1" ht="12.75" hidden="1" customHeight="1">
      <c r="L4254" s="293"/>
      <c r="M4254" s="290"/>
      <c r="N4254" s="314"/>
    </row>
    <row r="4255" spans="12:14" s="291" customFormat="1" ht="12.75" hidden="1" customHeight="1">
      <c r="L4255" s="293"/>
      <c r="M4255" s="290"/>
      <c r="N4255" s="314"/>
    </row>
    <row r="4256" spans="12:14" s="291" customFormat="1" ht="12.75" hidden="1" customHeight="1">
      <c r="L4256" s="293"/>
      <c r="M4256" s="290"/>
      <c r="N4256" s="314"/>
    </row>
    <row r="4257" spans="12:14" s="291" customFormat="1" ht="12.75" hidden="1" customHeight="1">
      <c r="L4257" s="293"/>
      <c r="M4257" s="290"/>
      <c r="N4257" s="314"/>
    </row>
    <row r="4258" spans="12:14" s="291" customFormat="1" ht="12.75" hidden="1" customHeight="1">
      <c r="L4258" s="293"/>
      <c r="M4258" s="290"/>
      <c r="N4258" s="314"/>
    </row>
    <row r="4259" spans="12:14" s="291" customFormat="1" ht="12.75" hidden="1" customHeight="1">
      <c r="L4259" s="293"/>
      <c r="M4259" s="290"/>
      <c r="N4259" s="314"/>
    </row>
    <row r="4260" spans="12:14" s="291" customFormat="1" ht="12.75" hidden="1" customHeight="1">
      <c r="L4260" s="293"/>
      <c r="M4260" s="290"/>
      <c r="N4260" s="314"/>
    </row>
    <row r="4261" spans="12:14" s="291" customFormat="1" ht="12.75" hidden="1" customHeight="1">
      <c r="L4261" s="293"/>
      <c r="M4261" s="290"/>
      <c r="N4261" s="314"/>
    </row>
    <row r="4262" spans="12:14" s="291" customFormat="1" ht="12.75" hidden="1" customHeight="1">
      <c r="L4262" s="293"/>
      <c r="M4262" s="290"/>
      <c r="N4262" s="314"/>
    </row>
    <row r="4263" spans="12:14" s="291" customFormat="1" ht="12.75" hidden="1" customHeight="1">
      <c r="L4263" s="293"/>
      <c r="M4263" s="290"/>
      <c r="N4263" s="314"/>
    </row>
    <row r="4264" spans="12:14" s="291" customFormat="1" ht="12.75" hidden="1" customHeight="1">
      <c r="L4264" s="293"/>
      <c r="M4264" s="290"/>
      <c r="N4264" s="314"/>
    </row>
    <row r="4265" spans="12:14" s="291" customFormat="1" ht="12.75" hidden="1" customHeight="1">
      <c r="L4265" s="293"/>
      <c r="M4265" s="290"/>
      <c r="N4265" s="314"/>
    </row>
    <row r="4266" spans="12:14" s="291" customFormat="1" ht="12.75" hidden="1" customHeight="1">
      <c r="L4266" s="293"/>
      <c r="M4266" s="290"/>
      <c r="N4266" s="314"/>
    </row>
    <row r="4267" spans="12:14" s="291" customFormat="1" ht="12.75" hidden="1" customHeight="1">
      <c r="L4267" s="293"/>
      <c r="M4267" s="290"/>
      <c r="N4267" s="314"/>
    </row>
    <row r="4268" spans="12:14" s="291" customFormat="1" ht="12.75" hidden="1" customHeight="1">
      <c r="L4268" s="293"/>
      <c r="M4268" s="290"/>
      <c r="N4268" s="314"/>
    </row>
    <row r="4269" spans="12:14" s="291" customFormat="1" ht="12.75" hidden="1" customHeight="1">
      <c r="L4269" s="293"/>
      <c r="M4269" s="290"/>
      <c r="N4269" s="314"/>
    </row>
    <row r="4270" spans="12:14" s="291" customFormat="1" ht="12.75" hidden="1" customHeight="1">
      <c r="L4270" s="293"/>
      <c r="M4270" s="290"/>
      <c r="N4270" s="314"/>
    </row>
    <row r="4271" spans="12:14" s="291" customFormat="1" ht="12.75" hidden="1" customHeight="1">
      <c r="L4271" s="293"/>
      <c r="M4271" s="290"/>
      <c r="N4271" s="314"/>
    </row>
    <row r="4272" spans="12:14" s="291" customFormat="1" ht="12.75" hidden="1" customHeight="1">
      <c r="L4272" s="293"/>
      <c r="M4272" s="290"/>
      <c r="N4272" s="314"/>
    </row>
    <row r="4273" spans="12:14" s="291" customFormat="1" ht="12.75" hidden="1" customHeight="1">
      <c r="L4273" s="293"/>
      <c r="M4273" s="290"/>
      <c r="N4273" s="314"/>
    </row>
    <row r="4274" spans="12:14" s="291" customFormat="1" ht="12.75" hidden="1" customHeight="1">
      <c r="L4274" s="293"/>
      <c r="M4274" s="290"/>
      <c r="N4274" s="314"/>
    </row>
    <row r="4275" spans="12:14" s="291" customFormat="1" ht="12.75" hidden="1" customHeight="1">
      <c r="L4275" s="293"/>
      <c r="M4275" s="290"/>
      <c r="N4275" s="314"/>
    </row>
    <row r="4276" spans="12:14" s="291" customFormat="1" ht="12.75" hidden="1" customHeight="1">
      <c r="L4276" s="293"/>
      <c r="M4276" s="290"/>
      <c r="N4276" s="314"/>
    </row>
    <row r="4277" spans="12:14" s="291" customFormat="1" ht="12.75" hidden="1" customHeight="1">
      <c r="L4277" s="293"/>
      <c r="M4277" s="290"/>
      <c r="N4277" s="314"/>
    </row>
    <row r="4278" spans="12:14" s="291" customFormat="1" ht="12.75" hidden="1" customHeight="1">
      <c r="L4278" s="293"/>
      <c r="M4278" s="290"/>
      <c r="N4278" s="314"/>
    </row>
    <row r="4279" spans="12:14" s="291" customFormat="1" ht="12.75" hidden="1" customHeight="1">
      <c r="L4279" s="293"/>
      <c r="M4279" s="290"/>
      <c r="N4279" s="314"/>
    </row>
    <row r="4280" spans="12:14" s="291" customFormat="1" ht="12.75" hidden="1" customHeight="1">
      <c r="L4280" s="293"/>
      <c r="M4280" s="290"/>
      <c r="N4280" s="314"/>
    </row>
    <row r="4281" spans="12:14" s="291" customFormat="1" ht="12.75" hidden="1" customHeight="1">
      <c r="L4281" s="293"/>
      <c r="M4281" s="290"/>
      <c r="N4281" s="314"/>
    </row>
    <row r="4282" spans="12:14" s="291" customFormat="1" ht="12.75" hidden="1" customHeight="1">
      <c r="L4282" s="293"/>
      <c r="M4282" s="290"/>
      <c r="N4282" s="314"/>
    </row>
    <row r="4283" spans="12:14" s="291" customFormat="1" ht="12.75" hidden="1" customHeight="1">
      <c r="L4283" s="293"/>
      <c r="M4283" s="290"/>
      <c r="N4283" s="314"/>
    </row>
    <row r="4284" spans="12:14" s="291" customFormat="1" ht="12.75" hidden="1" customHeight="1">
      <c r="L4284" s="293"/>
      <c r="M4284" s="290"/>
      <c r="N4284" s="314"/>
    </row>
    <row r="4285" spans="12:14" s="291" customFormat="1" ht="12.75" hidden="1" customHeight="1">
      <c r="L4285" s="293"/>
      <c r="M4285" s="290"/>
      <c r="N4285" s="314"/>
    </row>
    <row r="4286" spans="12:14" s="291" customFormat="1" ht="12.75" hidden="1" customHeight="1">
      <c r="L4286" s="293"/>
      <c r="M4286" s="290"/>
      <c r="N4286" s="314"/>
    </row>
    <row r="4287" spans="12:14" s="291" customFormat="1" ht="12.75" hidden="1" customHeight="1">
      <c r="L4287" s="293"/>
      <c r="M4287" s="290"/>
      <c r="N4287" s="314"/>
    </row>
    <row r="4288" spans="12:14" s="291" customFormat="1" ht="12.75" hidden="1" customHeight="1">
      <c r="L4288" s="293"/>
      <c r="M4288" s="290"/>
      <c r="N4288" s="314"/>
    </row>
    <row r="4289" spans="12:14" s="291" customFormat="1" ht="12.75" hidden="1" customHeight="1">
      <c r="L4289" s="293"/>
      <c r="M4289" s="290"/>
      <c r="N4289" s="314"/>
    </row>
    <row r="4290" spans="12:14" s="291" customFormat="1" ht="12.75" hidden="1" customHeight="1">
      <c r="L4290" s="293"/>
      <c r="M4290" s="290"/>
      <c r="N4290" s="314"/>
    </row>
    <row r="4291" spans="12:14" s="291" customFormat="1" ht="12.75" hidden="1" customHeight="1">
      <c r="L4291" s="293"/>
      <c r="M4291" s="290"/>
      <c r="N4291" s="314"/>
    </row>
    <row r="4292" spans="12:14" s="291" customFormat="1" ht="12.75" hidden="1" customHeight="1">
      <c r="L4292" s="293"/>
      <c r="M4292" s="290"/>
      <c r="N4292" s="314"/>
    </row>
    <row r="4293" spans="12:14" s="291" customFormat="1" ht="12.75" hidden="1" customHeight="1">
      <c r="L4293" s="293"/>
      <c r="M4293" s="290"/>
      <c r="N4293" s="314"/>
    </row>
    <row r="4294" spans="12:14" s="291" customFormat="1" ht="12.75" hidden="1" customHeight="1">
      <c r="L4294" s="293"/>
      <c r="M4294" s="290"/>
      <c r="N4294" s="314"/>
    </row>
    <row r="4295" spans="12:14" s="291" customFormat="1" ht="12.75" hidden="1" customHeight="1">
      <c r="L4295" s="293"/>
      <c r="M4295" s="290"/>
      <c r="N4295" s="314"/>
    </row>
    <row r="4296" spans="12:14" s="291" customFormat="1" ht="12.75" hidden="1" customHeight="1">
      <c r="L4296" s="293"/>
      <c r="M4296" s="290"/>
      <c r="N4296" s="314"/>
    </row>
    <row r="4297" spans="12:14" s="291" customFormat="1" ht="12.75" hidden="1" customHeight="1">
      <c r="L4297" s="293"/>
      <c r="M4297" s="290"/>
      <c r="N4297" s="314"/>
    </row>
    <row r="4298" spans="12:14" s="291" customFormat="1" ht="12.75" hidden="1" customHeight="1">
      <c r="L4298" s="293"/>
      <c r="M4298" s="290"/>
      <c r="N4298" s="314"/>
    </row>
    <row r="4299" spans="12:14" s="291" customFormat="1" ht="12.75" hidden="1" customHeight="1">
      <c r="L4299" s="293"/>
      <c r="M4299" s="290"/>
      <c r="N4299" s="314"/>
    </row>
    <row r="4300" spans="12:14" s="291" customFormat="1" ht="12.75" hidden="1" customHeight="1">
      <c r="L4300" s="293"/>
      <c r="M4300" s="290"/>
      <c r="N4300" s="314"/>
    </row>
    <row r="4301" spans="12:14" s="291" customFormat="1" ht="12.75" hidden="1" customHeight="1">
      <c r="L4301" s="293"/>
      <c r="M4301" s="290"/>
      <c r="N4301" s="314"/>
    </row>
    <row r="4302" spans="12:14" s="291" customFormat="1" ht="12.75" hidden="1" customHeight="1">
      <c r="L4302" s="293"/>
      <c r="M4302" s="290"/>
      <c r="N4302" s="314"/>
    </row>
    <row r="4303" spans="12:14" s="291" customFormat="1" ht="12.75" hidden="1" customHeight="1">
      <c r="L4303" s="293"/>
      <c r="M4303" s="290"/>
      <c r="N4303" s="314"/>
    </row>
    <row r="4304" spans="12:14" s="291" customFormat="1" ht="12.75" hidden="1" customHeight="1">
      <c r="L4304" s="293"/>
      <c r="M4304" s="290"/>
      <c r="N4304" s="314"/>
    </row>
    <row r="4305" spans="12:14" s="291" customFormat="1" ht="12.75" hidden="1" customHeight="1">
      <c r="L4305" s="293"/>
      <c r="M4305" s="290"/>
      <c r="N4305" s="314"/>
    </row>
    <row r="4306" spans="12:14" s="291" customFormat="1" ht="12.75" hidden="1" customHeight="1">
      <c r="L4306" s="293"/>
      <c r="M4306" s="290"/>
      <c r="N4306" s="314"/>
    </row>
    <row r="4307" spans="12:14" s="291" customFormat="1" ht="12.75" hidden="1" customHeight="1">
      <c r="L4307" s="293"/>
      <c r="M4307" s="290"/>
      <c r="N4307" s="314"/>
    </row>
    <row r="4308" spans="12:14" s="291" customFormat="1" ht="12.75" hidden="1" customHeight="1">
      <c r="L4308" s="293"/>
      <c r="M4308" s="290"/>
      <c r="N4308" s="314"/>
    </row>
    <row r="4309" spans="12:14" s="291" customFormat="1" ht="12.75" hidden="1" customHeight="1">
      <c r="L4309" s="293"/>
      <c r="M4309" s="290"/>
      <c r="N4309" s="314"/>
    </row>
    <row r="4310" spans="12:14" s="291" customFormat="1" ht="12.75" hidden="1" customHeight="1">
      <c r="L4310" s="293"/>
      <c r="M4310" s="290"/>
      <c r="N4310" s="314"/>
    </row>
    <row r="4311" spans="12:14" s="291" customFormat="1" ht="12.75" hidden="1" customHeight="1">
      <c r="L4311" s="293"/>
      <c r="M4311" s="290"/>
      <c r="N4311" s="314"/>
    </row>
    <row r="4312" spans="12:14" s="291" customFormat="1" ht="12.75" hidden="1" customHeight="1">
      <c r="L4312" s="293"/>
      <c r="M4312" s="290"/>
      <c r="N4312" s="314"/>
    </row>
    <row r="4313" spans="12:14" s="291" customFormat="1" ht="12.75" hidden="1" customHeight="1">
      <c r="L4313" s="293"/>
      <c r="M4313" s="290"/>
      <c r="N4313" s="314"/>
    </row>
    <row r="4314" spans="12:14" s="291" customFormat="1" ht="12.75" hidden="1" customHeight="1">
      <c r="L4314" s="293"/>
      <c r="M4314" s="290"/>
      <c r="N4314" s="314"/>
    </row>
    <row r="4315" spans="12:14" s="291" customFormat="1" ht="12.75" hidden="1" customHeight="1">
      <c r="L4315" s="293"/>
      <c r="M4315" s="290"/>
      <c r="N4315" s="314"/>
    </row>
    <row r="4316" spans="12:14" s="291" customFormat="1" ht="12.75" hidden="1" customHeight="1">
      <c r="L4316" s="293"/>
      <c r="M4316" s="290"/>
      <c r="N4316" s="314"/>
    </row>
    <row r="4317" spans="12:14" s="291" customFormat="1" ht="12.75" hidden="1" customHeight="1">
      <c r="L4317" s="293"/>
      <c r="M4317" s="290"/>
      <c r="N4317" s="314"/>
    </row>
    <row r="4318" spans="12:14" s="291" customFormat="1" ht="12.75" hidden="1" customHeight="1">
      <c r="L4318" s="293"/>
      <c r="M4318" s="290"/>
      <c r="N4318" s="314"/>
    </row>
    <row r="4319" spans="12:14" s="291" customFormat="1" ht="12.75" hidden="1" customHeight="1">
      <c r="L4319" s="293"/>
      <c r="M4319" s="290"/>
      <c r="N4319" s="314"/>
    </row>
    <row r="4320" spans="12:14" s="291" customFormat="1" ht="12.75" hidden="1" customHeight="1">
      <c r="L4320" s="293"/>
      <c r="M4320" s="290"/>
      <c r="N4320" s="314"/>
    </row>
    <row r="4321" spans="12:14" s="291" customFormat="1" ht="12.75" hidden="1" customHeight="1">
      <c r="L4321" s="293"/>
      <c r="M4321" s="290"/>
      <c r="N4321" s="314"/>
    </row>
    <row r="4322" spans="12:14" s="291" customFormat="1" ht="12.75" hidden="1" customHeight="1">
      <c r="L4322" s="293"/>
      <c r="M4322" s="290"/>
      <c r="N4322" s="314"/>
    </row>
    <row r="4323" spans="12:14" s="291" customFormat="1" ht="12.75" hidden="1" customHeight="1">
      <c r="L4323" s="293"/>
      <c r="M4323" s="290"/>
      <c r="N4323" s="314"/>
    </row>
    <row r="4324" spans="12:14" s="291" customFormat="1" ht="12.75" hidden="1" customHeight="1">
      <c r="L4324" s="293"/>
      <c r="M4324" s="290"/>
      <c r="N4324" s="314"/>
    </row>
    <row r="4325" spans="12:14" s="291" customFormat="1" ht="12.75" hidden="1" customHeight="1">
      <c r="L4325" s="293"/>
      <c r="M4325" s="290"/>
      <c r="N4325" s="314"/>
    </row>
    <row r="4326" spans="12:14" s="291" customFormat="1" ht="12.75" hidden="1" customHeight="1">
      <c r="L4326" s="293"/>
      <c r="M4326" s="290"/>
      <c r="N4326" s="314"/>
    </row>
    <row r="4327" spans="12:14" s="291" customFormat="1" ht="12.75" hidden="1" customHeight="1">
      <c r="L4327" s="293"/>
      <c r="M4327" s="290"/>
      <c r="N4327" s="314"/>
    </row>
    <row r="4328" spans="12:14" s="291" customFormat="1" ht="12.75" hidden="1" customHeight="1">
      <c r="L4328" s="293"/>
      <c r="M4328" s="290"/>
      <c r="N4328" s="314"/>
    </row>
    <row r="4329" spans="12:14" s="291" customFormat="1" ht="12.75" hidden="1" customHeight="1">
      <c r="L4329" s="293"/>
      <c r="M4329" s="290"/>
      <c r="N4329" s="314"/>
    </row>
    <row r="4330" spans="12:14" s="291" customFormat="1" ht="12.75" hidden="1" customHeight="1">
      <c r="L4330" s="293"/>
      <c r="M4330" s="290"/>
      <c r="N4330" s="314"/>
    </row>
    <row r="4331" spans="12:14" s="291" customFormat="1" ht="12.75" hidden="1" customHeight="1">
      <c r="L4331" s="293"/>
      <c r="M4331" s="290"/>
      <c r="N4331" s="314"/>
    </row>
    <row r="4332" spans="12:14" s="291" customFormat="1" ht="12.75" hidden="1" customHeight="1">
      <c r="L4332" s="293"/>
      <c r="M4332" s="290"/>
      <c r="N4332" s="314"/>
    </row>
    <row r="4333" spans="12:14" s="291" customFormat="1" ht="12.75" hidden="1" customHeight="1">
      <c r="L4333" s="293"/>
      <c r="M4333" s="290"/>
      <c r="N4333" s="314"/>
    </row>
    <row r="4334" spans="12:14" s="291" customFormat="1" ht="12.75" hidden="1" customHeight="1">
      <c r="L4334" s="293"/>
      <c r="M4334" s="290"/>
      <c r="N4334" s="314"/>
    </row>
    <row r="4335" spans="12:14" s="291" customFormat="1" ht="12.75" hidden="1" customHeight="1">
      <c r="L4335" s="293"/>
      <c r="M4335" s="290"/>
      <c r="N4335" s="314"/>
    </row>
    <row r="4336" spans="12:14" s="291" customFormat="1" ht="12.75" hidden="1" customHeight="1">
      <c r="L4336" s="293"/>
      <c r="M4336" s="290"/>
      <c r="N4336" s="314"/>
    </row>
    <row r="4337" spans="12:14" s="291" customFormat="1" ht="12.75" hidden="1" customHeight="1">
      <c r="L4337" s="293"/>
      <c r="M4337" s="290"/>
      <c r="N4337" s="314"/>
    </row>
    <row r="4338" spans="12:14" s="291" customFormat="1" ht="12.75" hidden="1" customHeight="1">
      <c r="L4338" s="293"/>
      <c r="M4338" s="290"/>
      <c r="N4338" s="314"/>
    </row>
    <row r="4339" spans="12:14" s="291" customFormat="1" ht="12.75" hidden="1" customHeight="1">
      <c r="L4339" s="293"/>
      <c r="M4339" s="290"/>
      <c r="N4339" s="314"/>
    </row>
    <row r="4340" spans="12:14" s="291" customFormat="1" ht="12.75" hidden="1" customHeight="1">
      <c r="L4340" s="293"/>
      <c r="M4340" s="290"/>
      <c r="N4340" s="314"/>
    </row>
    <row r="4341" spans="12:14" s="291" customFormat="1" ht="12.75" hidden="1" customHeight="1">
      <c r="L4341" s="293"/>
      <c r="M4341" s="290"/>
      <c r="N4341" s="314"/>
    </row>
    <row r="4342" spans="12:14" s="291" customFormat="1" ht="12.75" hidden="1" customHeight="1">
      <c r="L4342" s="293"/>
      <c r="M4342" s="290"/>
      <c r="N4342" s="314"/>
    </row>
    <row r="4343" spans="12:14" s="291" customFormat="1" ht="12.75" hidden="1" customHeight="1">
      <c r="L4343" s="293"/>
      <c r="M4343" s="290"/>
      <c r="N4343" s="314"/>
    </row>
    <row r="4344" spans="12:14" s="291" customFormat="1" ht="12.75" hidden="1" customHeight="1">
      <c r="L4344" s="293"/>
      <c r="M4344" s="290"/>
      <c r="N4344" s="314"/>
    </row>
    <row r="4345" spans="12:14" s="291" customFormat="1" ht="12.75" hidden="1" customHeight="1">
      <c r="L4345" s="293"/>
      <c r="M4345" s="290"/>
      <c r="N4345" s="314"/>
    </row>
    <row r="4346" spans="12:14" s="291" customFormat="1" ht="12.75" hidden="1" customHeight="1">
      <c r="L4346" s="293"/>
      <c r="M4346" s="290"/>
      <c r="N4346" s="314"/>
    </row>
    <row r="4347" spans="12:14" s="291" customFormat="1" ht="12.75" hidden="1" customHeight="1">
      <c r="L4347" s="293"/>
      <c r="M4347" s="290"/>
      <c r="N4347" s="314"/>
    </row>
    <row r="4348" spans="12:14" s="291" customFormat="1" ht="12.75" hidden="1" customHeight="1">
      <c r="L4348" s="293"/>
      <c r="M4348" s="290"/>
      <c r="N4348" s="314"/>
    </row>
    <row r="4349" spans="12:14" s="291" customFormat="1" ht="12.75" hidden="1" customHeight="1">
      <c r="L4349" s="293"/>
      <c r="M4349" s="290"/>
      <c r="N4349" s="314"/>
    </row>
    <row r="4350" spans="12:14" s="291" customFormat="1" ht="12.75" hidden="1" customHeight="1">
      <c r="L4350" s="293"/>
      <c r="M4350" s="290"/>
      <c r="N4350" s="314"/>
    </row>
    <row r="4351" spans="12:14" s="291" customFormat="1" ht="12.75" hidden="1" customHeight="1">
      <c r="L4351" s="293"/>
      <c r="M4351" s="290"/>
      <c r="N4351" s="314"/>
    </row>
    <row r="4352" spans="12:14" s="291" customFormat="1" ht="12.75" hidden="1" customHeight="1">
      <c r="L4352" s="293"/>
      <c r="M4352" s="290"/>
      <c r="N4352" s="314"/>
    </row>
    <row r="4353" spans="12:14" s="291" customFormat="1" ht="12.75" hidden="1" customHeight="1">
      <c r="L4353" s="293"/>
      <c r="M4353" s="290"/>
      <c r="N4353" s="314"/>
    </row>
    <row r="4354" spans="12:14" s="291" customFormat="1" ht="12.75" hidden="1" customHeight="1">
      <c r="L4354" s="293"/>
      <c r="M4354" s="290"/>
      <c r="N4354" s="314"/>
    </row>
    <row r="4355" spans="12:14" s="291" customFormat="1" ht="12.75" hidden="1" customHeight="1">
      <c r="L4355" s="293"/>
      <c r="M4355" s="290"/>
      <c r="N4355" s="314"/>
    </row>
    <row r="4356" spans="12:14" s="291" customFormat="1" ht="12.75" hidden="1" customHeight="1">
      <c r="L4356" s="293"/>
      <c r="M4356" s="290"/>
      <c r="N4356" s="314"/>
    </row>
    <row r="4357" spans="12:14" s="291" customFormat="1" ht="12.75" hidden="1" customHeight="1">
      <c r="L4357" s="293"/>
      <c r="M4357" s="290"/>
      <c r="N4357" s="314"/>
    </row>
    <row r="4358" spans="12:14" s="291" customFormat="1" ht="12.75" hidden="1" customHeight="1">
      <c r="L4358" s="293"/>
      <c r="M4358" s="290"/>
      <c r="N4358" s="314"/>
    </row>
    <row r="4359" spans="12:14" s="291" customFormat="1" ht="12.75" hidden="1" customHeight="1">
      <c r="L4359" s="293"/>
      <c r="M4359" s="290"/>
      <c r="N4359" s="314"/>
    </row>
    <row r="4360" spans="12:14" s="291" customFormat="1" ht="12.75" hidden="1" customHeight="1">
      <c r="L4360" s="293"/>
      <c r="M4360" s="290"/>
      <c r="N4360" s="314"/>
    </row>
    <row r="4361" spans="12:14" s="291" customFormat="1" ht="12.75" hidden="1" customHeight="1">
      <c r="L4361" s="293"/>
      <c r="M4361" s="290"/>
      <c r="N4361" s="314"/>
    </row>
    <row r="4362" spans="12:14" s="291" customFormat="1" ht="12.75" hidden="1" customHeight="1">
      <c r="L4362" s="293"/>
      <c r="M4362" s="290"/>
      <c r="N4362" s="314"/>
    </row>
    <row r="4363" spans="12:14" s="291" customFormat="1" ht="12.75" hidden="1" customHeight="1">
      <c r="L4363" s="293"/>
      <c r="M4363" s="290"/>
      <c r="N4363" s="314"/>
    </row>
    <row r="4364" spans="12:14" s="291" customFormat="1" ht="12.75" hidden="1" customHeight="1">
      <c r="L4364" s="293"/>
      <c r="M4364" s="290"/>
      <c r="N4364" s="314"/>
    </row>
    <row r="4365" spans="12:14" s="291" customFormat="1" ht="12.75" hidden="1" customHeight="1">
      <c r="L4365" s="293"/>
      <c r="M4365" s="290"/>
      <c r="N4365" s="314"/>
    </row>
    <row r="4366" spans="12:14" s="291" customFormat="1" ht="12.75" hidden="1" customHeight="1">
      <c r="L4366" s="293"/>
      <c r="M4366" s="290"/>
      <c r="N4366" s="314"/>
    </row>
    <row r="4367" spans="12:14" s="291" customFormat="1" ht="12.75" hidden="1" customHeight="1">
      <c r="L4367" s="293"/>
      <c r="M4367" s="290"/>
      <c r="N4367" s="314"/>
    </row>
    <row r="4368" spans="12:14" s="291" customFormat="1" ht="12.75" hidden="1" customHeight="1">
      <c r="L4368" s="293"/>
      <c r="M4368" s="290"/>
      <c r="N4368" s="314"/>
    </row>
    <row r="4369" spans="12:14" s="291" customFormat="1" ht="12.75" hidden="1" customHeight="1">
      <c r="L4369" s="293"/>
      <c r="M4369" s="290"/>
      <c r="N4369" s="314"/>
    </row>
    <row r="4370" spans="12:14" s="291" customFormat="1" ht="12.75" hidden="1" customHeight="1">
      <c r="L4370" s="293"/>
      <c r="M4370" s="290"/>
      <c r="N4370" s="314"/>
    </row>
    <row r="4371" spans="12:14" s="291" customFormat="1" ht="12.75" hidden="1" customHeight="1">
      <c r="L4371" s="293"/>
      <c r="M4371" s="290"/>
      <c r="N4371" s="314"/>
    </row>
    <row r="4372" spans="12:14" s="291" customFormat="1" ht="12.75" hidden="1" customHeight="1">
      <c r="L4372" s="293"/>
      <c r="M4372" s="290"/>
      <c r="N4372" s="314"/>
    </row>
    <row r="4373" spans="12:14" s="291" customFormat="1" ht="12.75" hidden="1" customHeight="1">
      <c r="L4373" s="293"/>
      <c r="M4373" s="290"/>
      <c r="N4373" s="314"/>
    </row>
    <row r="4374" spans="12:14" s="291" customFormat="1" ht="12.75" hidden="1" customHeight="1">
      <c r="L4374" s="293"/>
      <c r="M4374" s="290"/>
      <c r="N4374" s="314"/>
    </row>
    <row r="4375" spans="12:14" s="291" customFormat="1" ht="12.75" hidden="1" customHeight="1">
      <c r="L4375" s="293"/>
      <c r="M4375" s="290"/>
      <c r="N4375" s="314"/>
    </row>
    <row r="4376" spans="12:14" s="291" customFormat="1" ht="12.75" hidden="1" customHeight="1">
      <c r="L4376" s="293"/>
      <c r="M4376" s="290"/>
      <c r="N4376" s="314"/>
    </row>
    <row r="4377" spans="12:14" s="291" customFormat="1" ht="12.75" hidden="1" customHeight="1">
      <c r="L4377" s="293"/>
      <c r="M4377" s="290"/>
      <c r="N4377" s="314"/>
    </row>
    <row r="4378" spans="12:14" s="291" customFormat="1" ht="12.75" hidden="1" customHeight="1">
      <c r="L4378" s="293"/>
      <c r="M4378" s="290"/>
      <c r="N4378" s="314"/>
    </row>
    <row r="4379" spans="12:14" s="291" customFormat="1" ht="12.75" hidden="1" customHeight="1">
      <c r="L4379" s="293"/>
      <c r="M4379" s="290"/>
      <c r="N4379" s="314"/>
    </row>
    <row r="4380" spans="12:14" s="291" customFormat="1" ht="12.75" hidden="1" customHeight="1">
      <c r="L4380" s="293"/>
      <c r="M4380" s="290"/>
      <c r="N4380" s="314"/>
    </row>
    <row r="4381" spans="12:14" s="291" customFormat="1" ht="12.75" hidden="1" customHeight="1">
      <c r="L4381" s="293"/>
      <c r="M4381" s="290"/>
      <c r="N4381" s="314"/>
    </row>
    <row r="4382" spans="12:14" s="291" customFormat="1" ht="12.75" hidden="1" customHeight="1">
      <c r="L4382" s="293"/>
      <c r="M4382" s="290"/>
      <c r="N4382" s="314"/>
    </row>
    <row r="4383" spans="12:14" s="291" customFormat="1" ht="12.75" hidden="1" customHeight="1">
      <c r="L4383" s="293"/>
      <c r="M4383" s="290"/>
      <c r="N4383" s="314"/>
    </row>
    <row r="4384" spans="12:14" s="291" customFormat="1" ht="12.75" hidden="1" customHeight="1">
      <c r="L4384" s="293"/>
      <c r="M4384" s="290"/>
      <c r="N4384" s="314"/>
    </row>
    <row r="4385" spans="12:14" s="291" customFormat="1" ht="12.75" hidden="1" customHeight="1">
      <c r="L4385" s="293"/>
      <c r="M4385" s="290"/>
      <c r="N4385" s="314"/>
    </row>
    <row r="4386" spans="12:14" s="291" customFormat="1" ht="12.75" hidden="1" customHeight="1">
      <c r="L4386" s="293"/>
      <c r="M4386" s="290"/>
      <c r="N4386" s="314"/>
    </row>
    <row r="4387" spans="12:14" s="291" customFormat="1" ht="12.75" hidden="1" customHeight="1">
      <c r="L4387" s="293"/>
      <c r="M4387" s="290"/>
      <c r="N4387" s="314"/>
    </row>
    <row r="4388" spans="12:14" s="291" customFormat="1" ht="12.75" hidden="1" customHeight="1">
      <c r="L4388" s="293"/>
      <c r="M4388" s="290"/>
      <c r="N4388" s="314"/>
    </row>
    <row r="4389" spans="12:14" s="291" customFormat="1" ht="12.75" hidden="1" customHeight="1">
      <c r="L4389" s="293"/>
      <c r="M4389" s="290"/>
      <c r="N4389" s="314"/>
    </row>
    <row r="4390" spans="12:14" s="291" customFormat="1" ht="12.75" hidden="1" customHeight="1">
      <c r="L4390" s="293"/>
      <c r="M4390" s="290"/>
      <c r="N4390" s="314"/>
    </row>
    <row r="4391" spans="12:14" s="291" customFormat="1" ht="12.75" hidden="1" customHeight="1">
      <c r="L4391" s="293"/>
      <c r="M4391" s="290"/>
      <c r="N4391" s="314"/>
    </row>
    <row r="4392" spans="12:14" s="291" customFormat="1" ht="12.75" hidden="1" customHeight="1">
      <c r="L4392" s="293"/>
      <c r="M4392" s="290"/>
      <c r="N4392" s="314"/>
    </row>
    <row r="4393" spans="12:14" s="291" customFormat="1" ht="12.75" hidden="1" customHeight="1">
      <c r="L4393" s="293"/>
      <c r="M4393" s="290"/>
      <c r="N4393" s="314"/>
    </row>
    <row r="4394" spans="12:14" s="291" customFormat="1" ht="12.75" hidden="1" customHeight="1">
      <c r="L4394" s="293"/>
      <c r="M4394" s="290"/>
      <c r="N4394" s="314"/>
    </row>
    <row r="4395" spans="12:14" s="291" customFormat="1" ht="12.75" hidden="1" customHeight="1">
      <c r="L4395" s="293"/>
      <c r="M4395" s="290"/>
      <c r="N4395" s="314"/>
    </row>
    <row r="4396" spans="12:14" s="291" customFormat="1" ht="12.75" hidden="1" customHeight="1">
      <c r="L4396" s="293"/>
      <c r="M4396" s="290"/>
      <c r="N4396" s="314"/>
    </row>
    <row r="4397" spans="12:14" s="291" customFormat="1" ht="12.75" hidden="1" customHeight="1">
      <c r="L4397" s="293"/>
      <c r="M4397" s="290"/>
      <c r="N4397" s="314"/>
    </row>
    <row r="4398" spans="12:14" s="291" customFormat="1" ht="12.75" hidden="1" customHeight="1">
      <c r="L4398" s="293"/>
      <c r="M4398" s="290"/>
      <c r="N4398" s="314"/>
    </row>
    <row r="4399" spans="12:14" s="291" customFormat="1" ht="12.75" hidden="1" customHeight="1">
      <c r="L4399" s="293"/>
      <c r="M4399" s="290"/>
      <c r="N4399" s="314"/>
    </row>
    <row r="4400" spans="12:14" s="291" customFormat="1" ht="12.75" hidden="1" customHeight="1">
      <c r="L4400" s="293"/>
      <c r="M4400" s="290"/>
      <c r="N4400" s="314"/>
    </row>
    <row r="4401" spans="12:14" s="291" customFormat="1" ht="12.75" hidden="1" customHeight="1">
      <c r="L4401" s="293"/>
      <c r="M4401" s="290"/>
      <c r="N4401" s="314"/>
    </row>
    <row r="4402" spans="12:14" s="291" customFormat="1" ht="12.75" hidden="1" customHeight="1">
      <c r="L4402" s="293"/>
      <c r="M4402" s="290"/>
      <c r="N4402" s="314"/>
    </row>
    <row r="4403" spans="12:14" s="291" customFormat="1" ht="12.75" hidden="1" customHeight="1">
      <c r="L4403" s="293"/>
      <c r="M4403" s="290"/>
      <c r="N4403" s="314"/>
    </row>
    <row r="4404" spans="12:14" s="291" customFormat="1" ht="12.75" hidden="1" customHeight="1">
      <c r="L4404" s="293"/>
      <c r="M4404" s="290"/>
      <c r="N4404" s="314"/>
    </row>
    <row r="4405" spans="12:14" s="291" customFormat="1" ht="12.75" hidden="1" customHeight="1">
      <c r="L4405" s="293"/>
      <c r="M4405" s="290"/>
      <c r="N4405" s="314"/>
    </row>
    <row r="4406" spans="12:14" s="291" customFormat="1" ht="12.75" hidden="1" customHeight="1">
      <c r="L4406" s="293"/>
      <c r="M4406" s="290"/>
      <c r="N4406" s="314"/>
    </row>
    <row r="4407" spans="12:14" s="291" customFormat="1" ht="12.75" hidden="1" customHeight="1">
      <c r="L4407" s="293"/>
      <c r="M4407" s="290"/>
      <c r="N4407" s="314"/>
    </row>
    <row r="4408" spans="12:14" s="291" customFormat="1" ht="12.75" hidden="1" customHeight="1">
      <c r="L4408" s="293"/>
      <c r="M4408" s="290"/>
      <c r="N4408" s="314"/>
    </row>
    <row r="4409" spans="12:14" s="291" customFormat="1" ht="12.75" hidden="1" customHeight="1">
      <c r="L4409" s="293"/>
      <c r="M4409" s="290"/>
      <c r="N4409" s="314"/>
    </row>
    <row r="4410" spans="12:14" s="291" customFormat="1" ht="12.75" hidden="1" customHeight="1">
      <c r="L4410" s="293"/>
      <c r="M4410" s="290"/>
      <c r="N4410" s="314"/>
    </row>
    <row r="4411" spans="12:14" s="291" customFormat="1" ht="12.75" hidden="1" customHeight="1">
      <c r="L4411" s="293"/>
      <c r="M4411" s="290"/>
      <c r="N4411" s="314"/>
    </row>
    <row r="4412" spans="12:14" s="291" customFormat="1" ht="12.75" hidden="1" customHeight="1">
      <c r="L4412" s="293"/>
      <c r="M4412" s="290"/>
      <c r="N4412" s="314"/>
    </row>
    <row r="4413" spans="12:14" s="291" customFormat="1" ht="12.75" hidden="1" customHeight="1">
      <c r="L4413" s="293"/>
      <c r="M4413" s="290"/>
      <c r="N4413" s="314"/>
    </row>
    <row r="4414" spans="12:14" s="291" customFormat="1" ht="12.75" hidden="1" customHeight="1">
      <c r="L4414" s="293"/>
      <c r="M4414" s="290"/>
      <c r="N4414" s="314"/>
    </row>
    <row r="4415" spans="12:14" s="291" customFormat="1" ht="12.75" hidden="1" customHeight="1">
      <c r="L4415" s="293"/>
      <c r="M4415" s="290"/>
      <c r="N4415" s="314"/>
    </row>
    <row r="4416" spans="12:14" s="291" customFormat="1" ht="12.75" hidden="1" customHeight="1">
      <c r="L4416" s="293"/>
      <c r="M4416" s="290"/>
      <c r="N4416" s="314"/>
    </row>
    <row r="4417" spans="12:14" s="291" customFormat="1" ht="12.75" hidden="1" customHeight="1">
      <c r="L4417" s="293"/>
      <c r="M4417" s="290"/>
      <c r="N4417" s="314"/>
    </row>
    <row r="4418" spans="12:14" s="291" customFormat="1" ht="12.75" hidden="1" customHeight="1">
      <c r="L4418" s="293"/>
      <c r="M4418" s="290"/>
      <c r="N4418" s="314"/>
    </row>
    <row r="4419" spans="12:14" s="291" customFormat="1" ht="12.75" hidden="1" customHeight="1">
      <c r="L4419" s="293"/>
      <c r="M4419" s="290"/>
      <c r="N4419" s="314"/>
    </row>
    <row r="4420" spans="12:14" s="291" customFormat="1" ht="12.75" hidden="1" customHeight="1">
      <c r="L4420" s="293"/>
      <c r="M4420" s="290"/>
      <c r="N4420" s="314"/>
    </row>
    <row r="4421" spans="12:14" s="291" customFormat="1" ht="12.75" hidden="1" customHeight="1">
      <c r="L4421" s="293"/>
      <c r="M4421" s="290"/>
      <c r="N4421" s="314"/>
    </row>
    <row r="4422" spans="12:14" s="291" customFormat="1" ht="12.75" hidden="1" customHeight="1">
      <c r="L4422" s="293"/>
      <c r="M4422" s="290"/>
      <c r="N4422" s="314"/>
    </row>
    <row r="4423" spans="12:14" s="291" customFormat="1" ht="12.75" hidden="1" customHeight="1">
      <c r="L4423" s="293"/>
      <c r="M4423" s="290"/>
      <c r="N4423" s="314"/>
    </row>
    <row r="4424" spans="12:14" s="291" customFormat="1" ht="12.75" hidden="1" customHeight="1">
      <c r="L4424" s="293"/>
      <c r="M4424" s="290"/>
      <c r="N4424" s="314"/>
    </row>
    <row r="4425" spans="12:14" s="291" customFormat="1" ht="12.75" hidden="1" customHeight="1">
      <c r="L4425" s="293"/>
      <c r="M4425" s="290"/>
      <c r="N4425" s="314"/>
    </row>
    <row r="4426" spans="12:14" s="291" customFormat="1" ht="12.75" hidden="1" customHeight="1">
      <c r="L4426" s="293"/>
      <c r="M4426" s="290"/>
      <c r="N4426" s="314"/>
    </row>
    <row r="4427" spans="12:14" s="291" customFormat="1" ht="12.75" hidden="1" customHeight="1">
      <c r="L4427" s="293"/>
      <c r="M4427" s="290"/>
      <c r="N4427" s="314"/>
    </row>
    <row r="4428" spans="12:14" s="291" customFormat="1" ht="12.75" hidden="1" customHeight="1">
      <c r="L4428" s="293"/>
      <c r="M4428" s="290"/>
      <c r="N4428" s="314"/>
    </row>
    <row r="4429" spans="12:14" s="291" customFormat="1" ht="12.75" hidden="1" customHeight="1">
      <c r="L4429" s="293"/>
      <c r="M4429" s="290"/>
      <c r="N4429" s="314"/>
    </row>
    <row r="4430" spans="12:14" s="291" customFormat="1" ht="12.75" hidden="1" customHeight="1">
      <c r="L4430" s="293"/>
      <c r="M4430" s="290"/>
      <c r="N4430" s="314"/>
    </row>
    <row r="4431" spans="12:14" s="291" customFormat="1" ht="12.75" hidden="1" customHeight="1">
      <c r="L4431" s="293"/>
      <c r="M4431" s="290"/>
      <c r="N4431" s="314"/>
    </row>
    <row r="4432" spans="12:14" s="291" customFormat="1" ht="12.75" hidden="1" customHeight="1">
      <c r="L4432" s="293"/>
      <c r="M4432" s="290"/>
      <c r="N4432" s="314"/>
    </row>
    <row r="4433" spans="12:14" s="291" customFormat="1" ht="12.75" hidden="1" customHeight="1">
      <c r="L4433" s="293"/>
      <c r="M4433" s="290"/>
      <c r="N4433" s="314"/>
    </row>
    <row r="4434" spans="12:14" s="291" customFormat="1" ht="12.75" hidden="1" customHeight="1">
      <c r="L4434" s="293"/>
      <c r="M4434" s="290"/>
      <c r="N4434" s="314"/>
    </row>
    <row r="4435" spans="12:14" s="291" customFormat="1" ht="12.75" hidden="1" customHeight="1">
      <c r="L4435" s="293"/>
      <c r="M4435" s="290"/>
      <c r="N4435" s="314"/>
    </row>
    <row r="4436" spans="12:14" s="291" customFormat="1" ht="12.75" hidden="1" customHeight="1">
      <c r="L4436" s="293"/>
      <c r="M4436" s="290"/>
      <c r="N4436" s="314"/>
    </row>
    <row r="4437" spans="12:14" s="291" customFormat="1" ht="12.75" hidden="1" customHeight="1">
      <c r="L4437" s="293"/>
      <c r="M4437" s="290"/>
      <c r="N4437" s="314"/>
    </row>
    <row r="4438" spans="12:14" s="291" customFormat="1" ht="12.75" hidden="1" customHeight="1">
      <c r="L4438" s="293"/>
      <c r="M4438" s="290"/>
      <c r="N4438" s="314"/>
    </row>
    <row r="4439" spans="12:14" s="291" customFormat="1" ht="12.75" hidden="1" customHeight="1">
      <c r="L4439" s="293"/>
      <c r="M4439" s="290"/>
      <c r="N4439" s="314"/>
    </row>
    <row r="4440" spans="12:14" s="291" customFormat="1" ht="12.75" hidden="1" customHeight="1">
      <c r="L4440" s="293"/>
      <c r="M4440" s="290"/>
      <c r="N4440" s="314"/>
    </row>
    <row r="4441" spans="12:14" s="291" customFormat="1" ht="12.75" hidden="1" customHeight="1">
      <c r="L4441" s="293"/>
      <c r="M4441" s="290"/>
      <c r="N4441" s="314"/>
    </row>
    <row r="4442" spans="12:14" s="291" customFormat="1" ht="12.75" hidden="1" customHeight="1">
      <c r="L4442" s="293"/>
      <c r="M4442" s="290"/>
      <c r="N4442" s="314"/>
    </row>
    <row r="4443" spans="12:14" s="291" customFormat="1" ht="12.75" hidden="1" customHeight="1">
      <c r="L4443" s="293"/>
      <c r="M4443" s="290"/>
      <c r="N4443" s="314"/>
    </row>
    <row r="4444" spans="12:14" s="291" customFormat="1" ht="12.75" hidden="1" customHeight="1">
      <c r="L4444" s="293"/>
      <c r="M4444" s="290"/>
      <c r="N4444" s="314"/>
    </row>
    <row r="4445" spans="12:14" s="291" customFormat="1" ht="12.75" hidden="1" customHeight="1">
      <c r="L4445" s="293"/>
      <c r="M4445" s="290"/>
      <c r="N4445" s="314"/>
    </row>
    <row r="4446" spans="12:14" s="291" customFormat="1" ht="12.75" hidden="1" customHeight="1">
      <c r="L4446" s="293"/>
      <c r="M4446" s="290"/>
      <c r="N4446" s="314"/>
    </row>
    <row r="4447" spans="12:14" s="291" customFormat="1" ht="12.75" hidden="1" customHeight="1">
      <c r="L4447" s="293"/>
      <c r="M4447" s="290"/>
      <c r="N4447" s="314"/>
    </row>
    <row r="4448" spans="12:14" s="291" customFormat="1" ht="12.75" hidden="1" customHeight="1">
      <c r="L4448" s="293"/>
      <c r="M4448" s="290"/>
      <c r="N4448" s="314"/>
    </row>
    <row r="4449" spans="12:14" s="291" customFormat="1" ht="12.75" hidden="1" customHeight="1">
      <c r="L4449" s="293"/>
      <c r="M4449" s="290"/>
      <c r="N4449" s="314"/>
    </row>
    <row r="4450" spans="12:14" s="291" customFormat="1" ht="12.75" hidden="1" customHeight="1">
      <c r="L4450" s="293"/>
      <c r="M4450" s="290"/>
      <c r="N4450" s="314"/>
    </row>
    <row r="4451" spans="12:14" s="291" customFormat="1" ht="12.75" hidden="1" customHeight="1">
      <c r="L4451" s="293"/>
      <c r="M4451" s="290"/>
      <c r="N4451" s="314"/>
    </row>
    <row r="4452" spans="12:14" s="291" customFormat="1" ht="12.75" hidden="1" customHeight="1">
      <c r="L4452" s="293"/>
      <c r="M4452" s="290"/>
      <c r="N4452" s="314"/>
    </row>
    <row r="4453" spans="12:14" s="291" customFormat="1" ht="12.75" hidden="1" customHeight="1">
      <c r="L4453" s="293"/>
      <c r="M4453" s="290"/>
      <c r="N4453" s="314"/>
    </row>
    <row r="4454" spans="12:14" s="291" customFormat="1" ht="12.75" hidden="1" customHeight="1">
      <c r="L4454" s="293"/>
      <c r="M4454" s="290"/>
      <c r="N4454" s="314"/>
    </row>
    <row r="4455" spans="12:14" s="291" customFormat="1" ht="12.75" hidden="1" customHeight="1">
      <c r="L4455" s="293"/>
      <c r="M4455" s="290"/>
      <c r="N4455" s="314"/>
    </row>
    <row r="4456" spans="12:14" s="291" customFormat="1" ht="12.75" hidden="1" customHeight="1">
      <c r="L4456" s="293"/>
      <c r="M4456" s="290"/>
      <c r="N4456" s="314"/>
    </row>
    <row r="4457" spans="12:14" s="291" customFormat="1" ht="12.75" hidden="1" customHeight="1">
      <c r="L4457" s="293"/>
      <c r="M4457" s="290"/>
      <c r="N4457" s="314"/>
    </row>
    <row r="4458" spans="12:14" s="291" customFormat="1" ht="12.75" hidden="1" customHeight="1">
      <c r="L4458" s="293"/>
      <c r="M4458" s="290"/>
      <c r="N4458" s="314"/>
    </row>
    <row r="4459" spans="12:14" s="291" customFormat="1" ht="12.75" hidden="1" customHeight="1">
      <c r="L4459" s="293"/>
      <c r="M4459" s="290"/>
      <c r="N4459" s="314"/>
    </row>
    <row r="4460" spans="12:14" s="291" customFormat="1" ht="12.75" hidden="1" customHeight="1">
      <c r="L4460" s="293"/>
      <c r="M4460" s="290"/>
      <c r="N4460" s="314"/>
    </row>
    <row r="4461" spans="12:14" s="291" customFormat="1" ht="12.75" hidden="1" customHeight="1">
      <c r="L4461" s="293"/>
      <c r="M4461" s="290"/>
      <c r="N4461" s="314"/>
    </row>
    <row r="4462" spans="12:14" s="291" customFormat="1" ht="12.75" hidden="1" customHeight="1">
      <c r="L4462" s="293"/>
      <c r="M4462" s="290"/>
      <c r="N4462" s="314"/>
    </row>
    <row r="4463" spans="12:14" s="291" customFormat="1" ht="12.75" hidden="1" customHeight="1">
      <c r="L4463" s="293"/>
      <c r="M4463" s="290"/>
      <c r="N4463" s="314"/>
    </row>
    <row r="4464" spans="12:14" s="291" customFormat="1" ht="12.75" hidden="1" customHeight="1">
      <c r="L4464" s="293"/>
      <c r="M4464" s="290"/>
      <c r="N4464" s="314"/>
    </row>
    <row r="4465" spans="12:14" s="291" customFormat="1" ht="12.75" hidden="1" customHeight="1">
      <c r="L4465" s="293"/>
      <c r="M4465" s="290"/>
      <c r="N4465" s="314"/>
    </row>
    <row r="4466" spans="12:14" s="291" customFormat="1" ht="12.75" hidden="1" customHeight="1">
      <c r="L4466" s="293"/>
      <c r="M4466" s="290"/>
      <c r="N4466" s="314"/>
    </row>
    <row r="4467" spans="12:14" s="291" customFormat="1" ht="12.75" hidden="1" customHeight="1">
      <c r="L4467" s="293"/>
      <c r="M4467" s="290"/>
      <c r="N4467" s="314"/>
    </row>
    <row r="4468" spans="12:14" s="291" customFormat="1" ht="12.75" hidden="1" customHeight="1">
      <c r="L4468" s="293"/>
      <c r="M4468" s="290"/>
      <c r="N4468" s="314"/>
    </row>
    <row r="4469" spans="12:14" s="291" customFormat="1" ht="12.75" hidden="1" customHeight="1">
      <c r="L4469" s="293"/>
      <c r="M4469" s="290"/>
      <c r="N4469" s="314"/>
    </row>
    <row r="4470" spans="12:14" s="291" customFormat="1" ht="12.75" hidden="1" customHeight="1">
      <c r="L4470" s="293"/>
      <c r="M4470" s="290"/>
      <c r="N4470" s="314"/>
    </row>
    <row r="4471" spans="12:14" s="291" customFormat="1" ht="12.75" hidden="1" customHeight="1">
      <c r="L4471" s="293"/>
      <c r="M4471" s="290"/>
      <c r="N4471" s="314"/>
    </row>
    <row r="4472" spans="12:14" s="291" customFormat="1" ht="12.75" hidden="1" customHeight="1">
      <c r="L4472" s="293"/>
      <c r="M4472" s="290"/>
      <c r="N4472" s="314"/>
    </row>
    <row r="4473" spans="12:14" s="291" customFormat="1" ht="12.75" hidden="1" customHeight="1">
      <c r="L4473" s="293"/>
      <c r="M4473" s="290"/>
      <c r="N4473" s="314"/>
    </row>
    <row r="4474" spans="12:14" s="291" customFormat="1" ht="12.75" hidden="1" customHeight="1">
      <c r="L4474" s="293"/>
      <c r="M4474" s="290"/>
      <c r="N4474" s="314"/>
    </row>
    <row r="4475" spans="12:14" s="291" customFormat="1" ht="12.75" hidden="1" customHeight="1">
      <c r="L4475" s="293"/>
      <c r="M4475" s="290"/>
      <c r="N4475" s="314"/>
    </row>
    <row r="4476" spans="12:14" s="291" customFormat="1" ht="12.75" hidden="1" customHeight="1">
      <c r="L4476" s="293"/>
      <c r="M4476" s="290"/>
      <c r="N4476" s="314"/>
    </row>
    <row r="4477" spans="12:14" s="291" customFormat="1" ht="12.75" hidden="1" customHeight="1">
      <c r="L4477" s="293"/>
      <c r="M4477" s="290"/>
      <c r="N4477" s="314"/>
    </row>
    <row r="4478" spans="12:14" s="291" customFormat="1" ht="12.75" hidden="1" customHeight="1">
      <c r="L4478" s="293"/>
      <c r="M4478" s="290"/>
      <c r="N4478" s="314"/>
    </row>
    <row r="4479" spans="12:14" s="291" customFormat="1" ht="12.75" hidden="1" customHeight="1">
      <c r="L4479" s="293"/>
      <c r="M4479" s="290"/>
      <c r="N4479" s="314"/>
    </row>
    <row r="4480" spans="12:14" s="291" customFormat="1" ht="12.75" hidden="1" customHeight="1">
      <c r="L4480" s="293"/>
      <c r="M4480" s="290"/>
      <c r="N4480" s="314"/>
    </row>
    <row r="4481" spans="12:14" s="291" customFormat="1" ht="12.75" hidden="1" customHeight="1">
      <c r="L4481" s="293"/>
      <c r="M4481" s="290"/>
      <c r="N4481" s="314"/>
    </row>
    <row r="4482" spans="12:14" s="291" customFormat="1" ht="12.75" hidden="1" customHeight="1">
      <c r="L4482" s="293"/>
      <c r="M4482" s="290"/>
      <c r="N4482" s="314"/>
    </row>
    <row r="4483" spans="12:14" s="291" customFormat="1" ht="12.75" hidden="1" customHeight="1">
      <c r="L4483" s="293"/>
      <c r="M4483" s="290"/>
      <c r="N4483" s="314"/>
    </row>
    <row r="4484" spans="12:14" s="291" customFormat="1" ht="12.75" hidden="1" customHeight="1">
      <c r="L4484" s="293"/>
      <c r="M4484" s="290"/>
      <c r="N4484" s="314"/>
    </row>
    <row r="4485" spans="12:14" s="291" customFormat="1" ht="12.75" hidden="1" customHeight="1">
      <c r="L4485" s="293"/>
      <c r="M4485" s="290"/>
      <c r="N4485" s="314"/>
    </row>
    <row r="4486" spans="12:14" s="291" customFormat="1" ht="12.75" hidden="1" customHeight="1">
      <c r="L4486" s="293"/>
      <c r="M4486" s="290"/>
      <c r="N4486" s="314"/>
    </row>
    <row r="4487" spans="12:14" s="291" customFormat="1" ht="12.75" hidden="1" customHeight="1">
      <c r="L4487" s="293"/>
      <c r="M4487" s="290"/>
      <c r="N4487" s="314"/>
    </row>
    <row r="4488" spans="12:14" s="291" customFormat="1" ht="12.75" hidden="1" customHeight="1">
      <c r="L4488" s="293"/>
      <c r="M4488" s="290"/>
      <c r="N4488" s="314"/>
    </row>
    <row r="4489" spans="12:14" s="291" customFormat="1" ht="12.75" hidden="1" customHeight="1">
      <c r="L4489" s="293"/>
      <c r="M4489" s="290"/>
      <c r="N4489" s="314"/>
    </row>
    <row r="4490" spans="12:14" s="291" customFormat="1" ht="12.75" hidden="1" customHeight="1">
      <c r="L4490" s="293"/>
      <c r="M4490" s="290"/>
      <c r="N4490" s="314"/>
    </row>
    <row r="4491" spans="12:14" s="291" customFormat="1" ht="12.75" hidden="1" customHeight="1">
      <c r="L4491" s="293"/>
      <c r="M4491" s="290"/>
      <c r="N4491" s="314"/>
    </row>
    <row r="4492" spans="12:14" s="291" customFormat="1" ht="12.75" hidden="1" customHeight="1">
      <c r="L4492" s="293"/>
      <c r="M4492" s="290"/>
      <c r="N4492" s="314"/>
    </row>
    <row r="4493" spans="12:14" s="291" customFormat="1" ht="12.75" hidden="1" customHeight="1">
      <c r="L4493" s="293"/>
      <c r="M4493" s="290"/>
      <c r="N4493" s="314"/>
    </row>
    <row r="4494" spans="12:14" s="291" customFormat="1" ht="12.75" hidden="1" customHeight="1">
      <c r="L4494" s="293"/>
      <c r="M4494" s="290"/>
      <c r="N4494" s="314"/>
    </row>
    <row r="4495" spans="12:14" s="291" customFormat="1" ht="12.75" hidden="1" customHeight="1">
      <c r="L4495" s="293"/>
      <c r="M4495" s="290"/>
      <c r="N4495" s="314"/>
    </row>
    <row r="4496" spans="12:14" s="291" customFormat="1" ht="12.75" hidden="1" customHeight="1">
      <c r="L4496" s="293"/>
      <c r="M4496" s="290"/>
      <c r="N4496" s="314"/>
    </row>
    <row r="4497" spans="12:14" s="291" customFormat="1" ht="12.75" hidden="1" customHeight="1">
      <c r="L4497" s="293"/>
      <c r="M4497" s="290"/>
      <c r="N4497" s="314"/>
    </row>
    <row r="4498" spans="12:14" s="291" customFormat="1" ht="12.75" hidden="1" customHeight="1">
      <c r="L4498" s="293"/>
      <c r="M4498" s="290"/>
      <c r="N4498" s="314"/>
    </row>
    <row r="4499" spans="12:14" s="291" customFormat="1" ht="12.75" hidden="1" customHeight="1">
      <c r="L4499" s="293"/>
      <c r="M4499" s="290"/>
      <c r="N4499" s="314"/>
    </row>
    <row r="4500" spans="12:14" s="291" customFormat="1" ht="12.75" hidden="1" customHeight="1">
      <c r="L4500" s="293"/>
      <c r="M4500" s="290"/>
      <c r="N4500" s="314"/>
    </row>
    <row r="4501" spans="12:14" s="291" customFormat="1" ht="12.75" hidden="1" customHeight="1">
      <c r="L4501" s="293"/>
      <c r="M4501" s="290"/>
      <c r="N4501" s="314"/>
    </row>
    <row r="4502" spans="12:14" s="291" customFormat="1" ht="12.75" hidden="1" customHeight="1">
      <c r="L4502" s="293"/>
      <c r="M4502" s="290"/>
      <c r="N4502" s="314"/>
    </row>
    <row r="4503" spans="12:14" s="291" customFormat="1" ht="12.75" hidden="1" customHeight="1">
      <c r="L4503" s="293"/>
      <c r="M4503" s="290"/>
      <c r="N4503" s="314"/>
    </row>
    <row r="4504" spans="12:14" s="291" customFormat="1" ht="12.75" hidden="1" customHeight="1">
      <c r="L4504" s="293"/>
      <c r="M4504" s="290"/>
      <c r="N4504" s="314"/>
    </row>
    <row r="4505" spans="12:14" s="291" customFormat="1" ht="12.75" hidden="1" customHeight="1">
      <c r="L4505" s="293"/>
      <c r="M4505" s="290"/>
      <c r="N4505" s="314"/>
    </row>
    <row r="4506" spans="12:14" s="291" customFormat="1" ht="12.75" hidden="1" customHeight="1">
      <c r="L4506" s="293"/>
      <c r="M4506" s="290"/>
      <c r="N4506" s="314"/>
    </row>
    <row r="4507" spans="12:14" s="291" customFormat="1" ht="12.75" hidden="1" customHeight="1">
      <c r="L4507" s="293"/>
      <c r="M4507" s="290"/>
      <c r="N4507" s="314"/>
    </row>
    <row r="4508" spans="12:14" s="291" customFormat="1" ht="12.75" hidden="1" customHeight="1">
      <c r="L4508" s="293"/>
      <c r="M4508" s="290"/>
      <c r="N4508" s="314"/>
    </row>
    <row r="4509" spans="12:14" s="291" customFormat="1" ht="12.75" hidden="1" customHeight="1">
      <c r="L4509" s="293"/>
      <c r="M4509" s="290"/>
      <c r="N4509" s="314"/>
    </row>
    <row r="4510" spans="12:14" s="291" customFormat="1" ht="12.75" hidden="1" customHeight="1">
      <c r="L4510" s="293"/>
      <c r="M4510" s="290"/>
      <c r="N4510" s="314"/>
    </row>
    <row r="4511" spans="12:14" s="291" customFormat="1" ht="12.75" hidden="1" customHeight="1">
      <c r="L4511" s="293"/>
      <c r="M4511" s="290"/>
      <c r="N4511" s="314"/>
    </row>
    <row r="4512" spans="12:14" s="291" customFormat="1" ht="12.75" hidden="1" customHeight="1">
      <c r="L4512" s="293"/>
      <c r="M4512" s="290"/>
      <c r="N4512" s="314"/>
    </row>
    <row r="4513" spans="12:14" s="291" customFormat="1" ht="12.75" hidden="1" customHeight="1">
      <c r="L4513" s="293"/>
      <c r="M4513" s="290"/>
      <c r="N4513" s="314"/>
    </row>
    <row r="4514" spans="12:14" s="291" customFormat="1" ht="12.75" hidden="1" customHeight="1">
      <c r="L4514" s="293"/>
      <c r="M4514" s="290"/>
      <c r="N4514" s="314"/>
    </row>
    <row r="4515" spans="12:14" s="291" customFormat="1" ht="12.75" hidden="1" customHeight="1">
      <c r="L4515" s="293"/>
      <c r="M4515" s="290"/>
      <c r="N4515" s="314"/>
    </row>
    <row r="4516" spans="12:14" s="291" customFormat="1" ht="12.75" hidden="1" customHeight="1">
      <c r="L4516" s="293"/>
      <c r="M4516" s="290"/>
      <c r="N4516" s="314"/>
    </row>
    <row r="4517" spans="12:14" s="291" customFormat="1" ht="12.75" hidden="1" customHeight="1">
      <c r="L4517" s="293"/>
      <c r="M4517" s="290"/>
      <c r="N4517" s="314"/>
    </row>
    <row r="4518" spans="12:14" s="291" customFormat="1" ht="12.75" hidden="1" customHeight="1">
      <c r="L4518" s="293"/>
      <c r="M4518" s="290"/>
      <c r="N4518" s="314"/>
    </row>
    <row r="4519" spans="12:14" s="291" customFormat="1" ht="12.75" hidden="1" customHeight="1">
      <c r="L4519" s="293"/>
      <c r="M4519" s="290"/>
      <c r="N4519" s="314"/>
    </row>
    <row r="4520" spans="12:14" s="291" customFormat="1" ht="12.75" hidden="1" customHeight="1">
      <c r="L4520" s="293"/>
      <c r="M4520" s="290"/>
      <c r="N4520" s="314"/>
    </row>
    <row r="4521" spans="12:14" s="291" customFormat="1" ht="12.75" hidden="1" customHeight="1">
      <c r="L4521" s="293"/>
      <c r="M4521" s="290"/>
      <c r="N4521" s="314"/>
    </row>
    <row r="4522" spans="12:14" s="291" customFormat="1" ht="12.75" hidden="1" customHeight="1">
      <c r="L4522" s="293"/>
      <c r="M4522" s="290"/>
      <c r="N4522" s="314"/>
    </row>
    <row r="4523" spans="12:14" s="291" customFormat="1" ht="12.75" hidden="1" customHeight="1">
      <c r="L4523" s="293"/>
      <c r="M4523" s="290"/>
      <c r="N4523" s="314"/>
    </row>
    <row r="4524" spans="12:14" s="291" customFormat="1" ht="12.75" hidden="1" customHeight="1">
      <c r="L4524" s="293"/>
      <c r="M4524" s="290"/>
      <c r="N4524" s="314"/>
    </row>
    <row r="4525" spans="12:14" s="291" customFormat="1" ht="12.75" hidden="1" customHeight="1">
      <c r="L4525" s="293"/>
      <c r="M4525" s="290"/>
      <c r="N4525" s="314"/>
    </row>
    <row r="4526" spans="12:14" s="291" customFormat="1" ht="12.75" hidden="1" customHeight="1">
      <c r="L4526" s="293"/>
      <c r="M4526" s="290"/>
      <c r="N4526" s="314"/>
    </row>
    <row r="4527" spans="12:14" s="291" customFormat="1" ht="12.75" hidden="1" customHeight="1">
      <c r="L4527" s="293"/>
      <c r="M4527" s="290"/>
      <c r="N4527" s="314"/>
    </row>
    <row r="4528" spans="12:14" s="291" customFormat="1" ht="12.75" hidden="1" customHeight="1">
      <c r="L4528" s="293"/>
      <c r="M4528" s="290"/>
      <c r="N4528" s="314"/>
    </row>
    <row r="4529" spans="12:14" s="291" customFormat="1" ht="12.75" hidden="1" customHeight="1">
      <c r="L4529" s="293"/>
      <c r="M4529" s="290"/>
      <c r="N4529" s="314"/>
    </row>
    <row r="4530" spans="12:14" s="291" customFormat="1" ht="12.75" hidden="1" customHeight="1">
      <c r="L4530" s="293"/>
      <c r="M4530" s="290"/>
      <c r="N4530" s="314"/>
    </row>
    <row r="4531" spans="12:14" s="291" customFormat="1" ht="12.75" hidden="1" customHeight="1">
      <c r="L4531" s="293"/>
      <c r="M4531" s="290"/>
      <c r="N4531" s="314"/>
    </row>
    <row r="4532" spans="12:14" s="291" customFormat="1" ht="12.75" hidden="1" customHeight="1">
      <c r="L4532" s="293"/>
      <c r="M4532" s="290"/>
      <c r="N4532" s="314"/>
    </row>
    <row r="4533" spans="12:14" s="291" customFormat="1" ht="12.75" hidden="1" customHeight="1">
      <c r="L4533" s="293"/>
      <c r="M4533" s="290"/>
      <c r="N4533" s="314"/>
    </row>
    <row r="4534" spans="12:14" s="291" customFormat="1" ht="12.75" hidden="1" customHeight="1">
      <c r="L4534" s="293"/>
      <c r="M4534" s="290"/>
      <c r="N4534" s="314"/>
    </row>
    <row r="4535" spans="12:14" s="291" customFormat="1" ht="12.75" hidden="1" customHeight="1">
      <c r="L4535" s="293"/>
      <c r="M4535" s="290"/>
      <c r="N4535" s="314"/>
    </row>
    <row r="4536" spans="12:14" s="291" customFormat="1" ht="12.75" hidden="1" customHeight="1">
      <c r="L4536" s="293"/>
      <c r="M4536" s="290"/>
      <c r="N4536" s="314"/>
    </row>
    <row r="4537" spans="12:14" s="291" customFormat="1" ht="12.75" hidden="1" customHeight="1">
      <c r="L4537" s="293"/>
      <c r="M4537" s="290"/>
      <c r="N4537" s="314"/>
    </row>
    <row r="4538" spans="12:14" s="291" customFormat="1" ht="12.75" hidden="1" customHeight="1">
      <c r="L4538" s="293"/>
      <c r="M4538" s="290"/>
      <c r="N4538" s="314"/>
    </row>
    <row r="4539" spans="12:14" s="291" customFormat="1" ht="12.75" hidden="1" customHeight="1">
      <c r="L4539" s="293"/>
      <c r="M4539" s="290"/>
      <c r="N4539" s="314"/>
    </row>
    <row r="4540" spans="12:14" s="291" customFormat="1" ht="12.75" hidden="1" customHeight="1">
      <c r="L4540" s="293"/>
      <c r="M4540" s="290"/>
      <c r="N4540" s="314"/>
    </row>
    <row r="4541" spans="12:14" s="291" customFormat="1" ht="12.75" hidden="1" customHeight="1">
      <c r="L4541" s="293"/>
      <c r="M4541" s="290"/>
      <c r="N4541" s="314"/>
    </row>
    <row r="4542" spans="12:14" s="291" customFormat="1" ht="12.75" hidden="1" customHeight="1">
      <c r="L4542" s="293"/>
      <c r="M4542" s="290"/>
      <c r="N4542" s="314"/>
    </row>
    <row r="4543" spans="12:14" s="291" customFormat="1" ht="12.75" hidden="1" customHeight="1">
      <c r="L4543" s="293"/>
      <c r="M4543" s="290"/>
      <c r="N4543" s="314"/>
    </row>
    <row r="4544" spans="12:14" s="291" customFormat="1" ht="12.75" hidden="1" customHeight="1">
      <c r="L4544" s="293"/>
      <c r="M4544" s="290"/>
      <c r="N4544" s="314"/>
    </row>
    <row r="4545" spans="12:14" s="291" customFormat="1" ht="12.75" hidden="1" customHeight="1">
      <c r="L4545" s="293"/>
      <c r="M4545" s="290"/>
      <c r="N4545" s="314"/>
    </row>
    <row r="4546" spans="12:14" s="291" customFormat="1" ht="12.75" hidden="1" customHeight="1">
      <c r="L4546" s="293"/>
      <c r="M4546" s="290"/>
      <c r="N4546" s="314"/>
    </row>
    <row r="4547" spans="12:14" s="291" customFormat="1" ht="12.75" hidden="1" customHeight="1">
      <c r="L4547" s="293"/>
      <c r="M4547" s="290"/>
      <c r="N4547" s="314"/>
    </row>
    <row r="4548" spans="12:14" s="291" customFormat="1" ht="12.75" hidden="1" customHeight="1">
      <c r="L4548" s="293"/>
      <c r="M4548" s="290"/>
      <c r="N4548" s="314"/>
    </row>
    <row r="4549" spans="12:14" s="291" customFormat="1" ht="12.75" hidden="1" customHeight="1">
      <c r="L4549" s="293"/>
      <c r="M4549" s="290"/>
      <c r="N4549" s="314"/>
    </row>
    <row r="4550" spans="12:14" s="291" customFormat="1" ht="12.75" hidden="1" customHeight="1">
      <c r="L4550" s="293"/>
      <c r="M4550" s="290"/>
      <c r="N4550" s="314"/>
    </row>
    <row r="4551" spans="12:14" s="291" customFormat="1" ht="12.75" hidden="1" customHeight="1">
      <c r="L4551" s="293"/>
      <c r="M4551" s="290"/>
      <c r="N4551" s="314"/>
    </row>
    <row r="4552" spans="12:14" s="291" customFormat="1" ht="12.75" hidden="1" customHeight="1">
      <c r="L4552" s="293"/>
      <c r="M4552" s="290"/>
      <c r="N4552" s="314"/>
    </row>
    <row r="4553" spans="12:14" s="291" customFormat="1" ht="12.75" hidden="1" customHeight="1">
      <c r="L4553" s="293"/>
      <c r="M4553" s="290"/>
      <c r="N4553" s="314"/>
    </row>
    <row r="4554" spans="12:14" s="291" customFormat="1" ht="12.75" hidden="1" customHeight="1">
      <c r="L4554" s="293"/>
      <c r="M4554" s="290"/>
      <c r="N4554" s="314"/>
    </row>
    <row r="4555" spans="12:14" s="291" customFormat="1" ht="12.75" hidden="1" customHeight="1">
      <c r="L4555" s="293"/>
      <c r="M4555" s="290"/>
      <c r="N4555" s="314"/>
    </row>
    <row r="4556" spans="12:14" s="291" customFormat="1" ht="12.75" hidden="1" customHeight="1">
      <c r="L4556" s="293"/>
      <c r="M4556" s="290"/>
      <c r="N4556" s="314"/>
    </row>
    <row r="4557" spans="12:14" s="291" customFormat="1" ht="12.75" hidden="1" customHeight="1">
      <c r="L4557" s="293"/>
      <c r="M4557" s="290"/>
      <c r="N4557" s="314"/>
    </row>
    <row r="4558" spans="12:14" s="291" customFormat="1" ht="12.75" hidden="1" customHeight="1">
      <c r="L4558" s="293"/>
      <c r="M4558" s="290"/>
      <c r="N4558" s="314"/>
    </row>
    <row r="4559" spans="12:14" s="291" customFormat="1" ht="12.75" hidden="1" customHeight="1">
      <c r="L4559" s="293"/>
      <c r="M4559" s="290"/>
      <c r="N4559" s="314"/>
    </row>
    <row r="4560" spans="12:14" s="291" customFormat="1" ht="12.75" hidden="1" customHeight="1">
      <c r="L4560" s="293"/>
      <c r="M4560" s="290"/>
      <c r="N4560" s="314"/>
    </row>
    <row r="4561" spans="12:14" s="291" customFormat="1" ht="12.75" hidden="1" customHeight="1">
      <c r="L4561" s="293"/>
      <c r="M4561" s="290"/>
      <c r="N4561" s="314"/>
    </row>
    <row r="4562" spans="12:14" s="291" customFormat="1" ht="12.75" hidden="1" customHeight="1">
      <c r="L4562" s="293"/>
      <c r="M4562" s="290"/>
      <c r="N4562" s="314"/>
    </row>
    <row r="4563" spans="12:14" s="291" customFormat="1" ht="12.75" hidden="1" customHeight="1">
      <c r="L4563" s="293"/>
      <c r="M4563" s="290"/>
      <c r="N4563" s="314"/>
    </row>
    <row r="4564" spans="12:14" s="291" customFormat="1" ht="12.75" hidden="1" customHeight="1">
      <c r="L4564" s="293"/>
      <c r="M4564" s="290"/>
      <c r="N4564" s="314"/>
    </row>
    <row r="4565" spans="12:14" s="291" customFormat="1" ht="12.75" hidden="1" customHeight="1">
      <c r="L4565" s="293"/>
      <c r="M4565" s="290"/>
      <c r="N4565" s="314"/>
    </row>
    <row r="4566" spans="12:14" s="291" customFormat="1" ht="12.75" hidden="1" customHeight="1">
      <c r="L4566" s="293"/>
      <c r="M4566" s="290"/>
      <c r="N4566" s="314"/>
    </row>
    <row r="4567" spans="12:14" s="291" customFormat="1" ht="12.75" hidden="1" customHeight="1">
      <c r="L4567" s="293"/>
      <c r="M4567" s="290"/>
      <c r="N4567" s="314"/>
    </row>
    <row r="4568" spans="12:14" s="291" customFormat="1" ht="12.75" hidden="1" customHeight="1">
      <c r="L4568" s="293"/>
      <c r="M4568" s="290"/>
      <c r="N4568" s="314"/>
    </row>
    <row r="4569" spans="12:14" s="291" customFormat="1" ht="12.75" hidden="1" customHeight="1">
      <c r="L4569" s="293"/>
      <c r="M4569" s="290"/>
      <c r="N4569" s="314"/>
    </row>
    <row r="4570" spans="12:14" s="291" customFormat="1" ht="12.75" hidden="1" customHeight="1">
      <c r="L4570" s="293"/>
      <c r="M4570" s="290"/>
      <c r="N4570" s="314"/>
    </row>
    <row r="4571" spans="12:14" s="291" customFormat="1" ht="12.75" hidden="1" customHeight="1">
      <c r="L4571" s="293"/>
      <c r="M4571" s="290"/>
      <c r="N4571" s="314"/>
    </row>
    <row r="4572" spans="12:14" s="291" customFormat="1" ht="12.75" hidden="1" customHeight="1">
      <c r="L4572" s="293"/>
      <c r="M4572" s="290"/>
      <c r="N4572" s="314"/>
    </row>
    <row r="4573" spans="12:14" s="291" customFormat="1" ht="12.75" hidden="1" customHeight="1">
      <c r="L4573" s="293"/>
      <c r="M4573" s="290"/>
      <c r="N4573" s="314"/>
    </row>
    <row r="4574" spans="12:14" s="291" customFormat="1" ht="12.75" hidden="1" customHeight="1">
      <c r="L4574" s="293"/>
      <c r="M4574" s="290"/>
      <c r="N4574" s="314"/>
    </row>
    <row r="4575" spans="12:14" s="291" customFormat="1" ht="12.75" hidden="1" customHeight="1">
      <c r="L4575" s="293"/>
      <c r="M4575" s="290"/>
      <c r="N4575" s="314"/>
    </row>
    <row r="4576" spans="12:14" s="291" customFormat="1" ht="12.75" hidden="1" customHeight="1">
      <c r="L4576" s="293"/>
      <c r="M4576" s="290"/>
      <c r="N4576" s="314"/>
    </row>
    <row r="4577" spans="12:14" s="291" customFormat="1" ht="12.75" hidden="1" customHeight="1">
      <c r="L4577" s="293"/>
      <c r="M4577" s="290"/>
      <c r="N4577" s="314"/>
    </row>
    <row r="4578" spans="12:14" s="291" customFormat="1" ht="12.75" hidden="1" customHeight="1">
      <c r="L4578" s="293"/>
      <c r="M4578" s="290"/>
      <c r="N4578" s="314"/>
    </row>
    <row r="4579" spans="12:14" s="291" customFormat="1" ht="12.75" hidden="1" customHeight="1">
      <c r="L4579" s="293"/>
      <c r="M4579" s="290"/>
      <c r="N4579" s="314"/>
    </row>
    <row r="4580" spans="12:14" s="291" customFormat="1" ht="12.75" hidden="1" customHeight="1">
      <c r="L4580" s="293"/>
      <c r="M4580" s="290"/>
      <c r="N4580" s="314"/>
    </row>
    <row r="4581" spans="12:14" s="291" customFormat="1" ht="12.75" hidden="1" customHeight="1">
      <c r="L4581" s="293"/>
      <c r="M4581" s="290"/>
      <c r="N4581" s="314"/>
    </row>
    <row r="4582" spans="12:14" s="291" customFormat="1" ht="12.75" hidden="1" customHeight="1">
      <c r="L4582" s="293"/>
      <c r="M4582" s="290"/>
      <c r="N4582" s="314"/>
    </row>
    <row r="4583" spans="12:14" s="291" customFormat="1" ht="12.75" hidden="1" customHeight="1">
      <c r="L4583" s="293"/>
      <c r="M4583" s="290"/>
      <c r="N4583" s="314"/>
    </row>
    <row r="4584" spans="12:14" s="291" customFormat="1" ht="12.75" hidden="1" customHeight="1">
      <c r="L4584" s="293"/>
      <c r="M4584" s="290"/>
      <c r="N4584" s="314"/>
    </row>
    <row r="4585" spans="12:14" s="291" customFormat="1" ht="12.75" hidden="1" customHeight="1">
      <c r="L4585" s="293"/>
      <c r="M4585" s="290"/>
      <c r="N4585" s="314"/>
    </row>
    <row r="4586" spans="12:14" s="291" customFormat="1" ht="12.75" hidden="1" customHeight="1">
      <c r="L4586" s="293"/>
      <c r="M4586" s="290"/>
      <c r="N4586" s="314"/>
    </row>
    <row r="4587" spans="12:14" s="291" customFormat="1" ht="12.75" hidden="1" customHeight="1">
      <c r="L4587" s="293"/>
      <c r="M4587" s="290"/>
      <c r="N4587" s="314"/>
    </row>
    <row r="4588" spans="12:14" s="291" customFormat="1" ht="12.75" hidden="1" customHeight="1">
      <c r="L4588" s="293"/>
      <c r="M4588" s="290"/>
      <c r="N4588" s="314"/>
    </row>
    <row r="4589" spans="12:14" s="291" customFormat="1" ht="12.75" hidden="1" customHeight="1">
      <c r="L4589" s="293"/>
      <c r="M4589" s="290"/>
      <c r="N4589" s="314"/>
    </row>
    <row r="4590" spans="12:14" s="291" customFormat="1" ht="12.75" hidden="1" customHeight="1">
      <c r="L4590" s="293"/>
      <c r="M4590" s="290"/>
      <c r="N4590" s="314"/>
    </row>
    <row r="4591" spans="12:14" s="291" customFormat="1" ht="12.75" hidden="1" customHeight="1">
      <c r="L4591" s="293"/>
      <c r="M4591" s="290"/>
      <c r="N4591" s="314"/>
    </row>
    <row r="4592" spans="12:14" s="291" customFormat="1" ht="12.75" hidden="1" customHeight="1">
      <c r="L4592" s="293"/>
      <c r="M4592" s="290"/>
      <c r="N4592" s="314"/>
    </row>
    <row r="4593" spans="12:14" s="291" customFormat="1" ht="12.75" hidden="1" customHeight="1">
      <c r="L4593" s="293"/>
      <c r="M4593" s="290"/>
      <c r="N4593" s="314"/>
    </row>
    <row r="4594" spans="12:14" s="291" customFormat="1" ht="12.75" hidden="1" customHeight="1">
      <c r="L4594" s="293"/>
      <c r="M4594" s="290"/>
      <c r="N4594" s="314"/>
    </row>
    <row r="4595" spans="12:14" s="291" customFormat="1" ht="12.75" hidden="1" customHeight="1">
      <c r="L4595" s="293"/>
      <c r="M4595" s="290"/>
      <c r="N4595" s="314"/>
    </row>
    <row r="4596" spans="12:14" s="291" customFormat="1" ht="12.75" hidden="1" customHeight="1">
      <c r="L4596" s="293"/>
      <c r="M4596" s="290"/>
      <c r="N4596" s="314"/>
    </row>
    <row r="4597" spans="12:14" s="291" customFormat="1" ht="12.75" hidden="1" customHeight="1">
      <c r="L4597" s="293"/>
      <c r="M4597" s="290"/>
      <c r="N4597" s="314"/>
    </row>
    <row r="4598" spans="12:14" s="291" customFormat="1" ht="12.75" hidden="1" customHeight="1">
      <c r="L4598" s="293"/>
      <c r="M4598" s="290"/>
      <c r="N4598" s="314"/>
    </row>
    <row r="4599" spans="12:14" s="291" customFormat="1" ht="12.75" hidden="1" customHeight="1">
      <c r="L4599" s="293"/>
      <c r="M4599" s="290"/>
      <c r="N4599" s="314"/>
    </row>
    <row r="4600" spans="12:14" s="291" customFormat="1" ht="12.75" hidden="1" customHeight="1">
      <c r="L4600" s="293"/>
      <c r="M4600" s="290"/>
      <c r="N4600" s="314"/>
    </row>
    <row r="4601" spans="12:14" s="291" customFormat="1" ht="12.75" hidden="1" customHeight="1">
      <c r="L4601" s="293"/>
      <c r="M4601" s="290"/>
      <c r="N4601" s="314"/>
    </row>
    <row r="4602" spans="12:14" s="291" customFormat="1" ht="12.75" hidden="1" customHeight="1">
      <c r="L4602" s="293"/>
      <c r="M4602" s="290"/>
      <c r="N4602" s="314"/>
    </row>
    <row r="4603" spans="12:14" s="291" customFormat="1" ht="12.75" hidden="1" customHeight="1">
      <c r="L4603" s="293"/>
      <c r="M4603" s="290"/>
      <c r="N4603" s="314"/>
    </row>
    <row r="4604" spans="12:14" s="291" customFormat="1" ht="12.75" hidden="1" customHeight="1">
      <c r="L4604" s="293"/>
      <c r="M4604" s="290"/>
      <c r="N4604" s="314"/>
    </row>
    <row r="4605" spans="12:14" s="291" customFormat="1" ht="12.75" hidden="1" customHeight="1">
      <c r="L4605" s="293"/>
      <c r="M4605" s="290"/>
      <c r="N4605" s="314"/>
    </row>
    <row r="4606" spans="12:14" s="291" customFormat="1" ht="12.75" hidden="1" customHeight="1">
      <c r="L4606" s="293"/>
      <c r="M4606" s="290"/>
      <c r="N4606" s="314"/>
    </row>
    <row r="4607" spans="12:14" s="291" customFormat="1" ht="12.75" hidden="1" customHeight="1">
      <c r="L4607" s="293"/>
      <c r="M4607" s="290"/>
      <c r="N4607" s="314"/>
    </row>
    <row r="4608" spans="12:14" s="291" customFormat="1" ht="12.75" hidden="1" customHeight="1">
      <c r="L4608" s="293"/>
      <c r="M4608" s="290"/>
      <c r="N4608" s="314"/>
    </row>
    <row r="4609" spans="12:14" s="291" customFormat="1" ht="12.75" hidden="1" customHeight="1">
      <c r="L4609" s="293"/>
      <c r="M4609" s="290"/>
      <c r="N4609" s="314"/>
    </row>
    <row r="4610" spans="12:14" s="291" customFormat="1" ht="12.75" hidden="1" customHeight="1">
      <c r="L4610" s="293"/>
      <c r="M4610" s="290"/>
      <c r="N4610" s="314"/>
    </row>
    <row r="4611" spans="12:14" s="291" customFormat="1" ht="12.75" hidden="1" customHeight="1">
      <c r="L4611" s="293"/>
      <c r="M4611" s="290"/>
      <c r="N4611" s="314"/>
    </row>
    <row r="4612" spans="12:14" s="291" customFormat="1" ht="12.75" hidden="1" customHeight="1">
      <c r="L4612" s="293"/>
      <c r="M4612" s="290"/>
      <c r="N4612" s="314"/>
    </row>
    <row r="4613" spans="12:14" s="291" customFormat="1" ht="12.75" hidden="1" customHeight="1">
      <c r="L4613" s="293"/>
      <c r="M4613" s="290"/>
      <c r="N4613" s="314"/>
    </row>
    <row r="4614" spans="12:14" s="291" customFormat="1" ht="12.75" hidden="1" customHeight="1">
      <c r="L4614" s="293"/>
      <c r="M4614" s="290"/>
      <c r="N4614" s="314"/>
    </row>
    <row r="4615" spans="12:14" s="291" customFormat="1" ht="12.75" hidden="1" customHeight="1">
      <c r="L4615" s="293"/>
      <c r="M4615" s="290"/>
      <c r="N4615" s="314"/>
    </row>
    <row r="4616" spans="12:14" s="291" customFormat="1" ht="12.75" hidden="1" customHeight="1">
      <c r="L4616" s="293"/>
      <c r="M4616" s="290"/>
      <c r="N4616" s="314"/>
    </row>
    <row r="4617" spans="12:14" s="291" customFormat="1" ht="12.75" hidden="1" customHeight="1">
      <c r="L4617" s="293"/>
      <c r="M4617" s="290"/>
      <c r="N4617" s="314"/>
    </row>
    <row r="4618" spans="12:14" s="291" customFormat="1" ht="12.75" hidden="1" customHeight="1">
      <c r="L4618" s="293"/>
      <c r="M4618" s="290"/>
      <c r="N4618" s="314"/>
    </row>
    <row r="4619" spans="12:14" s="291" customFormat="1" ht="12.75" hidden="1" customHeight="1">
      <c r="L4619" s="293"/>
      <c r="M4619" s="290"/>
      <c r="N4619" s="314"/>
    </row>
    <row r="4620" spans="12:14" s="291" customFormat="1" ht="12.75" hidden="1" customHeight="1">
      <c r="L4620" s="293"/>
      <c r="M4620" s="290"/>
      <c r="N4620" s="314"/>
    </row>
    <row r="4621" spans="12:14" s="291" customFormat="1" ht="12.75" hidden="1" customHeight="1">
      <c r="L4621" s="293"/>
      <c r="M4621" s="290"/>
      <c r="N4621" s="314"/>
    </row>
    <row r="4622" spans="12:14" s="291" customFormat="1" ht="12.75" hidden="1" customHeight="1">
      <c r="L4622" s="293"/>
      <c r="M4622" s="290"/>
      <c r="N4622" s="314"/>
    </row>
    <row r="4623" spans="12:14" s="291" customFormat="1" ht="12.75" hidden="1" customHeight="1">
      <c r="L4623" s="293"/>
      <c r="M4623" s="290"/>
      <c r="N4623" s="314"/>
    </row>
    <row r="4624" spans="12:14" s="291" customFormat="1" ht="12.75" hidden="1" customHeight="1">
      <c r="L4624" s="293"/>
      <c r="M4624" s="290"/>
      <c r="N4624" s="314"/>
    </row>
    <row r="4625" spans="12:14" s="291" customFormat="1" ht="12.75" hidden="1" customHeight="1">
      <c r="L4625" s="293"/>
      <c r="M4625" s="290"/>
      <c r="N4625" s="314"/>
    </row>
    <row r="4626" spans="12:14" s="291" customFormat="1" ht="12.75" hidden="1" customHeight="1">
      <c r="L4626" s="293"/>
      <c r="M4626" s="290"/>
      <c r="N4626" s="314"/>
    </row>
    <row r="4627" spans="12:14" s="291" customFormat="1" ht="12.75" hidden="1" customHeight="1">
      <c r="L4627" s="293"/>
      <c r="M4627" s="290"/>
      <c r="N4627" s="314"/>
    </row>
    <row r="4628" spans="12:14" s="291" customFormat="1" ht="12.75" hidden="1" customHeight="1">
      <c r="L4628" s="293"/>
      <c r="M4628" s="290"/>
      <c r="N4628" s="314"/>
    </row>
    <row r="4629" spans="12:14" s="291" customFormat="1" ht="12.75" hidden="1" customHeight="1">
      <c r="L4629" s="293"/>
      <c r="M4629" s="290"/>
      <c r="N4629" s="314"/>
    </row>
    <row r="4630" spans="12:14" s="291" customFormat="1" ht="12.75" hidden="1" customHeight="1">
      <c r="L4630" s="293"/>
      <c r="M4630" s="290"/>
      <c r="N4630" s="314"/>
    </row>
    <row r="4631" spans="12:14" s="291" customFormat="1" ht="12.75" hidden="1" customHeight="1">
      <c r="L4631" s="293"/>
      <c r="M4631" s="290"/>
      <c r="N4631" s="314"/>
    </row>
    <row r="4632" spans="12:14" s="291" customFormat="1" ht="12.75" hidden="1" customHeight="1">
      <c r="L4632" s="293"/>
      <c r="M4632" s="290"/>
      <c r="N4632" s="314"/>
    </row>
    <row r="4633" spans="12:14" s="291" customFormat="1" ht="12.75" hidden="1" customHeight="1">
      <c r="L4633" s="293"/>
      <c r="M4633" s="290"/>
      <c r="N4633" s="314"/>
    </row>
    <row r="4634" spans="12:14" s="291" customFormat="1" ht="12.75" hidden="1" customHeight="1">
      <c r="L4634" s="293"/>
      <c r="M4634" s="290"/>
      <c r="N4634" s="314"/>
    </row>
    <row r="4635" spans="12:14" s="291" customFormat="1" ht="12.75" hidden="1" customHeight="1">
      <c r="L4635" s="293"/>
      <c r="M4635" s="290"/>
      <c r="N4635" s="314"/>
    </row>
    <row r="4636" spans="12:14" s="291" customFormat="1" ht="12.75" hidden="1" customHeight="1">
      <c r="L4636" s="293"/>
      <c r="M4636" s="290"/>
      <c r="N4636" s="314"/>
    </row>
    <row r="4637" spans="12:14" s="291" customFormat="1" ht="12.75" hidden="1" customHeight="1">
      <c r="L4637" s="293"/>
      <c r="M4637" s="290"/>
      <c r="N4637" s="314"/>
    </row>
    <row r="4638" spans="12:14" s="291" customFormat="1" ht="12.75" hidden="1" customHeight="1">
      <c r="L4638" s="293"/>
      <c r="M4638" s="290"/>
      <c r="N4638" s="314"/>
    </row>
    <row r="4639" spans="12:14" s="291" customFormat="1" ht="12.75" hidden="1" customHeight="1">
      <c r="L4639" s="293"/>
      <c r="M4639" s="290"/>
      <c r="N4639" s="314"/>
    </row>
    <row r="4640" spans="12:14" s="291" customFormat="1" ht="12.75" hidden="1" customHeight="1">
      <c r="L4640" s="293"/>
      <c r="M4640" s="290"/>
      <c r="N4640" s="314"/>
    </row>
    <row r="4641" spans="12:14" s="291" customFormat="1" ht="12.75" hidden="1" customHeight="1">
      <c r="L4641" s="293"/>
      <c r="M4641" s="290"/>
      <c r="N4641" s="314"/>
    </row>
    <row r="4642" spans="12:14" s="291" customFormat="1" ht="12.75" hidden="1" customHeight="1">
      <c r="L4642" s="293"/>
      <c r="M4642" s="290"/>
      <c r="N4642" s="314"/>
    </row>
    <row r="4643" spans="12:14" s="291" customFormat="1" ht="12.75" hidden="1" customHeight="1">
      <c r="L4643" s="293"/>
      <c r="M4643" s="290"/>
      <c r="N4643" s="314"/>
    </row>
    <row r="4644" spans="12:14" s="291" customFormat="1" ht="12.75" hidden="1" customHeight="1">
      <c r="L4644" s="293"/>
      <c r="M4644" s="290"/>
      <c r="N4644" s="314"/>
    </row>
    <row r="4645" spans="12:14" s="291" customFormat="1" ht="12.75" hidden="1" customHeight="1">
      <c r="L4645" s="293"/>
      <c r="M4645" s="290"/>
      <c r="N4645" s="314"/>
    </row>
    <row r="4646" spans="12:14" s="291" customFormat="1" ht="12.75" hidden="1" customHeight="1">
      <c r="L4646" s="293"/>
      <c r="M4646" s="290"/>
      <c r="N4646" s="314"/>
    </row>
    <row r="4647" spans="12:14" s="291" customFormat="1" ht="12.75" hidden="1" customHeight="1">
      <c r="L4647" s="293"/>
      <c r="M4647" s="290"/>
      <c r="N4647" s="314"/>
    </row>
    <row r="4648" spans="12:14" s="291" customFormat="1" ht="12.75" hidden="1" customHeight="1">
      <c r="L4648" s="293"/>
      <c r="M4648" s="290"/>
      <c r="N4648" s="314"/>
    </row>
    <row r="4649" spans="12:14" s="291" customFormat="1" ht="12.75" hidden="1" customHeight="1">
      <c r="L4649" s="293"/>
      <c r="M4649" s="290"/>
      <c r="N4649" s="314"/>
    </row>
    <row r="4650" spans="12:14" s="291" customFormat="1" ht="12.75" hidden="1" customHeight="1">
      <c r="L4650" s="293"/>
      <c r="M4650" s="290"/>
      <c r="N4650" s="314"/>
    </row>
    <row r="4651" spans="12:14" s="291" customFormat="1" ht="12.75" hidden="1" customHeight="1">
      <c r="L4651" s="293"/>
      <c r="M4651" s="290"/>
      <c r="N4651" s="314"/>
    </row>
    <row r="4652" spans="12:14" s="291" customFormat="1" ht="12.75" hidden="1" customHeight="1">
      <c r="L4652" s="293"/>
      <c r="M4652" s="290"/>
      <c r="N4652" s="314"/>
    </row>
    <row r="4653" spans="12:14" s="291" customFormat="1" ht="12.75" hidden="1" customHeight="1">
      <c r="L4653" s="293"/>
      <c r="M4653" s="290"/>
      <c r="N4653" s="314"/>
    </row>
    <row r="4654" spans="12:14" s="291" customFormat="1" ht="12.75" hidden="1" customHeight="1">
      <c r="L4654" s="293"/>
      <c r="M4654" s="290"/>
      <c r="N4654" s="314"/>
    </row>
    <row r="4655" spans="12:14" s="291" customFormat="1" ht="12.75" hidden="1" customHeight="1">
      <c r="L4655" s="293"/>
      <c r="M4655" s="290"/>
      <c r="N4655" s="314"/>
    </row>
    <row r="4656" spans="12:14" s="291" customFormat="1" ht="12.75" hidden="1" customHeight="1">
      <c r="L4656" s="293"/>
      <c r="M4656" s="290"/>
      <c r="N4656" s="314"/>
    </row>
    <row r="4657" spans="12:14" s="291" customFormat="1" ht="12.75" hidden="1" customHeight="1">
      <c r="L4657" s="293"/>
      <c r="M4657" s="290"/>
      <c r="N4657" s="314"/>
    </row>
    <row r="4658" spans="12:14" s="291" customFormat="1" ht="12.75" hidden="1" customHeight="1">
      <c r="L4658" s="293"/>
      <c r="M4658" s="290"/>
      <c r="N4658" s="314"/>
    </row>
    <row r="4659" spans="12:14" s="291" customFormat="1" ht="12.75" hidden="1" customHeight="1">
      <c r="L4659" s="293"/>
      <c r="M4659" s="290"/>
      <c r="N4659" s="314"/>
    </row>
    <row r="4660" spans="12:14" s="291" customFormat="1" ht="12.75" hidden="1" customHeight="1">
      <c r="L4660" s="293"/>
      <c r="M4660" s="290"/>
      <c r="N4660" s="314"/>
    </row>
    <row r="4661" spans="12:14" s="291" customFormat="1" ht="12.75" hidden="1" customHeight="1">
      <c r="L4661" s="293"/>
      <c r="M4661" s="290"/>
      <c r="N4661" s="314"/>
    </row>
    <row r="4662" spans="12:14" s="291" customFormat="1" ht="12.75" hidden="1" customHeight="1">
      <c r="L4662" s="293"/>
      <c r="M4662" s="290"/>
      <c r="N4662" s="314"/>
    </row>
    <row r="4663" spans="12:14" s="291" customFormat="1" ht="12.75" hidden="1" customHeight="1">
      <c r="L4663" s="293"/>
      <c r="M4663" s="290"/>
      <c r="N4663" s="314"/>
    </row>
    <row r="4664" spans="12:14" s="291" customFormat="1" ht="12.75" hidden="1" customHeight="1">
      <c r="L4664" s="293"/>
      <c r="M4664" s="290"/>
      <c r="N4664" s="314"/>
    </row>
    <row r="4665" spans="12:14" s="291" customFormat="1" ht="12.75" hidden="1" customHeight="1">
      <c r="L4665" s="293"/>
      <c r="M4665" s="290"/>
      <c r="N4665" s="314"/>
    </row>
    <row r="4666" spans="12:14" s="291" customFormat="1" ht="12.75" hidden="1" customHeight="1">
      <c r="L4666" s="293"/>
      <c r="M4666" s="290"/>
      <c r="N4666" s="314"/>
    </row>
    <row r="4667" spans="12:14" s="291" customFormat="1" ht="12.75" hidden="1" customHeight="1">
      <c r="L4667" s="293"/>
      <c r="M4667" s="290"/>
      <c r="N4667" s="314"/>
    </row>
    <row r="4668" spans="12:14" s="291" customFormat="1" ht="12.75" hidden="1" customHeight="1">
      <c r="L4668" s="293"/>
      <c r="M4668" s="290"/>
      <c r="N4668" s="314"/>
    </row>
    <row r="4669" spans="12:14" s="291" customFormat="1" ht="12.75" hidden="1" customHeight="1">
      <c r="L4669" s="293"/>
      <c r="M4669" s="290"/>
      <c r="N4669" s="314"/>
    </row>
    <row r="4670" spans="12:14" s="291" customFormat="1" ht="12.75" hidden="1" customHeight="1">
      <c r="L4670" s="293"/>
      <c r="M4670" s="290"/>
      <c r="N4670" s="314"/>
    </row>
    <row r="4671" spans="12:14" s="291" customFormat="1" ht="12.75" hidden="1" customHeight="1">
      <c r="L4671" s="293"/>
      <c r="M4671" s="290"/>
      <c r="N4671" s="314"/>
    </row>
    <row r="4672" spans="12:14" s="291" customFormat="1" ht="12.75" hidden="1" customHeight="1">
      <c r="L4672" s="293"/>
      <c r="M4672" s="290"/>
      <c r="N4672" s="314"/>
    </row>
    <row r="4673" spans="12:14" s="291" customFormat="1" ht="12.75" hidden="1" customHeight="1">
      <c r="L4673" s="293"/>
      <c r="M4673" s="290"/>
      <c r="N4673" s="314"/>
    </row>
    <row r="4674" spans="12:14" s="291" customFormat="1" ht="12.75" hidden="1" customHeight="1">
      <c r="L4674" s="293"/>
      <c r="M4674" s="290"/>
      <c r="N4674" s="314"/>
    </row>
    <row r="4675" spans="12:14" s="291" customFormat="1" ht="12.75" hidden="1" customHeight="1">
      <c r="L4675" s="293"/>
      <c r="M4675" s="290"/>
      <c r="N4675" s="314"/>
    </row>
    <row r="4676" spans="12:14" s="291" customFormat="1" ht="12.75" hidden="1" customHeight="1">
      <c r="L4676" s="293"/>
      <c r="M4676" s="290"/>
      <c r="N4676" s="314"/>
    </row>
    <row r="4677" spans="12:14" s="291" customFormat="1" ht="12.75" hidden="1" customHeight="1">
      <c r="L4677" s="293"/>
      <c r="M4677" s="290"/>
      <c r="N4677" s="314"/>
    </row>
    <row r="4678" spans="12:14" s="291" customFormat="1" ht="12.75" hidden="1" customHeight="1">
      <c r="L4678" s="293"/>
      <c r="M4678" s="290"/>
      <c r="N4678" s="314"/>
    </row>
    <row r="4679" spans="12:14" s="291" customFormat="1" ht="12.75" hidden="1" customHeight="1">
      <c r="L4679" s="293"/>
      <c r="M4679" s="290"/>
      <c r="N4679" s="314"/>
    </row>
    <row r="4680" spans="12:14" s="291" customFormat="1" ht="12.75" hidden="1" customHeight="1">
      <c r="L4680" s="293"/>
      <c r="M4680" s="290"/>
      <c r="N4680" s="314"/>
    </row>
    <row r="4681" spans="12:14" s="291" customFormat="1" ht="12.75" hidden="1" customHeight="1">
      <c r="L4681" s="293"/>
      <c r="M4681" s="290"/>
      <c r="N4681" s="314"/>
    </row>
    <row r="4682" spans="12:14" s="291" customFormat="1" ht="12.75" hidden="1" customHeight="1">
      <c r="L4682" s="293"/>
      <c r="M4682" s="290"/>
      <c r="N4682" s="314"/>
    </row>
    <row r="4683" spans="12:14" s="291" customFormat="1" ht="12.75" hidden="1" customHeight="1">
      <c r="L4683" s="293"/>
      <c r="M4683" s="290"/>
      <c r="N4683" s="314"/>
    </row>
    <row r="4684" spans="12:14" s="291" customFormat="1" ht="12.75" hidden="1" customHeight="1">
      <c r="L4684" s="293"/>
      <c r="M4684" s="290"/>
      <c r="N4684" s="314"/>
    </row>
    <row r="4685" spans="12:14" s="291" customFormat="1" ht="12.75" hidden="1" customHeight="1">
      <c r="L4685" s="293"/>
      <c r="M4685" s="290"/>
      <c r="N4685" s="314"/>
    </row>
    <row r="4686" spans="12:14" s="291" customFormat="1" ht="12.75" hidden="1" customHeight="1">
      <c r="L4686" s="293"/>
      <c r="M4686" s="290"/>
      <c r="N4686" s="314"/>
    </row>
    <row r="4687" spans="12:14" s="291" customFormat="1" ht="12.75" hidden="1" customHeight="1">
      <c r="L4687" s="293"/>
      <c r="M4687" s="290"/>
      <c r="N4687" s="314"/>
    </row>
    <row r="4688" spans="12:14" s="291" customFormat="1" ht="12.75" hidden="1" customHeight="1">
      <c r="L4688" s="293"/>
      <c r="M4688" s="290"/>
      <c r="N4688" s="314"/>
    </row>
    <row r="4689" spans="12:14" s="291" customFormat="1" ht="12.75" hidden="1" customHeight="1">
      <c r="L4689" s="293"/>
      <c r="M4689" s="290"/>
      <c r="N4689" s="314"/>
    </row>
    <row r="4690" spans="12:14" s="291" customFormat="1" ht="12.75" hidden="1" customHeight="1">
      <c r="L4690" s="293"/>
      <c r="M4690" s="290"/>
      <c r="N4690" s="314"/>
    </row>
    <row r="4691" spans="12:14" s="291" customFormat="1" ht="12.75" hidden="1" customHeight="1">
      <c r="L4691" s="293"/>
      <c r="M4691" s="290"/>
      <c r="N4691" s="314"/>
    </row>
    <row r="4692" spans="12:14" s="291" customFormat="1" ht="12.75" hidden="1" customHeight="1">
      <c r="L4692" s="293"/>
      <c r="M4692" s="290"/>
      <c r="N4692" s="314"/>
    </row>
    <row r="4693" spans="12:14" s="291" customFormat="1" ht="12.75" hidden="1" customHeight="1">
      <c r="L4693" s="293"/>
      <c r="M4693" s="290"/>
      <c r="N4693" s="314"/>
    </row>
    <row r="4694" spans="12:14" s="291" customFormat="1" ht="12.75" hidden="1" customHeight="1">
      <c r="L4694" s="293"/>
      <c r="M4694" s="290"/>
      <c r="N4694" s="314"/>
    </row>
    <row r="4695" spans="12:14" s="291" customFormat="1" ht="12.75" hidden="1" customHeight="1">
      <c r="L4695" s="293"/>
      <c r="M4695" s="290"/>
      <c r="N4695" s="314"/>
    </row>
    <row r="4696" spans="12:14" s="291" customFormat="1" ht="12.75" hidden="1" customHeight="1">
      <c r="L4696" s="293"/>
      <c r="M4696" s="290"/>
      <c r="N4696" s="314"/>
    </row>
    <row r="4697" spans="12:14" s="291" customFormat="1" ht="12.75" hidden="1" customHeight="1">
      <c r="L4697" s="293"/>
      <c r="M4697" s="290"/>
      <c r="N4697" s="314"/>
    </row>
    <row r="4698" spans="12:14" s="291" customFormat="1" ht="12.75" hidden="1" customHeight="1">
      <c r="L4698" s="293"/>
      <c r="M4698" s="290"/>
      <c r="N4698" s="314"/>
    </row>
    <row r="4699" spans="12:14" s="291" customFormat="1" ht="12.75" hidden="1" customHeight="1">
      <c r="L4699" s="293"/>
      <c r="M4699" s="290"/>
      <c r="N4699" s="314"/>
    </row>
    <row r="4700" spans="12:14" s="291" customFormat="1" ht="12.75" hidden="1" customHeight="1">
      <c r="L4700" s="293"/>
      <c r="M4700" s="290"/>
      <c r="N4700" s="314"/>
    </row>
    <row r="4701" spans="12:14" s="291" customFormat="1" ht="12.75" hidden="1" customHeight="1">
      <c r="L4701" s="293"/>
      <c r="M4701" s="290"/>
      <c r="N4701" s="314"/>
    </row>
    <row r="4702" spans="12:14" s="291" customFormat="1" ht="12.75" hidden="1" customHeight="1">
      <c r="L4702" s="293"/>
      <c r="M4702" s="290"/>
      <c r="N4702" s="314"/>
    </row>
    <row r="4703" spans="12:14" s="291" customFormat="1" ht="12.75" hidden="1" customHeight="1">
      <c r="L4703" s="293"/>
      <c r="M4703" s="290"/>
      <c r="N4703" s="314"/>
    </row>
    <row r="4704" spans="12:14" s="291" customFormat="1" ht="12.75" hidden="1" customHeight="1">
      <c r="L4704" s="293"/>
      <c r="M4704" s="290"/>
      <c r="N4704" s="314"/>
    </row>
    <row r="4705" spans="12:14" s="291" customFormat="1" ht="12.75" hidden="1" customHeight="1">
      <c r="L4705" s="293"/>
      <c r="M4705" s="290"/>
      <c r="N4705" s="314"/>
    </row>
    <row r="4706" spans="12:14" s="291" customFormat="1" ht="12.75" hidden="1" customHeight="1">
      <c r="L4706" s="293"/>
      <c r="M4706" s="290"/>
      <c r="N4706" s="314"/>
    </row>
    <row r="4707" spans="12:14" s="291" customFormat="1" ht="12.75" hidden="1" customHeight="1">
      <c r="L4707" s="293"/>
      <c r="M4707" s="290"/>
      <c r="N4707" s="314"/>
    </row>
    <row r="4708" spans="12:14" s="291" customFormat="1" ht="12.75" hidden="1" customHeight="1">
      <c r="L4708" s="293"/>
      <c r="M4708" s="290"/>
      <c r="N4708" s="314"/>
    </row>
    <row r="4709" spans="12:14" s="291" customFormat="1" ht="12.75" hidden="1" customHeight="1">
      <c r="L4709" s="293"/>
      <c r="M4709" s="290"/>
      <c r="N4709" s="314"/>
    </row>
    <row r="4710" spans="12:14" s="291" customFormat="1" ht="12.75" hidden="1" customHeight="1">
      <c r="L4710" s="293"/>
      <c r="M4710" s="290"/>
      <c r="N4710" s="314"/>
    </row>
    <row r="4711" spans="12:14" s="291" customFormat="1" ht="12.75" hidden="1" customHeight="1">
      <c r="L4711" s="293"/>
      <c r="M4711" s="290"/>
      <c r="N4711" s="314"/>
    </row>
    <row r="4712" spans="12:14" s="291" customFormat="1" ht="12.75" hidden="1" customHeight="1">
      <c r="L4712" s="293"/>
      <c r="M4712" s="290"/>
      <c r="N4712" s="314"/>
    </row>
    <row r="4713" spans="12:14" s="291" customFormat="1" ht="12.75" hidden="1" customHeight="1">
      <c r="L4713" s="293"/>
      <c r="M4713" s="290"/>
      <c r="N4713" s="314"/>
    </row>
    <row r="4714" spans="12:14" s="291" customFormat="1" ht="12.75" hidden="1" customHeight="1">
      <c r="L4714" s="293"/>
      <c r="M4714" s="290"/>
      <c r="N4714" s="314"/>
    </row>
    <row r="4715" spans="12:14" s="291" customFormat="1" ht="12.75" hidden="1" customHeight="1">
      <c r="L4715" s="293"/>
      <c r="M4715" s="290"/>
      <c r="N4715" s="314"/>
    </row>
    <row r="4716" spans="12:14" s="291" customFormat="1" ht="12.75" hidden="1" customHeight="1">
      <c r="L4716" s="293"/>
      <c r="M4716" s="290"/>
      <c r="N4716" s="314"/>
    </row>
    <row r="4717" spans="12:14" s="291" customFormat="1" ht="12.75" hidden="1" customHeight="1">
      <c r="L4717" s="293"/>
      <c r="M4717" s="290"/>
      <c r="N4717" s="314"/>
    </row>
    <row r="4718" spans="12:14" s="291" customFormat="1" ht="12.75" hidden="1" customHeight="1">
      <c r="L4718" s="293"/>
      <c r="M4718" s="290"/>
      <c r="N4718" s="314"/>
    </row>
    <row r="4719" spans="12:14" s="291" customFormat="1" ht="12.75" hidden="1" customHeight="1">
      <c r="L4719" s="293"/>
      <c r="M4719" s="290"/>
      <c r="N4719" s="314"/>
    </row>
    <row r="4720" spans="12:14" s="291" customFormat="1" ht="12.75" hidden="1" customHeight="1">
      <c r="L4720" s="293"/>
      <c r="M4720" s="290"/>
      <c r="N4720" s="314"/>
    </row>
    <row r="4721" spans="12:14" s="291" customFormat="1" ht="12.75" hidden="1" customHeight="1">
      <c r="L4721" s="293"/>
      <c r="M4721" s="290"/>
      <c r="N4721" s="314"/>
    </row>
    <row r="4722" spans="12:14" s="291" customFormat="1" ht="12.75" hidden="1" customHeight="1">
      <c r="L4722" s="293"/>
      <c r="M4722" s="290"/>
      <c r="N4722" s="314"/>
    </row>
    <row r="4723" spans="12:14" s="291" customFormat="1" ht="12.75" hidden="1" customHeight="1">
      <c r="L4723" s="293"/>
      <c r="M4723" s="290"/>
      <c r="N4723" s="314"/>
    </row>
    <row r="4724" spans="12:14" s="291" customFormat="1" ht="12.75" hidden="1" customHeight="1">
      <c r="L4724" s="293"/>
      <c r="M4724" s="290"/>
      <c r="N4724" s="314"/>
    </row>
    <row r="4725" spans="12:14" s="291" customFormat="1" ht="12.75" hidden="1" customHeight="1">
      <c r="L4725" s="293"/>
      <c r="M4725" s="290"/>
      <c r="N4725" s="314"/>
    </row>
    <row r="4726" spans="12:14" s="291" customFormat="1" ht="12.75" hidden="1" customHeight="1">
      <c r="L4726" s="293"/>
      <c r="M4726" s="290"/>
      <c r="N4726" s="314"/>
    </row>
    <row r="4727" spans="12:14" s="291" customFormat="1" ht="12.75" hidden="1" customHeight="1">
      <c r="L4727" s="293"/>
      <c r="M4727" s="290"/>
      <c r="N4727" s="314"/>
    </row>
    <row r="4728" spans="12:14" s="291" customFormat="1" ht="12.75" hidden="1" customHeight="1">
      <c r="L4728" s="293"/>
      <c r="M4728" s="290"/>
      <c r="N4728" s="314"/>
    </row>
    <row r="4729" spans="12:14" s="291" customFormat="1" ht="12.75" hidden="1" customHeight="1">
      <c r="L4729" s="293"/>
      <c r="M4729" s="290"/>
      <c r="N4729" s="314"/>
    </row>
    <row r="4730" spans="12:14" s="291" customFormat="1" ht="12.75" hidden="1" customHeight="1">
      <c r="L4730" s="293"/>
      <c r="M4730" s="290"/>
      <c r="N4730" s="314"/>
    </row>
    <row r="4731" spans="12:14" s="291" customFormat="1" ht="12.75" hidden="1" customHeight="1">
      <c r="L4731" s="293"/>
      <c r="M4731" s="290"/>
      <c r="N4731" s="314"/>
    </row>
    <row r="4732" spans="12:14" s="291" customFormat="1" ht="12.75" hidden="1" customHeight="1">
      <c r="L4732" s="293"/>
      <c r="M4732" s="290"/>
      <c r="N4732" s="314"/>
    </row>
    <row r="4733" spans="12:14" s="291" customFormat="1" ht="12.75" hidden="1" customHeight="1">
      <c r="L4733" s="293"/>
      <c r="M4733" s="290"/>
      <c r="N4733" s="314"/>
    </row>
    <row r="4734" spans="12:14" s="291" customFormat="1" ht="12.75" hidden="1" customHeight="1">
      <c r="L4734" s="293"/>
      <c r="M4734" s="290"/>
      <c r="N4734" s="314"/>
    </row>
    <row r="4735" spans="12:14" s="291" customFormat="1" ht="12.75" hidden="1" customHeight="1">
      <c r="L4735" s="293"/>
      <c r="M4735" s="290"/>
      <c r="N4735" s="314"/>
    </row>
    <row r="4736" spans="12:14" s="291" customFormat="1" ht="12.75" hidden="1" customHeight="1">
      <c r="L4736" s="293"/>
      <c r="M4736" s="290"/>
      <c r="N4736" s="314"/>
    </row>
    <row r="4737" spans="12:14" s="291" customFormat="1" ht="12.75" hidden="1" customHeight="1">
      <c r="L4737" s="293"/>
      <c r="M4737" s="290"/>
      <c r="N4737" s="314"/>
    </row>
    <row r="4738" spans="12:14" s="291" customFormat="1" ht="12.75" hidden="1" customHeight="1">
      <c r="L4738" s="293"/>
      <c r="M4738" s="290"/>
      <c r="N4738" s="314"/>
    </row>
    <row r="4739" spans="12:14" s="291" customFormat="1" ht="12.75" hidden="1" customHeight="1">
      <c r="L4739" s="293"/>
      <c r="M4739" s="290"/>
      <c r="N4739" s="314"/>
    </row>
    <row r="4740" spans="12:14" s="291" customFormat="1" ht="12.75" hidden="1" customHeight="1">
      <c r="L4740" s="293"/>
      <c r="M4740" s="290"/>
      <c r="N4740" s="314"/>
    </row>
    <row r="4741" spans="12:14" s="291" customFormat="1" ht="12.75" hidden="1" customHeight="1">
      <c r="L4741" s="293"/>
      <c r="M4741" s="290"/>
      <c r="N4741" s="314"/>
    </row>
    <row r="4742" spans="12:14" s="291" customFormat="1" ht="12.75" hidden="1" customHeight="1">
      <c r="L4742" s="293"/>
      <c r="M4742" s="290"/>
      <c r="N4742" s="314"/>
    </row>
    <row r="4743" spans="12:14" s="291" customFormat="1" ht="12.75" hidden="1" customHeight="1">
      <c r="L4743" s="293"/>
      <c r="M4743" s="290"/>
      <c r="N4743" s="314"/>
    </row>
    <row r="4744" spans="12:14" s="291" customFormat="1" ht="12.75" hidden="1" customHeight="1">
      <c r="L4744" s="293"/>
      <c r="M4744" s="290"/>
      <c r="N4744" s="314"/>
    </row>
    <row r="4745" spans="12:14" s="291" customFormat="1" ht="12.75" hidden="1" customHeight="1">
      <c r="L4745" s="293"/>
      <c r="M4745" s="290"/>
      <c r="N4745" s="314"/>
    </row>
    <row r="4746" spans="12:14" s="291" customFormat="1" ht="12.75" hidden="1" customHeight="1">
      <c r="L4746" s="293"/>
      <c r="M4746" s="290"/>
      <c r="N4746" s="314"/>
    </row>
    <row r="4747" spans="12:14" s="291" customFormat="1" ht="12.75" hidden="1" customHeight="1">
      <c r="L4747" s="293"/>
      <c r="M4747" s="290"/>
      <c r="N4747" s="314"/>
    </row>
    <row r="4748" spans="12:14" s="291" customFormat="1" ht="12.75" hidden="1" customHeight="1">
      <c r="L4748" s="293"/>
      <c r="M4748" s="290"/>
      <c r="N4748" s="314"/>
    </row>
    <row r="4749" spans="12:14" s="291" customFormat="1" ht="12.75" hidden="1" customHeight="1">
      <c r="L4749" s="293"/>
      <c r="M4749" s="290"/>
      <c r="N4749" s="314"/>
    </row>
    <row r="4750" spans="12:14" s="291" customFormat="1" ht="12.75" hidden="1" customHeight="1">
      <c r="L4750" s="293"/>
      <c r="M4750" s="290"/>
      <c r="N4750" s="314"/>
    </row>
    <row r="4751" spans="12:14" s="291" customFormat="1" ht="12.75" hidden="1" customHeight="1">
      <c r="L4751" s="293"/>
      <c r="M4751" s="290"/>
      <c r="N4751" s="314"/>
    </row>
    <row r="4752" spans="12:14" s="291" customFormat="1" ht="12.75" hidden="1" customHeight="1">
      <c r="L4752" s="293"/>
      <c r="M4752" s="290"/>
      <c r="N4752" s="314"/>
    </row>
    <row r="4753" spans="12:14" s="291" customFormat="1" ht="12.75" hidden="1" customHeight="1">
      <c r="L4753" s="293"/>
      <c r="M4753" s="290"/>
      <c r="N4753" s="314"/>
    </row>
    <row r="4754" spans="12:14" s="291" customFormat="1" ht="12.75" hidden="1" customHeight="1">
      <c r="L4754" s="293"/>
      <c r="M4754" s="290"/>
      <c r="N4754" s="314"/>
    </row>
    <row r="4755" spans="12:14" s="291" customFormat="1" ht="12.75" hidden="1" customHeight="1">
      <c r="L4755" s="293"/>
      <c r="M4755" s="290"/>
      <c r="N4755" s="314"/>
    </row>
    <row r="4756" spans="12:14" s="291" customFormat="1" ht="12.75" hidden="1" customHeight="1">
      <c r="L4756" s="293"/>
      <c r="M4756" s="290"/>
      <c r="N4756" s="314"/>
    </row>
    <row r="4757" spans="12:14" s="291" customFormat="1" ht="12.75" hidden="1" customHeight="1">
      <c r="L4757" s="293"/>
      <c r="M4757" s="290"/>
      <c r="N4757" s="314"/>
    </row>
    <row r="4758" spans="12:14" s="291" customFormat="1" ht="12.75" hidden="1" customHeight="1">
      <c r="L4758" s="293"/>
      <c r="M4758" s="290"/>
      <c r="N4758" s="314"/>
    </row>
    <row r="4759" spans="12:14" s="291" customFormat="1" ht="12.75" hidden="1" customHeight="1">
      <c r="L4759" s="293"/>
      <c r="M4759" s="290"/>
      <c r="N4759" s="314"/>
    </row>
    <row r="4760" spans="12:14" s="291" customFormat="1" ht="12.75" hidden="1" customHeight="1">
      <c r="L4760" s="293"/>
      <c r="M4760" s="290"/>
      <c r="N4760" s="314"/>
    </row>
    <row r="4761" spans="12:14" s="291" customFormat="1" ht="12.75" hidden="1" customHeight="1">
      <c r="L4761" s="293"/>
      <c r="M4761" s="290"/>
      <c r="N4761" s="314"/>
    </row>
    <row r="4762" spans="12:14" s="291" customFormat="1" ht="12.75" hidden="1" customHeight="1">
      <c r="L4762" s="293"/>
      <c r="M4762" s="290"/>
      <c r="N4762" s="314"/>
    </row>
    <row r="4763" spans="12:14" s="291" customFormat="1" ht="12.75" hidden="1" customHeight="1">
      <c r="L4763" s="293"/>
      <c r="M4763" s="290"/>
      <c r="N4763" s="314"/>
    </row>
    <row r="4764" spans="12:14" s="291" customFormat="1" ht="12.75" hidden="1" customHeight="1">
      <c r="L4764" s="293"/>
      <c r="M4764" s="290"/>
      <c r="N4764" s="314"/>
    </row>
    <row r="4765" spans="12:14" s="291" customFormat="1" ht="12.75" hidden="1" customHeight="1">
      <c r="L4765" s="293"/>
      <c r="M4765" s="290"/>
      <c r="N4765" s="314"/>
    </row>
    <row r="4766" spans="12:14" s="291" customFormat="1" ht="12.75" hidden="1" customHeight="1">
      <c r="L4766" s="293"/>
      <c r="M4766" s="290"/>
      <c r="N4766" s="314"/>
    </row>
    <row r="4767" spans="12:14" s="291" customFormat="1" ht="12.75" hidden="1" customHeight="1">
      <c r="L4767" s="293"/>
      <c r="M4767" s="290"/>
      <c r="N4767" s="314"/>
    </row>
    <row r="4768" spans="12:14" s="291" customFormat="1" ht="12.75" hidden="1" customHeight="1">
      <c r="L4768" s="293"/>
      <c r="M4768" s="290"/>
      <c r="N4768" s="314"/>
    </row>
    <row r="4769" spans="12:14" s="291" customFormat="1" ht="12.75" hidden="1" customHeight="1">
      <c r="L4769" s="293"/>
      <c r="M4769" s="290"/>
      <c r="N4769" s="314"/>
    </row>
    <row r="4770" spans="12:14" s="291" customFormat="1" ht="12.75" hidden="1" customHeight="1">
      <c r="L4770" s="293"/>
      <c r="M4770" s="290"/>
      <c r="N4770" s="314"/>
    </row>
    <row r="4771" spans="12:14" s="291" customFormat="1" ht="12.75" hidden="1" customHeight="1">
      <c r="L4771" s="293"/>
      <c r="M4771" s="290"/>
      <c r="N4771" s="314"/>
    </row>
    <row r="4772" spans="12:14" s="291" customFormat="1" ht="12.75" hidden="1" customHeight="1">
      <c r="L4772" s="293"/>
      <c r="M4772" s="290"/>
      <c r="N4772" s="314"/>
    </row>
    <row r="4773" spans="12:14" s="291" customFormat="1" ht="12.75" hidden="1" customHeight="1">
      <c r="L4773" s="293"/>
      <c r="M4773" s="290"/>
      <c r="N4773" s="314"/>
    </row>
    <row r="4774" spans="12:14" s="291" customFormat="1" ht="12.75" hidden="1" customHeight="1">
      <c r="L4774" s="293"/>
      <c r="M4774" s="290"/>
      <c r="N4774" s="314"/>
    </row>
    <row r="4775" spans="12:14" s="291" customFormat="1" ht="12.75" hidden="1" customHeight="1">
      <c r="L4775" s="293"/>
      <c r="M4775" s="290"/>
      <c r="N4775" s="314"/>
    </row>
    <row r="4776" spans="12:14" s="291" customFormat="1" ht="12.75" hidden="1" customHeight="1">
      <c r="L4776" s="293"/>
      <c r="M4776" s="290"/>
      <c r="N4776" s="314"/>
    </row>
    <row r="4777" spans="12:14" s="291" customFormat="1" ht="12.75" hidden="1" customHeight="1">
      <c r="L4777" s="293"/>
      <c r="M4777" s="290"/>
      <c r="N4777" s="314"/>
    </row>
    <row r="4778" spans="12:14" s="291" customFormat="1" ht="12.75" hidden="1" customHeight="1">
      <c r="L4778" s="293"/>
      <c r="M4778" s="290"/>
      <c r="N4778" s="314"/>
    </row>
    <row r="4779" spans="12:14" s="291" customFormat="1" ht="12.75" hidden="1" customHeight="1">
      <c r="L4779" s="293"/>
      <c r="M4779" s="290"/>
      <c r="N4779" s="314"/>
    </row>
    <row r="4780" spans="12:14" s="291" customFormat="1" ht="12.75" hidden="1" customHeight="1">
      <c r="L4780" s="293"/>
      <c r="M4780" s="290"/>
      <c r="N4780" s="314"/>
    </row>
    <row r="4781" spans="12:14" s="291" customFormat="1" ht="12.75" hidden="1" customHeight="1">
      <c r="L4781" s="293"/>
      <c r="M4781" s="290"/>
      <c r="N4781" s="314"/>
    </row>
    <row r="4782" spans="12:14" s="291" customFormat="1" ht="12.75" hidden="1" customHeight="1">
      <c r="L4782" s="293"/>
      <c r="M4782" s="290"/>
      <c r="N4782" s="314"/>
    </row>
    <row r="4783" spans="12:14" s="291" customFormat="1" ht="12.75" hidden="1" customHeight="1">
      <c r="L4783" s="293"/>
      <c r="M4783" s="290"/>
      <c r="N4783" s="314"/>
    </row>
    <row r="4784" spans="12:14" s="291" customFormat="1" ht="12.75" hidden="1" customHeight="1">
      <c r="L4784" s="293"/>
      <c r="M4784" s="290"/>
      <c r="N4784" s="314"/>
    </row>
    <row r="4785" spans="12:14" s="291" customFormat="1" ht="12.75" hidden="1" customHeight="1">
      <c r="L4785" s="293"/>
      <c r="M4785" s="290"/>
      <c r="N4785" s="314"/>
    </row>
    <row r="4786" spans="12:14" s="291" customFormat="1" ht="12.75" hidden="1" customHeight="1">
      <c r="L4786" s="293"/>
      <c r="M4786" s="290"/>
      <c r="N4786" s="314"/>
    </row>
    <row r="4787" spans="12:14" s="291" customFormat="1" ht="12.75" hidden="1" customHeight="1">
      <c r="L4787" s="293"/>
      <c r="M4787" s="290"/>
      <c r="N4787" s="314"/>
    </row>
    <row r="4788" spans="12:14" s="291" customFormat="1" ht="12.75" hidden="1" customHeight="1">
      <c r="L4788" s="293"/>
      <c r="M4788" s="290"/>
      <c r="N4788" s="314"/>
    </row>
    <row r="4789" spans="12:14" s="291" customFormat="1" ht="12.75" hidden="1" customHeight="1">
      <c r="L4789" s="293"/>
      <c r="M4789" s="290"/>
      <c r="N4789" s="314"/>
    </row>
    <row r="4790" spans="12:14" s="291" customFormat="1" ht="12.75" hidden="1" customHeight="1">
      <c r="L4790" s="293"/>
      <c r="M4790" s="290"/>
      <c r="N4790" s="314"/>
    </row>
    <row r="4791" spans="12:14" s="291" customFormat="1" ht="12.75" hidden="1" customHeight="1">
      <c r="L4791" s="293"/>
      <c r="M4791" s="290"/>
      <c r="N4791" s="314"/>
    </row>
    <row r="4792" spans="12:14" s="291" customFormat="1" ht="12.75" hidden="1" customHeight="1">
      <c r="L4792" s="293"/>
      <c r="M4792" s="290"/>
      <c r="N4792" s="314"/>
    </row>
    <row r="4793" spans="12:14" s="291" customFormat="1" ht="12.75" hidden="1" customHeight="1">
      <c r="L4793" s="293"/>
      <c r="M4793" s="290"/>
      <c r="N4793" s="314"/>
    </row>
    <row r="4794" spans="12:14" s="291" customFormat="1" ht="12.75" hidden="1" customHeight="1">
      <c r="L4794" s="293"/>
      <c r="M4794" s="290"/>
      <c r="N4794" s="314"/>
    </row>
    <row r="4795" spans="12:14" s="291" customFormat="1" ht="12.75" hidden="1" customHeight="1">
      <c r="L4795" s="293"/>
      <c r="M4795" s="290"/>
      <c r="N4795" s="314"/>
    </row>
    <row r="4796" spans="12:14" s="291" customFormat="1" ht="12.75" hidden="1" customHeight="1">
      <c r="L4796" s="293"/>
      <c r="M4796" s="290"/>
      <c r="N4796" s="314"/>
    </row>
    <row r="4797" spans="12:14" s="291" customFormat="1" ht="12.75" hidden="1" customHeight="1">
      <c r="L4797" s="293"/>
      <c r="M4797" s="290"/>
      <c r="N4797" s="314"/>
    </row>
    <row r="4798" spans="12:14" s="291" customFormat="1" ht="12.75" hidden="1" customHeight="1">
      <c r="L4798" s="293"/>
      <c r="M4798" s="290"/>
      <c r="N4798" s="314"/>
    </row>
    <row r="4799" spans="12:14" s="291" customFormat="1" ht="12.75" hidden="1" customHeight="1">
      <c r="L4799" s="293"/>
      <c r="M4799" s="290"/>
      <c r="N4799" s="314"/>
    </row>
    <row r="4800" spans="12:14" s="291" customFormat="1" ht="12.75" hidden="1" customHeight="1">
      <c r="L4800" s="293"/>
      <c r="M4800" s="290"/>
      <c r="N4800" s="314"/>
    </row>
    <row r="4801" spans="12:14" s="291" customFormat="1" ht="12.75" hidden="1" customHeight="1">
      <c r="L4801" s="293"/>
      <c r="M4801" s="290"/>
      <c r="N4801" s="314"/>
    </row>
    <row r="4802" spans="12:14" s="291" customFormat="1" ht="12.75" hidden="1" customHeight="1">
      <c r="L4802" s="293"/>
      <c r="M4802" s="290"/>
      <c r="N4802" s="314"/>
    </row>
    <row r="4803" spans="12:14" s="291" customFormat="1" ht="12.75" hidden="1" customHeight="1">
      <c r="L4803" s="293"/>
      <c r="M4803" s="290"/>
      <c r="N4803" s="314"/>
    </row>
    <row r="4804" spans="12:14" s="291" customFormat="1" ht="12.75" hidden="1" customHeight="1">
      <c r="L4804" s="293"/>
      <c r="M4804" s="290"/>
      <c r="N4804" s="314"/>
    </row>
    <row r="4805" spans="12:14" s="291" customFormat="1" ht="12.75" hidden="1" customHeight="1">
      <c r="L4805" s="293"/>
      <c r="M4805" s="290"/>
      <c r="N4805" s="314"/>
    </row>
    <row r="4806" spans="12:14" s="291" customFormat="1" ht="12.75" hidden="1" customHeight="1">
      <c r="L4806" s="293"/>
      <c r="M4806" s="290"/>
      <c r="N4806" s="314"/>
    </row>
    <row r="4807" spans="12:14" s="291" customFormat="1" ht="12.75" hidden="1" customHeight="1">
      <c r="L4807" s="293"/>
      <c r="M4807" s="290"/>
      <c r="N4807" s="314"/>
    </row>
    <row r="4808" spans="12:14" s="291" customFormat="1" ht="12.75" hidden="1" customHeight="1">
      <c r="L4808" s="293"/>
      <c r="M4808" s="290"/>
      <c r="N4808" s="314"/>
    </row>
    <row r="4809" spans="12:14" s="291" customFormat="1" ht="12.75" hidden="1" customHeight="1">
      <c r="L4809" s="293"/>
      <c r="M4809" s="290"/>
      <c r="N4809" s="314"/>
    </row>
    <row r="4810" spans="12:14" s="291" customFormat="1" ht="12.75" hidden="1" customHeight="1">
      <c r="L4810" s="293"/>
      <c r="M4810" s="290"/>
      <c r="N4810" s="314"/>
    </row>
    <row r="4811" spans="12:14" s="291" customFormat="1" ht="12.75" hidden="1" customHeight="1">
      <c r="L4811" s="293"/>
      <c r="M4811" s="290"/>
      <c r="N4811" s="314"/>
    </row>
    <row r="4812" spans="12:14" s="291" customFormat="1" ht="12.75" hidden="1" customHeight="1">
      <c r="L4812" s="293"/>
      <c r="M4812" s="290"/>
      <c r="N4812" s="314"/>
    </row>
    <row r="4813" spans="12:14" s="291" customFormat="1" ht="12.75" hidden="1" customHeight="1">
      <c r="L4813" s="293"/>
      <c r="M4813" s="290"/>
      <c r="N4813" s="314"/>
    </row>
    <row r="4814" spans="12:14" s="291" customFormat="1" ht="12.75" hidden="1" customHeight="1">
      <c r="L4814" s="293"/>
      <c r="M4814" s="290"/>
      <c r="N4814" s="314"/>
    </row>
    <row r="4815" spans="12:14" s="291" customFormat="1" ht="12.75" hidden="1" customHeight="1">
      <c r="L4815" s="293"/>
      <c r="M4815" s="290"/>
      <c r="N4815" s="314"/>
    </row>
    <row r="4816" spans="12:14" s="291" customFormat="1" ht="12.75" hidden="1" customHeight="1">
      <c r="L4816" s="293"/>
      <c r="M4816" s="290"/>
      <c r="N4816" s="314"/>
    </row>
    <row r="4817" spans="12:14" s="291" customFormat="1" ht="12.75" hidden="1" customHeight="1">
      <c r="L4817" s="293"/>
      <c r="M4817" s="290"/>
      <c r="N4817" s="314"/>
    </row>
    <row r="4818" spans="12:14" s="291" customFormat="1" ht="12.75" hidden="1" customHeight="1">
      <c r="L4818" s="293"/>
      <c r="M4818" s="290"/>
      <c r="N4818" s="314"/>
    </row>
    <row r="4819" spans="12:14" s="291" customFormat="1" ht="12.75" hidden="1" customHeight="1">
      <c r="L4819" s="293"/>
      <c r="M4819" s="290"/>
      <c r="N4819" s="314"/>
    </row>
    <row r="4820" spans="12:14" s="291" customFormat="1" ht="12.75" hidden="1" customHeight="1">
      <c r="L4820" s="293"/>
      <c r="M4820" s="290"/>
      <c r="N4820" s="314"/>
    </row>
    <row r="4821" spans="12:14" s="291" customFormat="1" ht="12.75" hidden="1" customHeight="1">
      <c r="L4821" s="293"/>
      <c r="M4821" s="290"/>
      <c r="N4821" s="314"/>
    </row>
    <row r="4822" spans="12:14" s="291" customFormat="1" ht="12.75" hidden="1" customHeight="1">
      <c r="L4822" s="293"/>
      <c r="M4822" s="290"/>
      <c r="N4822" s="314"/>
    </row>
    <row r="4823" spans="12:14" s="291" customFormat="1" ht="12.75" hidden="1" customHeight="1">
      <c r="L4823" s="293"/>
      <c r="M4823" s="290"/>
      <c r="N4823" s="314"/>
    </row>
    <row r="4824" spans="12:14" s="291" customFormat="1" ht="12.75" hidden="1" customHeight="1">
      <c r="L4824" s="293"/>
      <c r="M4824" s="290"/>
      <c r="N4824" s="314"/>
    </row>
    <row r="4825" spans="12:14" s="291" customFormat="1" ht="12.75" hidden="1" customHeight="1">
      <c r="L4825" s="293"/>
      <c r="M4825" s="290"/>
      <c r="N4825" s="314"/>
    </row>
    <row r="4826" spans="12:14" s="291" customFormat="1" ht="12.75" hidden="1" customHeight="1">
      <c r="L4826" s="293"/>
      <c r="M4826" s="290"/>
      <c r="N4826" s="314"/>
    </row>
    <row r="4827" spans="12:14" s="291" customFormat="1" ht="12.75" hidden="1" customHeight="1">
      <c r="L4827" s="293"/>
      <c r="M4827" s="290"/>
      <c r="N4827" s="314"/>
    </row>
    <row r="4828" spans="12:14" s="291" customFormat="1" ht="12.75" hidden="1" customHeight="1">
      <c r="L4828" s="293"/>
      <c r="M4828" s="290"/>
      <c r="N4828" s="314"/>
    </row>
    <row r="4829" spans="12:14" s="291" customFormat="1" ht="12.75" hidden="1" customHeight="1">
      <c r="L4829" s="293"/>
      <c r="M4829" s="290"/>
      <c r="N4829" s="314"/>
    </row>
    <row r="4830" spans="12:14" s="291" customFormat="1" ht="12.75" hidden="1" customHeight="1">
      <c r="L4830" s="293"/>
      <c r="M4830" s="290"/>
      <c r="N4830" s="314"/>
    </row>
    <row r="4831" spans="12:14" s="291" customFormat="1" ht="12.75" hidden="1" customHeight="1">
      <c r="L4831" s="293"/>
      <c r="M4831" s="290"/>
      <c r="N4831" s="314"/>
    </row>
    <row r="4832" spans="12:14" s="291" customFormat="1" ht="12.75" hidden="1" customHeight="1">
      <c r="L4832" s="293"/>
      <c r="M4832" s="290"/>
      <c r="N4832" s="314"/>
    </row>
    <row r="4833" spans="12:14" s="291" customFormat="1" ht="12.75" hidden="1" customHeight="1">
      <c r="L4833" s="293"/>
      <c r="M4833" s="290"/>
      <c r="N4833" s="314"/>
    </row>
    <row r="4834" spans="12:14" s="291" customFormat="1" ht="12.75" hidden="1" customHeight="1">
      <c r="L4834" s="293"/>
      <c r="M4834" s="290"/>
      <c r="N4834" s="314"/>
    </row>
    <row r="4835" spans="12:14" s="291" customFormat="1" ht="12.75" hidden="1" customHeight="1">
      <c r="L4835" s="293"/>
      <c r="M4835" s="290"/>
      <c r="N4835" s="314"/>
    </row>
    <row r="4836" spans="12:14" s="291" customFormat="1" ht="12.75" hidden="1" customHeight="1">
      <c r="L4836" s="293"/>
      <c r="M4836" s="290"/>
      <c r="N4836" s="314"/>
    </row>
    <row r="4837" spans="12:14" s="291" customFormat="1" ht="12.75" hidden="1" customHeight="1">
      <c r="L4837" s="293"/>
      <c r="M4837" s="290"/>
      <c r="N4837" s="314"/>
    </row>
    <row r="4838" spans="12:14" s="291" customFormat="1" ht="12.75" hidden="1" customHeight="1">
      <c r="L4838" s="293"/>
      <c r="M4838" s="290"/>
      <c r="N4838" s="314"/>
    </row>
    <row r="4839" spans="12:14" s="291" customFormat="1" ht="12.75" hidden="1" customHeight="1">
      <c r="L4839" s="293"/>
      <c r="M4839" s="290"/>
      <c r="N4839" s="314"/>
    </row>
    <row r="4840" spans="12:14" s="291" customFormat="1" ht="12.75" hidden="1" customHeight="1">
      <c r="L4840" s="293"/>
      <c r="M4840" s="290"/>
      <c r="N4840" s="314"/>
    </row>
    <row r="4841" spans="12:14" s="291" customFormat="1" ht="12.75" hidden="1" customHeight="1">
      <c r="L4841" s="293"/>
      <c r="M4841" s="290"/>
      <c r="N4841" s="314"/>
    </row>
    <row r="4842" spans="12:14" s="291" customFormat="1" ht="12.75" hidden="1" customHeight="1">
      <c r="L4842" s="293"/>
      <c r="M4842" s="290"/>
      <c r="N4842" s="314"/>
    </row>
    <row r="4843" spans="12:14" s="291" customFormat="1" ht="12.75" hidden="1" customHeight="1">
      <c r="L4843" s="293"/>
      <c r="M4843" s="290"/>
      <c r="N4843" s="314"/>
    </row>
    <row r="4844" spans="12:14" s="291" customFormat="1" ht="12.75" hidden="1" customHeight="1">
      <c r="L4844" s="293"/>
      <c r="M4844" s="290"/>
      <c r="N4844" s="314"/>
    </row>
    <row r="4845" spans="12:14" s="291" customFormat="1" ht="12.75" hidden="1" customHeight="1">
      <c r="L4845" s="293"/>
      <c r="M4845" s="290"/>
      <c r="N4845" s="314"/>
    </row>
    <row r="4846" spans="12:14" s="291" customFormat="1" ht="12.75" hidden="1" customHeight="1">
      <c r="L4846" s="293"/>
      <c r="M4846" s="290"/>
      <c r="N4846" s="314"/>
    </row>
    <row r="4847" spans="12:14" s="291" customFormat="1" ht="12.75" hidden="1" customHeight="1">
      <c r="L4847" s="293"/>
      <c r="M4847" s="290"/>
      <c r="N4847" s="314"/>
    </row>
    <row r="4848" spans="12:14" s="291" customFormat="1" ht="12.75" hidden="1" customHeight="1">
      <c r="L4848" s="293"/>
      <c r="M4848" s="290"/>
      <c r="N4848" s="314"/>
    </row>
    <row r="4849" spans="12:14" s="291" customFormat="1" ht="12.75" hidden="1" customHeight="1">
      <c r="L4849" s="293"/>
      <c r="M4849" s="290"/>
      <c r="N4849" s="314"/>
    </row>
    <row r="4850" spans="12:14" s="291" customFormat="1" ht="12.75" hidden="1" customHeight="1">
      <c r="L4850" s="293"/>
      <c r="M4850" s="290"/>
      <c r="N4850" s="314"/>
    </row>
    <row r="4851" spans="12:14" s="291" customFormat="1" ht="12.75" hidden="1" customHeight="1">
      <c r="L4851" s="293"/>
      <c r="M4851" s="290"/>
      <c r="N4851" s="314"/>
    </row>
    <row r="4852" spans="12:14" s="291" customFormat="1" ht="12.75" hidden="1" customHeight="1">
      <c r="L4852" s="293"/>
      <c r="M4852" s="290"/>
      <c r="N4852" s="314"/>
    </row>
    <row r="4853" spans="12:14" s="291" customFormat="1" ht="12.75" hidden="1" customHeight="1">
      <c r="L4853" s="293"/>
      <c r="M4853" s="290"/>
      <c r="N4853" s="314"/>
    </row>
    <row r="4854" spans="12:14" s="291" customFormat="1" ht="12.75" hidden="1" customHeight="1">
      <c r="L4854" s="293"/>
      <c r="M4854" s="290"/>
      <c r="N4854" s="314"/>
    </row>
    <row r="4855" spans="12:14" s="291" customFormat="1" ht="12.75" hidden="1" customHeight="1">
      <c r="L4855" s="293"/>
      <c r="M4855" s="290"/>
      <c r="N4855" s="314"/>
    </row>
    <row r="4856" spans="12:14" s="291" customFormat="1" ht="12.75" hidden="1" customHeight="1">
      <c r="L4856" s="293"/>
      <c r="M4856" s="290"/>
      <c r="N4856" s="314"/>
    </row>
    <row r="4857" spans="12:14" s="291" customFormat="1" ht="12.75" hidden="1" customHeight="1">
      <c r="L4857" s="293"/>
      <c r="M4857" s="290"/>
      <c r="N4857" s="314"/>
    </row>
    <row r="4858" spans="12:14" s="291" customFormat="1" ht="12.75" hidden="1" customHeight="1">
      <c r="L4858" s="293"/>
      <c r="M4858" s="290"/>
      <c r="N4858" s="314"/>
    </row>
    <row r="4859" spans="12:14" s="291" customFormat="1" ht="12.75" hidden="1" customHeight="1">
      <c r="L4859" s="293"/>
      <c r="M4859" s="290"/>
      <c r="N4859" s="314"/>
    </row>
    <row r="4860" spans="12:14" s="291" customFormat="1" ht="12.75" hidden="1" customHeight="1">
      <c r="L4860" s="293"/>
      <c r="M4860" s="290"/>
      <c r="N4860" s="314"/>
    </row>
    <row r="4861" spans="12:14" s="291" customFormat="1" ht="12.75" hidden="1" customHeight="1">
      <c r="L4861" s="293"/>
      <c r="M4861" s="290"/>
      <c r="N4861" s="314"/>
    </row>
    <row r="4862" spans="12:14" s="291" customFormat="1" ht="12.75" hidden="1" customHeight="1">
      <c r="L4862" s="293"/>
      <c r="M4862" s="290"/>
      <c r="N4862" s="314"/>
    </row>
    <row r="4863" spans="12:14" s="291" customFormat="1" ht="12.75" hidden="1" customHeight="1">
      <c r="L4863" s="293"/>
      <c r="M4863" s="290"/>
      <c r="N4863" s="314"/>
    </row>
    <row r="4864" spans="12:14" s="291" customFormat="1" ht="12.75" hidden="1" customHeight="1">
      <c r="L4864" s="293"/>
      <c r="M4864" s="290"/>
      <c r="N4864" s="314"/>
    </row>
    <row r="4865" spans="12:14" s="291" customFormat="1" ht="12.75" hidden="1" customHeight="1">
      <c r="L4865" s="293"/>
      <c r="M4865" s="290"/>
      <c r="N4865" s="314"/>
    </row>
    <row r="4866" spans="12:14" s="291" customFormat="1" ht="12.75" hidden="1" customHeight="1">
      <c r="L4866" s="293"/>
      <c r="M4866" s="290"/>
      <c r="N4866" s="314"/>
    </row>
    <row r="4867" spans="12:14" s="291" customFormat="1" ht="12.75" hidden="1" customHeight="1">
      <c r="L4867" s="293"/>
      <c r="M4867" s="290"/>
      <c r="N4867" s="314"/>
    </row>
    <row r="4868" spans="12:14" s="291" customFormat="1" ht="12.75" hidden="1" customHeight="1">
      <c r="L4868" s="293"/>
      <c r="M4868" s="290"/>
      <c r="N4868" s="314"/>
    </row>
    <row r="4869" spans="12:14" s="291" customFormat="1" ht="12.75" hidden="1" customHeight="1">
      <c r="L4869" s="293"/>
      <c r="M4869" s="290"/>
      <c r="N4869" s="314"/>
    </row>
    <row r="4870" spans="12:14" s="291" customFormat="1" ht="12.75" hidden="1" customHeight="1">
      <c r="L4870" s="293"/>
      <c r="M4870" s="290"/>
      <c r="N4870" s="314"/>
    </row>
    <row r="4871" spans="12:14" s="291" customFormat="1" ht="12.75" hidden="1" customHeight="1">
      <c r="L4871" s="293"/>
      <c r="M4871" s="290"/>
      <c r="N4871" s="314"/>
    </row>
    <row r="4872" spans="12:14" s="291" customFormat="1" ht="12.75" hidden="1" customHeight="1">
      <c r="L4872" s="293"/>
      <c r="M4872" s="290"/>
      <c r="N4872" s="314"/>
    </row>
    <row r="4873" spans="12:14" s="291" customFormat="1" ht="12.75" hidden="1" customHeight="1">
      <c r="L4873" s="293"/>
      <c r="M4873" s="290"/>
      <c r="N4873" s="314"/>
    </row>
    <row r="4874" spans="12:14" s="291" customFormat="1" ht="12.75" hidden="1" customHeight="1">
      <c r="L4874" s="293"/>
      <c r="M4874" s="290"/>
      <c r="N4874" s="314"/>
    </row>
    <row r="4875" spans="12:14" s="291" customFormat="1" ht="12.75" hidden="1" customHeight="1">
      <c r="L4875" s="293"/>
      <c r="M4875" s="290"/>
      <c r="N4875" s="314"/>
    </row>
    <row r="4876" spans="12:14" s="291" customFormat="1" ht="12.75" hidden="1" customHeight="1">
      <c r="L4876" s="293"/>
      <c r="M4876" s="290"/>
      <c r="N4876" s="314"/>
    </row>
    <row r="4877" spans="12:14" s="291" customFormat="1" ht="12.75" hidden="1" customHeight="1">
      <c r="L4877" s="293"/>
      <c r="M4877" s="290"/>
      <c r="N4877" s="314"/>
    </row>
    <row r="4878" spans="12:14" s="291" customFormat="1" ht="12.75" hidden="1" customHeight="1">
      <c r="L4878" s="293"/>
      <c r="M4878" s="290"/>
      <c r="N4878" s="314"/>
    </row>
    <row r="4879" spans="12:14" s="291" customFormat="1" ht="12.75" hidden="1" customHeight="1">
      <c r="L4879" s="293"/>
      <c r="M4879" s="290"/>
      <c r="N4879" s="314"/>
    </row>
    <row r="4880" spans="12:14" s="291" customFormat="1" ht="12.75" hidden="1" customHeight="1">
      <c r="L4880" s="293"/>
      <c r="M4880" s="290"/>
      <c r="N4880" s="314"/>
    </row>
    <row r="4881" spans="12:14" s="291" customFormat="1" ht="12.75" hidden="1" customHeight="1">
      <c r="L4881" s="293"/>
      <c r="M4881" s="290"/>
      <c r="N4881" s="314"/>
    </row>
    <row r="4882" spans="12:14" s="291" customFormat="1" ht="12.75" hidden="1" customHeight="1">
      <c r="L4882" s="293"/>
      <c r="M4882" s="290"/>
      <c r="N4882" s="314"/>
    </row>
    <row r="4883" spans="12:14" s="291" customFormat="1" ht="12.75" hidden="1" customHeight="1">
      <c r="L4883" s="293"/>
      <c r="M4883" s="290"/>
      <c r="N4883" s="314"/>
    </row>
    <row r="4884" spans="12:14" s="291" customFormat="1" ht="12.75" hidden="1" customHeight="1">
      <c r="L4884" s="293"/>
      <c r="M4884" s="290"/>
      <c r="N4884" s="314"/>
    </row>
    <row r="4885" spans="12:14" s="291" customFormat="1" ht="12.75" hidden="1" customHeight="1">
      <c r="L4885" s="293"/>
      <c r="M4885" s="290"/>
      <c r="N4885" s="314"/>
    </row>
    <row r="4886" spans="12:14" s="291" customFormat="1" ht="12.75" hidden="1" customHeight="1">
      <c r="L4886" s="293"/>
      <c r="M4886" s="290"/>
      <c r="N4886" s="314"/>
    </row>
    <row r="4887" spans="12:14" s="291" customFormat="1" ht="12.75" hidden="1" customHeight="1">
      <c r="L4887" s="293"/>
      <c r="M4887" s="290"/>
      <c r="N4887" s="314"/>
    </row>
    <row r="4888" spans="12:14" s="291" customFormat="1" ht="12.75" hidden="1" customHeight="1">
      <c r="L4888" s="293"/>
      <c r="M4888" s="290"/>
      <c r="N4888" s="314"/>
    </row>
    <row r="4889" spans="12:14" s="291" customFormat="1" ht="12.75" hidden="1" customHeight="1">
      <c r="L4889" s="293"/>
      <c r="M4889" s="290"/>
      <c r="N4889" s="314"/>
    </row>
    <row r="4890" spans="12:14" s="291" customFormat="1" ht="12.75" hidden="1" customHeight="1">
      <c r="L4890" s="293"/>
      <c r="M4890" s="290"/>
      <c r="N4890" s="314"/>
    </row>
    <row r="4891" spans="12:14" s="291" customFormat="1" ht="12.75" hidden="1" customHeight="1">
      <c r="L4891" s="293"/>
      <c r="M4891" s="290"/>
      <c r="N4891" s="314"/>
    </row>
    <row r="4892" spans="12:14" s="291" customFormat="1" ht="12.75" hidden="1" customHeight="1">
      <c r="L4892" s="293"/>
      <c r="M4892" s="290"/>
      <c r="N4892" s="314"/>
    </row>
    <row r="4893" spans="12:14" s="291" customFormat="1" ht="12.75" hidden="1" customHeight="1">
      <c r="L4893" s="293"/>
      <c r="M4893" s="290"/>
      <c r="N4893" s="314"/>
    </row>
    <row r="4894" spans="12:14" s="291" customFormat="1" ht="12.75" hidden="1" customHeight="1">
      <c r="L4894" s="293"/>
      <c r="M4894" s="290"/>
      <c r="N4894" s="314"/>
    </row>
    <row r="4895" spans="12:14" s="291" customFormat="1" ht="12.75" hidden="1" customHeight="1">
      <c r="L4895" s="293"/>
      <c r="M4895" s="290"/>
      <c r="N4895" s="314"/>
    </row>
    <row r="4896" spans="12:14" s="291" customFormat="1" ht="12.75" hidden="1" customHeight="1">
      <c r="L4896" s="293"/>
      <c r="M4896" s="290"/>
      <c r="N4896" s="314"/>
    </row>
    <row r="4897" spans="12:14" s="291" customFormat="1" ht="12.75" hidden="1" customHeight="1">
      <c r="L4897" s="293"/>
      <c r="M4897" s="290"/>
      <c r="N4897" s="314"/>
    </row>
    <row r="4898" spans="12:14" s="291" customFormat="1" ht="12.75" hidden="1" customHeight="1">
      <c r="L4898" s="293"/>
      <c r="M4898" s="290"/>
      <c r="N4898" s="314"/>
    </row>
    <row r="4899" spans="12:14" s="291" customFormat="1" ht="12.75" hidden="1" customHeight="1">
      <c r="L4899" s="293"/>
      <c r="M4899" s="290"/>
      <c r="N4899" s="314"/>
    </row>
    <row r="4900" spans="12:14" s="291" customFormat="1" ht="12.75" hidden="1" customHeight="1">
      <c r="L4900" s="293"/>
      <c r="M4900" s="290"/>
      <c r="N4900" s="314"/>
    </row>
    <row r="4901" spans="12:14" s="291" customFormat="1" ht="12.75" hidden="1" customHeight="1">
      <c r="L4901" s="293"/>
      <c r="M4901" s="290"/>
      <c r="N4901" s="314"/>
    </row>
    <row r="4902" spans="12:14" s="291" customFormat="1" ht="12.75" hidden="1" customHeight="1">
      <c r="L4902" s="293"/>
      <c r="M4902" s="290"/>
      <c r="N4902" s="314"/>
    </row>
    <row r="4903" spans="12:14" s="291" customFormat="1" ht="12.75" hidden="1" customHeight="1">
      <c r="L4903" s="293"/>
      <c r="M4903" s="290"/>
      <c r="N4903" s="314"/>
    </row>
    <row r="4904" spans="12:14" s="291" customFormat="1" ht="12.75" hidden="1" customHeight="1">
      <c r="L4904" s="293"/>
      <c r="M4904" s="290"/>
      <c r="N4904" s="314"/>
    </row>
    <row r="4905" spans="12:14" s="291" customFormat="1" ht="12.75" hidden="1" customHeight="1">
      <c r="L4905" s="293"/>
      <c r="M4905" s="290"/>
      <c r="N4905" s="314"/>
    </row>
    <row r="4906" spans="12:14" s="291" customFormat="1" ht="12.75" hidden="1" customHeight="1">
      <c r="L4906" s="293"/>
      <c r="M4906" s="290"/>
      <c r="N4906" s="314"/>
    </row>
    <row r="4907" spans="12:14" s="291" customFormat="1" ht="12.75" hidden="1" customHeight="1">
      <c r="L4907" s="293"/>
      <c r="M4907" s="290"/>
      <c r="N4907" s="314"/>
    </row>
    <row r="4908" spans="12:14" s="291" customFormat="1" ht="12.75" hidden="1" customHeight="1">
      <c r="L4908" s="293"/>
      <c r="M4908" s="290"/>
      <c r="N4908" s="314"/>
    </row>
    <row r="4909" spans="12:14" s="291" customFormat="1" ht="12.75" hidden="1" customHeight="1">
      <c r="L4909" s="293"/>
      <c r="M4909" s="290"/>
      <c r="N4909" s="314"/>
    </row>
    <row r="4910" spans="12:14" s="291" customFormat="1" ht="12.75" hidden="1" customHeight="1">
      <c r="L4910" s="293"/>
      <c r="M4910" s="290"/>
      <c r="N4910" s="314"/>
    </row>
    <row r="4911" spans="12:14" s="291" customFormat="1" ht="12.75" hidden="1" customHeight="1">
      <c r="L4911" s="293"/>
      <c r="M4911" s="290"/>
      <c r="N4911" s="314"/>
    </row>
    <row r="4912" spans="12:14" s="291" customFormat="1" ht="12.75" hidden="1" customHeight="1">
      <c r="L4912" s="293"/>
      <c r="M4912" s="290"/>
      <c r="N4912" s="314"/>
    </row>
    <row r="4913" spans="12:14" s="291" customFormat="1" ht="12.75" hidden="1" customHeight="1">
      <c r="L4913" s="293"/>
      <c r="M4913" s="290"/>
      <c r="N4913" s="314"/>
    </row>
    <row r="4914" spans="12:14" s="291" customFormat="1" ht="12.75" hidden="1" customHeight="1">
      <c r="L4914" s="293"/>
      <c r="M4914" s="290"/>
      <c r="N4914" s="314"/>
    </row>
    <row r="4915" spans="12:14" s="291" customFormat="1" ht="12.75" hidden="1" customHeight="1">
      <c r="L4915" s="293"/>
      <c r="M4915" s="290"/>
      <c r="N4915" s="314"/>
    </row>
    <row r="4916" spans="12:14" s="291" customFormat="1" ht="12.75" hidden="1" customHeight="1">
      <c r="L4916" s="293"/>
      <c r="M4916" s="290"/>
      <c r="N4916" s="314"/>
    </row>
    <row r="4917" spans="12:14" s="291" customFormat="1" ht="12.75" hidden="1" customHeight="1">
      <c r="L4917" s="293"/>
      <c r="M4917" s="290"/>
      <c r="N4917" s="314"/>
    </row>
    <row r="4918" spans="12:14" s="291" customFormat="1" ht="12.75" hidden="1" customHeight="1">
      <c r="L4918" s="293"/>
      <c r="M4918" s="290"/>
      <c r="N4918" s="314"/>
    </row>
    <row r="4919" spans="12:14" s="291" customFormat="1" ht="12.75" hidden="1" customHeight="1">
      <c r="L4919" s="293"/>
      <c r="M4919" s="290"/>
      <c r="N4919" s="314"/>
    </row>
    <row r="4920" spans="12:14" s="291" customFormat="1" ht="12.75" hidden="1" customHeight="1">
      <c r="L4920" s="293"/>
      <c r="M4920" s="290"/>
      <c r="N4920" s="314"/>
    </row>
    <row r="4921" spans="12:14" s="291" customFormat="1" ht="12.75" hidden="1" customHeight="1">
      <c r="L4921" s="293"/>
      <c r="M4921" s="290"/>
      <c r="N4921" s="314"/>
    </row>
    <row r="4922" spans="12:14" s="291" customFormat="1" ht="12.75" hidden="1" customHeight="1">
      <c r="L4922" s="293"/>
      <c r="M4922" s="290"/>
      <c r="N4922" s="314"/>
    </row>
    <row r="4923" spans="12:14" s="291" customFormat="1" ht="12.75" hidden="1" customHeight="1">
      <c r="L4923" s="293"/>
      <c r="M4923" s="290"/>
      <c r="N4923" s="314"/>
    </row>
    <row r="4924" spans="12:14" s="291" customFormat="1" ht="12.75" hidden="1" customHeight="1">
      <c r="L4924" s="293"/>
      <c r="M4924" s="290"/>
      <c r="N4924" s="314"/>
    </row>
    <row r="4925" spans="12:14" s="291" customFormat="1" ht="12.75" hidden="1" customHeight="1">
      <c r="L4925" s="293"/>
      <c r="M4925" s="290"/>
      <c r="N4925" s="314"/>
    </row>
    <row r="4926" spans="12:14" s="291" customFormat="1" ht="12.75" hidden="1" customHeight="1">
      <c r="L4926" s="293"/>
      <c r="M4926" s="290"/>
      <c r="N4926" s="314"/>
    </row>
    <row r="4927" spans="12:14" s="291" customFormat="1" ht="12.75" hidden="1" customHeight="1">
      <c r="L4927" s="293"/>
      <c r="M4927" s="290"/>
      <c r="N4927" s="314"/>
    </row>
    <row r="4928" spans="12:14" s="291" customFormat="1" ht="12.75" hidden="1" customHeight="1">
      <c r="L4928" s="293"/>
      <c r="M4928" s="290"/>
      <c r="N4928" s="314"/>
    </row>
    <row r="4929" spans="12:14" s="291" customFormat="1" ht="12.75" hidden="1" customHeight="1">
      <c r="L4929" s="293"/>
      <c r="M4929" s="290"/>
      <c r="N4929" s="314"/>
    </row>
    <row r="4930" spans="12:14" s="291" customFormat="1" ht="12.75" hidden="1" customHeight="1">
      <c r="L4930" s="293"/>
      <c r="M4930" s="290"/>
      <c r="N4930" s="314"/>
    </row>
    <row r="4931" spans="12:14" s="291" customFormat="1" ht="12.75" hidden="1" customHeight="1">
      <c r="L4931" s="293"/>
      <c r="M4931" s="290"/>
      <c r="N4931" s="314"/>
    </row>
    <row r="4932" spans="12:14" s="291" customFormat="1" ht="12.75" hidden="1" customHeight="1">
      <c r="L4932" s="293"/>
      <c r="M4932" s="290"/>
      <c r="N4932" s="314"/>
    </row>
    <row r="4933" spans="12:14" s="291" customFormat="1" ht="12.75" hidden="1" customHeight="1">
      <c r="L4933" s="293"/>
      <c r="M4933" s="290"/>
      <c r="N4933" s="314"/>
    </row>
    <row r="4934" spans="12:14" s="291" customFormat="1" ht="12.75" hidden="1" customHeight="1">
      <c r="L4934" s="293"/>
      <c r="M4934" s="290"/>
      <c r="N4934" s="314"/>
    </row>
    <row r="4935" spans="12:14" s="291" customFormat="1" ht="12.75" hidden="1" customHeight="1">
      <c r="L4935" s="293"/>
      <c r="M4935" s="290"/>
      <c r="N4935" s="314"/>
    </row>
    <row r="4936" spans="12:14" s="291" customFormat="1" ht="12.75" hidden="1" customHeight="1">
      <c r="L4936" s="293"/>
      <c r="M4936" s="290"/>
      <c r="N4936" s="314"/>
    </row>
    <row r="4937" spans="12:14" s="291" customFormat="1" ht="12.75" hidden="1" customHeight="1">
      <c r="L4937" s="293"/>
      <c r="M4937" s="290"/>
      <c r="N4937" s="314"/>
    </row>
    <row r="4938" spans="12:14" s="291" customFormat="1" ht="12.75" hidden="1" customHeight="1">
      <c r="L4938" s="293"/>
      <c r="M4938" s="290"/>
      <c r="N4938" s="314"/>
    </row>
    <row r="4939" spans="12:14" s="291" customFormat="1" ht="12.75" hidden="1" customHeight="1">
      <c r="L4939" s="293"/>
      <c r="M4939" s="290"/>
      <c r="N4939" s="314"/>
    </row>
    <row r="4940" spans="12:14" s="291" customFormat="1" ht="12.75" hidden="1" customHeight="1">
      <c r="L4940" s="293"/>
      <c r="M4940" s="290"/>
      <c r="N4940" s="314"/>
    </row>
    <row r="4941" spans="12:14" s="291" customFormat="1" ht="12.75" hidden="1" customHeight="1">
      <c r="L4941" s="293"/>
      <c r="M4941" s="290"/>
      <c r="N4941" s="314"/>
    </row>
    <row r="4942" spans="12:14" s="291" customFormat="1" ht="12.75" hidden="1" customHeight="1">
      <c r="L4942" s="293"/>
      <c r="M4942" s="290"/>
      <c r="N4942" s="314"/>
    </row>
    <row r="4943" spans="12:14" s="291" customFormat="1" ht="12.75" hidden="1" customHeight="1">
      <c r="L4943" s="293"/>
      <c r="M4943" s="290"/>
      <c r="N4943" s="314"/>
    </row>
    <row r="4944" spans="12:14" s="291" customFormat="1" ht="12.75" hidden="1" customHeight="1">
      <c r="L4944" s="293"/>
      <c r="M4944" s="290"/>
      <c r="N4944" s="314"/>
    </row>
    <row r="4945" spans="12:14" s="291" customFormat="1" ht="12.75" hidden="1" customHeight="1">
      <c r="L4945" s="293"/>
      <c r="M4945" s="290"/>
      <c r="N4945" s="314"/>
    </row>
    <row r="4946" spans="12:14" s="291" customFormat="1" ht="12.75" hidden="1" customHeight="1">
      <c r="L4946" s="293"/>
      <c r="M4946" s="290"/>
      <c r="N4946" s="314"/>
    </row>
    <row r="4947" spans="12:14" s="291" customFormat="1" ht="12.75" hidden="1" customHeight="1">
      <c r="L4947" s="293"/>
      <c r="M4947" s="290"/>
      <c r="N4947" s="314"/>
    </row>
    <row r="4948" spans="12:14" s="291" customFormat="1" ht="12.75" hidden="1" customHeight="1">
      <c r="L4948" s="293"/>
      <c r="M4948" s="290"/>
      <c r="N4948" s="314"/>
    </row>
    <row r="4949" spans="12:14" s="291" customFormat="1" ht="12.75" hidden="1" customHeight="1">
      <c r="L4949" s="293"/>
      <c r="M4949" s="290"/>
      <c r="N4949" s="314"/>
    </row>
    <row r="4950" spans="12:14" s="291" customFormat="1" ht="12.75" hidden="1" customHeight="1">
      <c r="L4950" s="293"/>
      <c r="M4950" s="290"/>
      <c r="N4950" s="314"/>
    </row>
    <row r="4951" spans="12:14" s="291" customFormat="1" ht="12.75" hidden="1" customHeight="1">
      <c r="L4951" s="293"/>
      <c r="M4951" s="290"/>
      <c r="N4951" s="314"/>
    </row>
    <row r="4952" spans="12:14" s="291" customFormat="1" ht="12.75" hidden="1" customHeight="1">
      <c r="L4952" s="293"/>
      <c r="M4952" s="290"/>
      <c r="N4952" s="314"/>
    </row>
    <row r="4953" spans="12:14" s="291" customFormat="1" ht="12.75" hidden="1" customHeight="1">
      <c r="L4953" s="293"/>
      <c r="M4953" s="290"/>
      <c r="N4953" s="314"/>
    </row>
    <row r="4954" spans="12:14" s="291" customFormat="1" ht="12.75" hidden="1" customHeight="1">
      <c r="L4954" s="293"/>
      <c r="M4954" s="290"/>
      <c r="N4954" s="314"/>
    </row>
    <row r="4955" spans="12:14" s="291" customFormat="1" ht="12.75" hidden="1" customHeight="1">
      <c r="L4955" s="293"/>
      <c r="M4955" s="290"/>
      <c r="N4955" s="314"/>
    </row>
    <row r="4956" spans="12:14" s="291" customFormat="1" ht="12.75" hidden="1" customHeight="1">
      <c r="L4956" s="293"/>
      <c r="M4956" s="290"/>
      <c r="N4956" s="314"/>
    </row>
    <row r="4957" spans="12:14" s="291" customFormat="1" ht="12.75" hidden="1" customHeight="1">
      <c r="L4957" s="293"/>
      <c r="M4957" s="290"/>
      <c r="N4957" s="314"/>
    </row>
    <row r="4958" spans="12:14" s="291" customFormat="1" ht="12.75" hidden="1" customHeight="1">
      <c r="L4958" s="293"/>
      <c r="M4958" s="290"/>
      <c r="N4958" s="314"/>
    </row>
    <row r="4959" spans="12:14" s="291" customFormat="1" ht="12.75" hidden="1" customHeight="1">
      <c r="L4959" s="293"/>
      <c r="M4959" s="290"/>
      <c r="N4959" s="314"/>
    </row>
    <row r="4960" spans="12:14" s="291" customFormat="1" ht="12.75" hidden="1" customHeight="1">
      <c r="L4960" s="293"/>
      <c r="M4960" s="290"/>
      <c r="N4960" s="314"/>
    </row>
    <row r="4961" spans="12:14" s="291" customFormat="1" ht="12.75" hidden="1" customHeight="1">
      <c r="L4961" s="293"/>
      <c r="M4961" s="290"/>
      <c r="N4961" s="314"/>
    </row>
    <row r="4962" spans="12:14" s="291" customFormat="1" ht="12.75" hidden="1" customHeight="1">
      <c r="L4962" s="293"/>
      <c r="M4962" s="290"/>
      <c r="N4962" s="314"/>
    </row>
    <row r="4963" spans="12:14" s="291" customFormat="1" ht="12.75" hidden="1" customHeight="1">
      <c r="L4963" s="293"/>
      <c r="M4963" s="290"/>
      <c r="N4963" s="314"/>
    </row>
    <row r="4964" spans="12:14" s="291" customFormat="1" ht="12.75" hidden="1" customHeight="1">
      <c r="L4964" s="293"/>
      <c r="M4964" s="290"/>
      <c r="N4964" s="314"/>
    </row>
    <row r="4965" spans="12:14" s="291" customFormat="1" ht="12.75" hidden="1" customHeight="1">
      <c r="L4965" s="293"/>
      <c r="M4965" s="290"/>
      <c r="N4965" s="314"/>
    </row>
    <row r="4966" spans="12:14" s="291" customFormat="1" ht="12.75" hidden="1" customHeight="1">
      <c r="L4966" s="293"/>
      <c r="M4966" s="290"/>
      <c r="N4966" s="314"/>
    </row>
    <row r="4967" spans="12:14" s="291" customFormat="1" ht="12.75" hidden="1" customHeight="1">
      <c r="L4967" s="293"/>
      <c r="M4967" s="290"/>
      <c r="N4967" s="314"/>
    </row>
    <row r="4968" spans="12:14" s="291" customFormat="1" ht="12.75" hidden="1" customHeight="1">
      <c r="L4968" s="293"/>
      <c r="M4968" s="290"/>
      <c r="N4968" s="314"/>
    </row>
    <row r="4969" spans="12:14" s="291" customFormat="1" ht="12.75" hidden="1" customHeight="1">
      <c r="L4969" s="293"/>
      <c r="M4969" s="290"/>
      <c r="N4969" s="314"/>
    </row>
    <row r="4970" spans="12:14" s="291" customFormat="1" ht="12.75" hidden="1" customHeight="1">
      <c r="L4970" s="293"/>
      <c r="M4970" s="290"/>
      <c r="N4970" s="314"/>
    </row>
    <row r="4971" spans="12:14" s="291" customFormat="1" ht="12.75" hidden="1" customHeight="1">
      <c r="L4971" s="293"/>
      <c r="M4971" s="290"/>
      <c r="N4971" s="314"/>
    </row>
    <row r="4972" spans="12:14" s="291" customFormat="1" ht="12.75" hidden="1" customHeight="1">
      <c r="L4972" s="293"/>
      <c r="M4972" s="290"/>
      <c r="N4972" s="314"/>
    </row>
    <row r="4973" spans="12:14" s="291" customFormat="1" ht="12.75" hidden="1" customHeight="1">
      <c r="L4973" s="293"/>
      <c r="M4973" s="290"/>
      <c r="N4973" s="314"/>
    </row>
    <row r="4974" spans="12:14" s="291" customFormat="1" ht="12.75" hidden="1" customHeight="1">
      <c r="L4974" s="293"/>
      <c r="M4974" s="290"/>
      <c r="N4974" s="314"/>
    </row>
    <row r="4975" spans="12:14" s="291" customFormat="1" ht="12.75" hidden="1" customHeight="1">
      <c r="L4975" s="293"/>
      <c r="M4975" s="290"/>
      <c r="N4975" s="314"/>
    </row>
    <row r="4976" spans="12:14" s="291" customFormat="1" ht="12.75" hidden="1" customHeight="1">
      <c r="L4976" s="293"/>
      <c r="M4976" s="290"/>
      <c r="N4976" s="314"/>
    </row>
    <row r="4977" spans="12:14" s="291" customFormat="1" ht="12.75" hidden="1" customHeight="1">
      <c r="L4977" s="293"/>
      <c r="M4977" s="290"/>
      <c r="N4977" s="314"/>
    </row>
    <row r="4978" spans="12:14" s="291" customFormat="1" ht="12.75" hidden="1" customHeight="1">
      <c r="L4978" s="293"/>
      <c r="M4978" s="290"/>
      <c r="N4978" s="314"/>
    </row>
    <row r="4979" spans="12:14" s="291" customFormat="1" ht="12.75" hidden="1" customHeight="1">
      <c r="L4979" s="293"/>
      <c r="M4979" s="290"/>
      <c r="N4979" s="314"/>
    </row>
    <row r="4980" spans="12:14" s="291" customFormat="1" ht="12.75" hidden="1" customHeight="1">
      <c r="L4980" s="293"/>
      <c r="M4980" s="290"/>
      <c r="N4980" s="314"/>
    </row>
    <row r="4981" spans="12:14" s="291" customFormat="1" ht="12.75" hidden="1" customHeight="1">
      <c r="L4981" s="293"/>
      <c r="M4981" s="290"/>
      <c r="N4981" s="314"/>
    </row>
    <row r="4982" spans="12:14" s="291" customFormat="1" ht="12.75" hidden="1" customHeight="1">
      <c r="L4982" s="293"/>
      <c r="M4982" s="290"/>
      <c r="N4982" s="314"/>
    </row>
    <row r="4983" spans="12:14" s="291" customFormat="1" ht="12.75" hidden="1" customHeight="1">
      <c r="L4983" s="293"/>
      <c r="M4983" s="290"/>
      <c r="N4983" s="314"/>
    </row>
    <row r="4984" spans="12:14" s="291" customFormat="1" ht="12.75" hidden="1" customHeight="1">
      <c r="L4984" s="293"/>
      <c r="M4984" s="290"/>
      <c r="N4984" s="314"/>
    </row>
    <row r="4985" spans="12:14" s="291" customFormat="1" ht="12.75" hidden="1" customHeight="1">
      <c r="L4985" s="293"/>
      <c r="M4985" s="290"/>
      <c r="N4985" s="314"/>
    </row>
    <row r="4986" spans="12:14" s="291" customFormat="1" ht="12.75" hidden="1" customHeight="1">
      <c r="L4986" s="293"/>
      <c r="M4986" s="290"/>
      <c r="N4986" s="314"/>
    </row>
    <row r="4987" spans="12:14" s="291" customFormat="1" ht="12.75" hidden="1" customHeight="1">
      <c r="L4987" s="293"/>
      <c r="M4987" s="290"/>
      <c r="N4987" s="314"/>
    </row>
    <row r="4988" spans="12:14" s="291" customFormat="1" ht="12.75" hidden="1" customHeight="1">
      <c r="L4988" s="293"/>
      <c r="M4988" s="290"/>
      <c r="N4988" s="314"/>
    </row>
    <row r="4989" spans="12:14" s="291" customFormat="1" ht="12.75" hidden="1" customHeight="1">
      <c r="L4989" s="293"/>
      <c r="M4989" s="290"/>
      <c r="N4989" s="314"/>
    </row>
    <row r="4990" spans="12:14" s="291" customFormat="1" ht="12.75" hidden="1" customHeight="1">
      <c r="L4990" s="293"/>
      <c r="M4990" s="290"/>
      <c r="N4990" s="314"/>
    </row>
    <row r="4991" spans="12:14" s="291" customFormat="1" ht="12.75" hidden="1" customHeight="1">
      <c r="L4991" s="293"/>
      <c r="M4991" s="290"/>
      <c r="N4991" s="314"/>
    </row>
    <row r="4992" spans="12:14" s="291" customFormat="1" ht="12.75" hidden="1" customHeight="1">
      <c r="L4992" s="293"/>
      <c r="M4992" s="290"/>
      <c r="N4992" s="314"/>
    </row>
    <row r="4993" spans="12:14" s="291" customFormat="1" ht="12.75" hidden="1" customHeight="1">
      <c r="L4993" s="293"/>
      <c r="M4993" s="290"/>
      <c r="N4993" s="314"/>
    </row>
    <row r="4994" spans="12:14" s="291" customFormat="1" ht="12.75" hidden="1" customHeight="1">
      <c r="L4994" s="293"/>
      <c r="M4994" s="290"/>
      <c r="N4994" s="314"/>
    </row>
    <row r="4995" spans="12:14" s="291" customFormat="1" ht="12.75" hidden="1" customHeight="1">
      <c r="L4995" s="293"/>
      <c r="M4995" s="290"/>
      <c r="N4995" s="314"/>
    </row>
    <row r="4996" spans="12:14" s="291" customFormat="1" ht="12.75" hidden="1" customHeight="1">
      <c r="L4996" s="293"/>
      <c r="M4996" s="290"/>
      <c r="N4996" s="314"/>
    </row>
    <row r="4997" spans="12:14" s="291" customFormat="1" ht="12.75" hidden="1" customHeight="1">
      <c r="L4997" s="293"/>
      <c r="M4997" s="290"/>
      <c r="N4997" s="314"/>
    </row>
    <row r="4998" spans="12:14" s="291" customFormat="1" ht="12.75" hidden="1" customHeight="1">
      <c r="L4998" s="293"/>
      <c r="M4998" s="290"/>
      <c r="N4998" s="314"/>
    </row>
    <row r="4999" spans="12:14" s="291" customFormat="1" ht="12.75" hidden="1" customHeight="1">
      <c r="L4999" s="293"/>
      <c r="M4999" s="290"/>
      <c r="N4999" s="314"/>
    </row>
    <row r="5000" spans="12:14" s="291" customFormat="1" ht="12.75" hidden="1" customHeight="1">
      <c r="L5000" s="293"/>
      <c r="M5000" s="290"/>
      <c r="N5000" s="314"/>
    </row>
    <row r="5001" spans="12:14" s="291" customFormat="1" ht="12.75" hidden="1" customHeight="1">
      <c r="L5001" s="293"/>
      <c r="M5001" s="290"/>
      <c r="N5001" s="314"/>
    </row>
    <row r="5002" spans="12:14" s="291" customFormat="1" ht="12.75" hidden="1" customHeight="1">
      <c r="L5002" s="293"/>
      <c r="M5002" s="290"/>
      <c r="N5002" s="314"/>
    </row>
    <row r="5003" spans="12:14" s="291" customFormat="1" ht="12.75" hidden="1" customHeight="1">
      <c r="L5003" s="293"/>
      <c r="M5003" s="290"/>
      <c r="N5003" s="314"/>
    </row>
    <row r="5004" spans="12:14" s="291" customFormat="1" ht="12.75" hidden="1" customHeight="1">
      <c r="L5004" s="293"/>
      <c r="M5004" s="290"/>
      <c r="N5004" s="314"/>
    </row>
    <row r="5005" spans="12:14" s="291" customFormat="1" ht="12.75" hidden="1" customHeight="1">
      <c r="L5005" s="293"/>
      <c r="M5005" s="290"/>
      <c r="N5005" s="314"/>
    </row>
    <row r="5006" spans="12:14" s="291" customFormat="1" ht="12.75" hidden="1" customHeight="1">
      <c r="L5006" s="293"/>
      <c r="M5006" s="290"/>
      <c r="N5006" s="314"/>
    </row>
    <row r="5007" spans="12:14" s="291" customFormat="1" ht="12.75" hidden="1" customHeight="1">
      <c r="L5007" s="293"/>
      <c r="M5007" s="290"/>
      <c r="N5007" s="314"/>
    </row>
    <row r="5008" spans="12:14" s="291" customFormat="1" ht="12.75" hidden="1" customHeight="1">
      <c r="L5008" s="293"/>
      <c r="M5008" s="290"/>
      <c r="N5008" s="314"/>
    </row>
    <row r="5009" spans="12:14" s="291" customFormat="1" ht="12.75" hidden="1" customHeight="1">
      <c r="L5009" s="293"/>
      <c r="M5009" s="290"/>
      <c r="N5009" s="314"/>
    </row>
    <row r="5010" spans="12:14" s="291" customFormat="1" ht="12.75" hidden="1" customHeight="1">
      <c r="L5010" s="293"/>
      <c r="M5010" s="290"/>
      <c r="N5010" s="314"/>
    </row>
    <row r="5011" spans="12:14" s="291" customFormat="1" ht="12.75" hidden="1" customHeight="1">
      <c r="L5011" s="293"/>
      <c r="M5011" s="290"/>
      <c r="N5011" s="314"/>
    </row>
    <row r="5012" spans="12:14" s="291" customFormat="1" ht="12.75" hidden="1" customHeight="1">
      <c r="L5012" s="293"/>
      <c r="M5012" s="290"/>
      <c r="N5012" s="314"/>
    </row>
    <row r="5013" spans="12:14" s="291" customFormat="1" ht="12.75" hidden="1" customHeight="1">
      <c r="L5013" s="293"/>
      <c r="M5013" s="290"/>
      <c r="N5013" s="314"/>
    </row>
    <row r="5014" spans="12:14" s="291" customFormat="1" ht="12.75" hidden="1" customHeight="1">
      <c r="L5014" s="293"/>
      <c r="M5014" s="290"/>
      <c r="N5014" s="314"/>
    </row>
    <row r="5015" spans="12:14" s="291" customFormat="1" ht="12.75" hidden="1" customHeight="1">
      <c r="L5015" s="293"/>
      <c r="M5015" s="290"/>
      <c r="N5015" s="314"/>
    </row>
    <row r="5016" spans="12:14" s="291" customFormat="1" ht="12.75" hidden="1" customHeight="1">
      <c r="L5016" s="293"/>
      <c r="M5016" s="290"/>
      <c r="N5016" s="314"/>
    </row>
    <row r="5017" spans="12:14" s="291" customFormat="1" ht="12.75" hidden="1" customHeight="1">
      <c r="L5017" s="293"/>
      <c r="M5017" s="290"/>
      <c r="N5017" s="314"/>
    </row>
    <row r="5018" spans="12:14" s="291" customFormat="1" ht="12.75" hidden="1" customHeight="1">
      <c r="L5018" s="293"/>
      <c r="M5018" s="290"/>
      <c r="N5018" s="314"/>
    </row>
    <row r="5019" spans="12:14" s="291" customFormat="1" ht="12.75" hidden="1" customHeight="1">
      <c r="L5019" s="293"/>
      <c r="M5019" s="290"/>
      <c r="N5019" s="314"/>
    </row>
    <row r="5020" spans="12:14" s="291" customFormat="1" ht="12.75" hidden="1" customHeight="1">
      <c r="L5020" s="293"/>
      <c r="M5020" s="290"/>
      <c r="N5020" s="314"/>
    </row>
    <row r="5021" spans="12:14" s="291" customFormat="1" ht="12.75" hidden="1" customHeight="1">
      <c r="L5021" s="293"/>
      <c r="M5021" s="290"/>
      <c r="N5021" s="314"/>
    </row>
    <row r="5022" spans="12:14" s="291" customFormat="1" ht="12.75" hidden="1" customHeight="1">
      <c r="L5022" s="293"/>
      <c r="M5022" s="290"/>
      <c r="N5022" s="314"/>
    </row>
    <row r="5023" spans="12:14" s="291" customFormat="1" ht="12.75" hidden="1" customHeight="1">
      <c r="L5023" s="293"/>
      <c r="M5023" s="290"/>
      <c r="N5023" s="314"/>
    </row>
    <row r="5024" spans="12:14" s="291" customFormat="1" ht="12.75" hidden="1" customHeight="1">
      <c r="L5024" s="293"/>
      <c r="M5024" s="290"/>
      <c r="N5024" s="314"/>
    </row>
    <row r="5025" spans="12:14" s="291" customFormat="1" ht="12.75" hidden="1" customHeight="1">
      <c r="L5025" s="293"/>
      <c r="M5025" s="290"/>
      <c r="N5025" s="314"/>
    </row>
    <row r="5026" spans="12:14" s="291" customFormat="1" ht="12.75" hidden="1" customHeight="1">
      <c r="L5026" s="293"/>
      <c r="M5026" s="290"/>
      <c r="N5026" s="314"/>
    </row>
    <row r="5027" spans="12:14" s="291" customFormat="1" ht="12.75" hidden="1" customHeight="1">
      <c r="L5027" s="293"/>
      <c r="M5027" s="290"/>
      <c r="N5027" s="314"/>
    </row>
    <row r="5028" spans="12:14" s="291" customFormat="1" ht="12.75" hidden="1" customHeight="1">
      <c r="L5028" s="293"/>
      <c r="M5028" s="290"/>
      <c r="N5028" s="314"/>
    </row>
    <row r="5029" spans="12:14" s="291" customFormat="1" ht="12.75" hidden="1" customHeight="1">
      <c r="L5029" s="293"/>
      <c r="M5029" s="290"/>
      <c r="N5029" s="314"/>
    </row>
    <row r="5030" spans="12:14" s="291" customFormat="1" ht="12.75" hidden="1" customHeight="1">
      <c r="L5030" s="293"/>
      <c r="M5030" s="290"/>
      <c r="N5030" s="314"/>
    </row>
    <row r="5031" spans="12:14" s="291" customFormat="1" ht="12.75" hidden="1" customHeight="1">
      <c r="L5031" s="293"/>
      <c r="M5031" s="290"/>
      <c r="N5031" s="314"/>
    </row>
    <row r="5032" spans="12:14" s="291" customFormat="1" ht="12.75" hidden="1" customHeight="1">
      <c r="L5032" s="293"/>
      <c r="M5032" s="290"/>
      <c r="N5032" s="314"/>
    </row>
    <row r="5033" spans="12:14" s="291" customFormat="1" ht="12.75" hidden="1" customHeight="1">
      <c r="L5033" s="293"/>
      <c r="M5033" s="290"/>
      <c r="N5033" s="314"/>
    </row>
    <row r="5034" spans="12:14" s="291" customFormat="1" ht="12.75" hidden="1" customHeight="1">
      <c r="L5034" s="293"/>
      <c r="M5034" s="290"/>
      <c r="N5034" s="314"/>
    </row>
    <row r="5035" spans="12:14" s="291" customFormat="1" ht="12.75" hidden="1" customHeight="1">
      <c r="L5035" s="293"/>
      <c r="M5035" s="290"/>
      <c r="N5035" s="314"/>
    </row>
    <row r="5036" spans="12:14" s="291" customFormat="1" ht="12.75" hidden="1" customHeight="1">
      <c r="L5036" s="293"/>
      <c r="M5036" s="290"/>
      <c r="N5036" s="314"/>
    </row>
    <row r="5037" spans="12:14" s="291" customFormat="1" ht="12.75" hidden="1" customHeight="1">
      <c r="L5037" s="293"/>
      <c r="M5037" s="290"/>
      <c r="N5037" s="314"/>
    </row>
    <row r="5038" spans="12:14" s="291" customFormat="1" ht="12.75" hidden="1" customHeight="1">
      <c r="L5038" s="293"/>
      <c r="M5038" s="290"/>
      <c r="N5038" s="314"/>
    </row>
    <row r="5039" spans="12:14" s="291" customFormat="1" ht="12.75" hidden="1" customHeight="1">
      <c r="L5039" s="293"/>
      <c r="M5039" s="290"/>
      <c r="N5039" s="314"/>
    </row>
    <row r="5040" spans="12:14" s="291" customFormat="1" ht="12.75" hidden="1" customHeight="1">
      <c r="L5040" s="293"/>
      <c r="M5040" s="290"/>
      <c r="N5040" s="314"/>
    </row>
    <row r="5041" spans="12:14" s="291" customFormat="1" ht="12.75" hidden="1" customHeight="1">
      <c r="L5041" s="293"/>
      <c r="M5041" s="290"/>
      <c r="N5041" s="314"/>
    </row>
    <row r="5042" spans="12:14" s="291" customFormat="1" ht="12.75" hidden="1" customHeight="1">
      <c r="L5042" s="293"/>
      <c r="M5042" s="290"/>
      <c r="N5042" s="314"/>
    </row>
    <row r="5043" spans="12:14" s="291" customFormat="1" ht="12.75" hidden="1" customHeight="1">
      <c r="L5043" s="293"/>
      <c r="M5043" s="290"/>
      <c r="N5043" s="314"/>
    </row>
    <row r="5044" spans="12:14" s="291" customFormat="1" ht="12.75" hidden="1" customHeight="1">
      <c r="L5044" s="293"/>
      <c r="M5044" s="290"/>
      <c r="N5044" s="314"/>
    </row>
    <row r="5045" spans="12:14" s="291" customFormat="1" ht="12.75" hidden="1" customHeight="1">
      <c r="L5045" s="293"/>
      <c r="M5045" s="290"/>
      <c r="N5045" s="314"/>
    </row>
    <row r="5046" spans="12:14" s="291" customFormat="1" ht="12.75" hidden="1" customHeight="1">
      <c r="L5046" s="293"/>
      <c r="M5046" s="290"/>
      <c r="N5046" s="314"/>
    </row>
    <row r="5047" spans="12:14" s="291" customFormat="1" ht="12.75" hidden="1" customHeight="1">
      <c r="L5047" s="293"/>
      <c r="M5047" s="290"/>
      <c r="N5047" s="314"/>
    </row>
    <row r="5048" spans="12:14" s="291" customFormat="1" ht="12.75" hidden="1" customHeight="1">
      <c r="L5048" s="293"/>
      <c r="M5048" s="290"/>
      <c r="N5048" s="314"/>
    </row>
    <row r="5049" spans="12:14" s="291" customFormat="1" ht="12.75" hidden="1" customHeight="1">
      <c r="L5049" s="293"/>
      <c r="M5049" s="290"/>
      <c r="N5049" s="314"/>
    </row>
    <row r="5050" spans="12:14" s="291" customFormat="1" ht="12.75" hidden="1" customHeight="1">
      <c r="L5050" s="293"/>
      <c r="M5050" s="290"/>
      <c r="N5050" s="314"/>
    </row>
    <row r="5051" spans="12:14" s="291" customFormat="1" ht="12.75" hidden="1" customHeight="1">
      <c r="L5051" s="293"/>
      <c r="M5051" s="290"/>
      <c r="N5051" s="314"/>
    </row>
    <row r="5052" spans="12:14" s="291" customFormat="1" ht="12.75" hidden="1" customHeight="1">
      <c r="L5052" s="293"/>
      <c r="M5052" s="290"/>
      <c r="N5052" s="314"/>
    </row>
    <row r="5053" spans="12:14" s="291" customFormat="1" ht="12.75" hidden="1" customHeight="1">
      <c r="L5053" s="293"/>
      <c r="M5053" s="290"/>
      <c r="N5053" s="314"/>
    </row>
    <row r="5054" spans="12:14" s="291" customFormat="1" ht="12.75" hidden="1" customHeight="1">
      <c r="L5054" s="293"/>
      <c r="M5054" s="290"/>
      <c r="N5054" s="314"/>
    </row>
    <row r="5055" spans="12:14" s="291" customFormat="1" ht="12.75" hidden="1" customHeight="1">
      <c r="L5055" s="293"/>
      <c r="M5055" s="290"/>
      <c r="N5055" s="314"/>
    </row>
    <row r="5056" spans="12:14" s="291" customFormat="1" ht="12.75" hidden="1" customHeight="1">
      <c r="L5056" s="293"/>
      <c r="M5056" s="290"/>
      <c r="N5056" s="314"/>
    </row>
    <row r="5057" spans="12:14" s="291" customFormat="1" ht="12.75" hidden="1" customHeight="1">
      <c r="L5057" s="293"/>
      <c r="M5057" s="290"/>
      <c r="N5057" s="314"/>
    </row>
    <row r="5058" spans="12:14" s="291" customFormat="1" ht="12.75" hidden="1" customHeight="1">
      <c r="L5058" s="293"/>
      <c r="M5058" s="290"/>
      <c r="N5058" s="314"/>
    </row>
    <row r="5059" spans="12:14" s="291" customFormat="1" ht="12.75" hidden="1" customHeight="1">
      <c r="L5059" s="293"/>
      <c r="M5059" s="290"/>
      <c r="N5059" s="314"/>
    </row>
    <row r="5060" spans="12:14" s="291" customFormat="1" ht="12.75" hidden="1" customHeight="1">
      <c r="L5060" s="293"/>
      <c r="M5060" s="290"/>
      <c r="N5060" s="314"/>
    </row>
    <row r="5061" spans="12:14" s="291" customFormat="1" ht="12.75" hidden="1" customHeight="1">
      <c r="L5061" s="293"/>
      <c r="M5061" s="290"/>
      <c r="N5061" s="314"/>
    </row>
    <row r="5062" spans="12:14" s="291" customFormat="1" ht="12.75" hidden="1" customHeight="1">
      <c r="L5062" s="293"/>
      <c r="M5062" s="290"/>
      <c r="N5062" s="314"/>
    </row>
    <row r="5063" spans="12:14" s="291" customFormat="1" ht="12.75" hidden="1" customHeight="1">
      <c r="L5063" s="293"/>
      <c r="M5063" s="290"/>
      <c r="N5063" s="314"/>
    </row>
    <row r="5064" spans="12:14" s="291" customFormat="1" ht="12.75" hidden="1" customHeight="1">
      <c r="L5064" s="293"/>
      <c r="M5064" s="290"/>
      <c r="N5064" s="314"/>
    </row>
    <row r="5065" spans="12:14" s="291" customFormat="1" ht="12.75" hidden="1" customHeight="1">
      <c r="L5065" s="293"/>
      <c r="M5065" s="290"/>
      <c r="N5065" s="314"/>
    </row>
    <row r="5066" spans="12:14" s="291" customFormat="1" ht="12.75" hidden="1" customHeight="1">
      <c r="L5066" s="293"/>
      <c r="M5066" s="290"/>
      <c r="N5066" s="314"/>
    </row>
    <row r="5067" spans="12:14" s="291" customFormat="1" ht="12.75" hidden="1" customHeight="1">
      <c r="L5067" s="293"/>
      <c r="M5067" s="290"/>
      <c r="N5067" s="314"/>
    </row>
    <row r="5068" spans="12:14" s="291" customFormat="1" ht="12.75" hidden="1" customHeight="1">
      <c r="L5068" s="293"/>
      <c r="M5068" s="290"/>
      <c r="N5068" s="314"/>
    </row>
    <row r="5069" spans="12:14" s="291" customFormat="1" ht="12.75" hidden="1" customHeight="1">
      <c r="L5069" s="293"/>
      <c r="M5069" s="290"/>
      <c r="N5069" s="314"/>
    </row>
    <row r="5070" spans="12:14" s="291" customFormat="1" ht="12.75" hidden="1" customHeight="1">
      <c r="L5070" s="293"/>
      <c r="M5070" s="290"/>
      <c r="N5070" s="314"/>
    </row>
    <row r="5071" spans="12:14" s="291" customFormat="1" ht="12.75" hidden="1" customHeight="1">
      <c r="L5071" s="293"/>
      <c r="M5071" s="290"/>
      <c r="N5071" s="314"/>
    </row>
    <row r="5072" spans="12:14" s="291" customFormat="1" ht="12.75" hidden="1" customHeight="1">
      <c r="L5072" s="293"/>
      <c r="M5072" s="290"/>
      <c r="N5072" s="314"/>
    </row>
    <row r="5073" spans="12:14" s="291" customFormat="1" ht="12.75" hidden="1" customHeight="1">
      <c r="L5073" s="293"/>
      <c r="M5073" s="290"/>
      <c r="N5073" s="314"/>
    </row>
    <row r="5074" spans="12:14" s="291" customFormat="1" ht="12.75" hidden="1" customHeight="1">
      <c r="L5074" s="293"/>
      <c r="M5074" s="290"/>
      <c r="N5074" s="314"/>
    </row>
    <row r="5075" spans="12:14" s="291" customFormat="1" ht="12.75" hidden="1" customHeight="1">
      <c r="L5075" s="293"/>
      <c r="M5075" s="290"/>
      <c r="N5075" s="314"/>
    </row>
    <row r="5076" spans="12:14" s="291" customFormat="1" ht="12.75" hidden="1" customHeight="1">
      <c r="L5076" s="293"/>
      <c r="M5076" s="290"/>
      <c r="N5076" s="314"/>
    </row>
    <row r="5077" spans="12:14" s="291" customFormat="1" ht="12.75" hidden="1" customHeight="1">
      <c r="L5077" s="293"/>
      <c r="M5077" s="290"/>
      <c r="N5077" s="314"/>
    </row>
    <row r="5078" spans="12:14" s="291" customFormat="1" ht="12.75" hidden="1" customHeight="1">
      <c r="L5078" s="293"/>
      <c r="M5078" s="290"/>
      <c r="N5078" s="314"/>
    </row>
    <row r="5079" spans="12:14" s="291" customFormat="1" ht="12.75" hidden="1" customHeight="1">
      <c r="L5079" s="293"/>
      <c r="M5079" s="290"/>
      <c r="N5079" s="314"/>
    </row>
    <row r="5080" spans="12:14" s="291" customFormat="1" ht="12.75" hidden="1" customHeight="1">
      <c r="L5080" s="293"/>
      <c r="M5080" s="290"/>
      <c r="N5080" s="314"/>
    </row>
    <row r="5081" spans="12:14" s="291" customFormat="1" ht="12.75" hidden="1" customHeight="1">
      <c r="L5081" s="293"/>
      <c r="M5081" s="290"/>
      <c r="N5081" s="314"/>
    </row>
    <row r="5082" spans="12:14" s="291" customFormat="1" ht="12.75" hidden="1" customHeight="1">
      <c r="L5082" s="293"/>
      <c r="M5082" s="290"/>
      <c r="N5082" s="314"/>
    </row>
    <row r="5083" spans="12:14" s="291" customFormat="1" ht="12.75" hidden="1" customHeight="1">
      <c r="L5083" s="293"/>
      <c r="M5083" s="290"/>
      <c r="N5083" s="314"/>
    </row>
    <row r="5084" spans="12:14" s="291" customFormat="1" ht="12.75" hidden="1" customHeight="1">
      <c r="L5084" s="293"/>
      <c r="M5084" s="290"/>
      <c r="N5084" s="314"/>
    </row>
    <row r="5085" spans="12:14" s="291" customFormat="1" ht="12.75" hidden="1" customHeight="1">
      <c r="L5085" s="293"/>
      <c r="M5085" s="290"/>
      <c r="N5085" s="314"/>
    </row>
    <row r="5086" spans="12:14" s="291" customFormat="1" ht="12.75" hidden="1" customHeight="1">
      <c r="L5086" s="293"/>
      <c r="M5086" s="290"/>
      <c r="N5086" s="314"/>
    </row>
    <row r="5087" spans="12:14" s="291" customFormat="1" ht="12.75" hidden="1" customHeight="1">
      <c r="L5087" s="293"/>
      <c r="M5087" s="290"/>
      <c r="N5087" s="314"/>
    </row>
    <row r="5088" spans="12:14" s="291" customFormat="1" ht="12.75" hidden="1" customHeight="1">
      <c r="L5088" s="293"/>
      <c r="M5088" s="290"/>
      <c r="N5088" s="314"/>
    </row>
    <row r="5089" spans="12:14" s="291" customFormat="1" ht="12.75" hidden="1" customHeight="1">
      <c r="L5089" s="293"/>
      <c r="M5089" s="290"/>
      <c r="N5089" s="314"/>
    </row>
    <row r="5090" spans="12:14" s="291" customFormat="1" ht="12.75" hidden="1" customHeight="1">
      <c r="L5090" s="293"/>
      <c r="M5090" s="290"/>
      <c r="N5090" s="314"/>
    </row>
    <row r="5091" spans="12:14" s="291" customFormat="1" ht="12.75" hidden="1" customHeight="1">
      <c r="L5091" s="293"/>
      <c r="M5091" s="290"/>
      <c r="N5091" s="314"/>
    </row>
    <row r="5092" spans="12:14" s="291" customFormat="1" ht="12.75" hidden="1" customHeight="1">
      <c r="L5092" s="293"/>
      <c r="M5092" s="290"/>
      <c r="N5092" s="314"/>
    </row>
    <row r="5093" spans="12:14" s="291" customFormat="1" ht="12.75" hidden="1" customHeight="1">
      <c r="L5093" s="293"/>
      <c r="M5093" s="290"/>
      <c r="N5093" s="314"/>
    </row>
    <row r="5094" spans="12:14" s="291" customFormat="1" ht="12.75" hidden="1" customHeight="1">
      <c r="L5094" s="293"/>
      <c r="M5094" s="290"/>
      <c r="N5094" s="314"/>
    </row>
    <row r="5095" spans="12:14" s="291" customFormat="1" ht="12.75" hidden="1" customHeight="1">
      <c r="L5095" s="293"/>
      <c r="M5095" s="290"/>
      <c r="N5095" s="314"/>
    </row>
    <row r="5096" spans="12:14" s="291" customFormat="1" ht="12.75" hidden="1" customHeight="1">
      <c r="L5096" s="293"/>
      <c r="M5096" s="290"/>
      <c r="N5096" s="314"/>
    </row>
    <row r="5097" spans="12:14" s="291" customFormat="1" ht="12.75" hidden="1" customHeight="1">
      <c r="L5097" s="293"/>
      <c r="M5097" s="290"/>
      <c r="N5097" s="314"/>
    </row>
    <row r="5098" spans="12:14" s="291" customFormat="1" ht="12.75" hidden="1" customHeight="1">
      <c r="L5098" s="293"/>
      <c r="M5098" s="290"/>
      <c r="N5098" s="314"/>
    </row>
    <row r="5099" spans="12:14" s="291" customFormat="1" ht="12.75" hidden="1" customHeight="1">
      <c r="L5099" s="293"/>
      <c r="M5099" s="290"/>
      <c r="N5099" s="314"/>
    </row>
    <row r="5100" spans="12:14" s="291" customFormat="1" ht="12.75" hidden="1" customHeight="1">
      <c r="L5100" s="293"/>
      <c r="M5100" s="290"/>
      <c r="N5100" s="314"/>
    </row>
    <row r="5101" spans="12:14" s="291" customFormat="1" ht="12.75" hidden="1" customHeight="1">
      <c r="L5101" s="293"/>
      <c r="M5101" s="290"/>
      <c r="N5101" s="314"/>
    </row>
    <row r="5102" spans="12:14" s="291" customFormat="1" ht="12.75" hidden="1" customHeight="1">
      <c r="L5102" s="293"/>
      <c r="M5102" s="290"/>
      <c r="N5102" s="314"/>
    </row>
    <row r="5103" spans="12:14" s="291" customFormat="1" ht="12.75" hidden="1" customHeight="1">
      <c r="L5103" s="293"/>
      <c r="M5103" s="290"/>
      <c r="N5103" s="314"/>
    </row>
    <row r="5104" spans="12:14" s="291" customFormat="1" ht="12.75" hidden="1" customHeight="1">
      <c r="L5104" s="293"/>
      <c r="M5104" s="290"/>
      <c r="N5104" s="314"/>
    </row>
    <row r="5105" spans="12:14" s="291" customFormat="1" ht="12.75" hidden="1" customHeight="1">
      <c r="L5105" s="293"/>
      <c r="M5105" s="290"/>
      <c r="N5105" s="314"/>
    </row>
    <row r="5106" spans="12:14" s="291" customFormat="1" ht="12.75" hidden="1" customHeight="1">
      <c r="L5106" s="293"/>
      <c r="M5106" s="290"/>
      <c r="N5106" s="314"/>
    </row>
    <row r="5107" spans="12:14" s="291" customFormat="1" ht="12.75" hidden="1" customHeight="1">
      <c r="L5107" s="293"/>
      <c r="M5107" s="290"/>
      <c r="N5107" s="314"/>
    </row>
    <row r="5108" spans="12:14" s="291" customFormat="1" ht="12.75" hidden="1" customHeight="1">
      <c r="L5108" s="293"/>
      <c r="M5108" s="290"/>
      <c r="N5108" s="314"/>
    </row>
    <row r="5109" spans="12:14" s="291" customFormat="1" ht="12.75" hidden="1" customHeight="1">
      <c r="L5109" s="293"/>
      <c r="M5109" s="290"/>
      <c r="N5109" s="314"/>
    </row>
    <row r="5110" spans="12:14" s="291" customFormat="1" ht="12.75" hidden="1" customHeight="1">
      <c r="L5110" s="293"/>
      <c r="M5110" s="290"/>
      <c r="N5110" s="314"/>
    </row>
    <row r="5111" spans="12:14" s="291" customFormat="1" ht="12.75" hidden="1" customHeight="1">
      <c r="L5111" s="293"/>
      <c r="M5111" s="290"/>
      <c r="N5111" s="314"/>
    </row>
    <row r="5112" spans="12:14" s="291" customFormat="1" ht="12.75" hidden="1" customHeight="1">
      <c r="L5112" s="293"/>
      <c r="M5112" s="290"/>
      <c r="N5112" s="314"/>
    </row>
    <row r="5113" spans="12:14" s="291" customFormat="1" ht="12.75" hidden="1" customHeight="1">
      <c r="L5113" s="293"/>
      <c r="M5113" s="290"/>
      <c r="N5113" s="314"/>
    </row>
    <row r="5114" spans="12:14" s="291" customFormat="1" ht="12.75" hidden="1" customHeight="1">
      <c r="L5114" s="293"/>
      <c r="M5114" s="290"/>
      <c r="N5114" s="314"/>
    </row>
    <row r="5115" spans="12:14" s="291" customFormat="1" ht="12.75" hidden="1" customHeight="1">
      <c r="L5115" s="293"/>
      <c r="M5115" s="290"/>
      <c r="N5115" s="314"/>
    </row>
    <row r="5116" spans="12:14" s="291" customFormat="1" ht="12.75" hidden="1" customHeight="1">
      <c r="L5116" s="293"/>
      <c r="M5116" s="290"/>
      <c r="N5116" s="314"/>
    </row>
    <row r="5117" spans="12:14" s="291" customFormat="1" ht="12.75" hidden="1" customHeight="1">
      <c r="L5117" s="293"/>
      <c r="M5117" s="290"/>
      <c r="N5117" s="314"/>
    </row>
    <row r="5118" spans="12:14" s="291" customFormat="1" ht="12.75" hidden="1" customHeight="1">
      <c r="L5118" s="293"/>
      <c r="M5118" s="290"/>
      <c r="N5118" s="314"/>
    </row>
    <row r="5119" spans="12:14" s="291" customFormat="1" ht="12.75" hidden="1" customHeight="1">
      <c r="L5119" s="293"/>
      <c r="M5119" s="290"/>
      <c r="N5119" s="314"/>
    </row>
    <row r="5120" spans="12:14" s="291" customFormat="1" ht="12.75" hidden="1" customHeight="1">
      <c r="L5120" s="293"/>
      <c r="M5120" s="290"/>
      <c r="N5120" s="314"/>
    </row>
    <row r="5121" spans="12:14" s="291" customFormat="1" ht="12.75" hidden="1" customHeight="1">
      <c r="L5121" s="293"/>
      <c r="M5121" s="290"/>
      <c r="N5121" s="314"/>
    </row>
    <row r="5122" spans="12:14" s="291" customFormat="1" ht="12.75" hidden="1" customHeight="1">
      <c r="L5122" s="293"/>
      <c r="M5122" s="290"/>
      <c r="N5122" s="314"/>
    </row>
    <row r="5123" spans="12:14" s="291" customFormat="1" ht="12.75" hidden="1" customHeight="1">
      <c r="L5123" s="293"/>
      <c r="M5123" s="290"/>
      <c r="N5123" s="314"/>
    </row>
    <row r="5124" spans="12:14" s="291" customFormat="1" ht="12.75" hidden="1" customHeight="1">
      <c r="L5124" s="293"/>
      <c r="M5124" s="290"/>
      <c r="N5124" s="314"/>
    </row>
    <row r="5125" spans="12:14" s="291" customFormat="1" ht="12.75" hidden="1" customHeight="1">
      <c r="L5125" s="293"/>
      <c r="M5125" s="290"/>
      <c r="N5125" s="314"/>
    </row>
    <row r="5126" spans="12:14" s="291" customFormat="1" ht="12.75" hidden="1" customHeight="1">
      <c r="L5126" s="293"/>
      <c r="M5126" s="290"/>
      <c r="N5126" s="314"/>
    </row>
    <row r="5127" spans="12:14" s="291" customFormat="1" ht="12.75" hidden="1" customHeight="1">
      <c r="L5127" s="293"/>
      <c r="M5127" s="290"/>
      <c r="N5127" s="314"/>
    </row>
    <row r="5128" spans="12:14" s="291" customFormat="1" ht="12.75" hidden="1" customHeight="1">
      <c r="L5128" s="293"/>
      <c r="M5128" s="290"/>
      <c r="N5128" s="314"/>
    </row>
    <row r="5129" spans="12:14" s="291" customFormat="1" ht="12.75" hidden="1" customHeight="1">
      <c r="L5129" s="293"/>
      <c r="M5129" s="290"/>
      <c r="N5129" s="314"/>
    </row>
    <row r="5130" spans="12:14" s="291" customFormat="1" ht="12.75" hidden="1" customHeight="1">
      <c r="L5130" s="293"/>
      <c r="M5130" s="290"/>
      <c r="N5130" s="314"/>
    </row>
    <row r="5131" spans="12:14" s="291" customFormat="1" ht="12.75" hidden="1" customHeight="1">
      <c r="L5131" s="293"/>
      <c r="M5131" s="290"/>
      <c r="N5131" s="314"/>
    </row>
    <row r="5132" spans="12:14" s="291" customFormat="1" ht="12.75" hidden="1" customHeight="1">
      <c r="L5132" s="293"/>
      <c r="M5132" s="290"/>
      <c r="N5132" s="314"/>
    </row>
    <row r="5133" spans="12:14" s="291" customFormat="1" ht="12.75" hidden="1" customHeight="1">
      <c r="L5133" s="293"/>
      <c r="M5133" s="290"/>
      <c r="N5133" s="314"/>
    </row>
    <row r="5134" spans="12:14" s="291" customFormat="1" ht="12.75" hidden="1" customHeight="1">
      <c r="L5134" s="293"/>
      <c r="M5134" s="290"/>
      <c r="N5134" s="314"/>
    </row>
    <row r="5135" spans="12:14" s="291" customFormat="1" ht="12.75" hidden="1" customHeight="1">
      <c r="L5135" s="293"/>
      <c r="M5135" s="290"/>
      <c r="N5135" s="314"/>
    </row>
    <row r="5136" spans="12:14" s="291" customFormat="1" ht="12.75" hidden="1" customHeight="1">
      <c r="L5136" s="293"/>
      <c r="M5136" s="290"/>
      <c r="N5136" s="314"/>
    </row>
    <row r="5137" spans="12:14" s="291" customFormat="1" ht="12.75" hidden="1" customHeight="1">
      <c r="L5137" s="293"/>
      <c r="M5137" s="290"/>
      <c r="N5137" s="314"/>
    </row>
    <row r="5138" spans="12:14" s="291" customFormat="1" ht="12.75" hidden="1" customHeight="1">
      <c r="L5138" s="293"/>
      <c r="M5138" s="290"/>
      <c r="N5138" s="314"/>
    </row>
    <row r="5139" spans="12:14" s="291" customFormat="1" ht="12.75" hidden="1" customHeight="1">
      <c r="L5139" s="293"/>
      <c r="M5139" s="290"/>
      <c r="N5139" s="314"/>
    </row>
    <row r="5140" spans="12:14" s="291" customFormat="1" ht="12.75" hidden="1" customHeight="1">
      <c r="L5140" s="293"/>
      <c r="M5140" s="290"/>
      <c r="N5140" s="314"/>
    </row>
    <row r="5141" spans="12:14" s="291" customFormat="1" ht="12.75" hidden="1" customHeight="1">
      <c r="L5141" s="293"/>
      <c r="M5141" s="290"/>
      <c r="N5141" s="314"/>
    </row>
    <row r="5142" spans="12:14" s="291" customFormat="1" ht="12.75" hidden="1" customHeight="1">
      <c r="L5142" s="293"/>
      <c r="M5142" s="290"/>
      <c r="N5142" s="314"/>
    </row>
    <row r="5143" spans="12:14" s="291" customFormat="1" ht="12.75" hidden="1" customHeight="1">
      <c r="L5143" s="293"/>
      <c r="M5143" s="290"/>
      <c r="N5143" s="314"/>
    </row>
    <row r="5144" spans="12:14" s="291" customFormat="1" ht="12.75" hidden="1" customHeight="1">
      <c r="L5144" s="293"/>
      <c r="M5144" s="290"/>
      <c r="N5144" s="314"/>
    </row>
    <row r="5145" spans="12:14" s="291" customFormat="1" ht="12.75" hidden="1" customHeight="1">
      <c r="L5145" s="293"/>
      <c r="M5145" s="290"/>
      <c r="N5145" s="314"/>
    </row>
    <row r="5146" spans="12:14" s="291" customFormat="1" ht="12.75" hidden="1" customHeight="1">
      <c r="L5146" s="293"/>
      <c r="M5146" s="290"/>
      <c r="N5146" s="314"/>
    </row>
    <row r="5147" spans="12:14" s="291" customFormat="1" ht="12.75" hidden="1" customHeight="1">
      <c r="L5147" s="293"/>
      <c r="M5147" s="290"/>
      <c r="N5147" s="314"/>
    </row>
    <row r="5148" spans="12:14" s="291" customFormat="1" ht="12.75" hidden="1" customHeight="1">
      <c r="L5148" s="293"/>
      <c r="M5148" s="290"/>
      <c r="N5148" s="314"/>
    </row>
    <row r="5149" spans="12:14" s="291" customFormat="1" ht="12.75" hidden="1" customHeight="1">
      <c r="L5149" s="293"/>
      <c r="M5149" s="290"/>
      <c r="N5149" s="314"/>
    </row>
    <row r="5150" spans="12:14" s="291" customFormat="1" ht="12.75" hidden="1" customHeight="1">
      <c r="L5150" s="293"/>
      <c r="M5150" s="290"/>
      <c r="N5150" s="314"/>
    </row>
    <row r="5151" spans="12:14" s="291" customFormat="1" ht="12.75" hidden="1" customHeight="1">
      <c r="L5151" s="293"/>
      <c r="M5151" s="290"/>
      <c r="N5151" s="314"/>
    </row>
    <row r="5152" spans="12:14" s="291" customFormat="1" ht="12.75" hidden="1" customHeight="1">
      <c r="L5152" s="293"/>
      <c r="M5152" s="290"/>
      <c r="N5152" s="314"/>
    </row>
    <row r="5153" spans="12:14" s="291" customFormat="1" ht="12.75" hidden="1" customHeight="1">
      <c r="L5153" s="293"/>
      <c r="M5153" s="290"/>
      <c r="N5153" s="314"/>
    </row>
    <row r="5154" spans="12:14" s="291" customFormat="1" ht="12.75" hidden="1" customHeight="1">
      <c r="L5154" s="293"/>
      <c r="M5154" s="290"/>
      <c r="N5154" s="314"/>
    </row>
    <row r="5155" spans="12:14" s="291" customFormat="1" ht="12.75" hidden="1" customHeight="1">
      <c r="L5155" s="293"/>
      <c r="M5155" s="290"/>
      <c r="N5155" s="314"/>
    </row>
    <row r="5156" spans="12:14" s="291" customFormat="1" ht="12.75" hidden="1" customHeight="1">
      <c r="L5156" s="293"/>
      <c r="M5156" s="290"/>
      <c r="N5156" s="314"/>
    </row>
    <row r="5157" spans="12:14" s="291" customFormat="1" ht="12.75" hidden="1" customHeight="1">
      <c r="L5157" s="293"/>
      <c r="M5157" s="290"/>
      <c r="N5157" s="314"/>
    </row>
    <row r="5158" spans="12:14" s="291" customFormat="1" ht="12.75" hidden="1" customHeight="1">
      <c r="L5158" s="293"/>
      <c r="M5158" s="290"/>
      <c r="N5158" s="314"/>
    </row>
    <row r="5159" spans="12:14" s="291" customFormat="1" ht="12.75" hidden="1" customHeight="1">
      <c r="L5159" s="293"/>
      <c r="M5159" s="290"/>
      <c r="N5159" s="314"/>
    </row>
    <row r="5160" spans="12:14" s="291" customFormat="1" ht="12.75" hidden="1" customHeight="1">
      <c r="L5160" s="293"/>
      <c r="M5160" s="290"/>
      <c r="N5160" s="314"/>
    </row>
    <row r="5161" spans="12:14" s="291" customFormat="1" ht="12.75" hidden="1" customHeight="1">
      <c r="L5161" s="293"/>
      <c r="M5161" s="290"/>
      <c r="N5161" s="314"/>
    </row>
    <row r="5162" spans="12:14" s="291" customFormat="1" ht="12.75" hidden="1" customHeight="1">
      <c r="L5162" s="293"/>
      <c r="M5162" s="290"/>
      <c r="N5162" s="314"/>
    </row>
    <row r="5163" spans="12:14" s="291" customFormat="1" ht="12.75" hidden="1" customHeight="1">
      <c r="L5163" s="293"/>
      <c r="M5163" s="290"/>
      <c r="N5163" s="314"/>
    </row>
    <row r="5164" spans="12:14" s="291" customFormat="1" ht="12.75" hidden="1" customHeight="1">
      <c r="L5164" s="293"/>
      <c r="M5164" s="290"/>
      <c r="N5164" s="314"/>
    </row>
    <row r="5165" spans="12:14" s="291" customFormat="1" ht="12.75" hidden="1" customHeight="1">
      <c r="L5165" s="293"/>
      <c r="M5165" s="290"/>
      <c r="N5165" s="314"/>
    </row>
    <row r="5166" spans="12:14" s="291" customFormat="1" ht="12.75" hidden="1" customHeight="1">
      <c r="L5166" s="293"/>
      <c r="M5166" s="290"/>
      <c r="N5166" s="314"/>
    </row>
    <row r="5167" spans="12:14" s="291" customFormat="1" ht="12.75" hidden="1" customHeight="1">
      <c r="L5167" s="293"/>
      <c r="M5167" s="290"/>
      <c r="N5167" s="314"/>
    </row>
    <row r="5168" spans="12:14" s="291" customFormat="1" ht="12.75" hidden="1" customHeight="1">
      <c r="L5168" s="293"/>
      <c r="M5168" s="290"/>
      <c r="N5168" s="314"/>
    </row>
    <row r="5169" spans="12:14" s="291" customFormat="1" ht="12.75" hidden="1" customHeight="1">
      <c r="L5169" s="293"/>
      <c r="M5169" s="290"/>
      <c r="N5169" s="314"/>
    </row>
    <row r="5170" spans="12:14" s="291" customFormat="1" ht="12.75" hidden="1" customHeight="1">
      <c r="L5170" s="293"/>
      <c r="M5170" s="290"/>
      <c r="N5170" s="314"/>
    </row>
    <row r="5171" spans="12:14" s="291" customFormat="1" ht="12.75" hidden="1" customHeight="1">
      <c r="L5171" s="293"/>
      <c r="M5171" s="290"/>
      <c r="N5171" s="314"/>
    </row>
    <row r="5172" spans="12:14" s="291" customFormat="1" ht="12.75" hidden="1" customHeight="1">
      <c r="L5172" s="293"/>
      <c r="M5172" s="290"/>
      <c r="N5172" s="314"/>
    </row>
    <row r="5173" spans="12:14" s="291" customFormat="1" ht="12.75" hidden="1" customHeight="1">
      <c r="L5173" s="293"/>
      <c r="M5173" s="290"/>
      <c r="N5173" s="314"/>
    </row>
    <row r="5174" spans="12:14" s="291" customFormat="1" ht="12.75" hidden="1" customHeight="1">
      <c r="L5174" s="293"/>
      <c r="M5174" s="290"/>
      <c r="N5174" s="314"/>
    </row>
    <row r="5175" spans="12:14" s="291" customFormat="1" ht="12.75" hidden="1" customHeight="1">
      <c r="L5175" s="293"/>
      <c r="M5175" s="290"/>
      <c r="N5175" s="314"/>
    </row>
    <row r="5176" spans="12:14" s="291" customFormat="1" ht="12.75" hidden="1" customHeight="1">
      <c r="L5176" s="293"/>
      <c r="M5176" s="290"/>
      <c r="N5176" s="314"/>
    </row>
    <row r="5177" spans="12:14" s="291" customFormat="1" ht="12.75" hidden="1" customHeight="1">
      <c r="L5177" s="293"/>
      <c r="M5177" s="290"/>
      <c r="N5177" s="314"/>
    </row>
    <row r="5178" spans="12:14" s="291" customFormat="1" ht="12.75" hidden="1" customHeight="1">
      <c r="L5178" s="293"/>
      <c r="M5178" s="290"/>
      <c r="N5178" s="314"/>
    </row>
    <row r="5179" spans="12:14" s="291" customFormat="1" ht="12.75" hidden="1" customHeight="1">
      <c r="L5179" s="293"/>
      <c r="M5179" s="290"/>
      <c r="N5179" s="314"/>
    </row>
    <row r="5180" spans="12:14" s="291" customFormat="1" ht="12.75" hidden="1" customHeight="1">
      <c r="L5180" s="293"/>
      <c r="M5180" s="290"/>
      <c r="N5180" s="314"/>
    </row>
    <row r="5181" spans="12:14" s="291" customFormat="1" ht="12.75" hidden="1" customHeight="1">
      <c r="L5181" s="293"/>
      <c r="M5181" s="290"/>
      <c r="N5181" s="314"/>
    </row>
    <row r="5182" spans="12:14" s="291" customFormat="1" ht="12.75" hidden="1" customHeight="1">
      <c r="L5182" s="293"/>
      <c r="M5182" s="290"/>
      <c r="N5182" s="314"/>
    </row>
    <row r="5183" spans="12:14" s="291" customFormat="1" ht="12.75" hidden="1" customHeight="1">
      <c r="L5183" s="293"/>
      <c r="M5183" s="290"/>
      <c r="N5183" s="314"/>
    </row>
    <row r="5184" spans="12:14" s="291" customFormat="1" ht="12.75" hidden="1" customHeight="1">
      <c r="L5184" s="293"/>
      <c r="M5184" s="290"/>
      <c r="N5184" s="314"/>
    </row>
    <row r="5185" spans="12:14" s="291" customFormat="1" ht="12.75" hidden="1" customHeight="1">
      <c r="L5185" s="293"/>
      <c r="M5185" s="290"/>
      <c r="N5185" s="314"/>
    </row>
    <row r="5186" spans="12:14" s="291" customFormat="1" ht="12.75" hidden="1" customHeight="1">
      <c r="L5186" s="293"/>
      <c r="M5186" s="290"/>
      <c r="N5186" s="314"/>
    </row>
    <row r="5187" spans="12:14" s="291" customFormat="1" ht="12.75" hidden="1" customHeight="1">
      <c r="L5187" s="293"/>
      <c r="M5187" s="290"/>
      <c r="N5187" s="314"/>
    </row>
    <row r="5188" spans="12:14" s="291" customFormat="1" ht="12.75" hidden="1" customHeight="1">
      <c r="L5188" s="293"/>
      <c r="M5188" s="290"/>
      <c r="N5188" s="314"/>
    </row>
    <row r="5189" spans="12:14" s="291" customFormat="1" ht="12.75" hidden="1" customHeight="1">
      <c r="L5189" s="293"/>
      <c r="M5189" s="290"/>
      <c r="N5189" s="314"/>
    </row>
    <row r="5190" spans="12:14" s="291" customFormat="1" ht="12.75" hidden="1" customHeight="1">
      <c r="L5190" s="293"/>
      <c r="M5190" s="290"/>
      <c r="N5190" s="314"/>
    </row>
    <row r="5191" spans="12:14" s="291" customFormat="1" ht="12.75" hidden="1" customHeight="1">
      <c r="L5191" s="293"/>
      <c r="M5191" s="290"/>
      <c r="N5191" s="314"/>
    </row>
    <row r="5192" spans="12:14" s="291" customFormat="1" ht="12.75" hidden="1" customHeight="1">
      <c r="L5192" s="293"/>
      <c r="M5192" s="290"/>
      <c r="N5192" s="314"/>
    </row>
    <row r="5193" spans="12:14" s="291" customFormat="1" ht="12.75" hidden="1" customHeight="1">
      <c r="L5193" s="293"/>
      <c r="M5193" s="290"/>
      <c r="N5193" s="314"/>
    </row>
    <row r="5194" spans="12:14" s="291" customFormat="1" ht="12.75" hidden="1" customHeight="1">
      <c r="L5194" s="293"/>
      <c r="M5194" s="290"/>
      <c r="N5194" s="314"/>
    </row>
    <row r="5195" spans="12:14" s="291" customFormat="1" ht="12.75" hidden="1" customHeight="1">
      <c r="L5195" s="293"/>
      <c r="M5195" s="290"/>
      <c r="N5195" s="314"/>
    </row>
    <row r="5196" spans="12:14" s="291" customFormat="1" ht="12.75" hidden="1" customHeight="1">
      <c r="L5196" s="293"/>
      <c r="M5196" s="290"/>
      <c r="N5196" s="314"/>
    </row>
    <row r="5197" spans="12:14" s="291" customFormat="1" ht="12.75" hidden="1" customHeight="1">
      <c r="L5197" s="293"/>
      <c r="M5197" s="290"/>
      <c r="N5197" s="314"/>
    </row>
    <row r="5198" spans="12:14" s="291" customFormat="1" ht="12.75" hidden="1" customHeight="1">
      <c r="L5198" s="293"/>
      <c r="M5198" s="290"/>
      <c r="N5198" s="314"/>
    </row>
    <row r="5199" spans="12:14" s="291" customFormat="1" ht="12.75" hidden="1" customHeight="1">
      <c r="L5199" s="293"/>
      <c r="M5199" s="290"/>
      <c r="N5199" s="314"/>
    </row>
    <row r="5200" spans="12:14" s="291" customFormat="1" ht="12.75" hidden="1" customHeight="1">
      <c r="L5200" s="293"/>
      <c r="M5200" s="290"/>
      <c r="N5200" s="314"/>
    </row>
    <row r="5201" spans="12:14" s="291" customFormat="1" ht="12.75" hidden="1" customHeight="1">
      <c r="L5201" s="293"/>
      <c r="M5201" s="290"/>
      <c r="N5201" s="314"/>
    </row>
    <row r="5202" spans="12:14" s="291" customFormat="1" ht="12.75" hidden="1" customHeight="1">
      <c r="L5202" s="293"/>
      <c r="M5202" s="290"/>
      <c r="N5202" s="314"/>
    </row>
    <row r="5203" spans="12:14" s="291" customFormat="1" ht="12.75" hidden="1" customHeight="1">
      <c r="L5203" s="293"/>
      <c r="M5203" s="290"/>
      <c r="N5203" s="314"/>
    </row>
    <row r="5204" spans="12:14" s="291" customFormat="1" ht="12.75" hidden="1" customHeight="1">
      <c r="L5204" s="293"/>
      <c r="M5204" s="290"/>
      <c r="N5204" s="314"/>
    </row>
    <row r="5205" spans="12:14" s="291" customFormat="1" ht="12.75" hidden="1" customHeight="1">
      <c r="L5205" s="293"/>
      <c r="M5205" s="290"/>
      <c r="N5205" s="314"/>
    </row>
    <row r="5206" spans="12:14" s="291" customFormat="1" ht="12.75" hidden="1" customHeight="1">
      <c r="L5206" s="293"/>
      <c r="M5206" s="290"/>
      <c r="N5206" s="314"/>
    </row>
    <row r="5207" spans="12:14" s="291" customFormat="1" ht="12.75" hidden="1" customHeight="1">
      <c r="L5207" s="293"/>
      <c r="M5207" s="290"/>
      <c r="N5207" s="314"/>
    </row>
    <row r="5208" spans="12:14" s="291" customFormat="1" ht="12.75" hidden="1" customHeight="1">
      <c r="L5208" s="293"/>
      <c r="M5208" s="290"/>
      <c r="N5208" s="314"/>
    </row>
    <row r="5209" spans="12:14" s="291" customFormat="1" ht="12.75" hidden="1" customHeight="1">
      <c r="L5209" s="293"/>
      <c r="M5209" s="290"/>
      <c r="N5209" s="314"/>
    </row>
    <row r="5210" spans="12:14" s="291" customFormat="1" ht="12.75" hidden="1" customHeight="1">
      <c r="L5210" s="293"/>
      <c r="M5210" s="290"/>
      <c r="N5210" s="314"/>
    </row>
    <row r="5211" spans="12:14" s="291" customFormat="1" ht="12.75" hidden="1" customHeight="1">
      <c r="L5211" s="293"/>
      <c r="M5211" s="290"/>
      <c r="N5211" s="314"/>
    </row>
    <row r="5212" spans="12:14" s="291" customFormat="1" ht="12.75" hidden="1" customHeight="1">
      <c r="L5212" s="293"/>
      <c r="M5212" s="290"/>
      <c r="N5212" s="314"/>
    </row>
    <row r="5213" spans="12:14" s="291" customFormat="1" ht="12.75" hidden="1" customHeight="1">
      <c r="L5213" s="293"/>
      <c r="M5213" s="290"/>
      <c r="N5213" s="314"/>
    </row>
    <row r="5214" spans="12:14" s="291" customFormat="1" ht="12.75" hidden="1" customHeight="1">
      <c r="L5214" s="293"/>
      <c r="M5214" s="290"/>
      <c r="N5214" s="314"/>
    </row>
    <row r="5215" spans="12:14" s="291" customFormat="1" ht="12.75" hidden="1" customHeight="1">
      <c r="L5215" s="293"/>
      <c r="M5215" s="290"/>
      <c r="N5215" s="314"/>
    </row>
    <row r="5216" spans="12:14" s="291" customFormat="1" ht="12.75" hidden="1" customHeight="1">
      <c r="L5216" s="293"/>
      <c r="M5216" s="290"/>
      <c r="N5216" s="314"/>
    </row>
    <row r="5217" spans="12:14" s="291" customFormat="1" ht="12.75" hidden="1" customHeight="1">
      <c r="L5217" s="293"/>
      <c r="M5217" s="290"/>
      <c r="N5217" s="314"/>
    </row>
    <row r="5218" spans="12:14" s="291" customFormat="1" ht="12.75" hidden="1" customHeight="1">
      <c r="L5218" s="293"/>
      <c r="M5218" s="290"/>
      <c r="N5218" s="314"/>
    </row>
    <row r="5219" spans="12:14" s="291" customFormat="1" ht="12.75" hidden="1" customHeight="1">
      <c r="L5219" s="293"/>
      <c r="M5219" s="290"/>
      <c r="N5219" s="314"/>
    </row>
    <row r="5220" spans="12:14" s="291" customFormat="1" ht="12.75" hidden="1" customHeight="1">
      <c r="L5220" s="293"/>
      <c r="M5220" s="290"/>
      <c r="N5220" s="314"/>
    </row>
    <row r="5221" spans="12:14" s="291" customFormat="1" ht="12.75" hidden="1" customHeight="1">
      <c r="L5221" s="293"/>
      <c r="M5221" s="290"/>
      <c r="N5221" s="314"/>
    </row>
    <row r="5222" spans="12:14" s="291" customFormat="1" ht="12.75" hidden="1" customHeight="1">
      <c r="L5222" s="293"/>
      <c r="M5222" s="290"/>
      <c r="N5222" s="314"/>
    </row>
    <row r="5223" spans="12:14" s="291" customFormat="1" ht="12.75" hidden="1" customHeight="1">
      <c r="L5223" s="293"/>
      <c r="M5223" s="290"/>
      <c r="N5223" s="314"/>
    </row>
    <row r="5224" spans="12:14" s="291" customFormat="1" ht="12.75" hidden="1" customHeight="1">
      <c r="L5224" s="293"/>
      <c r="M5224" s="290"/>
      <c r="N5224" s="314"/>
    </row>
    <row r="5225" spans="12:14" s="291" customFormat="1" ht="12.75" hidden="1" customHeight="1">
      <c r="L5225" s="293"/>
      <c r="M5225" s="290"/>
      <c r="N5225" s="314"/>
    </row>
    <row r="5226" spans="12:14" s="291" customFormat="1" ht="12.75" hidden="1" customHeight="1">
      <c r="L5226" s="293"/>
      <c r="M5226" s="290"/>
      <c r="N5226" s="314"/>
    </row>
    <row r="5227" spans="12:14" s="291" customFormat="1" ht="12.75" hidden="1" customHeight="1">
      <c r="L5227" s="293"/>
      <c r="M5227" s="290"/>
      <c r="N5227" s="314"/>
    </row>
    <row r="5228" spans="12:14" s="291" customFormat="1" ht="12.75" hidden="1" customHeight="1">
      <c r="L5228" s="293"/>
      <c r="M5228" s="290"/>
      <c r="N5228" s="314"/>
    </row>
    <row r="5229" spans="12:14" s="291" customFormat="1" ht="12.75" hidden="1" customHeight="1">
      <c r="L5229" s="293"/>
      <c r="M5229" s="290"/>
      <c r="N5229" s="314"/>
    </row>
    <row r="5230" spans="12:14" s="291" customFormat="1" ht="12.75" hidden="1" customHeight="1">
      <c r="L5230" s="293"/>
      <c r="M5230" s="290"/>
      <c r="N5230" s="314"/>
    </row>
    <row r="5231" spans="12:14" s="291" customFormat="1" ht="12.75" hidden="1" customHeight="1">
      <c r="L5231" s="293"/>
      <c r="M5231" s="290"/>
      <c r="N5231" s="314"/>
    </row>
    <row r="5232" spans="12:14" s="291" customFormat="1" ht="12.75" hidden="1" customHeight="1">
      <c r="L5232" s="293"/>
      <c r="M5232" s="290"/>
      <c r="N5232" s="314"/>
    </row>
    <row r="5233" spans="12:14" s="291" customFormat="1" ht="12.75" hidden="1" customHeight="1">
      <c r="L5233" s="293"/>
      <c r="M5233" s="290"/>
      <c r="N5233" s="314"/>
    </row>
    <row r="5234" spans="12:14" s="291" customFormat="1" ht="12.75" hidden="1" customHeight="1">
      <c r="L5234" s="293"/>
      <c r="M5234" s="290"/>
      <c r="N5234" s="314"/>
    </row>
    <row r="5235" spans="12:14" s="291" customFormat="1" ht="12.75" hidden="1" customHeight="1">
      <c r="L5235" s="293"/>
      <c r="M5235" s="290"/>
      <c r="N5235" s="314"/>
    </row>
    <row r="5236" spans="12:14" s="291" customFormat="1" ht="12.75" hidden="1" customHeight="1">
      <c r="L5236" s="293"/>
      <c r="M5236" s="290"/>
      <c r="N5236" s="314"/>
    </row>
    <row r="5237" spans="12:14" s="291" customFormat="1" ht="12.75" hidden="1" customHeight="1">
      <c r="L5237" s="293"/>
      <c r="M5237" s="290"/>
      <c r="N5237" s="314"/>
    </row>
    <row r="5238" spans="12:14" s="291" customFormat="1" ht="12.75" hidden="1" customHeight="1">
      <c r="L5238" s="293"/>
      <c r="M5238" s="290"/>
      <c r="N5238" s="314"/>
    </row>
    <row r="5239" spans="12:14" s="291" customFormat="1" ht="12.75" hidden="1" customHeight="1">
      <c r="L5239" s="293"/>
      <c r="M5239" s="290"/>
      <c r="N5239" s="314"/>
    </row>
    <row r="5240" spans="12:14" s="291" customFormat="1" ht="12.75" hidden="1" customHeight="1">
      <c r="L5240" s="293"/>
      <c r="M5240" s="290"/>
      <c r="N5240" s="314"/>
    </row>
    <row r="5241" spans="12:14" s="291" customFormat="1" ht="12.75" hidden="1" customHeight="1">
      <c r="L5241" s="293"/>
      <c r="M5241" s="290"/>
      <c r="N5241" s="314"/>
    </row>
    <row r="5242" spans="12:14" s="291" customFormat="1" ht="12.75" hidden="1" customHeight="1">
      <c r="L5242" s="293"/>
      <c r="M5242" s="290"/>
      <c r="N5242" s="314"/>
    </row>
    <row r="5243" spans="12:14" s="291" customFormat="1" ht="12.75" hidden="1" customHeight="1">
      <c r="L5243" s="293"/>
      <c r="M5243" s="290"/>
      <c r="N5243" s="314"/>
    </row>
    <row r="5244" spans="12:14" s="291" customFormat="1" ht="12.75" hidden="1" customHeight="1">
      <c r="L5244" s="293"/>
      <c r="M5244" s="290"/>
      <c r="N5244" s="314"/>
    </row>
    <row r="5245" spans="12:14" s="291" customFormat="1" ht="12.75" hidden="1" customHeight="1">
      <c r="L5245" s="293"/>
      <c r="M5245" s="290"/>
      <c r="N5245" s="314"/>
    </row>
    <row r="5246" spans="12:14" s="291" customFormat="1" ht="12.75" hidden="1" customHeight="1">
      <c r="L5246" s="293"/>
      <c r="M5246" s="290"/>
      <c r="N5246" s="314"/>
    </row>
    <row r="5247" spans="12:14" s="291" customFormat="1" ht="12.75" hidden="1" customHeight="1">
      <c r="L5247" s="293"/>
      <c r="M5247" s="290"/>
      <c r="N5247" s="314"/>
    </row>
    <row r="5248" spans="12:14" s="291" customFormat="1" ht="12.75" hidden="1" customHeight="1">
      <c r="L5248" s="293"/>
      <c r="M5248" s="290"/>
      <c r="N5248" s="314"/>
    </row>
    <row r="5249" spans="12:14" s="291" customFormat="1" ht="12.75" hidden="1" customHeight="1">
      <c r="L5249" s="293"/>
      <c r="M5249" s="290"/>
      <c r="N5249" s="314"/>
    </row>
    <row r="5250" spans="12:14" s="291" customFormat="1" ht="12.75" hidden="1" customHeight="1">
      <c r="L5250" s="293"/>
      <c r="M5250" s="290"/>
      <c r="N5250" s="314"/>
    </row>
    <row r="5251" spans="12:14" s="291" customFormat="1" ht="12.75" hidden="1" customHeight="1">
      <c r="L5251" s="293"/>
      <c r="M5251" s="290"/>
      <c r="N5251" s="314"/>
    </row>
    <row r="5252" spans="12:14" s="291" customFormat="1" ht="12.75" hidden="1" customHeight="1">
      <c r="L5252" s="293"/>
      <c r="M5252" s="290"/>
      <c r="N5252" s="314"/>
    </row>
    <row r="5253" spans="12:14" s="291" customFormat="1" ht="12.75" hidden="1" customHeight="1">
      <c r="L5253" s="293"/>
      <c r="M5253" s="290"/>
      <c r="N5253" s="314"/>
    </row>
    <row r="5254" spans="12:14" s="291" customFormat="1" ht="12.75" hidden="1" customHeight="1">
      <c r="L5254" s="293"/>
      <c r="M5254" s="290"/>
      <c r="N5254" s="314"/>
    </row>
    <row r="5255" spans="12:14" s="291" customFormat="1" ht="12.75" hidden="1" customHeight="1">
      <c r="L5255" s="293"/>
      <c r="M5255" s="290"/>
      <c r="N5255" s="314"/>
    </row>
    <row r="5256" spans="12:14" s="291" customFormat="1" ht="12.75" hidden="1" customHeight="1">
      <c r="L5256" s="293"/>
      <c r="M5256" s="290"/>
      <c r="N5256" s="314"/>
    </row>
    <row r="5257" spans="12:14" s="291" customFormat="1" ht="12.75" hidden="1" customHeight="1">
      <c r="L5257" s="293"/>
      <c r="M5257" s="290"/>
      <c r="N5257" s="314"/>
    </row>
    <row r="5258" spans="12:14" s="291" customFormat="1" ht="12.75" hidden="1" customHeight="1">
      <c r="L5258" s="293"/>
      <c r="M5258" s="290"/>
      <c r="N5258" s="314"/>
    </row>
    <row r="5259" spans="12:14" s="291" customFormat="1" ht="12.75" hidden="1" customHeight="1">
      <c r="L5259" s="293"/>
      <c r="M5259" s="290"/>
      <c r="N5259" s="314"/>
    </row>
    <row r="5260" spans="12:14" s="291" customFormat="1" ht="12.75" hidden="1" customHeight="1">
      <c r="L5260" s="293"/>
      <c r="M5260" s="290"/>
      <c r="N5260" s="314"/>
    </row>
    <row r="5261" spans="12:14" s="291" customFormat="1" ht="12.75" hidden="1" customHeight="1">
      <c r="L5261" s="293"/>
      <c r="M5261" s="290"/>
      <c r="N5261" s="314"/>
    </row>
    <row r="5262" spans="12:14" s="291" customFormat="1" ht="12.75" hidden="1" customHeight="1">
      <c r="L5262" s="293"/>
      <c r="M5262" s="290"/>
      <c r="N5262" s="314"/>
    </row>
    <row r="5263" spans="12:14" s="291" customFormat="1" ht="12.75" hidden="1" customHeight="1">
      <c r="L5263" s="293"/>
      <c r="M5263" s="290"/>
      <c r="N5263" s="314"/>
    </row>
    <row r="5264" spans="12:14" s="291" customFormat="1" ht="12.75" hidden="1" customHeight="1">
      <c r="L5264" s="293"/>
      <c r="M5264" s="290"/>
      <c r="N5264" s="314"/>
    </row>
    <row r="5265" spans="12:14" s="291" customFormat="1" ht="12.75" hidden="1" customHeight="1">
      <c r="L5265" s="293"/>
      <c r="M5265" s="290"/>
      <c r="N5265" s="314"/>
    </row>
    <row r="5266" spans="12:14" s="291" customFormat="1" ht="12.75" hidden="1" customHeight="1">
      <c r="L5266" s="293"/>
      <c r="M5266" s="290"/>
      <c r="N5266" s="314"/>
    </row>
    <row r="5267" spans="12:14" s="291" customFormat="1" ht="12.75" hidden="1" customHeight="1">
      <c r="L5267" s="293"/>
      <c r="M5267" s="290"/>
      <c r="N5267" s="314"/>
    </row>
    <row r="5268" spans="12:14" s="291" customFormat="1" ht="12.75" hidden="1" customHeight="1">
      <c r="L5268" s="293"/>
      <c r="M5268" s="290"/>
      <c r="N5268" s="314"/>
    </row>
    <row r="5269" spans="12:14" s="291" customFormat="1" ht="12.75" hidden="1" customHeight="1">
      <c r="L5269" s="293"/>
      <c r="M5269" s="290"/>
      <c r="N5269" s="314"/>
    </row>
    <row r="5270" spans="12:14" s="291" customFormat="1" ht="12.75" hidden="1" customHeight="1">
      <c r="L5270" s="293"/>
      <c r="M5270" s="290"/>
      <c r="N5270" s="314"/>
    </row>
    <row r="5271" spans="12:14" s="291" customFormat="1" ht="12.75" hidden="1" customHeight="1">
      <c r="L5271" s="293"/>
      <c r="M5271" s="290"/>
      <c r="N5271" s="314"/>
    </row>
    <row r="5272" spans="12:14" s="291" customFormat="1" ht="12.75" hidden="1" customHeight="1">
      <c r="L5272" s="293"/>
      <c r="M5272" s="290"/>
      <c r="N5272" s="314"/>
    </row>
    <row r="5273" spans="12:14" s="291" customFormat="1" ht="12.75" hidden="1" customHeight="1">
      <c r="L5273" s="293"/>
      <c r="M5273" s="290"/>
      <c r="N5273" s="314"/>
    </row>
    <row r="5274" spans="12:14" s="291" customFormat="1" ht="12.75" hidden="1" customHeight="1">
      <c r="L5274" s="293"/>
      <c r="M5274" s="290"/>
      <c r="N5274" s="314"/>
    </row>
    <row r="5275" spans="12:14" s="291" customFormat="1" ht="12.75" hidden="1" customHeight="1">
      <c r="L5275" s="293"/>
      <c r="M5275" s="290"/>
      <c r="N5275" s="314"/>
    </row>
    <row r="5276" spans="12:14" s="291" customFormat="1" ht="12.75" hidden="1" customHeight="1">
      <c r="L5276" s="293"/>
      <c r="M5276" s="290"/>
      <c r="N5276" s="314"/>
    </row>
    <row r="5277" spans="12:14" s="291" customFormat="1" ht="12.75" hidden="1" customHeight="1">
      <c r="L5277" s="293"/>
      <c r="M5277" s="290"/>
      <c r="N5277" s="314"/>
    </row>
    <row r="5278" spans="12:14" s="291" customFormat="1" ht="12.75" hidden="1" customHeight="1">
      <c r="L5278" s="293"/>
      <c r="M5278" s="290"/>
      <c r="N5278" s="314"/>
    </row>
    <row r="5279" spans="12:14" s="291" customFormat="1" ht="12.75" hidden="1" customHeight="1">
      <c r="L5279" s="293"/>
      <c r="M5279" s="290"/>
      <c r="N5279" s="314"/>
    </row>
    <row r="5280" spans="12:14" s="291" customFormat="1" ht="12.75" hidden="1" customHeight="1">
      <c r="L5280" s="293"/>
      <c r="M5280" s="290"/>
      <c r="N5280" s="314"/>
    </row>
    <row r="5281" spans="12:14" s="291" customFormat="1" ht="12.75" hidden="1" customHeight="1">
      <c r="L5281" s="293"/>
      <c r="M5281" s="290"/>
      <c r="N5281" s="314"/>
    </row>
    <row r="5282" spans="12:14" s="291" customFormat="1" ht="12.75" hidden="1" customHeight="1">
      <c r="L5282" s="293"/>
      <c r="M5282" s="290"/>
      <c r="N5282" s="314"/>
    </row>
    <row r="5283" spans="12:14" s="291" customFormat="1" ht="12.75" hidden="1" customHeight="1">
      <c r="L5283" s="293"/>
      <c r="M5283" s="290"/>
      <c r="N5283" s="314"/>
    </row>
    <row r="5284" spans="12:14" s="291" customFormat="1" ht="12.75" hidden="1" customHeight="1">
      <c r="L5284" s="293"/>
      <c r="M5284" s="290"/>
      <c r="N5284" s="314"/>
    </row>
    <row r="5285" spans="12:14" s="291" customFormat="1" ht="12.75" hidden="1" customHeight="1">
      <c r="L5285" s="293"/>
      <c r="M5285" s="290"/>
      <c r="N5285" s="314"/>
    </row>
    <row r="5286" spans="12:14" s="291" customFormat="1" ht="12.75" hidden="1" customHeight="1">
      <c r="L5286" s="293"/>
      <c r="M5286" s="290"/>
      <c r="N5286" s="314"/>
    </row>
    <row r="5287" spans="12:14" s="291" customFormat="1" ht="12.75" hidden="1" customHeight="1">
      <c r="L5287" s="293"/>
      <c r="M5287" s="290"/>
      <c r="N5287" s="314"/>
    </row>
    <row r="5288" spans="12:14" s="291" customFormat="1" ht="12.75" hidden="1" customHeight="1">
      <c r="L5288" s="293"/>
      <c r="M5288" s="290"/>
      <c r="N5288" s="314"/>
    </row>
    <row r="5289" spans="12:14" s="291" customFormat="1" ht="12.75" hidden="1" customHeight="1">
      <c r="L5289" s="293"/>
      <c r="M5289" s="290"/>
      <c r="N5289" s="314"/>
    </row>
    <row r="5290" spans="12:14" s="291" customFormat="1" ht="12.75" hidden="1" customHeight="1">
      <c r="L5290" s="293"/>
      <c r="M5290" s="290"/>
      <c r="N5290" s="314"/>
    </row>
    <row r="5291" spans="12:14" s="291" customFormat="1" ht="12.75" hidden="1" customHeight="1">
      <c r="L5291" s="293"/>
      <c r="M5291" s="290"/>
      <c r="N5291" s="314"/>
    </row>
    <row r="5292" spans="12:14" s="291" customFormat="1" ht="12.75" hidden="1" customHeight="1">
      <c r="L5292" s="293"/>
      <c r="M5292" s="290"/>
      <c r="N5292" s="314"/>
    </row>
    <row r="5293" spans="12:14" s="291" customFormat="1" ht="12.75" hidden="1" customHeight="1">
      <c r="L5293" s="293"/>
      <c r="M5293" s="290"/>
      <c r="N5293" s="314"/>
    </row>
    <row r="5294" spans="12:14" s="291" customFormat="1" ht="12.75" hidden="1" customHeight="1">
      <c r="L5294" s="293"/>
      <c r="M5294" s="290"/>
      <c r="N5294" s="314"/>
    </row>
    <row r="5295" spans="12:14" s="291" customFormat="1" ht="12.75" hidden="1" customHeight="1">
      <c r="L5295" s="293"/>
      <c r="M5295" s="290"/>
      <c r="N5295" s="314"/>
    </row>
    <row r="5296" spans="12:14" s="291" customFormat="1" ht="12.75" hidden="1" customHeight="1">
      <c r="L5296" s="293"/>
      <c r="M5296" s="290"/>
      <c r="N5296" s="314"/>
    </row>
    <row r="5297" spans="12:14" s="291" customFormat="1" ht="12.75" hidden="1" customHeight="1">
      <c r="L5297" s="293"/>
      <c r="M5297" s="290"/>
      <c r="N5297" s="314"/>
    </row>
    <row r="5298" spans="12:14" s="291" customFormat="1" ht="12.75" hidden="1" customHeight="1">
      <c r="L5298" s="293"/>
      <c r="M5298" s="290"/>
      <c r="N5298" s="314"/>
    </row>
    <row r="5299" spans="12:14" s="291" customFormat="1" ht="12.75" hidden="1" customHeight="1">
      <c r="L5299" s="293"/>
      <c r="M5299" s="290"/>
      <c r="N5299" s="314"/>
    </row>
    <row r="5300" spans="12:14" s="291" customFormat="1" ht="12.75" hidden="1" customHeight="1">
      <c r="L5300" s="293"/>
      <c r="M5300" s="290"/>
      <c r="N5300" s="314"/>
    </row>
    <row r="5301" spans="12:14" s="291" customFormat="1" ht="12.75" hidden="1" customHeight="1">
      <c r="L5301" s="293"/>
      <c r="M5301" s="290"/>
      <c r="N5301" s="314"/>
    </row>
    <row r="5302" spans="12:14" s="291" customFormat="1" ht="12.75" hidden="1" customHeight="1">
      <c r="L5302" s="293"/>
      <c r="M5302" s="290"/>
      <c r="N5302" s="314"/>
    </row>
    <row r="5303" spans="12:14" s="291" customFormat="1" ht="12.75" hidden="1" customHeight="1">
      <c r="L5303" s="293"/>
      <c r="M5303" s="290"/>
      <c r="N5303" s="314"/>
    </row>
    <row r="5304" spans="12:14" s="291" customFormat="1" ht="12.75" hidden="1" customHeight="1">
      <c r="L5304" s="293"/>
      <c r="M5304" s="290"/>
      <c r="N5304" s="314"/>
    </row>
    <row r="5305" spans="12:14" s="291" customFormat="1" ht="12.75" hidden="1" customHeight="1">
      <c r="L5305" s="293"/>
      <c r="M5305" s="290"/>
      <c r="N5305" s="314"/>
    </row>
    <row r="5306" spans="12:14" s="291" customFormat="1" ht="12.75" hidden="1" customHeight="1">
      <c r="L5306" s="293"/>
      <c r="M5306" s="290"/>
      <c r="N5306" s="314"/>
    </row>
    <row r="5307" spans="12:14" s="291" customFormat="1" ht="12.75" hidden="1" customHeight="1">
      <c r="L5307" s="293"/>
      <c r="M5307" s="290"/>
      <c r="N5307" s="314"/>
    </row>
    <row r="5308" spans="12:14" s="291" customFormat="1" ht="12.75" hidden="1" customHeight="1">
      <c r="L5308" s="293"/>
      <c r="M5308" s="290"/>
      <c r="N5308" s="314"/>
    </row>
    <row r="5309" spans="12:14" s="291" customFormat="1" ht="12.75" hidden="1" customHeight="1">
      <c r="L5309" s="293"/>
      <c r="M5309" s="290"/>
      <c r="N5309" s="314"/>
    </row>
    <row r="5310" spans="12:14" s="291" customFormat="1" ht="12.75" hidden="1" customHeight="1">
      <c r="L5310" s="293"/>
      <c r="M5310" s="290"/>
      <c r="N5310" s="314"/>
    </row>
    <row r="5311" spans="12:14" s="291" customFormat="1" ht="12.75" hidden="1" customHeight="1">
      <c r="L5311" s="293"/>
      <c r="M5311" s="290"/>
      <c r="N5311" s="314"/>
    </row>
    <row r="5312" spans="12:14" s="291" customFormat="1" ht="12.75" hidden="1" customHeight="1">
      <c r="L5312" s="293"/>
      <c r="M5312" s="290"/>
      <c r="N5312" s="314"/>
    </row>
    <row r="5313" spans="12:14" s="291" customFormat="1" ht="12.75" hidden="1" customHeight="1">
      <c r="L5313" s="293"/>
      <c r="M5313" s="290"/>
      <c r="N5313" s="314"/>
    </row>
    <row r="5314" spans="12:14" s="291" customFormat="1" ht="12.75" hidden="1" customHeight="1">
      <c r="L5314" s="293"/>
      <c r="M5314" s="290"/>
      <c r="N5314" s="314"/>
    </row>
    <row r="5315" spans="12:14" s="291" customFormat="1" ht="12.75" hidden="1" customHeight="1">
      <c r="L5315" s="293"/>
      <c r="M5315" s="290"/>
      <c r="N5315" s="314"/>
    </row>
    <row r="5316" spans="12:14" s="291" customFormat="1" ht="12.75" hidden="1" customHeight="1">
      <c r="L5316" s="293"/>
      <c r="M5316" s="290"/>
      <c r="N5316" s="314"/>
    </row>
    <row r="5317" spans="12:14" s="291" customFormat="1" ht="12.75" hidden="1" customHeight="1">
      <c r="L5317" s="293"/>
      <c r="M5317" s="290"/>
      <c r="N5317" s="314"/>
    </row>
    <row r="5318" spans="12:14" s="291" customFormat="1" ht="12.75" hidden="1" customHeight="1">
      <c r="L5318" s="293"/>
      <c r="M5318" s="290"/>
      <c r="N5318" s="314"/>
    </row>
    <row r="5319" spans="12:14" s="291" customFormat="1" ht="12.75" hidden="1" customHeight="1">
      <c r="L5319" s="293"/>
      <c r="M5319" s="290"/>
      <c r="N5319" s="314"/>
    </row>
    <row r="5320" spans="12:14" s="291" customFormat="1" ht="12.75" hidden="1" customHeight="1">
      <c r="L5320" s="293"/>
      <c r="M5320" s="290"/>
      <c r="N5320" s="314"/>
    </row>
    <row r="5321" spans="12:14" s="291" customFormat="1" ht="12.75" hidden="1" customHeight="1">
      <c r="L5321" s="293"/>
      <c r="M5321" s="290"/>
      <c r="N5321" s="314"/>
    </row>
    <row r="5322" spans="12:14" s="291" customFormat="1" ht="12.75" hidden="1" customHeight="1">
      <c r="L5322" s="293"/>
      <c r="M5322" s="290"/>
      <c r="N5322" s="314"/>
    </row>
    <row r="5323" spans="12:14" s="291" customFormat="1" ht="12.75" hidden="1" customHeight="1">
      <c r="L5323" s="293"/>
      <c r="M5323" s="290"/>
      <c r="N5323" s="314"/>
    </row>
    <row r="5324" spans="12:14" s="291" customFormat="1" ht="12.75" hidden="1" customHeight="1">
      <c r="L5324" s="293"/>
      <c r="M5324" s="290"/>
      <c r="N5324" s="314"/>
    </row>
    <row r="5325" spans="12:14" s="291" customFormat="1" ht="12.75" hidden="1" customHeight="1">
      <c r="L5325" s="293"/>
      <c r="M5325" s="290"/>
      <c r="N5325" s="314"/>
    </row>
    <row r="5326" spans="12:14" s="291" customFormat="1" ht="12.75" hidden="1" customHeight="1">
      <c r="L5326" s="293"/>
      <c r="M5326" s="290"/>
      <c r="N5326" s="314"/>
    </row>
    <row r="5327" spans="12:14" s="291" customFormat="1" ht="12.75" hidden="1" customHeight="1">
      <c r="L5327" s="293"/>
      <c r="M5327" s="290"/>
      <c r="N5327" s="314"/>
    </row>
    <row r="5328" spans="12:14" s="291" customFormat="1" ht="12.75" hidden="1" customHeight="1">
      <c r="L5328" s="293"/>
      <c r="M5328" s="290"/>
      <c r="N5328" s="314"/>
    </row>
    <row r="5329" spans="12:14" s="291" customFormat="1" ht="12.75" hidden="1" customHeight="1">
      <c r="L5329" s="293"/>
      <c r="M5329" s="290"/>
      <c r="N5329" s="314"/>
    </row>
    <row r="5330" spans="12:14" s="291" customFormat="1" ht="12.75" hidden="1" customHeight="1">
      <c r="L5330" s="293"/>
      <c r="M5330" s="290"/>
      <c r="N5330" s="314"/>
    </row>
    <row r="5331" spans="12:14" s="291" customFormat="1" ht="12.75" hidden="1" customHeight="1">
      <c r="L5331" s="293"/>
      <c r="M5331" s="290"/>
      <c r="N5331" s="314"/>
    </row>
    <row r="5332" spans="12:14" s="291" customFormat="1" ht="12.75" hidden="1" customHeight="1">
      <c r="L5332" s="293"/>
      <c r="M5332" s="290"/>
      <c r="N5332" s="314"/>
    </row>
    <row r="5333" spans="12:14" s="291" customFormat="1" ht="12.75" hidden="1" customHeight="1">
      <c r="L5333" s="293"/>
      <c r="M5333" s="290"/>
      <c r="N5333" s="314"/>
    </row>
    <row r="5334" spans="12:14" s="291" customFormat="1" ht="12.75" hidden="1" customHeight="1">
      <c r="L5334" s="293"/>
      <c r="M5334" s="290"/>
      <c r="N5334" s="314"/>
    </row>
    <row r="5335" spans="12:14" s="291" customFormat="1" ht="12.75" hidden="1" customHeight="1">
      <c r="L5335" s="293"/>
      <c r="M5335" s="290"/>
      <c r="N5335" s="314"/>
    </row>
    <row r="5336" spans="12:14" s="291" customFormat="1" ht="12.75" hidden="1" customHeight="1">
      <c r="L5336" s="293"/>
      <c r="M5336" s="290"/>
      <c r="N5336" s="314"/>
    </row>
    <row r="5337" spans="12:14" s="291" customFormat="1" ht="12.75" hidden="1" customHeight="1">
      <c r="L5337" s="293"/>
      <c r="M5337" s="290"/>
      <c r="N5337" s="314"/>
    </row>
    <row r="5338" spans="12:14" s="291" customFormat="1" ht="12.75" hidden="1" customHeight="1">
      <c r="L5338" s="293"/>
      <c r="M5338" s="290"/>
      <c r="N5338" s="314"/>
    </row>
    <row r="5339" spans="12:14" s="291" customFormat="1" ht="12.75" hidden="1" customHeight="1">
      <c r="L5339" s="293"/>
      <c r="M5339" s="290"/>
      <c r="N5339" s="314"/>
    </row>
    <row r="5340" spans="12:14" s="291" customFormat="1" ht="12.75" hidden="1" customHeight="1">
      <c r="L5340" s="293"/>
      <c r="M5340" s="290"/>
      <c r="N5340" s="314"/>
    </row>
    <row r="5341" spans="12:14" s="291" customFormat="1" ht="12.75" hidden="1" customHeight="1">
      <c r="L5341" s="293"/>
      <c r="M5341" s="290"/>
      <c r="N5341" s="314"/>
    </row>
    <row r="5342" spans="12:14" s="291" customFormat="1" ht="12.75" hidden="1" customHeight="1">
      <c r="L5342" s="293"/>
      <c r="M5342" s="290"/>
      <c r="N5342" s="314"/>
    </row>
    <row r="5343" spans="12:14" s="291" customFormat="1" ht="12.75" hidden="1" customHeight="1">
      <c r="L5343" s="293"/>
      <c r="M5343" s="290"/>
      <c r="N5343" s="314"/>
    </row>
    <row r="5344" spans="12:14" s="291" customFormat="1" ht="12.75" hidden="1" customHeight="1">
      <c r="L5344" s="293"/>
      <c r="M5344" s="290"/>
      <c r="N5344" s="314"/>
    </row>
    <row r="5345" spans="12:14" s="291" customFormat="1" ht="12.75" hidden="1" customHeight="1">
      <c r="L5345" s="293"/>
      <c r="M5345" s="290"/>
      <c r="N5345" s="314"/>
    </row>
    <row r="5346" spans="12:14" s="291" customFormat="1" ht="12.75" hidden="1" customHeight="1">
      <c r="L5346" s="293"/>
      <c r="M5346" s="290"/>
      <c r="N5346" s="314"/>
    </row>
    <row r="5347" spans="12:14" s="291" customFormat="1" ht="12.75" hidden="1" customHeight="1">
      <c r="L5347" s="293"/>
      <c r="M5347" s="290"/>
      <c r="N5347" s="314"/>
    </row>
    <row r="5348" spans="12:14" s="291" customFormat="1" ht="12.75" hidden="1" customHeight="1">
      <c r="L5348" s="293"/>
      <c r="M5348" s="290"/>
      <c r="N5348" s="314"/>
    </row>
    <row r="5349" spans="12:14" s="291" customFormat="1" ht="12.75" hidden="1" customHeight="1">
      <c r="L5349" s="293"/>
      <c r="M5349" s="290"/>
      <c r="N5349" s="314"/>
    </row>
    <row r="5350" spans="12:14" s="291" customFormat="1" ht="12.75" hidden="1" customHeight="1">
      <c r="L5350" s="293"/>
      <c r="M5350" s="290"/>
      <c r="N5350" s="314"/>
    </row>
    <row r="5351" spans="12:14" s="291" customFormat="1" ht="12.75" hidden="1" customHeight="1">
      <c r="L5351" s="293"/>
      <c r="M5351" s="290"/>
      <c r="N5351" s="314"/>
    </row>
    <row r="5352" spans="12:14" s="291" customFormat="1" ht="12.75" hidden="1" customHeight="1">
      <c r="L5352" s="293"/>
      <c r="M5352" s="290"/>
      <c r="N5352" s="314"/>
    </row>
    <row r="5353" spans="12:14" s="291" customFormat="1" ht="12.75" hidden="1" customHeight="1">
      <c r="L5353" s="293"/>
      <c r="M5353" s="290"/>
      <c r="N5353" s="314"/>
    </row>
    <row r="5354" spans="12:14" s="291" customFormat="1" ht="12.75" hidden="1" customHeight="1">
      <c r="L5354" s="293"/>
      <c r="M5354" s="290"/>
      <c r="N5354" s="314"/>
    </row>
    <row r="5355" spans="12:14" s="291" customFormat="1" ht="12.75" hidden="1" customHeight="1">
      <c r="L5355" s="293"/>
      <c r="M5355" s="290"/>
      <c r="N5355" s="314"/>
    </row>
    <row r="5356" spans="12:14" s="291" customFormat="1" ht="12.75" hidden="1" customHeight="1">
      <c r="L5356" s="293"/>
      <c r="M5356" s="290"/>
      <c r="N5356" s="314"/>
    </row>
    <row r="5357" spans="12:14" s="291" customFormat="1" ht="12.75" hidden="1" customHeight="1">
      <c r="L5357" s="293"/>
      <c r="M5357" s="290"/>
      <c r="N5357" s="314"/>
    </row>
    <row r="5358" spans="12:14" s="291" customFormat="1" ht="12.75" hidden="1" customHeight="1">
      <c r="L5358" s="293"/>
      <c r="M5358" s="290"/>
      <c r="N5358" s="314"/>
    </row>
    <row r="5359" spans="12:14" s="291" customFormat="1" ht="12.75" hidden="1" customHeight="1">
      <c r="L5359" s="293"/>
      <c r="M5359" s="290"/>
      <c r="N5359" s="314"/>
    </row>
    <row r="5360" spans="12:14" s="291" customFormat="1" ht="12.75" hidden="1" customHeight="1">
      <c r="L5360" s="293"/>
      <c r="M5360" s="290"/>
      <c r="N5360" s="314"/>
    </row>
    <row r="5361" spans="12:14" s="291" customFormat="1" ht="12.75" hidden="1" customHeight="1">
      <c r="L5361" s="293"/>
      <c r="M5361" s="290"/>
      <c r="N5361" s="314"/>
    </row>
    <row r="5362" spans="12:14" s="291" customFormat="1" ht="12.75" hidden="1" customHeight="1">
      <c r="L5362" s="293"/>
      <c r="M5362" s="290"/>
      <c r="N5362" s="314"/>
    </row>
    <row r="5363" spans="12:14" s="291" customFormat="1" ht="12.75" hidden="1" customHeight="1">
      <c r="L5363" s="293"/>
      <c r="M5363" s="290"/>
      <c r="N5363" s="314"/>
    </row>
    <row r="5364" spans="12:14" s="291" customFormat="1" ht="12.75" hidden="1" customHeight="1">
      <c r="L5364" s="293"/>
      <c r="M5364" s="290"/>
      <c r="N5364" s="314"/>
    </row>
    <row r="5365" spans="12:14" s="291" customFormat="1" ht="12.75" hidden="1" customHeight="1">
      <c r="L5365" s="293"/>
      <c r="M5365" s="290"/>
      <c r="N5365" s="314"/>
    </row>
    <row r="5366" spans="12:14" s="291" customFormat="1" ht="12.75" hidden="1" customHeight="1">
      <c r="L5366" s="293"/>
      <c r="M5366" s="290"/>
      <c r="N5366" s="314"/>
    </row>
    <row r="5367" spans="12:14" s="291" customFormat="1" ht="12.75" hidden="1" customHeight="1">
      <c r="L5367" s="293"/>
      <c r="M5367" s="290"/>
      <c r="N5367" s="314"/>
    </row>
    <row r="5368" spans="12:14" s="291" customFormat="1" ht="12.75" hidden="1" customHeight="1">
      <c r="L5368" s="293"/>
      <c r="M5368" s="290"/>
      <c r="N5368" s="314"/>
    </row>
    <row r="5369" spans="12:14" s="291" customFormat="1" ht="12.75" hidden="1" customHeight="1">
      <c r="L5369" s="293"/>
      <c r="M5369" s="290"/>
      <c r="N5369" s="314"/>
    </row>
    <row r="5370" spans="12:14" s="291" customFormat="1" ht="12.75" hidden="1" customHeight="1">
      <c r="L5370" s="293"/>
      <c r="M5370" s="290"/>
      <c r="N5370" s="314"/>
    </row>
    <row r="5371" spans="12:14" s="291" customFormat="1" ht="12.75" hidden="1" customHeight="1">
      <c r="L5371" s="293"/>
      <c r="M5371" s="290"/>
      <c r="N5371" s="314"/>
    </row>
    <row r="5372" spans="12:14" s="291" customFormat="1" ht="12.75" hidden="1" customHeight="1">
      <c r="L5372" s="293"/>
      <c r="M5372" s="290"/>
      <c r="N5372" s="314"/>
    </row>
    <row r="5373" spans="12:14" s="291" customFormat="1" ht="12.75" hidden="1" customHeight="1">
      <c r="L5373" s="293"/>
      <c r="M5373" s="290"/>
      <c r="N5373" s="314"/>
    </row>
    <row r="5374" spans="12:14" s="291" customFormat="1" ht="12.75" hidden="1" customHeight="1">
      <c r="L5374" s="293"/>
      <c r="M5374" s="290"/>
      <c r="N5374" s="314"/>
    </row>
    <row r="5375" spans="12:14" s="291" customFormat="1" ht="12.75" hidden="1" customHeight="1">
      <c r="L5375" s="293"/>
      <c r="M5375" s="290"/>
      <c r="N5375" s="314"/>
    </row>
    <row r="5376" spans="12:14" s="291" customFormat="1" ht="12.75" hidden="1" customHeight="1">
      <c r="L5376" s="293"/>
      <c r="M5376" s="290"/>
      <c r="N5376" s="314"/>
    </row>
    <row r="5377" spans="12:14" s="291" customFormat="1" ht="12.75" hidden="1" customHeight="1">
      <c r="L5377" s="293"/>
      <c r="M5377" s="290"/>
      <c r="N5377" s="314"/>
    </row>
    <row r="5378" spans="12:14" s="291" customFormat="1" ht="12.75" hidden="1" customHeight="1">
      <c r="L5378" s="293"/>
      <c r="M5378" s="290"/>
      <c r="N5378" s="314"/>
    </row>
    <row r="5379" spans="12:14" s="291" customFormat="1" ht="12.75" hidden="1" customHeight="1">
      <c r="L5379" s="293"/>
      <c r="M5379" s="290"/>
      <c r="N5379" s="314"/>
    </row>
    <row r="5380" spans="12:14" s="291" customFormat="1" ht="12.75" hidden="1" customHeight="1">
      <c r="L5380" s="293"/>
      <c r="M5380" s="290"/>
      <c r="N5380" s="314"/>
    </row>
    <row r="5381" spans="12:14" s="291" customFormat="1" ht="12.75" hidden="1" customHeight="1">
      <c r="L5381" s="293"/>
      <c r="M5381" s="290"/>
      <c r="N5381" s="314"/>
    </row>
    <row r="5382" spans="12:14" s="291" customFormat="1" ht="12.75" hidden="1" customHeight="1">
      <c r="L5382" s="293"/>
      <c r="M5382" s="290"/>
      <c r="N5382" s="314"/>
    </row>
    <row r="5383" spans="12:14" s="291" customFormat="1" ht="12.75" hidden="1" customHeight="1">
      <c r="L5383" s="293"/>
      <c r="M5383" s="290"/>
      <c r="N5383" s="314"/>
    </row>
    <row r="5384" spans="12:14" s="291" customFormat="1" ht="12.75" hidden="1" customHeight="1">
      <c r="L5384" s="293"/>
      <c r="M5384" s="290"/>
      <c r="N5384" s="314"/>
    </row>
    <row r="5385" spans="12:14" s="291" customFormat="1" ht="12.75" hidden="1" customHeight="1">
      <c r="L5385" s="293"/>
      <c r="M5385" s="290"/>
      <c r="N5385" s="314"/>
    </row>
    <row r="5386" spans="12:14" s="291" customFormat="1" ht="12.75" hidden="1" customHeight="1">
      <c r="L5386" s="293"/>
      <c r="M5386" s="290"/>
      <c r="N5386" s="314"/>
    </row>
    <row r="5387" spans="12:14" s="291" customFormat="1" ht="12.75" hidden="1" customHeight="1">
      <c r="L5387" s="293"/>
      <c r="M5387" s="290"/>
      <c r="N5387" s="314"/>
    </row>
    <row r="5388" spans="12:14" s="291" customFormat="1" ht="12.75" hidden="1" customHeight="1">
      <c r="L5388" s="293"/>
      <c r="M5388" s="290"/>
      <c r="N5388" s="314"/>
    </row>
    <row r="5389" spans="12:14" s="291" customFormat="1" ht="12.75" hidden="1" customHeight="1">
      <c r="L5389" s="293"/>
      <c r="M5389" s="290"/>
      <c r="N5389" s="314"/>
    </row>
    <row r="5390" spans="12:14" s="291" customFormat="1" ht="12.75" hidden="1" customHeight="1">
      <c r="L5390" s="293"/>
      <c r="M5390" s="290"/>
      <c r="N5390" s="314"/>
    </row>
    <row r="5391" spans="12:14" s="291" customFormat="1" ht="12.75" hidden="1" customHeight="1">
      <c r="L5391" s="293"/>
      <c r="M5391" s="290"/>
      <c r="N5391" s="314"/>
    </row>
    <row r="5392" spans="12:14" s="291" customFormat="1" ht="12.75" hidden="1" customHeight="1">
      <c r="L5392" s="293"/>
      <c r="M5392" s="290"/>
      <c r="N5392" s="314"/>
    </row>
    <row r="5393" spans="12:14" s="291" customFormat="1" ht="12.75" hidden="1" customHeight="1">
      <c r="L5393" s="293"/>
      <c r="M5393" s="290"/>
      <c r="N5393" s="314"/>
    </row>
    <row r="5394" spans="12:14" s="291" customFormat="1" ht="12.75" hidden="1" customHeight="1">
      <c r="L5394" s="293"/>
      <c r="M5394" s="290"/>
      <c r="N5394" s="314"/>
    </row>
    <row r="5395" spans="12:14" s="291" customFormat="1" ht="12.75" hidden="1" customHeight="1">
      <c r="L5395" s="293"/>
      <c r="M5395" s="290"/>
      <c r="N5395" s="314"/>
    </row>
    <row r="5396" spans="12:14" s="291" customFormat="1" ht="12.75" hidden="1" customHeight="1">
      <c r="L5396" s="293"/>
      <c r="M5396" s="290"/>
      <c r="N5396" s="314"/>
    </row>
    <row r="5397" spans="12:14" s="291" customFormat="1" ht="12.75" hidden="1" customHeight="1">
      <c r="L5397" s="293"/>
      <c r="M5397" s="290"/>
      <c r="N5397" s="314"/>
    </row>
    <row r="5398" spans="12:14" s="291" customFormat="1" ht="12.75" hidden="1" customHeight="1">
      <c r="L5398" s="293"/>
      <c r="M5398" s="290"/>
      <c r="N5398" s="314"/>
    </row>
    <row r="5399" spans="12:14" s="291" customFormat="1" ht="12.75" hidden="1" customHeight="1">
      <c r="L5399" s="293"/>
      <c r="M5399" s="290"/>
      <c r="N5399" s="314"/>
    </row>
    <row r="5400" spans="12:14" s="291" customFormat="1" ht="12.75" hidden="1" customHeight="1">
      <c r="L5400" s="293"/>
      <c r="M5400" s="290"/>
      <c r="N5400" s="314"/>
    </row>
    <row r="5401" spans="12:14" s="291" customFormat="1" ht="12.75" hidden="1" customHeight="1">
      <c r="L5401" s="293"/>
      <c r="M5401" s="290"/>
      <c r="N5401" s="314"/>
    </row>
    <row r="5402" spans="12:14" s="291" customFormat="1" ht="12.75" hidden="1" customHeight="1">
      <c r="L5402" s="293"/>
      <c r="M5402" s="290"/>
      <c r="N5402" s="314"/>
    </row>
    <row r="5403" spans="12:14" s="291" customFormat="1" ht="12.75" hidden="1" customHeight="1">
      <c r="L5403" s="293"/>
      <c r="M5403" s="290"/>
      <c r="N5403" s="314"/>
    </row>
    <row r="5404" spans="12:14" s="291" customFormat="1" ht="12.75" hidden="1" customHeight="1">
      <c r="L5404" s="293"/>
      <c r="M5404" s="290"/>
      <c r="N5404" s="314"/>
    </row>
    <row r="5405" spans="12:14" s="291" customFormat="1" ht="12.75" hidden="1" customHeight="1">
      <c r="L5405" s="293"/>
      <c r="M5405" s="290"/>
      <c r="N5405" s="314"/>
    </row>
    <row r="5406" spans="12:14" s="291" customFormat="1" ht="12.75" hidden="1" customHeight="1">
      <c r="L5406" s="293"/>
      <c r="M5406" s="290"/>
      <c r="N5406" s="314"/>
    </row>
    <row r="5407" spans="12:14" s="291" customFormat="1" ht="12.75" hidden="1" customHeight="1">
      <c r="L5407" s="293"/>
      <c r="M5407" s="290"/>
      <c r="N5407" s="314"/>
    </row>
    <row r="5408" spans="12:14" s="291" customFormat="1" ht="12.75" hidden="1" customHeight="1">
      <c r="L5408" s="293"/>
      <c r="M5408" s="290"/>
      <c r="N5408" s="314"/>
    </row>
    <row r="5409" spans="12:14" s="291" customFormat="1" ht="12.75" hidden="1" customHeight="1">
      <c r="L5409" s="293"/>
      <c r="M5409" s="290"/>
      <c r="N5409" s="314"/>
    </row>
    <row r="5410" spans="12:14" s="291" customFormat="1" ht="12.75" hidden="1" customHeight="1">
      <c r="L5410" s="293"/>
      <c r="M5410" s="290"/>
      <c r="N5410" s="314"/>
    </row>
    <row r="5411" spans="12:14" s="291" customFormat="1" ht="12.75" hidden="1" customHeight="1">
      <c r="L5411" s="293"/>
      <c r="M5411" s="290"/>
      <c r="N5411" s="314"/>
    </row>
    <row r="5412" spans="12:14" s="291" customFormat="1" ht="12.75" hidden="1" customHeight="1">
      <c r="L5412" s="293"/>
      <c r="M5412" s="290"/>
      <c r="N5412" s="314"/>
    </row>
    <row r="5413" spans="12:14" s="291" customFormat="1" ht="12.75" hidden="1" customHeight="1">
      <c r="L5413" s="293"/>
      <c r="M5413" s="290"/>
      <c r="N5413" s="314"/>
    </row>
    <row r="5414" spans="12:14" s="291" customFormat="1" ht="12.75" hidden="1" customHeight="1">
      <c r="L5414" s="293"/>
      <c r="M5414" s="290"/>
      <c r="N5414" s="314"/>
    </row>
    <row r="5415" spans="12:14" s="291" customFormat="1" ht="12.75" hidden="1" customHeight="1">
      <c r="L5415" s="293"/>
      <c r="M5415" s="290"/>
      <c r="N5415" s="314"/>
    </row>
    <row r="5416" spans="12:14" s="291" customFormat="1" ht="12.75" hidden="1" customHeight="1">
      <c r="L5416" s="293"/>
      <c r="M5416" s="290"/>
      <c r="N5416" s="314"/>
    </row>
    <row r="5417" spans="12:14" s="291" customFormat="1" ht="12.75" hidden="1" customHeight="1">
      <c r="L5417" s="293"/>
      <c r="M5417" s="290"/>
      <c r="N5417" s="314"/>
    </row>
    <row r="5418" spans="12:14" s="291" customFormat="1" ht="12.75" hidden="1" customHeight="1">
      <c r="L5418" s="293"/>
      <c r="M5418" s="290"/>
      <c r="N5418" s="314"/>
    </row>
    <row r="5419" spans="12:14" s="291" customFormat="1" ht="12.75" hidden="1" customHeight="1">
      <c r="L5419" s="293"/>
      <c r="M5419" s="290"/>
      <c r="N5419" s="314"/>
    </row>
    <row r="5420" spans="12:14" s="291" customFormat="1" ht="12.75" hidden="1" customHeight="1">
      <c r="L5420" s="293"/>
      <c r="M5420" s="290"/>
      <c r="N5420" s="314"/>
    </row>
    <row r="5421" spans="12:14" s="291" customFormat="1" ht="12.75" hidden="1" customHeight="1">
      <c r="L5421" s="293"/>
      <c r="M5421" s="290"/>
      <c r="N5421" s="314"/>
    </row>
    <row r="5422" spans="12:14" s="291" customFormat="1" ht="12.75" hidden="1" customHeight="1">
      <c r="L5422" s="293"/>
      <c r="M5422" s="290"/>
      <c r="N5422" s="314"/>
    </row>
    <row r="5423" spans="12:14" s="291" customFormat="1" ht="12.75" hidden="1" customHeight="1">
      <c r="L5423" s="293"/>
      <c r="M5423" s="290"/>
      <c r="N5423" s="314"/>
    </row>
    <row r="5424" spans="12:14" s="291" customFormat="1" ht="12.75" hidden="1" customHeight="1">
      <c r="L5424" s="293"/>
      <c r="M5424" s="290"/>
      <c r="N5424" s="314"/>
    </row>
    <row r="5425" spans="12:14" s="291" customFormat="1" ht="12.75" hidden="1" customHeight="1">
      <c r="L5425" s="293"/>
      <c r="M5425" s="290"/>
      <c r="N5425" s="314"/>
    </row>
    <row r="5426" spans="12:14" s="291" customFormat="1" ht="12.75" hidden="1" customHeight="1">
      <c r="L5426" s="293"/>
      <c r="M5426" s="290"/>
      <c r="N5426" s="314"/>
    </row>
    <row r="5427" spans="12:14" s="291" customFormat="1" ht="12.75" hidden="1" customHeight="1">
      <c r="L5427" s="293"/>
      <c r="M5427" s="290"/>
      <c r="N5427" s="314"/>
    </row>
    <row r="5428" spans="12:14" s="291" customFormat="1" ht="12.75" hidden="1" customHeight="1">
      <c r="L5428" s="293"/>
      <c r="M5428" s="290"/>
      <c r="N5428" s="314"/>
    </row>
    <row r="5429" spans="12:14" s="291" customFormat="1" ht="12.75" hidden="1" customHeight="1">
      <c r="L5429" s="293"/>
      <c r="M5429" s="290"/>
      <c r="N5429" s="314"/>
    </row>
    <row r="5430" spans="12:14" s="291" customFormat="1" ht="12.75" hidden="1" customHeight="1">
      <c r="L5430" s="293"/>
      <c r="M5430" s="290"/>
      <c r="N5430" s="314"/>
    </row>
    <row r="5431" spans="12:14" s="291" customFormat="1" ht="12.75" hidden="1" customHeight="1">
      <c r="L5431" s="293"/>
      <c r="M5431" s="290"/>
      <c r="N5431" s="314"/>
    </row>
    <row r="5432" spans="12:14" s="291" customFormat="1" ht="12.75" hidden="1" customHeight="1">
      <c r="L5432" s="293"/>
      <c r="M5432" s="290"/>
      <c r="N5432" s="314"/>
    </row>
    <row r="5433" spans="12:14" s="291" customFormat="1" ht="12.75" hidden="1" customHeight="1">
      <c r="L5433" s="293"/>
      <c r="M5433" s="290"/>
      <c r="N5433" s="314"/>
    </row>
    <row r="5434" spans="12:14" s="291" customFormat="1" ht="12.75" hidden="1" customHeight="1">
      <c r="L5434" s="293"/>
      <c r="M5434" s="290"/>
      <c r="N5434" s="314"/>
    </row>
    <row r="5435" spans="12:14" s="291" customFormat="1" ht="12.75" hidden="1" customHeight="1">
      <c r="L5435" s="293"/>
      <c r="M5435" s="290"/>
      <c r="N5435" s="314"/>
    </row>
    <row r="5436" spans="12:14" s="291" customFormat="1" ht="12.75" hidden="1" customHeight="1">
      <c r="L5436" s="293"/>
      <c r="M5436" s="290"/>
      <c r="N5436" s="314"/>
    </row>
    <row r="5437" spans="12:14" s="291" customFormat="1" ht="12.75" hidden="1" customHeight="1">
      <c r="L5437" s="293"/>
      <c r="M5437" s="290"/>
      <c r="N5437" s="314"/>
    </row>
    <row r="5438" spans="12:14" s="291" customFormat="1" ht="12.75" hidden="1" customHeight="1">
      <c r="L5438" s="293"/>
      <c r="M5438" s="290"/>
      <c r="N5438" s="314"/>
    </row>
    <row r="5439" spans="12:14" s="291" customFormat="1" ht="12.75" hidden="1" customHeight="1">
      <c r="L5439" s="293"/>
      <c r="M5439" s="290"/>
      <c r="N5439" s="314"/>
    </row>
    <row r="5440" spans="12:14" s="291" customFormat="1" ht="12.75" hidden="1" customHeight="1">
      <c r="L5440" s="293"/>
      <c r="M5440" s="290"/>
      <c r="N5440" s="314"/>
    </row>
    <row r="5441" spans="12:14" s="291" customFormat="1" ht="12.75" hidden="1" customHeight="1">
      <c r="L5441" s="293"/>
      <c r="M5441" s="290"/>
      <c r="N5441" s="314"/>
    </row>
    <row r="5442" spans="12:14" s="291" customFormat="1" ht="12.75" hidden="1" customHeight="1">
      <c r="L5442" s="293"/>
      <c r="M5442" s="290"/>
      <c r="N5442" s="314"/>
    </row>
    <row r="5443" spans="12:14" s="291" customFormat="1" ht="12.75" hidden="1" customHeight="1">
      <c r="L5443" s="293"/>
      <c r="M5443" s="290"/>
      <c r="N5443" s="314"/>
    </row>
    <row r="5444" spans="12:14" s="291" customFormat="1" ht="12.75" hidden="1" customHeight="1">
      <c r="L5444" s="293"/>
      <c r="M5444" s="290"/>
      <c r="N5444" s="314"/>
    </row>
    <row r="5445" spans="12:14" s="291" customFormat="1" ht="12.75" hidden="1" customHeight="1">
      <c r="L5445" s="293"/>
      <c r="M5445" s="290"/>
      <c r="N5445" s="314"/>
    </row>
    <row r="5446" spans="12:14" s="291" customFormat="1" ht="12.75" hidden="1" customHeight="1">
      <c r="L5446" s="293"/>
      <c r="M5446" s="290"/>
      <c r="N5446" s="314"/>
    </row>
    <row r="5447" spans="12:14" s="291" customFormat="1" ht="12.75" hidden="1" customHeight="1">
      <c r="L5447" s="293"/>
      <c r="M5447" s="290"/>
      <c r="N5447" s="314"/>
    </row>
    <row r="5448" spans="12:14" s="291" customFormat="1" ht="12.75" hidden="1" customHeight="1">
      <c r="L5448" s="293"/>
      <c r="M5448" s="290"/>
      <c r="N5448" s="314"/>
    </row>
    <row r="5449" spans="12:14" s="291" customFormat="1" ht="12.75" hidden="1" customHeight="1">
      <c r="L5449" s="293"/>
      <c r="M5449" s="290"/>
      <c r="N5449" s="314"/>
    </row>
    <row r="5450" spans="12:14" s="291" customFormat="1" ht="12.75" hidden="1" customHeight="1">
      <c r="L5450" s="293"/>
      <c r="M5450" s="290"/>
      <c r="N5450" s="314"/>
    </row>
    <row r="5451" spans="12:14" s="291" customFormat="1" ht="12.75" hidden="1" customHeight="1">
      <c r="L5451" s="293"/>
      <c r="M5451" s="290"/>
      <c r="N5451" s="314"/>
    </row>
    <row r="5452" spans="12:14" s="291" customFormat="1" ht="12.75" hidden="1" customHeight="1">
      <c r="L5452" s="293"/>
      <c r="M5452" s="290"/>
      <c r="N5452" s="314"/>
    </row>
    <row r="5453" spans="12:14" s="291" customFormat="1" ht="12.75" hidden="1" customHeight="1">
      <c r="L5453" s="293"/>
      <c r="M5453" s="290"/>
      <c r="N5453" s="314"/>
    </row>
    <row r="5454" spans="12:14" s="291" customFormat="1" ht="12.75" hidden="1" customHeight="1">
      <c r="L5454" s="293"/>
      <c r="M5454" s="290"/>
      <c r="N5454" s="314"/>
    </row>
    <row r="5455" spans="12:14" s="291" customFormat="1" ht="12.75" hidden="1" customHeight="1">
      <c r="L5455" s="293"/>
      <c r="M5455" s="290"/>
      <c r="N5455" s="314"/>
    </row>
    <row r="5456" spans="12:14" s="291" customFormat="1" ht="12.75" hidden="1" customHeight="1">
      <c r="L5456" s="293"/>
      <c r="M5456" s="290"/>
      <c r="N5456" s="314"/>
    </row>
    <row r="5457" spans="12:14" s="291" customFormat="1" ht="12.75" hidden="1" customHeight="1">
      <c r="L5457" s="293"/>
      <c r="M5457" s="290"/>
      <c r="N5457" s="314"/>
    </row>
    <row r="5458" spans="12:14" s="291" customFormat="1" ht="12.75" hidden="1" customHeight="1">
      <c r="L5458" s="293"/>
      <c r="M5458" s="290"/>
      <c r="N5458" s="314"/>
    </row>
    <row r="5459" spans="12:14" s="291" customFormat="1" ht="12.75" hidden="1" customHeight="1">
      <c r="L5459" s="293"/>
      <c r="M5459" s="290"/>
      <c r="N5459" s="314"/>
    </row>
    <row r="5460" spans="12:14" s="291" customFormat="1" ht="12.75" hidden="1" customHeight="1">
      <c r="L5460" s="293"/>
      <c r="M5460" s="290"/>
      <c r="N5460" s="314"/>
    </row>
    <row r="5461" spans="12:14" s="291" customFormat="1" ht="12.75" hidden="1" customHeight="1">
      <c r="L5461" s="293"/>
      <c r="M5461" s="290"/>
      <c r="N5461" s="314"/>
    </row>
    <row r="5462" spans="12:14" s="291" customFormat="1" ht="12.75" hidden="1" customHeight="1">
      <c r="L5462" s="293"/>
      <c r="M5462" s="290"/>
      <c r="N5462" s="314"/>
    </row>
    <row r="5463" spans="12:14" s="291" customFormat="1" ht="12.75" hidden="1" customHeight="1">
      <c r="L5463" s="293"/>
      <c r="M5463" s="290"/>
      <c r="N5463" s="314"/>
    </row>
    <row r="5464" spans="12:14" s="291" customFormat="1" ht="12.75" hidden="1" customHeight="1">
      <c r="L5464" s="293"/>
      <c r="M5464" s="290"/>
      <c r="N5464" s="314"/>
    </row>
    <row r="5465" spans="12:14" s="291" customFormat="1" ht="12.75" hidden="1" customHeight="1">
      <c r="L5465" s="293"/>
      <c r="M5465" s="290"/>
      <c r="N5465" s="314"/>
    </row>
    <row r="5466" spans="12:14" s="291" customFormat="1" ht="12.75" hidden="1" customHeight="1">
      <c r="L5466" s="293"/>
      <c r="M5466" s="290"/>
      <c r="N5466" s="314"/>
    </row>
    <row r="5467" spans="12:14" s="291" customFormat="1" ht="12.75" hidden="1" customHeight="1">
      <c r="L5467" s="293"/>
      <c r="M5467" s="290"/>
      <c r="N5467" s="314"/>
    </row>
    <row r="5468" spans="12:14" s="291" customFormat="1" ht="12.75" hidden="1" customHeight="1">
      <c r="L5468" s="293"/>
      <c r="M5468" s="290"/>
      <c r="N5468" s="314"/>
    </row>
    <row r="5469" spans="12:14" s="291" customFormat="1" ht="12.75" hidden="1" customHeight="1">
      <c r="L5469" s="293"/>
      <c r="M5469" s="290"/>
      <c r="N5469" s="314"/>
    </row>
    <row r="5470" spans="12:14" s="291" customFormat="1" ht="12.75" hidden="1" customHeight="1">
      <c r="L5470" s="293"/>
      <c r="M5470" s="290"/>
      <c r="N5470" s="314"/>
    </row>
    <row r="5471" spans="12:14" s="291" customFormat="1" ht="12.75" hidden="1" customHeight="1">
      <c r="L5471" s="293"/>
      <c r="M5471" s="290"/>
      <c r="N5471" s="314"/>
    </row>
    <row r="5472" spans="12:14" s="291" customFormat="1" ht="12.75" hidden="1" customHeight="1">
      <c r="L5472" s="293"/>
      <c r="M5472" s="290"/>
      <c r="N5472" s="314"/>
    </row>
    <row r="5473" spans="12:14" s="291" customFormat="1" ht="12.75" hidden="1" customHeight="1">
      <c r="L5473" s="293"/>
      <c r="M5473" s="290"/>
      <c r="N5473" s="314"/>
    </row>
    <row r="5474" spans="12:14" s="291" customFormat="1" ht="12.75" hidden="1" customHeight="1">
      <c r="L5474" s="293"/>
      <c r="M5474" s="290"/>
      <c r="N5474" s="314"/>
    </row>
    <row r="5475" spans="12:14" s="291" customFormat="1" ht="12.75" hidden="1" customHeight="1">
      <c r="L5475" s="293"/>
      <c r="M5475" s="290"/>
      <c r="N5475" s="314"/>
    </row>
    <row r="5476" spans="12:14" s="291" customFormat="1" ht="12.75" hidden="1" customHeight="1">
      <c r="L5476" s="293"/>
      <c r="M5476" s="290"/>
      <c r="N5476" s="314"/>
    </row>
    <row r="5477" spans="12:14" s="291" customFormat="1" ht="12.75" hidden="1" customHeight="1">
      <c r="L5477" s="293"/>
      <c r="M5477" s="290"/>
      <c r="N5477" s="314"/>
    </row>
    <row r="5478" spans="12:14" s="291" customFormat="1" ht="12.75" hidden="1" customHeight="1">
      <c r="L5478" s="293"/>
      <c r="M5478" s="290"/>
      <c r="N5478" s="314"/>
    </row>
    <row r="5479" spans="12:14" s="291" customFormat="1" ht="12.75" hidden="1" customHeight="1">
      <c r="L5479" s="293"/>
      <c r="M5479" s="290"/>
      <c r="N5479" s="314"/>
    </row>
    <row r="5480" spans="12:14" s="291" customFormat="1" ht="12.75" hidden="1" customHeight="1">
      <c r="L5480" s="293"/>
      <c r="M5480" s="290"/>
      <c r="N5480" s="314"/>
    </row>
    <row r="5481" spans="12:14" s="291" customFormat="1" ht="12.75" hidden="1" customHeight="1">
      <c r="L5481" s="293"/>
      <c r="M5481" s="290"/>
      <c r="N5481" s="314"/>
    </row>
    <row r="5482" spans="12:14" s="291" customFormat="1" ht="12.75" hidden="1" customHeight="1">
      <c r="L5482" s="293"/>
      <c r="M5482" s="290"/>
      <c r="N5482" s="314"/>
    </row>
    <row r="5483" spans="12:14" s="291" customFormat="1" ht="12.75" hidden="1" customHeight="1">
      <c r="L5483" s="293"/>
      <c r="M5483" s="290"/>
      <c r="N5483" s="314"/>
    </row>
    <row r="5484" spans="12:14" s="291" customFormat="1" ht="12.75" hidden="1" customHeight="1">
      <c r="L5484" s="293"/>
      <c r="M5484" s="290"/>
      <c r="N5484" s="314"/>
    </row>
    <row r="5485" spans="12:14" s="291" customFormat="1" ht="12.75" hidden="1" customHeight="1">
      <c r="L5485" s="293"/>
      <c r="M5485" s="290"/>
      <c r="N5485" s="314"/>
    </row>
    <row r="5486" spans="12:14" s="291" customFormat="1" ht="12.75" hidden="1" customHeight="1">
      <c r="L5486" s="293"/>
      <c r="M5486" s="290"/>
      <c r="N5486" s="314"/>
    </row>
    <row r="5487" spans="12:14" s="291" customFormat="1" ht="12.75" hidden="1" customHeight="1">
      <c r="L5487" s="293"/>
      <c r="M5487" s="290"/>
      <c r="N5487" s="314"/>
    </row>
    <row r="5488" spans="12:14" s="291" customFormat="1" ht="12.75" hidden="1" customHeight="1">
      <c r="L5488" s="293"/>
      <c r="M5488" s="290"/>
      <c r="N5488" s="314"/>
    </row>
    <row r="5489" spans="12:14" s="291" customFormat="1" ht="12.75" hidden="1" customHeight="1">
      <c r="L5489" s="293"/>
      <c r="M5489" s="290"/>
      <c r="N5489" s="314"/>
    </row>
    <row r="5490" spans="12:14" s="291" customFormat="1" ht="12.75" hidden="1" customHeight="1">
      <c r="L5490" s="293"/>
      <c r="M5490" s="290"/>
      <c r="N5490" s="314"/>
    </row>
    <row r="5491" spans="12:14" s="291" customFormat="1" ht="12.75" hidden="1" customHeight="1">
      <c r="L5491" s="293"/>
      <c r="M5491" s="290"/>
      <c r="N5491" s="314"/>
    </row>
    <row r="5492" spans="12:14" s="291" customFormat="1" ht="12.75" hidden="1" customHeight="1">
      <c r="L5492" s="293"/>
      <c r="M5492" s="290"/>
      <c r="N5492" s="314"/>
    </row>
    <row r="5493" spans="12:14" s="291" customFormat="1" ht="12.75" hidden="1" customHeight="1">
      <c r="L5493" s="293"/>
      <c r="M5493" s="290"/>
      <c r="N5493" s="314"/>
    </row>
    <row r="5494" spans="12:14" s="291" customFormat="1" ht="12.75" hidden="1" customHeight="1">
      <c r="L5494" s="293"/>
      <c r="M5494" s="290"/>
      <c r="N5494" s="314"/>
    </row>
    <row r="5495" spans="12:14" s="291" customFormat="1" ht="12.75" hidden="1" customHeight="1">
      <c r="L5495" s="293"/>
      <c r="M5495" s="290"/>
      <c r="N5495" s="314"/>
    </row>
    <row r="5496" spans="12:14" s="291" customFormat="1" ht="12.75" hidden="1" customHeight="1">
      <c r="L5496" s="293"/>
      <c r="M5496" s="290"/>
      <c r="N5496" s="314"/>
    </row>
    <row r="5497" spans="12:14" s="291" customFormat="1" ht="12.75" hidden="1" customHeight="1">
      <c r="L5497" s="293"/>
      <c r="M5497" s="290"/>
      <c r="N5497" s="314"/>
    </row>
    <row r="5498" spans="12:14" s="291" customFormat="1" ht="12.75" hidden="1" customHeight="1">
      <c r="L5498" s="293"/>
      <c r="M5498" s="290"/>
      <c r="N5498" s="314"/>
    </row>
    <row r="5499" spans="12:14" s="291" customFormat="1" ht="12.75" hidden="1" customHeight="1">
      <c r="L5499" s="293"/>
      <c r="M5499" s="290"/>
      <c r="N5499" s="314"/>
    </row>
    <row r="5500" spans="12:14" s="291" customFormat="1" ht="12.75" hidden="1" customHeight="1">
      <c r="L5500" s="293"/>
      <c r="M5500" s="290"/>
      <c r="N5500" s="314"/>
    </row>
    <row r="5501" spans="12:14" s="291" customFormat="1" ht="12.75" hidden="1" customHeight="1">
      <c r="L5501" s="293"/>
      <c r="M5501" s="290"/>
      <c r="N5501" s="314"/>
    </row>
    <row r="5502" spans="12:14" s="291" customFormat="1" ht="12.75" hidden="1" customHeight="1">
      <c r="L5502" s="293"/>
      <c r="M5502" s="290"/>
      <c r="N5502" s="314"/>
    </row>
    <row r="5503" spans="12:14" s="291" customFormat="1" ht="12.75" hidden="1" customHeight="1">
      <c r="L5503" s="293"/>
      <c r="M5503" s="290"/>
      <c r="N5503" s="314"/>
    </row>
    <row r="5504" spans="12:14" s="291" customFormat="1" ht="12.75" hidden="1" customHeight="1">
      <c r="L5504" s="293"/>
      <c r="M5504" s="290"/>
      <c r="N5504" s="314"/>
    </row>
    <row r="5505" spans="12:14" s="291" customFormat="1" ht="12.75" hidden="1" customHeight="1">
      <c r="L5505" s="293"/>
      <c r="M5505" s="290"/>
      <c r="N5505" s="314"/>
    </row>
    <row r="5506" spans="12:14" s="291" customFormat="1" ht="12.75" hidden="1" customHeight="1">
      <c r="L5506" s="293"/>
      <c r="M5506" s="290"/>
      <c r="N5506" s="314"/>
    </row>
    <row r="5507" spans="12:14" s="291" customFormat="1" ht="12.75" hidden="1" customHeight="1">
      <c r="L5507" s="293"/>
      <c r="M5507" s="290"/>
      <c r="N5507" s="314"/>
    </row>
    <row r="5508" spans="12:14" s="291" customFormat="1" ht="12.75" hidden="1" customHeight="1">
      <c r="L5508" s="293"/>
      <c r="M5508" s="290"/>
      <c r="N5508" s="314"/>
    </row>
    <row r="5509" spans="12:14" s="291" customFormat="1" ht="12.75" hidden="1" customHeight="1">
      <c r="L5509" s="293"/>
      <c r="M5509" s="290"/>
      <c r="N5509" s="314"/>
    </row>
    <row r="5510" spans="12:14" s="291" customFormat="1" ht="12.75" hidden="1" customHeight="1">
      <c r="L5510" s="293"/>
      <c r="M5510" s="290"/>
      <c r="N5510" s="314"/>
    </row>
    <row r="5511" spans="12:14" s="291" customFormat="1" ht="12.75" hidden="1" customHeight="1">
      <c r="L5511" s="293"/>
      <c r="M5511" s="290"/>
      <c r="N5511" s="314"/>
    </row>
    <row r="5512" spans="12:14" s="291" customFormat="1" ht="12.75" hidden="1" customHeight="1">
      <c r="L5512" s="293"/>
      <c r="M5512" s="290"/>
      <c r="N5512" s="314"/>
    </row>
    <row r="5513" spans="12:14" s="291" customFormat="1" ht="12.75" hidden="1" customHeight="1">
      <c r="L5513" s="293"/>
      <c r="M5513" s="290"/>
      <c r="N5513" s="314"/>
    </row>
    <row r="5514" spans="12:14" s="291" customFormat="1" ht="12.75" hidden="1" customHeight="1">
      <c r="L5514" s="293"/>
      <c r="M5514" s="290"/>
      <c r="N5514" s="314"/>
    </row>
    <row r="5515" spans="12:14" s="291" customFormat="1" ht="12.75" hidden="1" customHeight="1">
      <c r="L5515" s="293"/>
      <c r="M5515" s="290"/>
      <c r="N5515" s="314"/>
    </row>
    <row r="5516" spans="12:14" s="291" customFormat="1" ht="12.75" hidden="1" customHeight="1">
      <c r="L5516" s="293"/>
      <c r="M5516" s="290"/>
      <c r="N5516" s="314"/>
    </row>
    <row r="5517" spans="12:14" s="291" customFormat="1" ht="12.75" hidden="1" customHeight="1">
      <c r="L5517" s="293"/>
      <c r="M5517" s="290"/>
      <c r="N5517" s="314"/>
    </row>
    <row r="5518" spans="12:14" s="291" customFormat="1" ht="12.75" hidden="1" customHeight="1">
      <c r="L5518" s="293"/>
      <c r="M5518" s="290"/>
      <c r="N5518" s="314"/>
    </row>
    <row r="5519" spans="12:14" s="291" customFormat="1" ht="12.75" hidden="1" customHeight="1">
      <c r="L5519" s="293"/>
      <c r="M5519" s="290"/>
      <c r="N5519" s="314"/>
    </row>
    <row r="5520" spans="12:14" s="291" customFormat="1" ht="12.75" hidden="1" customHeight="1">
      <c r="L5520" s="293"/>
      <c r="M5520" s="290"/>
      <c r="N5520" s="314"/>
    </row>
    <row r="5521" spans="12:14" s="291" customFormat="1" ht="12.75" hidden="1" customHeight="1">
      <c r="L5521" s="293"/>
      <c r="M5521" s="290"/>
      <c r="N5521" s="314"/>
    </row>
    <row r="5522" spans="12:14" s="291" customFormat="1" ht="12.75" hidden="1" customHeight="1">
      <c r="L5522" s="293"/>
      <c r="M5522" s="290"/>
      <c r="N5522" s="314"/>
    </row>
    <row r="5523" spans="12:14" s="291" customFormat="1" ht="12.75" hidden="1" customHeight="1">
      <c r="L5523" s="293"/>
      <c r="M5523" s="290"/>
      <c r="N5523" s="314"/>
    </row>
    <row r="5524" spans="12:14" s="291" customFormat="1" ht="12.75" hidden="1" customHeight="1">
      <c r="L5524" s="293"/>
      <c r="M5524" s="290"/>
      <c r="N5524" s="314"/>
    </row>
    <row r="5525" spans="12:14" s="291" customFormat="1" ht="12.75" hidden="1" customHeight="1">
      <c r="L5525" s="293"/>
      <c r="M5525" s="290"/>
      <c r="N5525" s="314"/>
    </row>
    <row r="5526" spans="12:14" s="291" customFormat="1" ht="12.75" hidden="1" customHeight="1">
      <c r="L5526" s="293"/>
      <c r="M5526" s="290"/>
      <c r="N5526" s="314"/>
    </row>
    <row r="5527" spans="12:14" s="291" customFormat="1" ht="12.75" hidden="1" customHeight="1">
      <c r="L5527" s="293"/>
      <c r="M5527" s="290"/>
      <c r="N5527" s="314"/>
    </row>
    <row r="5528" spans="12:14" s="291" customFormat="1" ht="12.75" hidden="1" customHeight="1">
      <c r="L5528" s="293"/>
      <c r="M5528" s="290"/>
      <c r="N5528" s="314"/>
    </row>
    <row r="5529" spans="12:14" s="291" customFormat="1" ht="12.75" hidden="1" customHeight="1">
      <c r="L5529" s="293"/>
      <c r="M5529" s="290"/>
      <c r="N5529" s="314"/>
    </row>
    <row r="5530" spans="12:14" s="291" customFormat="1" ht="12.75" hidden="1" customHeight="1">
      <c r="L5530" s="293"/>
      <c r="M5530" s="290"/>
      <c r="N5530" s="314"/>
    </row>
    <row r="5531" spans="12:14" s="291" customFormat="1" ht="12.75" hidden="1" customHeight="1">
      <c r="L5531" s="293"/>
      <c r="M5531" s="290"/>
      <c r="N5531" s="314"/>
    </row>
    <row r="5532" spans="12:14" s="291" customFormat="1" ht="12.75" hidden="1" customHeight="1">
      <c r="L5532" s="293"/>
      <c r="M5532" s="290"/>
      <c r="N5532" s="314"/>
    </row>
    <row r="5533" spans="12:14" s="291" customFormat="1" ht="12.75" hidden="1" customHeight="1">
      <c r="L5533" s="293"/>
      <c r="M5533" s="290"/>
      <c r="N5533" s="314"/>
    </row>
    <row r="5534" spans="12:14" s="291" customFormat="1" ht="12.75" hidden="1" customHeight="1">
      <c r="L5534" s="293"/>
      <c r="M5534" s="290"/>
      <c r="N5534" s="314"/>
    </row>
    <row r="5535" spans="12:14" s="291" customFormat="1" ht="12.75" hidden="1" customHeight="1">
      <c r="L5535" s="293"/>
      <c r="M5535" s="290"/>
      <c r="N5535" s="314"/>
    </row>
    <row r="5536" spans="12:14" s="291" customFormat="1" ht="12.75" hidden="1" customHeight="1">
      <c r="L5536" s="293"/>
      <c r="M5536" s="290"/>
      <c r="N5536" s="314"/>
    </row>
    <row r="5537" spans="12:14" s="291" customFormat="1" ht="12.75" hidden="1" customHeight="1">
      <c r="L5537" s="293"/>
      <c r="M5537" s="290"/>
      <c r="N5537" s="314"/>
    </row>
    <row r="5538" spans="12:14" s="291" customFormat="1" ht="12.75" hidden="1" customHeight="1">
      <c r="L5538" s="293"/>
      <c r="M5538" s="290"/>
      <c r="N5538" s="314"/>
    </row>
    <row r="5539" spans="12:14" s="291" customFormat="1" ht="12.75" hidden="1" customHeight="1">
      <c r="L5539" s="293"/>
      <c r="M5539" s="290"/>
      <c r="N5539" s="314"/>
    </row>
    <row r="5540" spans="12:14" s="291" customFormat="1" ht="12.75" hidden="1" customHeight="1">
      <c r="L5540" s="293"/>
      <c r="M5540" s="290"/>
      <c r="N5540" s="314"/>
    </row>
    <row r="5541" spans="12:14" s="291" customFormat="1" ht="12.75" hidden="1" customHeight="1">
      <c r="L5541" s="293"/>
      <c r="M5541" s="290"/>
      <c r="N5541" s="314"/>
    </row>
    <row r="5542" spans="12:14" s="291" customFormat="1" ht="12.75" hidden="1" customHeight="1">
      <c r="L5542" s="293"/>
      <c r="M5542" s="290"/>
      <c r="N5542" s="314"/>
    </row>
    <row r="5543" spans="12:14" s="291" customFormat="1" ht="12.75" hidden="1" customHeight="1">
      <c r="L5543" s="293"/>
      <c r="M5543" s="290"/>
      <c r="N5543" s="314"/>
    </row>
    <row r="5544" spans="12:14" s="291" customFormat="1" ht="12.75" hidden="1" customHeight="1">
      <c r="L5544" s="293"/>
      <c r="M5544" s="290"/>
      <c r="N5544" s="314"/>
    </row>
    <row r="5545" spans="12:14" s="291" customFormat="1" ht="12.75" hidden="1" customHeight="1">
      <c r="L5545" s="293"/>
      <c r="M5545" s="290"/>
      <c r="N5545" s="314"/>
    </row>
    <row r="5546" spans="12:14" s="291" customFormat="1" ht="12.75" hidden="1" customHeight="1">
      <c r="L5546" s="293"/>
      <c r="M5546" s="290"/>
      <c r="N5546" s="314"/>
    </row>
    <row r="5547" spans="12:14" s="291" customFormat="1" ht="12.75" hidden="1" customHeight="1">
      <c r="L5547" s="293"/>
      <c r="M5547" s="290"/>
      <c r="N5547" s="314"/>
    </row>
    <row r="5548" spans="12:14" s="291" customFormat="1" ht="12.75" hidden="1" customHeight="1">
      <c r="L5548" s="293"/>
      <c r="M5548" s="290"/>
      <c r="N5548" s="314"/>
    </row>
    <row r="5549" spans="12:14" s="291" customFormat="1" ht="12.75" hidden="1" customHeight="1">
      <c r="L5549" s="293"/>
      <c r="M5549" s="290"/>
      <c r="N5549" s="314"/>
    </row>
    <row r="5550" spans="12:14" s="291" customFormat="1" ht="12.75" hidden="1" customHeight="1">
      <c r="L5550" s="293"/>
      <c r="M5550" s="290"/>
      <c r="N5550" s="314"/>
    </row>
    <row r="5551" spans="12:14" s="291" customFormat="1" ht="12.75" hidden="1" customHeight="1">
      <c r="L5551" s="293"/>
      <c r="M5551" s="290"/>
      <c r="N5551" s="314"/>
    </row>
    <row r="5552" spans="12:14" s="291" customFormat="1" ht="12.75" hidden="1" customHeight="1">
      <c r="L5552" s="293"/>
      <c r="M5552" s="290"/>
      <c r="N5552" s="314"/>
    </row>
    <row r="5553" spans="12:14" s="291" customFormat="1" ht="12.75" hidden="1" customHeight="1">
      <c r="L5553" s="293"/>
      <c r="M5553" s="290"/>
      <c r="N5553" s="314"/>
    </row>
    <row r="5554" spans="12:14" s="291" customFormat="1" ht="12.75" hidden="1" customHeight="1">
      <c r="L5554" s="293"/>
      <c r="M5554" s="290"/>
      <c r="N5554" s="314"/>
    </row>
    <row r="5555" spans="12:14" s="291" customFormat="1" ht="12.75" hidden="1" customHeight="1">
      <c r="L5555" s="293"/>
      <c r="M5555" s="290"/>
      <c r="N5555" s="314"/>
    </row>
    <row r="5556" spans="12:14" s="291" customFormat="1" ht="12.75" hidden="1" customHeight="1">
      <c r="L5556" s="293"/>
      <c r="M5556" s="290"/>
      <c r="N5556" s="314"/>
    </row>
    <row r="5557" spans="12:14" s="291" customFormat="1" ht="12.75" hidden="1" customHeight="1">
      <c r="L5557" s="293"/>
      <c r="M5557" s="290"/>
      <c r="N5557" s="314"/>
    </row>
    <row r="5558" spans="12:14" s="291" customFormat="1" ht="12.75" hidden="1" customHeight="1">
      <c r="L5558" s="293"/>
      <c r="M5558" s="290"/>
      <c r="N5558" s="314"/>
    </row>
    <row r="5559" spans="12:14" s="291" customFormat="1" ht="12.75" hidden="1" customHeight="1">
      <c r="L5559" s="293"/>
      <c r="M5559" s="290"/>
      <c r="N5559" s="314"/>
    </row>
    <row r="5560" spans="12:14" s="291" customFormat="1" ht="12.75" hidden="1" customHeight="1">
      <c r="L5560" s="293"/>
      <c r="M5560" s="290"/>
      <c r="N5560" s="314"/>
    </row>
    <row r="5561" spans="12:14" s="291" customFormat="1" ht="12.75" hidden="1" customHeight="1">
      <c r="L5561" s="293"/>
      <c r="M5561" s="290"/>
      <c r="N5561" s="314"/>
    </row>
    <row r="5562" spans="12:14" s="291" customFormat="1" ht="12.75" hidden="1" customHeight="1">
      <c r="L5562" s="293"/>
      <c r="M5562" s="290"/>
      <c r="N5562" s="314"/>
    </row>
    <row r="5563" spans="12:14" s="291" customFormat="1" ht="12.75" hidden="1" customHeight="1">
      <c r="L5563" s="293"/>
      <c r="M5563" s="290"/>
      <c r="N5563" s="314"/>
    </row>
    <row r="5564" spans="12:14" s="291" customFormat="1" ht="12.75" hidden="1" customHeight="1">
      <c r="L5564" s="293"/>
      <c r="M5564" s="290"/>
      <c r="N5564" s="314"/>
    </row>
    <row r="5565" spans="12:14" s="291" customFormat="1" ht="12.75" hidden="1" customHeight="1">
      <c r="L5565" s="293"/>
      <c r="M5565" s="290"/>
      <c r="N5565" s="314"/>
    </row>
    <row r="5566" spans="12:14" s="291" customFormat="1" ht="12.75" hidden="1" customHeight="1">
      <c r="L5566" s="293"/>
      <c r="M5566" s="290"/>
      <c r="N5566" s="314"/>
    </row>
    <row r="5567" spans="12:14" s="291" customFormat="1" ht="12.75" hidden="1" customHeight="1">
      <c r="L5567" s="293"/>
      <c r="M5567" s="290"/>
      <c r="N5567" s="314"/>
    </row>
    <row r="5568" spans="12:14" s="291" customFormat="1" ht="12.75" hidden="1" customHeight="1">
      <c r="L5568" s="293"/>
      <c r="M5568" s="290"/>
      <c r="N5568" s="314"/>
    </row>
    <row r="5569" spans="12:14" s="291" customFormat="1" ht="12.75" hidden="1" customHeight="1">
      <c r="L5569" s="293"/>
      <c r="M5569" s="290"/>
      <c r="N5569" s="314"/>
    </row>
    <row r="5570" spans="12:14" s="291" customFormat="1" ht="12.75" hidden="1" customHeight="1">
      <c r="L5570" s="293"/>
      <c r="M5570" s="290"/>
      <c r="N5570" s="314"/>
    </row>
    <row r="5571" spans="12:14" s="291" customFormat="1" ht="12.75" hidden="1" customHeight="1">
      <c r="L5571" s="293"/>
      <c r="M5571" s="290"/>
      <c r="N5571" s="314"/>
    </row>
    <row r="5572" spans="12:14" s="291" customFormat="1" ht="12.75" hidden="1" customHeight="1">
      <c r="L5572" s="293"/>
      <c r="M5572" s="290"/>
      <c r="N5572" s="314"/>
    </row>
    <row r="5573" spans="12:14" s="291" customFormat="1" ht="12.75" hidden="1" customHeight="1">
      <c r="L5573" s="293"/>
      <c r="M5573" s="290"/>
      <c r="N5573" s="314"/>
    </row>
    <row r="5574" spans="12:14" s="291" customFormat="1" ht="12.75" hidden="1" customHeight="1">
      <c r="L5574" s="293"/>
      <c r="M5574" s="290"/>
      <c r="N5574" s="314"/>
    </row>
    <row r="5575" spans="12:14" s="291" customFormat="1" ht="12.75" hidden="1" customHeight="1">
      <c r="L5575" s="293"/>
      <c r="M5575" s="290"/>
      <c r="N5575" s="314"/>
    </row>
    <row r="5576" spans="12:14" s="291" customFormat="1" ht="12.75" hidden="1" customHeight="1">
      <c r="L5576" s="293"/>
      <c r="M5576" s="290"/>
      <c r="N5576" s="314"/>
    </row>
    <row r="5577" spans="12:14" s="291" customFormat="1" ht="12.75" hidden="1" customHeight="1">
      <c r="L5577" s="293"/>
      <c r="M5577" s="290"/>
      <c r="N5577" s="314"/>
    </row>
    <row r="5578" spans="12:14" s="291" customFormat="1" ht="12.75" hidden="1" customHeight="1">
      <c r="L5578" s="293"/>
      <c r="M5578" s="290"/>
      <c r="N5578" s="314"/>
    </row>
    <row r="5579" spans="12:14" s="291" customFormat="1" ht="12.75" hidden="1" customHeight="1">
      <c r="L5579" s="293"/>
      <c r="M5579" s="290"/>
      <c r="N5579" s="314"/>
    </row>
    <row r="5580" spans="12:14" s="291" customFormat="1" ht="12.75" hidden="1" customHeight="1">
      <c r="L5580" s="293"/>
      <c r="M5580" s="290"/>
      <c r="N5580" s="314"/>
    </row>
    <row r="5581" spans="12:14" s="291" customFormat="1" ht="12.75" hidden="1" customHeight="1">
      <c r="L5581" s="293"/>
      <c r="M5581" s="290"/>
      <c r="N5581" s="314"/>
    </row>
    <row r="5582" spans="12:14" s="291" customFormat="1" ht="12.75" hidden="1" customHeight="1">
      <c r="L5582" s="293"/>
      <c r="M5582" s="290"/>
      <c r="N5582" s="314"/>
    </row>
    <row r="5583" spans="12:14" s="291" customFormat="1" ht="12.75" hidden="1" customHeight="1">
      <c r="L5583" s="293"/>
      <c r="M5583" s="290"/>
      <c r="N5583" s="314"/>
    </row>
    <row r="5584" spans="12:14" s="291" customFormat="1" ht="12.75" hidden="1" customHeight="1">
      <c r="L5584" s="293"/>
      <c r="M5584" s="290"/>
      <c r="N5584" s="314"/>
    </row>
    <row r="5585" spans="12:14" s="291" customFormat="1" ht="12.75" hidden="1" customHeight="1">
      <c r="L5585" s="293"/>
      <c r="M5585" s="290"/>
      <c r="N5585" s="314"/>
    </row>
    <row r="5586" spans="12:14" s="291" customFormat="1" ht="12.75" hidden="1" customHeight="1">
      <c r="L5586" s="293"/>
      <c r="M5586" s="290"/>
      <c r="N5586" s="314"/>
    </row>
    <row r="5587" spans="12:14" s="291" customFormat="1" ht="12.75" hidden="1" customHeight="1">
      <c r="L5587" s="293"/>
      <c r="M5587" s="290"/>
      <c r="N5587" s="314"/>
    </row>
    <row r="5588" spans="12:14" s="291" customFormat="1" ht="12.75" hidden="1" customHeight="1">
      <c r="L5588" s="293"/>
      <c r="M5588" s="290"/>
      <c r="N5588" s="314"/>
    </row>
    <row r="5589" spans="12:14" s="291" customFormat="1" ht="12.75" hidden="1" customHeight="1">
      <c r="L5589" s="293"/>
      <c r="M5589" s="290"/>
      <c r="N5589" s="314"/>
    </row>
    <row r="5590" spans="12:14" s="291" customFormat="1" ht="12.75" hidden="1" customHeight="1">
      <c r="L5590" s="293"/>
      <c r="M5590" s="290"/>
      <c r="N5590" s="314"/>
    </row>
    <row r="5591" spans="12:14" s="291" customFormat="1" ht="12.75" hidden="1" customHeight="1">
      <c r="L5591" s="293"/>
      <c r="M5591" s="290"/>
      <c r="N5591" s="314"/>
    </row>
    <row r="5592" spans="12:14" s="291" customFormat="1" ht="12.75" hidden="1" customHeight="1">
      <c r="L5592" s="293"/>
      <c r="M5592" s="290"/>
      <c r="N5592" s="314"/>
    </row>
    <row r="5593" spans="12:14" s="291" customFormat="1" ht="12.75" hidden="1" customHeight="1">
      <c r="L5593" s="293"/>
      <c r="M5593" s="290"/>
      <c r="N5593" s="314"/>
    </row>
    <row r="5594" spans="12:14" s="291" customFormat="1" ht="12.75" hidden="1" customHeight="1">
      <c r="L5594" s="293"/>
      <c r="M5594" s="290"/>
      <c r="N5594" s="314"/>
    </row>
    <row r="5595" spans="12:14" s="291" customFormat="1" ht="12.75" hidden="1" customHeight="1">
      <c r="L5595" s="293"/>
      <c r="M5595" s="290"/>
      <c r="N5595" s="314"/>
    </row>
    <row r="5596" spans="12:14" s="291" customFormat="1" ht="12.75" hidden="1" customHeight="1">
      <c r="L5596" s="293"/>
      <c r="M5596" s="290"/>
      <c r="N5596" s="314"/>
    </row>
    <row r="5597" spans="12:14" s="291" customFormat="1" ht="12.75" hidden="1" customHeight="1">
      <c r="L5597" s="293"/>
      <c r="M5597" s="290"/>
      <c r="N5597" s="314"/>
    </row>
    <row r="5598" spans="12:14" s="291" customFormat="1" ht="12.75" hidden="1" customHeight="1">
      <c r="L5598" s="293"/>
      <c r="M5598" s="290"/>
      <c r="N5598" s="314"/>
    </row>
    <row r="5599" spans="12:14" s="291" customFormat="1" ht="12.75" hidden="1" customHeight="1">
      <c r="L5599" s="293"/>
      <c r="M5599" s="290"/>
      <c r="N5599" s="314"/>
    </row>
    <row r="5600" spans="12:14" s="291" customFormat="1" ht="12.75" hidden="1" customHeight="1">
      <c r="L5600" s="293"/>
      <c r="M5600" s="290"/>
      <c r="N5600" s="314"/>
    </row>
    <row r="5601" spans="12:14" s="291" customFormat="1" ht="12.75" hidden="1" customHeight="1">
      <c r="L5601" s="293"/>
      <c r="M5601" s="290"/>
      <c r="N5601" s="314"/>
    </row>
    <row r="5602" spans="12:14" s="291" customFormat="1" ht="12.75" hidden="1" customHeight="1">
      <c r="L5602" s="293"/>
      <c r="M5602" s="290"/>
      <c r="N5602" s="314"/>
    </row>
    <row r="5603" spans="12:14" s="291" customFormat="1" ht="12.75" hidden="1" customHeight="1">
      <c r="L5603" s="293"/>
      <c r="M5603" s="290"/>
      <c r="N5603" s="314"/>
    </row>
    <row r="5604" spans="12:14" s="291" customFormat="1" ht="12.75" hidden="1" customHeight="1">
      <c r="L5604" s="293"/>
      <c r="M5604" s="290"/>
      <c r="N5604" s="314"/>
    </row>
    <row r="5605" spans="12:14" s="291" customFormat="1" ht="12.75" hidden="1" customHeight="1">
      <c r="L5605" s="293"/>
      <c r="M5605" s="290"/>
      <c r="N5605" s="314"/>
    </row>
    <row r="5606" spans="12:14" s="291" customFormat="1" ht="12.75" hidden="1" customHeight="1">
      <c r="L5606" s="293"/>
      <c r="M5606" s="290"/>
      <c r="N5606" s="314"/>
    </row>
    <row r="5607" spans="12:14" s="291" customFormat="1" ht="12.75" hidden="1" customHeight="1">
      <c r="L5607" s="293"/>
      <c r="M5607" s="290"/>
      <c r="N5607" s="314"/>
    </row>
    <row r="5608" spans="12:14" s="291" customFormat="1" ht="12.75" hidden="1" customHeight="1">
      <c r="L5608" s="293"/>
      <c r="M5608" s="290"/>
      <c r="N5608" s="314"/>
    </row>
    <row r="5609" spans="12:14" s="291" customFormat="1" ht="12.75" hidden="1" customHeight="1">
      <c r="L5609" s="293"/>
      <c r="M5609" s="290"/>
      <c r="N5609" s="314"/>
    </row>
    <row r="5610" spans="12:14" s="291" customFormat="1" ht="12.75" hidden="1" customHeight="1">
      <c r="L5610" s="293"/>
      <c r="M5610" s="290"/>
      <c r="N5610" s="314"/>
    </row>
    <row r="5611" spans="12:14" s="291" customFormat="1" ht="12.75" hidden="1" customHeight="1">
      <c r="L5611" s="293"/>
      <c r="M5611" s="290"/>
      <c r="N5611" s="314"/>
    </row>
    <row r="5612" spans="12:14" s="291" customFormat="1" ht="12.75" hidden="1" customHeight="1">
      <c r="L5612" s="293"/>
      <c r="M5612" s="290"/>
      <c r="N5612" s="314"/>
    </row>
    <row r="5613" spans="12:14" s="291" customFormat="1" ht="12.75" hidden="1" customHeight="1">
      <c r="L5613" s="293"/>
      <c r="M5613" s="290"/>
      <c r="N5613" s="314"/>
    </row>
    <row r="5614" spans="12:14" s="291" customFormat="1" ht="12.75" hidden="1" customHeight="1">
      <c r="L5614" s="293"/>
      <c r="M5614" s="290"/>
      <c r="N5614" s="314"/>
    </row>
    <row r="5615" spans="12:14" s="291" customFormat="1" ht="12.75" hidden="1" customHeight="1">
      <c r="L5615" s="293"/>
      <c r="M5615" s="290"/>
      <c r="N5615" s="314"/>
    </row>
    <row r="5616" spans="12:14" s="291" customFormat="1" ht="12.75" hidden="1" customHeight="1">
      <c r="L5616" s="293"/>
      <c r="M5616" s="290"/>
      <c r="N5616" s="314"/>
    </row>
    <row r="5617" spans="12:14" s="291" customFormat="1" ht="12.75" hidden="1" customHeight="1">
      <c r="L5617" s="293"/>
      <c r="M5617" s="290"/>
      <c r="N5617" s="314"/>
    </row>
    <row r="5618" spans="12:14" s="291" customFormat="1" ht="12.75" hidden="1" customHeight="1">
      <c r="L5618" s="293"/>
      <c r="M5618" s="290"/>
      <c r="N5618" s="314"/>
    </row>
    <row r="5619" spans="12:14" s="291" customFormat="1" ht="12.75" hidden="1" customHeight="1">
      <c r="L5619" s="293"/>
      <c r="M5619" s="290"/>
      <c r="N5619" s="314"/>
    </row>
    <row r="5620" spans="12:14" s="291" customFormat="1" ht="12.75" hidden="1" customHeight="1">
      <c r="L5620" s="293"/>
      <c r="M5620" s="290"/>
      <c r="N5620" s="314"/>
    </row>
    <row r="5621" spans="12:14" s="291" customFormat="1" ht="12.75" hidden="1" customHeight="1">
      <c r="L5621" s="293"/>
      <c r="M5621" s="290"/>
      <c r="N5621" s="314"/>
    </row>
    <row r="5622" spans="12:14" s="291" customFormat="1" ht="12.75" hidden="1" customHeight="1">
      <c r="L5622" s="293"/>
      <c r="M5622" s="290"/>
      <c r="N5622" s="314"/>
    </row>
    <row r="5623" spans="12:14" s="291" customFormat="1" ht="12.75" hidden="1" customHeight="1">
      <c r="L5623" s="293"/>
      <c r="M5623" s="290"/>
      <c r="N5623" s="314"/>
    </row>
    <row r="5624" spans="12:14" s="291" customFormat="1" ht="12.75" hidden="1" customHeight="1">
      <c r="L5624" s="293"/>
      <c r="M5624" s="290"/>
      <c r="N5624" s="314"/>
    </row>
    <row r="5625" spans="12:14" s="291" customFormat="1" ht="12.75" hidden="1" customHeight="1">
      <c r="L5625" s="293"/>
      <c r="M5625" s="290"/>
      <c r="N5625" s="314"/>
    </row>
    <row r="5626" spans="12:14" s="291" customFormat="1" ht="12.75" hidden="1" customHeight="1">
      <c r="L5626" s="293"/>
      <c r="M5626" s="290"/>
      <c r="N5626" s="314"/>
    </row>
    <row r="5627" spans="12:14" s="291" customFormat="1" ht="12.75" hidden="1" customHeight="1">
      <c r="L5627" s="293"/>
      <c r="M5627" s="290"/>
      <c r="N5627" s="314"/>
    </row>
    <row r="5628" spans="12:14" s="291" customFormat="1" ht="12.75" hidden="1" customHeight="1">
      <c r="L5628" s="293"/>
      <c r="M5628" s="290"/>
      <c r="N5628" s="314"/>
    </row>
    <row r="5629" spans="12:14" s="291" customFormat="1" ht="12.75" hidden="1" customHeight="1">
      <c r="L5629" s="293"/>
      <c r="M5629" s="290"/>
      <c r="N5629" s="314"/>
    </row>
    <row r="5630" spans="12:14" s="291" customFormat="1" ht="12.75" hidden="1" customHeight="1">
      <c r="L5630" s="293"/>
      <c r="M5630" s="290"/>
      <c r="N5630" s="314"/>
    </row>
    <row r="5631" spans="12:14" s="291" customFormat="1" ht="12.75" hidden="1" customHeight="1">
      <c r="L5631" s="293"/>
      <c r="M5631" s="290"/>
      <c r="N5631" s="314"/>
    </row>
    <row r="5632" spans="12:14" s="291" customFormat="1" ht="12.75" hidden="1" customHeight="1">
      <c r="L5632" s="293"/>
      <c r="M5632" s="290"/>
      <c r="N5632" s="314"/>
    </row>
    <row r="5633" spans="12:14" s="291" customFormat="1" ht="12.75" hidden="1" customHeight="1">
      <c r="L5633" s="293"/>
      <c r="M5633" s="290"/>
      <c r="N5633" s="314"/>
    </row>
    <row r="5634" spans="12:14" s="291" customFormat="1" ht="12.75" hidden="1" customHeight="1">
      <c r="L5634" s="293"/>
      <c r="M5634" s="290"/>
      <c r="N5634" s="314"/>
    </row>
    <row r="5635" spans="12:14" s="291" customFormat="1" ht="12.75" hidden="1" customHeight="1">
      <c r="L5635" s="293"/>
      <c r="M5635" s="290"/>
      <c r="N5635" s="314"/>
    </row>
    <row r="5636" spans="12:14" s="291" customFormat="1" ht="12.75" hidden="1" customHeight="1">
      <c r="L5636" s="293"/>
      <c r="M5636" s="290"/>
      <c r="N5636" s="314"/>
    </row>
    <row r="5637" spans="12:14" s="291" customFormat="1" ht="12.75" hidden="1" customHeight="1">
      <c r="L5637" s="293"/>
      <c r="M5637" s="290"/>
      <c r="N5637" s="314"/>
    </row>
    <row r="5638" spans="12:14" s="291" customFormat="1" ht="12.75" hidden="1" customHeight="1">
      <c r="L5638" s="293"/>
      <c r="M5638" s="290"/>
      <c r="N5638" s="314"/>
    </row>
    <row r="5639" spans="12:14" s="291" customFormat="1" ht="12.75" hidden="1" customHeight="1">
      <c r="L5639" s="293"/>
      <c r="M5639" s="290"/>
      <c r="N5639" s="314"/>
    </row>
    <row r="5640" spans="12:14" s="291" customFormat="1" ht="12.75" hidden="1" customHeight="1">
      <c r="L5640" s="293"/>
      <c r="M5640" s="290"/>
      <c r="N5640" s="314"/>
    </row>
    <row r="5641" spans="12:14" s="291" customFormat="1" ht="12.75" hidden="1" customHeight="1">
      <c r="L5641" s="293"/>
      <c r="M5641" s="290"/>
      <c r="N5641" s="314"/>
    </row>
    <row r="5642" spans="12:14" s="291" customFormat="1" ht="12.75" hidden="1" customHeight="1">
      <c r="L5642" s="293"/>
      <c r="M5642" s="290"/>
      <c r="N5642" s="314"/>
    </row>
    <row r="5643" spans="12:14" s="291" customFormat="1" ht="12.75" hidden="1" customHeight="1">
      <c r="L5643" s="293"/>
      <c r="M5643" s="290"/>
      <c r="N5643" s="314"/>
    </row>
    <row r="5644" spans="12:14" s="291" customFormat="1" ht="12.75" hidden="1" customHeight="1">
      <c r="L5644" s="293"/>
      <c r="M5644" s="290"/>
      <c r="N5644" s="314"/>
    </row>
    <row r="5645" spans="12:14" s="291" customFormat="1" ht="12.75" hidden="1" customHeight="1">
      <c r="L5645" s="293"/>
      <c r="M5645" s="290"/>
      <c r="N5645" s="314"/>
    </row>
    <row r="5646" spans="12:14" s="291" customFormat="1" ht="12.75" hidden="1" customHeight="1">
      <c r="L5646" s="293"/>
      <c r="M5646" s="290"/>
      <c r="N5646" s="314"/>
    </row>
    <row r="5647" spans="12:14" s="291" customFormat="1" ht="12.75" hidden="1" customHeight="1">
      <c r="L5647" s="293"/>
      <c r="M5647" s="290"/>
      <c r="N5647" s="314"/>
    </row>
    <row r="5648" spans="12:14" s="291" customFormat="1" ht="12.75" hidden="1" customHeight="1">
      <c r="L5648" s="293"/>
      <c r="M5648" s="290"/>
      <c r="N5648" s="314"/>
    </row>
    <row r="5649" spans="12:14" s="291" customFormat="1" ht="12.75" hidden="1" customHeight="1">
      <c r="L5649" s="293"/>
      <c r="M5649" s="290"/>
      <c r="N5649" s="314"/>
    </row>
    <row r="5650" spans="12:14" s="291" customFormat="1" ht="12.75" hidden="1" customHeight="1">
      <c r="L5650" s="293"/>
      <c r="M5650" s="290"/>
      <c r="N5650" s="314"/>
    </row>
    <row r="5651" spans="12:14" s="291" customFormat="1" ht="12.75" hidden="1" customHeight="1">
      <c r="L5651" s="293"/>
      <c r="M5651" s="290"/>
      <c r="N5651" s="314"/>
    </row>
    <row r="5652" spans="12:14" s="291" customFormat="1" ht="12.75" hidden="1" customHeight="1">
      <c r="L5652" s="293"/>
      <c r="M5652" s="290"/>
      <c r="N5652" s="314"/>
    </row>
    <row r="5653" spans="12:14" s="291" customFormat="1" ht="12.75" hidden="1" customHeight="1">
      <c r="L5653" s="293"/>
      <c r="M5653" s="290"/>
      <c r="N5653" s="314"/>
    </row>
    <row r="5654" spans="12:14" s="291" customFormat="1" ht="12.75" hidden="1" customHeight="1">
      <c r="L5654" s="293"/>
      <c r="M5654" s="290"/>
      <c r="N5654" s="314"/>
    </row>
    <row r="5655" spans="12:14" s="291" customFormat="1" ht="12.75" hidden="1" customHeight="1">
      <c r="L5655" s="293"/>
      <c r="M5655" s="290"/>
      <c r="N5655" s="314"/>
    </row>
    <row r="5656" spans="12:14" s="291" customFormat="1" ht="12.75" hidden="1" customHeight="1">
      <c r="L5656" s="293"/>
      <c r="M5656" s="290"/>
      <c r="N5656" s="314"/>
    </row>
    <row r="5657" spans="12:14" s="291" customFormat="1" ht="12.75" hidden="1" customHeight="1">
      <c r="L5657" s="293"/>
      <c r="M5657" s="290"/>
      <c r="N5657" s="314"/>
    </row>
    <row r="5658" spans="12:14" s="291" customFormat="1" ht="12.75" hidden="1" customHeight="1">
      <c r="L5658" s="293"/>
      <c r="M5658" s="290"/>
      <c r="N5658" s="314"/>
    </row>
    <row r="5659" spans="12:14" s="291" customFormat="1" ht="12.75" hidden="1" customHeight="1">
      <c r="L5659" s="293"/>
      <c r="M5659" s="290"/>
      <c r="N5659" s="314"/>
    </row>
    <row r="5660" spans="12:14" s="291" customFormat="1" ht="12.75" hidden="1" customHeight="1">
      <c r="L5660" s="293"/>
      <c r="M5660" s="290"/>
      <c r="N5660" s="314"/>
    </row>
    <row r="5661" spans="12:14" s="291" customFormat="1" ht="12.75" hidden="1" customHeight="1">
      <c r="L5661" s="293"/>
      <c r="M5661" s="290"/>
      <c r="N5661" s="314"/>
    </row>
    <row r="5662" spans="12:14" s="291" customFormat="1" ht="12.75" hidden="1" customHeight="1">
      <c r="L5662" s="293"/>
      <c r="M5662" s="290"/>
      <c r="N5662" s="314"/>
    </row>
    <row r="5663" spans="12:14" s="291" customFormat="1" ht="12.75" hidden="1" customHeight="1">
      <c r="L5663" s="293"/>
      <c r="M5663" s="290"/>
      <c r="N5663" s="314"/>
    </row>
    <row r="5664" spans="12:14" s="291" customFormat="1" ht="12.75" hidden="1" customHeight="1">
      <c r="L5664" s="293"/>
      <c r="M5664" s="290"/>
      <c r="N5664" s="314"/>
    </row>
    <row r="5665" spans="12:14" s="291" customFormat="1" ht="12.75" hidden="1" customHeight="1">
      <c r="L5665" s="293"/>
      <c r="M5665" s="290"/>
      <c r="N5665" s="314"/>
    </row>
    <row r="5666" spans="12:14" s="291" customFormat="1" ht="12.75" hidden="1" customHeight="1">
      <c r="L5666" s="293"/>
      <c r="M5666" s="290"/>
      <c r="N5666" s="314"/>
    </row>
    <row r="5667" spans="12:14" s="291" customFormat="1" ht="12.75" hidden="1" customHeight="1">
      <c r="L5667" s="293"/>
      <c r="M5667" s="290"/>
      <c r="N5667" s="314"/>
    </row>
    <row r="5668" spans="12:14" s="291" customFormat="1" ht="12.75" hidden="1" customHeight="1">
      <c r="L5668" s="293"/>
      <c r="M5668" s="290"/>
      <c r="N5668" s="314"/>
    </row>
    <row r="5669" spans="12:14" s="291" customFormat="1" ht="12.75" hidden="1" customHeight="1">
      <c r="L5669" s="293"/>
      <c r="M5669" s="290"/>
      <c r="N5669" s="314"/>
    </row>
    <row r="5670" spans="12:14" s="291" customFormat="1" ht="12.75" hidden="1" customHeight="1">
      <c r="L5670" s="293"/>
      <c r="M5670" s="290"/>
      <c r="N5670" s="314"/>
    </row>
    <row r="5671" spans="12:14" s="291" customFormat="1" ht="12.75" hidden="1" customHeight="1">
      <c r="L5671" s="293"/>
      <c r="M5671" s="290"/>
      <c r="N5671" s="314"/>
    </row>
    <row r="5672" spans="12:14" s="291" customFormat="1" ht="12.75" hidden="1" customHeight="1">
      <c r="L5672" s="293"/>
      <c r="M5672" s="290"/>
      <c r="N5672" s="314"/>
    </row>
    <row r="5673" spans="12:14" s="291" customFormat="1" ht="12.75" hidden="1" customHeight="1">
      <c r="L5673" s="293"/>
      <c r="M5673" s="290"/>
      <c r="N5673" s="314"/>
    </row>
    <row r="5674" spans="12:14" s="291" customFormat="1" ht="12.75" hidden="1" customHeight="1">
      <c r="L5674" s="293"/>
      <c r="M5674" s="290"/>
      <c r="N5674" s="314"/>
    </row>
    <row r="5675" spans="12:14" s="291" customFormat="1" ht="12.75" hidden="1" customHeight="1">
      <c r="L5675" s="293"/>
      <c r="M5675" s="290"/>
      <c r="N5675" s="314"/>
    </row>
    <row r="5676" spans="12:14" s="291" customFormat="1" ht="12.75" hidden="1" customHeight="1">
      <c r="L5676" s="293"/>
      <c r="M5676" s="290"/>
      <c r="N5676" s="314"/>
    </row>
    <row r="5677" spans="12:14" s="291" customFormat="1" ht="12.75" hidden="1" customHeight="1">
      <c r="L5677" s="293"/>
      <c r="M5677" s="290"/>
      <c r="N5677" s="314"/>
    </row>
    <row r="5678" spans="12:14" s="291" customFormat="1" ht="12.75" hidden="1" customHeight="1">
      <c r="L5678" s="293"/>
      <c r="M5678" s="290"/>
      <c r="N5678" s="314"/>
    </row>
    <row r="5679" spans="12:14" s="291" customFormat="1" ht="12.75" hidden="1" customHeight="1">
      <c r="L5679" s="293"/>
      <c r="M5679" s="290"/>
      <c r="N5679" s="314"/>
    </row>
    <row r="5680" spans="12:14" s="291" customFormat="1" ht="12.75" hidden="1" customHeight="1">
      <c r="L5680" s="293"/>
      <c r="M5680" s="290"/>
      <c r="N5680" s="314"/>
    </row>
    <row r="5681" spans="12:14" s="291" customFormat="1" ht="12.75" hidden="1" customHeight="1">
      <c r="L5681" s="293"/>
      <c r="M5681" s="290"/>
      <c r="N5681" s="314"/>
    </row>
    <row r="5682" spans="12:14" s="291" customFormat="1" ht="12.75" hidden="1" customHeight="1">
      <c r="L5682" s="293"/>
      <c r="M5682" s="290"/>
      <c r="N5682" s="314"/>
    </row>
    <row r="5683" spans="12:14" s="291" customFormat="1" ht="12.75" hidden="1" customHeight="1">
      <c r="L5683" s="293"/>
      <c r="M5683" s="290"/>
      <c r="N5683" s="314"/>
    </row>
    <row r="5684" spans="12:14" s="291" customFormat="1" ht="12.75" hidden="1" customHeight="1">
      <c r="L5684" s="293"/>
      <c r="M5684" s="290"/>
      <c r="N5684" s="314"/>
    </row>
    <row r="5685" spans="12:14" s="291" customFormat="1" ht="12.75" hidden="1" customHeight="1">
      <c r="L5685" s="293"/>
      <c r="M5685" s="290"/>
      <c r="N5685" s="314"/>
    </row>
    <row r="5686" spans="12:14" s="291" customFormat="1" ht="12.75" hidden="1" customHeight="1">
      <c r="L5686" s="293"/>
      <c r="M5686" s="290"/>
      <c r="N5686" s="314"/>
    </row>
    <row r="5687" spans="12:14" s="291" customFormat="1" ht="12.75" hidden="1" customHeight="1">
      <c r="L5687" s="293"/>
      <c r="M5687" s="290"/>
      <c r="N5687" s="314"/>
    </row>
    <row r="5688" spans="12:14" s="291" customFormat="1" ht="12.75" hidden="1" customHeight="1">
      <c r="L5688" s="293"/>
      <c r="M5688" s="290"/>
      <c r="N5688" s="314"/>
    </row>
    <row r="5689" spans="12:14" s="291" customFormat="1" ht="12.75" hidden="1" customHeight="1">
      <c r="L5689" s="293"/>
      <c r="M5689" s="290"/>
      <c r="N5689" s="314"/>
    </row>
    <row r="5690" spans="12:14" s="291" customFormat="1" ht="12.75" hidden="1" customHeight="1">
      <c r="L5690" s="293"/>
      <c r="M5690" s="290"/>
      <c r="N5690" s="314"/>
    </row>
    <row r="5691" spans="12:14" s="291" customFormat="1" ht="12.75" hidden="1" customHeight="1">
      <c r="L5691" s="293"/>
      <c r="M5691" s="290"/>
      <c r="N5691" s="314"/>
    </row>
    <row r="5692" spans="12:14" s="291" customFormat="1" ht="12.75" hidden="1" customHeight="1">
      <c r="L5692" s="293"/>
      <c r="M5692" s="290"/>
      <c r="N5692" s="314"/>
    </row>
    <row r="5693" spans="12:14" s="291" customFormat="1" ht="12.75" hidden="1" customHeight="1">
      <c r="L5693" s="293"/>
      <c r="M5693" s="290"/>
      <c r="N5693" s="314"/>
    </row>
    <row r="5694" spans="12:14" s="291" customFormat="1" ht="12.75" hidden="1" customHeight="1">
      <c r="L5694" s="293"/>
      <c r="M5694" s="290"/>
      <c r="N5694" s="314"/>
    </row>
    <row r="5695" spans="12:14" s="291" customFormat="1" ht="12.75" hidden="1" customHeight="1">
      <c r="L5695" s="293"/>
      <c r="M5695" s="290"/>
      <c r="N5695" s="314"/>
    </row>
    <row r="5696" spans="12:14" s="291" customFormat="1" ht="12.75" hidden="1" customHeight="1">
      <c r="L5696" s="293"/>
      <c r="M5696" s="290"/>
      <c r="N5696" s="314"/>
    </row>
    <row r="5697" spans="12:14" s="291" customFormat="1" ht="12.75" hidden="1" customHeight="1">
      <c r="L5697" s="293"/>
      <c r="M5697" s="290"/>
      <c r="N5697" s="314"/>
    </row>
    <row r="5698" spans="12:14" s="291" customFormat="1" ht="12.75" hidden="1" customHeight="1">
      <c r="L5698" s="293"/>
      <c r="M5698" s="290"/>
      <c r="N5698" s="314"/>
    </row>
    <row r="5699" spans="12:14" s="291" customFormat="1" ht="12.75" hidden="1" customHeight="1">
      <c r="L5699" s="293"/>
      <c r="M5699" s="290"/>
      <c r="N5699" s="314"/>
    </row>
    <row r="5700" spans="12:14" s="291" customFormat="1" ht="12.75" hidden="1" customHeight="1">
      <c r="L5700" s="293"/>
      <c r="M5700" s="290"/>
      <c r="N5700" s="314"/>
    </row>
    <row r="5701" spans="12:14" s="291" customFormat="1" ht="12.75" hidden="1" customHeight="1">
      <c r="L5701" s="293"/>
      <c r="M5701" s="290"/>
      <c r="N5701" s="314"/>
    </row>
    <row r="5702" spans="12:14" s="291" customFormat="1" ht="12.75" hidden="1" customHeight="1">
      <c r="L5702" s="293"/>
      <c r="M5702" s="290"/>
      <c r="N5702" s="314"/>
    </row>
    <row r="5703" spans="12:14" s="291" customFormat="1" ht="12.75" hidden="1" customHeight="1">
      <c r="L5703" s="293"/>
      <c r="M5703" s="290"/>
      <c r="N5703" s="314"/>
    </row>
    <row r="5704" spans="12:14" s="291" customFormat="1" ht="12.75" hidden="1" customHeight="1">
      <c r="L5704" s="293"/>
      <c r="M5704" s="290"/>
      <c r="N5704" s="314"/>
    </row>
    <row r="5705" spans="12:14" s="291" customFormat="1" ht="12.75" hidden="1" customHeight="1">
      <c r="L5705" s="293"/>
      <c r="M5705" s="290"/>
      <c r="N5705" s="314"/>
    </row>
    <row r="5706" spans="12:14" s="291" customFormat="1" ht="12.75" hidden="1" customHeight="1">
      <c r="L5706" s="293"/>
      <c r="M5706" s="290"/>
      <c r="N5706" s="314"/>
    </row>
    <row r="5707" spans="12:14" s="291" customFormat="1" ht="12.75" hidden="1" customHeight="1">
      <c r="L5707" s="293"/>
      <c r="M5707" s="290"/>
      <c r="N5707" s="314"/>
    </row>
    <row r="5708" spans="12:14" s="291" customFormat="1" ht="12.75" hidden="1" customHeight="1">
      <c r="L5708" s="293"/>
      <c r="M5708" s="290"/>
      <c r="N5708" s="314"/>
    </row>
    <row r="5709" spans="12:14" s="291" customFormat="1" ht="12.75" hidden="1" customHeight="1">
      <c r="L5709" s="293"/>
      <c r="M5709" s="290"/>
      <c r="N5709" s="314"/>
    </row>
    <row r="5710" spans="12:14" s="291" customFormat="1" ht="12.75" hidden="1" customHeight="1">
      <c r="L5710" s="293"/>
      <c r="M5710" s="290"/>
      <c r="N5710" s="314"/>
    </row>
    <row r="5711" spans="12:14" s="291" customFormat="1" ht="12.75" hidden="1" customHeight="1">
      <c r="L5711" s="293"/>
      <c r="M5711" s="290"/>
      <c r="N5711" s="314"/>
    </row>
    <row r="5712" spans="12:14" s="291" customFormat="1" ht="12.75" hidden="1" customHeight="1">
      <c r="L5712" s="293"/>
      <c r="M5712" s="290"/>
      <c r="N5712" s="314"/>
    </row>
    <row r="5713" spans="12:14" s="291" customFormat="1" ht="12.75" hidden="1" customHeight="1">
      <c r="L5713" s="293"/>
      <c r="M5713" s="290"/>
      <c r="N5713" s="314"/>
    </row>
    <row r="5714" spans="12:14" s="291" customFormat="1" ht="12.75" hidden="1" customHeight="1">
      <c r="L5714" s="293"/>
      <c r="M5714" s="290"/>
      <c r="N5714" s="314"/>
    </row>
    <row r="5715" spans="12:14" s="291" customFormat="1" ht="12.75" hidden="1" customHeight="1">
      <c r="L5715" s="293"/>
      <c r="M5715" s="290"/>
      <c r="N5715" s="314"/>
    </row>
    <row r="5716" spans="12:14" s="291" customFormat="1" ht="12.75" hidden="1" customHeight="1">
      <c r="L5716" s="293"/>
      <c r="M5716" s="290"/>
      <c r="N5716" s="314"/>
    </row>
    <row r="5717" spans="12:14" s="291" customFormat="1" ht="12.75" hidden="1" customHeight="1">
      <c r="L5717" s="293"/>
      <c r="M5717" s="290"/>
      <c r="N5717" s="314"/>
    </row>
    <row r="5718" spans="12:14" s="291" customFormat="1" ht="12.75" hidden="1" customHeight="1">
      <c r="L5718" s="293"/>
      <c r="M5718" s="290"/>
      <c r="N5718" s="314"/>
    </row>
    <row r="5719" spans="12:14" s="291" customFormat="1" ht="12.75" hidden="1" customHeight="1">
      <c r="L5719" s="293"/>
      <c r="M5719" s="290"/>
      <c r="N5719" s="314"/>
    </row>
    <row r="5720" spans="12:14" s="291" customFormat="1" ht="12.75" hidden="1" customHeight="1">
      <c r="L5720" s="293"/>
      <c r="M5720" s="290"/>
      <c r="N5720" s="314"/>
    </row>
    <row r="5721" spans="12:14" s="291" customFormat="1" ht="12.75" hidden="1" customHeight="1">
      <c r="L5721" s="293"/>
      <c r="M5721" s="290"/>
      <c r="N5721" s="314"/>
    </row>
    <row r="5722" spans="12:14" s="291" customFormat="1" ht="12.75" hidden="1" customHeight="1">
      <c r="L5722" s="293"/>
      <c r="M5722" s="290"/>
      <c r="N5722" s="314"/>
    </row>
    <row r="5723" spans="12:14" s="291" customFormat="1" ht="12.75" hidden="1" customHeight="1">
      <c r="L5723" s="293"/>
      <c r="M5723" s="290"/>
      <c r="N5723" s="314"/>
    </row>
    <row r="5724" spans="12:14" s="291" customFormat="1" ht="12.75" hidden="1" customHeight="1">
      <c r="L5724" s="293"/>
      <c r="M5724" s="290"/>
      <c r="N5724" s="314"/>
    </row>
    <row r="5725" spans="12:14" s="291" customFormat="1" ht="12.75" hidden="1" customHeight="1">
      <c r="L5725" s="293"/>
      <c r="M5725" s="290"/>
      <c r="N5725" s="314"/>
    </row>
    <row r="5726" spans="12:14" s="291" customFormat="1" ht="12.75" hidden="1" customHeight="1">
      <c r="L5726" s="293"/>
      <c r="M5726" s="290"/>
      <c r="N5726" s="314"/>
    </row>
    <row r="5727" spans="12:14" s="291" customFormat="1" ht="12.75" hidden="1" customHeight="1">
      <c r="L5727" s="293"/>
      <c r="M5727" s="290"/>
      <c r="N5727" s="314"/>
    </row>
    <row r="5728" spans="12:14" s="291" customFormat="1" ht="12.75" hidden="1" customHeight="1">
      <c r="L5728" s="293"/>
      <c r="M5728" s="290"/>
      <c r="N5728" s="314"/>
    </row>
    <row r="5729" spans="12:14" s="291" customFormat="1" ht="12.75" hidden="1" customHeight="1">
      <c r="L5729" s="293"/>
      <c r="M5729" s="290"/>
      <c r="N5729" s="314"/>
    </row>
    <row r="5730" spans="12:14" s="291" customFormat="1" ht="12.75" hidden="1" customHeight="1">
      <c r="L5730" s="293"/>
      <c r="M5730" s="290"/>
      <c r="N5730" s="314"/>
    </row>
    <row r="5731" spans="12:14" s="291" customFormat="1" ht="12.75" hidden="1" customHeight="1">
      <c r="L5731" s="293"/>
      <c r="M5731" s="290"/>
      <c r="N5731" s="314"/>
    </row>
    <row r="5732" spans="12:14" s="291" customFormat="1" ht="12.75" hidden="1" customHeight="1">
      <c r="L5732" s="293"/>
      <c r="M5732" s="290"/>
      <c r="N5732" s="314"/>
    </row>
    <row r="5733" spans="12:14" s="291" customFormat="1" ht="12.75" hidden="1" customHeight="1">
      <c r="L5733" s="293"/>
      <c r="M5733" s="290"/>
      <c r="N5733" s="314"/>
    </row>
    <row r="5734" spans="12:14" s="291" customFormat="1" ht="12.75" hidden="1" customHeight="1">
      <c r="L5734" s="293"/>
      <c r="M5734" s="290"/>
      <c r="N5734" s="314"/>
    </row>
    <row r="5735" spans="12:14" s="291" customFormat="1" ht="12.75" hidden="1" customHeight="1">
      <c r="L5735" s="293"/>
      <c r="M5735" s="290"/>
      <c r="N5735" s="314"/>
    </row>
    <row r="5736" spans="12:14" s="291" customFormat="1" ht="12.75" hidden="1" customHeight="1">
      <c r="L5736" s="293"/>
      <c r="M5736" s="290"/>
      <c r="N5736" s="314"/>
    </row>
    <row r="5737" spans="12:14" s="291" customFormat="1" ht="12.75" hidden="1" customHeight="1">
      <c r="L5737" s="293"/>
      <c r="M5737" s="290"/>
      <c r="N5737" s="314"/>
    </row>
    <row r="5738" spans="12:14" s="291" customFormat="1" ht="12.75" hidden="1" customHeight="1">
      <c r="L5738" s="293"/>
      <c r="M5738" s="290"/>
      <c r="N5738" s="314"/>
    </row>
    <row r="5739" spans="12:14" s="291" customFormat="1" ht="12.75" hidden="1" customHeight="1">
      <c r="L5739" s="293"/>
      <c r="M5739" s="290"/>
      <c r="N5739" s="314"/>
    </row>
    <row r="5740" spans="12:14" s="291" customFormat="1" ht="12.75" hidden="1" customHeight="1">
      <c r="L5740" s="293"/>
      <c r="M5740" s="290"/>
      <c r="N5740" s="314"/>
    </row>
    <row r="5741" spans="12:14" s="291" customFormat="1" ht="12.75" hidden="1" customHeight="1">
      <c r="L5741" s="293"/>
      <c r="M5741" s="290"/>
      <c r="N5741" s="314"/>
    </row>
    <row r="5742" spans="12:14" s="291" customFormat="1" ht="12.75" hidden="1" customHeight="1">
      <c r="L5742" s="293"/>
      <c r="M5742" s="290"/>
      <c r="N5742" s="314"/>
    </row>
    <row r="5743" spans="12:14" s="291" customFormat="1" ht="12.75" hidden="1" customHeight="1">
      <c r="L5743" s="293"/>
      <c r="M5743" s="290"/>
      <c r="N5743" s="314"/>
    </row>
    <row r="5744" spans="12:14" s="291" customFormat="1" ht="12.75" hidden="1" customHeight="1">
      <c r="L5744" s="293"/>
      <c r="M5744" s="290"/>
      <c r="N5744" s="314"/>
    </row>
    <row r="5745" spans="12:14" s="291" customFormat="1" ht="12.75" hidden="1" customHeight="1">
      <c r="L5745" s="293"/>
      <c r="M5745" s="290"/>
      <c r="N5745" s="314"/>
    </row>
    <row r="5746" spans="12:14" s="291" customFormat="1" ht="12.75" hidden="1" customHeight="1">
      <c r="L5746" s="293"/>
      <c r="M5746" s="290"/>
      <c r="N5746" s="314"/>
    </row>
    <row r="5747" spans="12:14" s="291" customFormat="1" ht="12.75" hidden="1" customHeight="1">
      <c r="L5747" s="293"/>
      <c r="M5747" s="290"/>
      <c r="N5747" s="314"/>
    </row>
    <row r="5748" spans="12:14" s="291" customFormat="1" ht="12.75" hidden="1" customHeight="1">
      <c r="L5748" s="293"/>
      <c r="M5748" s="290"/>
      <c r="N5748" s="314"/>
    </row>
    <row r="5749" spans="12:14" s="291" customFormat="1" ht="12.75" hidden="1" customHeight="1">
      <c r="L5749" s="293"/>
      <c r="M5749" s="290"/>
      <c r="N5749" s="314"/>
    </row>
    <row r="5750" spans="12:14" s="291" customFormat="1" ht="12.75" hidden="1" customHeight="1">
      <c r="L5750" s="293"/>
      <c r="M5750" s="290"/>
      <c r="N5750" s="314"/>
    </row>
    <row r="5751" spans="12:14" s="291" customFormat="1" ht="12.75" hidden="1" customHeight="1">
      <c r="L5751" s="293"/>
      <c r="M5751" s="290"/>
      <c r="N5751" s="314"/>
    </row>
    <row r="5752" spans="12:14" s="291" customFormat="1" ht="12.75" hidden="1" customHeight="1">
      <c r="L5752" s="293"/>
      <c r="M5752" s="290"/>
      <c r="N5752" s="314"/>
    </row>
    <row r="5753" spans="12:14" s="291" customFormat="1" ht="12.75" hidden="1" customHeight="1">
      <c r="L5753" s="293"/>
      <c r="M5753" s="290"/>
      <c r="N5753" s="314"/>
    </row>
    <row r="5754" spans="12:14" s="291" customFormat="1" ht="12.75" hidden="1" customHeight="1">
      <c r="L5754" s="293"/>
      <c r="M5754" s="290"/>
      <c r="N5754" s="314"/>
    </row>
    <row r="5755" spans="12:14" s="291" customFormat="1" ht="12.75" hidden="1" customHeight="1">
      <c r="L5755" s="293"/>
      <c r="M5755" s="290"/>
      <c r="N5755" s="314"/>
    </row>
    <row r="5756" spans="12:14" s="291" customFormat="1" ht="12.75" hidden="1" customHeight="1">
      <c r="L5756" s="293"/>
      <c r="M5756" s="290"/>
      <c r="N5756" s="314"/>
    </row>
    <row r="5757" spans="12:14" s="291" customFormat="1" ht="12.75" hidden="1" customHeight="1">
      <c r="L5757" s="293"/>
      <c r="M5757" s="290"/>
      <c r="N5757" s="314"/>
    </row>
    <row r="5758" spans="12:14" s="291" customFormat="1" ht="12.75" hidden="1" customHeight="1">
      <c r="L5758" s="293"/>
      <c r="M5758" s="290"/>
      <c r="N5758" s="314"/>
    </row>
    <row r="5759" spans="12:14" s="291" customFormat="1" ht="12.75" hidden="1" customHeight="1">
      <c r="L5759" s="293"/>
      <c r="M5759" s="290"/>
      <c r="N5759" s="314"/>
    </row>
    <row r="5760" spans="12:14" s="291" customFormat="1" ht="12.75" hidden="1" customHeight="1">
      <c r="L5760" s="293"/>
      <c r="M5760" s="290"/>
      <c r="N5760" s="314"/>
    </row>
    <row r="5761" spans="12:14" s="291" customFormat="1" ht="12.75" hidden="1" customHeight="1">
      <c r="L5761" s="293"/>
      <c r="M5761" s="290"/>
      <c r="N5761" s="314"/>
    </row>
    <row r="5762" spans="12:14" s="291" customFormat="1" ht="12.75" hidden="1" customHeight="1">
      <c r="L5762" s="293"/>
      <c r="M5762" s="290"/>
      <c r="N5762" s="314"/>
    </row>
    <row r="5763" spans="12:14" s="291" customFormat="1" ht="12.75" hidden="1" customHeight="1">
      <c r="L5763" s="293"/>
      <c r="M5763" s="290"/>
      <c r="N5763" s="314"/>
    </row>
    <row r="5764" spans="12:14" s="291" customFormat="1" ht="12.75" hidden="1" customHeight="1">
      <c r="L5764" s="293"/>
      <c r="M5764" s="290"/>
      <c r="N5764" s="314"/>
    </row>
    <row r="5765" spans="12:14" s="291" customFormat="1" ht="12.75" hidden="1" customHeight="1">
      <c r="L5765" s="293"/>
      <c r="M5765" s="290"/>
      <c r="N5765" s="314"/>
    </row>
    <row r="5766" spans="12:14" s="291" customFormat="1" ht="12.75" hidden="1" customHeight="1">
      <c r="L5766" s="293"/>
      <c r="M5766" s="290"/>
      <c r="N5766" s="314"/>
    </row>
    <row r="5767" spans="12:14" s="291" customFormat="1" ht="12.75" hidden="1" customHeight="1">
      <c r="L5767" s="293"/>
      <c r="M5767" s="290"/>
      <c r="N5767" s="314"/>
    </row>
    <row r="5768" spans="12:14" s="291" customFormat="1" ht="12.75" hidden="1" customHeight="1">
      <c r="L5768" s="293"/>
      <c r="M5768" s="290"/>
      <c r="N5768" s="314"/>
    </row>
    <row r="5769" spans="12:14" s="291" customFormat="1" ht="12.75" hidden="1" customHeight="1">
      <c r="L5769" s="293"/>
      <c r="M5769" s="290"/>
      <c r="N5769" s="314"/>
    </row>
    <row r="5770" spans="12:14" s="291" customFormat="1" ht="12.75" hidden="1" customHeight="1">
      <c r="L5770" s="293"/>
      <c r="M5770" s="290"/>
      <c r="N5770" s="314"/>
    </row>
    <row r="5771" spans="12:14" s="291" customFormat="1" ht="12.75" hidden="1" customHeight="1">
      <c r="L5771" s="293"/>
      <c r="M5771" s="290"/>
      <c r="N5771" s="314"/>
    </row>
    <row r="5772" spans="12:14" s="291" customFormat="1" ht="12.75" hidden="1" customHeight="1">
      <c r="L5772" s="293"/>
      <c r="M5772" s="290"/>
      <c r="N5772" s="314"/>
    </row>
    <row r="5773" spans="12:14" s="291" customFormat="1" ht="12.75" hidden="1" customHeight="1">
      <c r="L5773" s="293"/>
      <c r="M5773" s="290"/>
      <c r="N5773" s="314"/>
    </row>
    <row r="5774" spans="12:14" s="291" customFormat="1" ht="12.75" hidden="1" customHeight="1">
      <c r="L5774" s="293"/>
      <c r="M5774" s="290"/>
      <c r="N5774" s="314"/>
    </row>
    <row r="5775" spans="12:14" s="291" customFormat="1" ht="12.75" hidden="1" customHeight="1">
      <c r="L5775" s="293"/>
      <c r="M5775" s="290"/>
      <c r="N5775" s="314"/>
    </row>
    <row r="5776" spans="12:14" s="291" customFormat="1" ht="12.75" hidden="1" customHeight="1">
      <c r="L5776" s="293"/>
      <c r="M5776" s="290"/>
      <c r="N5776" s="314"/>
    </row>
    <row r="5777" spans="12:14" s="291" customFormat="1" ht="12.75" hidden="1" customHeight="1">
      <c r="L5777" s="293"/>
      <c r="M5777" s="290"/>
      <c r="N5777" s="314"/>
    </row>
    <row r="5778" spans="12:14" s="291" customFormat="1" ht="12.75" hidden="1" customHeight="1">
      <c r="L5778" s="293"/>
      <c r="M5778" s="290"/>
      <c r="N5778" s="314"/>
    </row>
    <row r="5779" spans="12:14" s="291" customFormat="1" ht="12.75" hidden="1" customHeight="1">
      <c r="L5779" s="293"/>
      <c r="M5779" s="290"/>
      <c r="N5779" s="314"/>
    </row>
    <row r="5780" spans="12:14" s="291" customFormat="1" ht="12.75" hidden="1" customHeight="1">
      <c r="L5780" s="293"/>
      <c r="M5780" s="290"/>
      <c r="N5780" s="314"/>
    </row>
    <row r="5781" spans="12:14" s="291" customFormat="1" ht="12.75" hidden="1" customHeight="1">
      <c r="L5781" s="293"/>
      <c r="M5781" s="290"/>
      <c r="N5781" s="314"/>
    </row>
    <row r="5782" spans="12:14" s="291" customFormat="1" ht="12.75" hidden="1" customHeight="1">
      <c r="L5782" s="293"/>
      <c r="M5782" s="290"/>
      <c r="N5782" s="314"/>
    </row>
    <row r="5783" spans="12:14" s="291" customFormat="1" ht="12.75" hidden="1" customHeight="1">
      <c r="L5783" s="293"/>
      <c r="M5783" s="290"/>
      <c r="N5783" s="314"/>
    </row>
    <row r="5784" spans="12:14" s="291" customFormat="1" ht="12.75" hidden="1" customHeight="1">
      <c r="L5784" s="293"/>
      <c r="M5784" s="290"/>
      <c r="N5784" s="314"/>
    </row>
    <row r="5785" spans="12:14" s="291" customFormat="1" ht="12.75" hidden="1" customHeight="1">
      <c r="L5785" s="293"/>
      <c r="M5785" s="290"/>
      <c r="N5785" s="314"/>
    </row>
    <row r="5786" spans="12:14" s="291" customFormat="1" ht="12.75" hidden="1" customHeight="1">
      <c r="L5786" s="293"/>
      <c r="M5786" s="290"/>
      <c r="N5786" s="314"/>
    </row>
    <row r="5787" spans="12:14" s="291" customFormat="1" ht="12.75" hidden="1" customHeight="1">
      <c r="L5787" s="293"/>
      <c r="M5787" s="290"/>
      <c r="N5787" s="314"/>
    </row>
    <row r="5788" spans="12:14" s="291" customFormat="1" ht="12.75" hidden="1" customHeight="1">
      <c r="L5788" s="293"/>
      <c r="M5788" s="290"/>
      <c r="N5788" s="314"/>
    </row>
    <row r="5789" spans="12:14" s="291" customFormat="1" ht="12.75" hidden="1" customHeight="1">
      <c r="L5789" s="293"/>
      <c r="M5789" s="290"/>
      <c r="N5789" s="314"/>
    </row>
    <row r="5790" spans="12:14" s="291" customFormat="1" ht="12.75" hidden="1" customHeight="1">
      <c r="L5790" s="293"/>
      <c r="M5790" s="290"/>
      <c r="N5790" s="314"/>
    </row>
    <row r="5791" spans="12:14" s="291" customFormat="1" ht="12.75" hidden="1" customHeight="1">
      <c r="L5791" s="293"/>
      <c r="M5791" s="290"/>
      <c r="N5791" s="314"/>
    </row>
    <row r="5792" spans="12:14" s="291" customFormat="1" ht="12.75" hidden="1" customHeight="1">
      <c r="L5792" s="293"/>
      <c r="M5792" s="290"/>
      <c r="N5792" s="314"/>
    </row>
    <row r="5793" spans="12:14" s="291" customFormat="1" ht="12.75" hidden="1" customHeight="1">
      <c r="L5793" s="293"/>
      <c r="M5793" s="290"/>
      <c r="N5793" s="314"/>
    </row>
    <row r="5794" spans="12:14" s="291" customFormat="1" ht="12.75" hidden="1" customHeight="1">
      <c r="L5794" s="293"/>
      <c r="M5794" s="290"/>
      <c r="N5794" s="314"/>
    </row>
    <row r="5795" spans="12:14" s="291" customFormat="1" ht="12.75" hidden="1" customHeight="1">
      <c r="L5795" s="293"/>
      <c r="M5795" s="290"/>
      <c r="N5795" s="314"/>
    </row>
    <row r="5796" spans="12:14" s="291" customFormat="1" ht="12.75" hidden="1" customHeight="1">
      <c r="L5796" s="293"/>
      <c r="M5796" s="290"/>
      <c r="N5796" s="314"/>
    </row>
    <row r="5797" spans="12:14" s="291" customFormat="1" ht="12.75" hidden="1" customHeight="1">
      <c r="L5797" s="293"/>
      <c r="M5797" s="290"/>
      <c r="N5797" s="314"/>
    </row>
    <row r="5798" spans="12:14" s="291" customFormat="1" ht="12.75" hidden="1" customHeight="1">
      <c r="L5798" s="293"/>
      <c r="M5798" s="290"/>
      <c r="N5798" s="314"/>
    </row>
    <row r="5799" spans="12:14" s="291" customFormat="1" ht="12.75" hidden="1" customHeight="1">
      <c r="L5799" s="293"/>
      <c r="M5799" s="290"/>
      <c r="N5799" s="314"/>
    </row>
    <row r="5800" spans="12:14" s="291" customFormat="1" ht="12.75" hidden="1" customHeight="1">
      <c r="L5800" s="293"/>
      <c r="M5800" s="290"/>
      <c r="N5800" s="314"/>
    </row>
    <row r="5801" spans="12:14" s="291" customFormat="1" ht="12.75" hidden="1" customHeight="1">
      <c r="L5801" s="293"/>
      <c r="M5801" s="290"/>
      <c r="N5801" s="314"/>
    </row>
    <row r="5802" spans="12:14" s="291" customFormat="1" ht="12.75" hidden="1" customHeight="1">
      <c r="L5802" s="293"/>
      <c r="M5802" s="290"/>
      <c r="N5802" s="314"/>
    </row>
    <row r="5803" spans="12:14" s="291" customFormat="1" ht="12.75" hidden="1" customHeight="1">
      <c r="L5803" s="293"/>
      <c r="M5803" s="290"/>
      <c r="N5803" s="314"/>
    </row>
    <row r="5804" spans="12:14" s="291" customFormat="1" ht="12.75" hidden="1" customHeight="1">
      <c r="L5804" s="293"/>
      <c r="M5804" s="290"/>
      <c r="N5804" s="314"/>
    </row>
    <row r="5805" spans="12:14" s="291" customFormat="1" ht="12.75" hidden="1" customHeight="1">
      <c r="L5805" s="293"/>
      <c r="M5805" s="290"/>
      <c r="N5805" s="314"/>
    </row>
    <row r="5806" spans="12:14" s="291" customFormat="1" ht="12.75" hidden="1" customHeight="1">
      <c r="L5806" s="293"/>
      <c r="M5806" s="290"/>
      <c r="N5806" s="314"/>
    </row>
    <row r="5807" spans="12:14" s="291" customFormat="1" ht="12.75" hidden="1" customHeight="1">
      <c r="L5807" s="293"/>
      <c r="M5807" s="290"/>
      <c r="N5807" s="314"/>
    </row>
    <row r="5808" spans="12:14" s="291" customFormat="1" ht="12.75" hidden="1" customHeight="1">
      <c r="L5808" s="293"/>
      <c r="M5808" s="290"/>
      <c r="N5808" s="314"/>
    </row>
    <row r="5809" spans="12:14" s="291" customFormat="1" ht="12.75" hidden="1" customHeight="1">
      <c r="L5809" s="293"/>
      <c r="M5809" s="290"/>
      <c r="N5809" s="314"/>
    </row>
    <row r="5810" spans="12:14" s="291" customFormat="1" ht="12.75" hidden="1" customHeight="1">
      <c r="L5810" s="293"/>
      <c r="M5810" s="290"/>
      <c r="N5810" s="314"/>
    </row>
    <row r="5811" spans="12:14" s="291" customFormat="1" ht="12.75" hidden="1" customHeight="1">
      <c r="L5811" s="293"/>
      <c r="M5811" s="290"/>
      <c r="N5811" s="314"/>
    </row>
    <row r="5812" spans="12:14" s="291" customFormat="1" ht="12.75" hidden="1" customHeight="1">
      <c r="L5812" s="293"/>
      <c r="M5812" s="290"/>
      <c r="N5812" s="314"/>
    </row>
    <row r="5813" spans="12:14" s="291" customFormat="1" ht="12.75" hidden="1" customHeight="1">
      <c r="L5813" s="293"/>
      <c r="M5813" s="290"/>
      <c r="N5813" s="314"/>
    </row>
    <row r="5814" spans="12:14" s="291" customFormat="1" ht="12.75" hidden="1" customHeight="1">
      <c r="L5814" s="293"/>
      <c r="M5814" s="290"/>
      <c r="N5814" s="314"/>
    </row>
    <row r="5815" spans="12:14" s="291" customFormat="1" ht="12.75" hidden="1" customHeight="1">
      <c r="L5815" s="293"/>
      <c r="M5815" s="290"/>
      <c r="N5815" s="314"/>
    </row>
    <row r="5816" spans="12:14" s="291" customFormat="1" ht="12.75" hidden="1" customHeight="1">
      <c r="L5816" s="293"/>
      <c r="M5816" s="290"/>
      <c r="N5816" s="314"/>
    </row>
    <row r="5817" spans="12:14" s="291" customFormat="1" ht="12.75" hidden="1" customHeight="1">
      <c r="L5817" s="293"/>
      <c r="M5817" s="290"/>
      <c r="N5817" s="314"/>
    </row>
    <row r="5818" spans="12:14" s="291" customFormat="1" ht="12.75" hidden="1" customHeight="1">
      <c r="L5818" s="293"/>
      <c r="M5818" s="290"/>
      <c r="N5818" s="314"/>
    </row>
    <row r="5819" spans="12:14" s="291" customFormat="1" ht="12.75" hidden="1" customHeight="1">
      <c r="L5819" s="293"/>
      <c r="M5819" s="290"/>
      <c r="N5819" s="314"/>
    </row>
    <row r="5820" spans="12:14" s="291" customFormat="1" ht="12.75" hidden="1" customHeight="1">
      <c r="L5820" s="293"/>
      <c r="M5820" s="290"/>
      <c r="N5820" s="314"/>
    </row>
    <row r="5821" spans="12:14" s="291" customFormat="1" ht="12.75" hidden="1" customHeight="1">
      <c r="L5821" s="293"/>
      <c r="M5821" s="290"/>
      <c r="N5821" s="314"/>
    </row>
    <row r="5822" spans="12:14" s="291" customFormat="1" ht="12.75" hidden="1" customHeight="1">
      <c r="L5822" s="293"/>
      <c r="M5822" s="290"/>
      <c r="N5822" s="314"/>
    </row>
    <row r="5823" spans="12:14" s="291" customFormat="1" ht="12.75" hidden="1" customHeight="1">
      <c r="L5823" s="293"/>
      <c r="M5823" s="290"/>
      <c r="N5823" s="314"/>
    </row>
    <row r="5824" spans="12:14" s="291" customFormat="1" ht="12.75" hidden="1" customHeight="1">
      <c r="L5824" s="293"/>
      <c r="M5824" s="290"/>
      <c r="N5824" s="314"/>
    </row>
    <row r="5825" spans="12:14" s="291" customFormat="1" ht="12.75" hidden="1" customHeight="1">
      <c r="L5825" s="293"/>
      <c r="M5825" s="290"/>
      <c r="N5825" s="314"/>
    </row>
    <row r="5826" spans="12:14" s="291" customFormat="1" ht="12.75" hidden="1" customHeight="1">
      <c r="L5826" s="293"/>
      <c r="M5826" s="290"/>
      <c r="N5826" s="314"/>
    </row>
    <row r="5827" spans="12:14" s="291" customFormat="1" ht="12.75" hidden="1" customHeight="1">
      <c r="L5827" s="293"/>
      <c r="M5827" s="290"/>
      <c r="N5827" s="314"/>
    </row>
    <row r="5828" spans="12:14" s="291" customFormat="1" ht="12.75" hidden="1" customHeight="1">
      <c r="L5828" s="293"/>
      <c r="M5828" s="290"/>
      <c r="N5828" s="314"/>
    </row>
    <row r="5829" spans="12:14" s="291" customFormat="1" ht="12.75" hidden="1" customHeight="1">
      <c r="L5829" s="293"/>
      <c r="M5829" s="290"/>
      <c r="N5829" s="314"/>
    </row>
    <row r="5830" spans="12:14" s="291" customFormat="1" ht="12.75" hidden="1" customHeight="1">
      <c r="L5830" s="293"/>
      <c r="M5830" s="290"/>
      <c r="N5830" s="314"/>
    </row>
    <row r="5831" spans="12:14" s="291" customFormat="1" ht="12.75" hidden="1" customHeight="1">
      <c r="L5831" s="293"/>
      <c r="M5831" s="290"/>
      <c r="N5831" s="314"/>
    </row>
    <row r="5832" spans="12:14" s="291" customFormat="1" ht="12.75" hidden="1" customHeight="1">
      <c r="L5832" s="293"/>
      <c r="M5832" s="290"/>
      <c r="N5832" s="314"/>
    </row>
    <row r="5833" spans="12:14" s="291" customFormat="1" ht="12.75" hidden="1" customHeight="1">
      <c r="L5833" s="293"/>
      <c r="M5833" s="290"/>
      <c r="N5833" s="314"/>
    </row>
    <row r="5834" spans="12:14" s="291" customFormat="1" ht="12.75" hidden="1" customHeight="1">
      <c r="L5834" s="293"/>
      <c r="M5834" s="290"/>
      <c r="N5834" s="314"/>
    </row>
    <row r="5835" spans="12:14" s="291" customFormat="1" ht="12.75" hidden="1" customHeight="1">
      <c r="L5835" s="293"/>
      <c r="M5835" s="290"/>
      <c r="N5835" s="314"/>
    </row>
    <row r="5836" spans="12:14" s="291" customFormat="1" ht="12.75" hidden="1" customHeight="1">
      <c r="L5836" s="293"/>
      <c r="M5836" s="290"/>
      <c r="N5836" s="314"/>
    </row>
    <row r="5837" spans="12:14" s="291" customFormat="1" ht="12.75" hidden="1" customHeight="1">
      <c r="L5837" s="293"/>
      <c r="M5837" s="290"/>
      <c r="N5837" s="314"/>
    </row>
    <row r="5838" spans="12:14" s="291" customFormat="1" ht="12.75" hidden="1" customHeight="1">
      <c r="L5838" s="293"/>
      <c r="M5838" s="290"/>
      <c r="N5838" s="314"/>
    </row>
    <row r="5839" spans="12:14" s="291" customFormat="1" ht="12.75" hidden="1" customHeight="1">
      <c r="L5839" s="293"/>
      <c r="M5839" s="290"/>
      <c r="N5839" s="314"/>
    </row>
    <row r="5840" spans="12:14" s="291" customFormat="1" ht="12.75" hidden="1" customHeight="1">
      <c r="L5840" s="293"/>
      <c r="M5840" s="290"/>
      <c r="N5840" s="314"/>
    </row>
    <row r="5841" spans="12:14" s="291" customFormat="1" ht="12.75" hidden="1" customHeight="1">
      <c r="L5841" s="293"/>
      <c r="M5841" s="290"/>
      <c r="N5841" s="314"/>
    </row>
    <row r="5842" spans="12:14" s="291" customFormat="1" ht="12.75" hidden="1" customHeight="1">
      <c r="L5842" s="293"/>
      <c r="M5842" s="290"/>
      <c r="N5842" s="314"/>
    </row>
    <row r="5843" spans="12:14" s="291" customFormat="1" ht="12.75" hidden="1" customHeight="1">
      <c r="L5843" s="293"/>
      <c r="M5843" s="290"/>
      <c r="N5843" s="314"/>
    </row>
    <row r="5844" spans="12:14" s="291" customFormat="1" ht="12.75" hidden="1" customHeight="1">
      <c r="L5844" s="293"/>
      <c r="M5844" s="290"/>
      <c r="N5844" s="314"/>
    </row>
    <row r="5845" spans="12:14" s="291" customFormat="1" ht="12.75" hidden="1" customHeight="1">
      <c r="L5845" s="293"/>
      <c r="M5845" s="290"/>
      <c r="N5845" s="314"/>
    </row>
    <row r="5846" spans="12:14" s="291" customFormat="1" ht="12.75" hidden="1" customHeight="1">
      <c r="L5846" s="293"/>
      <c r="M5846" s="290"/>
      <c r="N5846" s="314"/>
    </row>
    <row r="5847" spans="12:14" s="291" customFormat="1" ht="12.75" hidden="1" customHeight="1">
      <c r="L5847" s="293"/>
      <c r="M5847" s="290"/>
      <c r="N5847" s="314"/>
    </row>
    <row r="5848" spans="12:14" s="291" customFormat="1" ht="12.75" hidden="1" customHeight="1">
      <c r="L5848" s="293"/>
      <c r="M5848" s="290"/>
      <c r="N5848" s="314"/>
    </row>
    <row r="5849" spans="12:14" s="291" customFormat="1" ht="12.75" hidden="1" customHeight="1">
      <c r="L5849" s="293"/>
      <c r="M5849" s="290"/>
      <c r="N5849" s="314"/>
    </row>
    <row r="5850" spans="12:14" s="291" customFormat="1" ht="12.75" hidden="1" customHeight="1">
      <c r="L5850" s="293"/>
      <c r="M5850" s="290"/>
      <c r="N5850" s="314"/>
    </row>
    <row r="5851" spans="12:14" s="291" customFormat="1" ht="12.75" hidden="1" customHeight="1">
      <c r="L5851" s="293"/>
      <c r="M5851" s="290"/>
      <c r="N5851" s="314"/>
    </row>
    <row r="5852" spans="12:14" s="291" customFormat="1" ht="12.75" hidden="1" customHeight="1">
      <c r="L5852" s="293"/>
      <c r="M5852" s="290"/>
      <c r="N5852" s="314"/>
    </row>
    <row r="5853" spans="12:14" s="291" customFormat="1" ht="12.75" hidden="1" customHeight="1">
      <c r="L5853" s="293"/>
      <c r="M5853" s="290"/>
      <c r="N5853" s="314"/>
    </row>
    <row r="5854" spans="12:14" s="291" customFormat="1" ht="12.75" hidden="1" customHeight="1">
      <c r="L5854" s="293"/>
      <c r="M5854" s="290"/>
      <c r="N5854" s="314"/>
    </row>
    <row r="5855" spans="12:14" s="291" customFormat="1" ht="12.75" hidden="1" customHeight="1">
      <c r="L5855" s="293"/>
      <c r="M5855" s="290"/>
      <c r="N5855" s="314"/>
    </row>
    <row r="5856" spans="12:14" s="291" customFormat="1" ht="12.75" hidden="1" customHeight="1">
      <c r="L5856" s="293"/>
      <c r="M5856" s="290"/>
      <c r="N5856" s="314"/>
    </row>
    <row r="5857" spans="12:14" s="291" customFormat="1" ht="12.75" hidden="1" customHeight="1">
      <c r="L5857" s="293"/>
      <c r="M5857" s="290"/>
      <c r="N5857" s="314"/>
    </row>
    <row r="5858" spans="12:14" s="291" customFormat="1" ht="12.75" hidden="1" customHeight="1">
      <c r="L5858" s="293"/>
      <c r="M5858" s="290"/>
      <c r="N5858" s="314"/>
    </row>
    <row r="5859" spans="12:14" s="291" customFormat="1" ht="12.75" hidden="1" customHeight="1">
      <c r="L5859" s="293"/>
      <c r="M5859" s="290"/>
      <c r="N5859" s="314"/>
    </row>
    <row r="5860" spans="12:14" s="291" customFormat="1" ht="12.75" hidden="1" customHeight="1">
      <c r="L5860" s="293"/>
      <c r="M5860" s="290"/>
      <c r="N5860" s="314"/>
    </row>
    <row r="5861" spans="12:14" s="291" customFormat="1" ht="12.75" hidden="1" customHeight="1">
      <c r="L5861" s="293"/>
      <c r="M5861" s="290"/>
      <c r="N5861" s="314"/>
    </row>
    <row r="5862" spans="12:14" s="291" customFormat="1" ht="12.75" hidden="1" customHeight="1">
      <c r="L5862" s="293"/>
      <c r="M5862" s="290"/>
      <c r="N5862" s="314"/>
    </row>
    <row r="5863" spans="12:14" s="291" customFormat="1" ht="12.75" hidden="1" customHeight="1">
      <c r="L5863" s="293"/>
      <c r="M5863" s="290"/>
      <c r="N5863" s="314"/>
    </row>
    <row r="5864" spans="12:14" s="291" customFormat="1" ht="12.75" hidden="1" customHeight="1">
      <c r="L5864" s="293"/>
      <c r="M5864" s="290"/>
      <c r="N5864" s="314"/>
    </row>
    <row r="5865" spans="12:14" s="291" customFormat="1" ht="12.75" hidden="1" customHeight="1">
      <c r="L5865" s="293"/>
      <c r="M5865" s="290"/>
      <c r="N5865" s="314"/>
    </row>
    <row r="5866" spans="12:14" s="291" customFormat="1" ht="12.75" hidden="1" customHeight="1">
      <c r="L5866" s="293"/>
      <c r="M5866" s="290"/>
      <c r="N5866" s="314"/>
    </row>
    <row r="5867" spans="12:14" s="291" customFormat="1" ht="12.75" hidden="1" customHeight="1">
      <c r="L5867" s="293"/>
      <c r="M5867" s="290"/>
      <c r="N5867" s="314"/>
    </row>
    <row r="5868" spans="12:14" s="291" customFormat="1" ht="12.75" hidden="1" customHeight="1">
      <c r="L5868" s="293"/>
      <c r="M5868" s="290"/>
      <c r="N5868" s="314"/>
    </row>
    <row r="5869" spans="12:14" s="291" customFormat="1" ht="12.75" hidden="1" customHeight="1">
      <c r="L5869" s="293"/>
      <c r="M5869" s="290"/>
      <c r="N5869" s="314"/>
    </row>
    <row r="5870" spans="12:14" s="291" customFormat="1" ht="12.75" hidden="1" customHeight="1">
      <c r="L5870" s="293"/>
      <c r="M5870" s="290"/>
      <c r="N5870" s="314"/>
    </row>
    <row r="5871" spans="12:14" s="291" customFormat="1" ht="12.75" hidden="1" customHeight="1">
      <c r="L5871" s="293"/>
      <c r="M5871" s="290"/>
      <c r="N5871" s="314"/>
    </row>
    <row r="5872" spans="12:14" s="291" customFormat="1" ht="12.75" hidden="1" customHeight="1">
      <c r="L5872" s="293"/>
      <c r="M5872" s="290"/>
      <c r="N5872" s="314"/>
    </row>
    <row r="5873" spans="12:14" s="291" customFormat="1" ht="12.75" hidden="1" customHeight="1">
      <c r="L5873" s="293"/>
      <c r="M5873" s="290"/>
      <c r="N5873" s="314"/>
    </row>
    <row r="5874" spans="12:14" s="291" customFormat="1" ht="12.75" hidden="1" customHeight="1">
      <c r="L5874" s="293"/>
      <c r="M5874" s="290"/>
      <c r="N5874" s="314"/>
    </row>
    <row r="5875" spans="12:14" s="291" customFormat="1" ht="12.75" hidden="1" customHeight="1">
      <c r="L5875" s="293"/>
      <c r="M5875" s="290"/>
      <c r="N5875" s="314"/>
    </row>
    <row r="5876" spans="12:14" s="291" customFormat="1" ht="12.75" hidden="1" customHeight="1">
      <c r="L5876" s="293"/>
      <c r="M5876" s="290"/>
      <c r="N5876" s="314"/>
    </row>
    <row r="5877" spans="12:14" s="291" customFormat="1" ht="12.75" hidden="1" customHeight="1">
      <c r="L5877" s="293"/>
      <c r="M5877" s="290"/>
      <c r="N5877" s="314"/>
    </row>
    <row r="5878" spans="12:14" s="291" customFormat="1" ht="12.75" hidden="1" customHeight="1">
      <c r="L5878" s="293"/>
      <c r="M5878" s="290"/>
      <c r="N5878" s="314"/>
    </row>
    <row r="5879" spans="12:14" s="291" customFormat="1" ht="12.75" hidden="1" customHeight="1">
      <c r="L5879" s="293"/>
      <c r="M5879" s="290"/>
      <c r="N5879" s="314"/>
    </row>
    <row r="5880" spans="12:14" s="291" customFormat="1" ht="12.75" hidden="1" customHeight="1">
      <c r="L5880" s="293"/>
      <c r="M5880" s="290"/>
      <c r="N5880" s="314"/>
    </row>
    <row r="5881" spans="12:14" s="291" customFormat="1" ht="12.75" hidden="1" customHeight="1">
      <c r="L5881" s="293"/>
      <c r="M5881" s="290"/>
      <c r="N5881" s="314"/>
    </row>
    <row r="5882" spans="12:14" s="291" customFormat="1" ht="12.75" hidden="1" customHeight="1">
      <c r="L5882" s="293"/>
      <c r="M5882" s="290"/>
      <c r="N5882" s="314"/>
    </row>
    <row r="5883" spans="12:14" s="291" customFormat="1" ht="12.75" hidden="1" customHeight="1">
      <c r="L5883" s="293"/>
      <c r="M5883" s="290"/>
      <c r="N5883" s="314"/>
    </row>
    <row r="5884" spans="12:14" s="291" customFormat="1" ht="12.75" hidden="1" customHeight="1">
      <c r="L5884" s="293"/>
      <c r="M5884" s="290"/>
      <c r="N5884" s="314"/>
    </row>
    <row r="5885" spans="12:14" s="291" customFormat="1" ht="12.75" hidden="1" customHeight="1">
      <c r="L5885" s="293"/>
      <c r="M5885" s="290"/>
      <c r="N5885" s="314"/>
    </row>
    <row r="5886" spans="12:14" s="291" customFormat="1" ht="12.75" hidden="1" customHeight="1">
      <c r="L5886" s="293"/>
      <c r="M5886" s="290"/>
      <c r="N5886" s="314"/>
    </row>
    <row r="5887" spans="12:14" s="291" customFormat="1" ht="12.75" hidden="1" customHeight="1">
      <c r="L5887" s="293"/>
      <c r="M5887" s="290"/>
      <c r="N5887" s="314"/>
    </row>
    <row r="5888" spans="12:14" s="291" customFormat="1" ht="12.75" hidden="1" customHeight="1">
      <c r="L5888" s="293"/>
      <c r="M5888" s="290"/>
      <c r="N5888" s="314"/>
    </row>
    <row r="5889" spans="12:14" s="291" customFormat="1" ht="12.75" hidden="1" customHeight="1">
      <c r="L5889" s="293"/>
      <c r="M5889" s="290"/>
      <c r="N5889" s="314"/>
    </row>
    <row r="5890" spans="12:14" s="291" customFormat="1" ht="12.75" hidden="1" customHeight="1">
      <c r="L5890" s="293"/>
      <c r="M5890" s="290"/>
      <c r="N5890" s="314"/>
    </row>
    <row r="5891" spans="12:14" s="291" customFormat="1" ht="12.75" hidden="1" customHeight="1">
      <c r="L5891" s="293"/>
      <c r="M5891" s="290"/>
      <c r="N5891" s="314"/>
    </row>
    <row r="5892" spans="12:14" s="291" customFormat="1" ht="12.75" hidden="1" customHeight="1">
      <c r="L5892" s="293"/>
      <c r="M5892" s="290"/>
      <c r="N5892" s="314"/>
    </row>
    <row r="5893" spans="12:14" s="291" customFormat="1" ht="12.75" hidden="1" customHeight="1">
      <c r="L5893" s="293"/>
      <c r="M5893" s="290"/>
      <c r="N5893" s="314"/>
    </row>
    <row r="5894" spans="12:14" s="291" customFormat="1" ht="12.75" hidden="1" customHeight="1">
      <c r="L5894" s="293"/>
      <c r="M5894" s="290"/>
      <c r="N5894" s="314"/>
    </row>
    <row r="5895" spans="12:14" s="291" customFormat="1" ht="12.75" hidden="1" customHeight="1">
      <c r="L5895" s="293"/>
      <c r="M5895" s="290"/>
      <c r="N5895" s="314"/>
    </row>
    <row r="5896" spans="12:14" s="291" customFormat="1" ht="12.75" hidden="1" customHeight="1">
      <c r="L5896" s="293"/>
      <c r="M5896" s="290"/>
      <c r="N5896" s="314"/>
    </row>
    <row r="5897" spans="12:14" s="291" customFormat="1" ht="12.75" hidden="1" customHeight="1">
      <c r="L5897" s="293"/>
      <c r="M5897" s="290"/>
      <c r="N5897" s="314"/>
    </row>
    <row r="5898" spans="12:14" s="291" customFormat="1" ht="12.75" hidden="1" customHeight="1">
      <c r="L5898" s="293"/>
      <c r="M5898" s="290"/>
      <c r="N5898" s="314"/>
    </row>
    <row r="5899" spans="12:14" s="291" customFormat="1" ht="12.75" hidden="1" customHeight="1">
      <c r="L5899" s="293"/>
      <c r="M5899" s="290"/>
      <c r="N5899" s="314"/>
    </row>
    <row r="5900" spans="12:14" s="291" customFormat="1" ht="12.75" hidden="1" customHeight="1">
      <c r="L5900" s="293"/>
      <c r="M5900" s="290"/>
      <c r="N5900" s="314"/>
    </row>
    <row r="5901" spans="12:14" s="291" customFormat="1" ht="12.75" hidden="1" customHeight="1">
      <c r="L5901" s="293"/>
      <c r="M5901" s="290"/>
      <c r="N5901" s="314"/>
    </row>
    <row r="5902" spans="12:14" s="291" customFormat="1" ht="12.75" hidden="1" customHeight="1">
      <c r="L5902" s="293"/>
      <c r="M5902" s="290"/>
      <c r="N5902" s="314"/>
    </row>
    <row r="5903" spans="12:14" s="291" customFormat="1" ht="12.75" hidden="1" customHeight="1">
      <c r="L5903" s="293"/>
      <c r="M5903" s="290"/>
      <c r="N5903" s="314"/>
    </row>
    <row r="5904" spans="12:14" s="291" customFormat="1" ht="12.75" hidden="1" customHeight="1">
      <c r="L5904" s="293"/>
      <c r="M5904" s="290"/>
      <c r="N5904" s="314"/>
    </row>
    <row r="5905" spans="12:14" s="291" customFormat="1" ht="12.75" hidden="1" customHeight="1">
      <c r="L5905" s="293"/>
      <c r="M5905" s="290"/>
      <c r="N5905" s="314"/>
    </row>
    <row r="5906" spans="12:14" s="291" customFormat="1" ht="12.75" hidden="1" customHeight="1">
      <c r="L5906" s="293"/>
      <c r="M5906" s="290"/>
      <c r="N5906" s="314"/>
    </row>
    <row r="5907" spans="12:14" s="291" customFormat="1" ht="12.75" hidden="1" customHeight="1">
      <c r="L5907" s="293"/>
      <c r="M5907" s="290"/>
      <c r="N5907" s="314"/>
    </row>
    <row r="5908" spans="12:14" s="291" customFormat="1" ht="12.75" hidden="1" customHeight="1">
      <c r="L5908" s="293"/>
      <c r="M5908" s="290"/>
      <c r="N5908" s="314"/>
    </row>
    <row r="5909" spans="12:14" s="291" customFormat="1" ht="12.75" hidden="1" customHeight="1">
      <c r="L5909" s="293"/>
      <c r="M5909" s="290"/>
      <c r="N5909" s="314"/>
    </row>
    <row r="5910" spans="12:14" s="291" customFormat="1" ht="12.75" hidden="1" customHeight="1">
      <c r="L5910" s="293"/>
      <c r="M5910" s="290"/>
      <c r="N5910" s="314"/>
    </row>
    <row r="5911" spans="12:14" s="291" customFormat="1" ht="12.75" hidden="1" customHeight="1">
      <c r="L5911" s="293"/>
      <c r="M5911" s="290"/>
      <c r="N5911" s="314"/>
    </row>
    <row r="5912" spans="12:14" s="291" customFormat="1" ht="12.75" hidden="1" customHeight="1">
      <c r="L5912" s="293"/>
      <c r="M5912" s="290"/>
      <c r="N5912" s="314"/>
    </row>
    <row r="5913" spans="12:14" s="291" customFormat="1" ht="12.75" hidden="1" customHeight="1">
      <c r="L5913" s="293"/>
      <c r="M5913" s="290"/>
      <c r="N5913" s="314"/>
    </row>
    <row r="5914" spans="12:14" s="291" customFormat="1" ht="12.75" hidden="1" customHeight="1">
      <c r="L5914" s="293"/>
      <c r="M5914" s="290"/>
      <c r="N5914" s="314"/>
    </row>
    <row r="5915" spans="12:14" s="291" customFormat="1" ht="12.75" hidden="1" customHeight="1">
      <c r="L5915" s="293"/>
      <c r="M5915" s="290"/>
      <c r="N5915" s="314"/>
    </row>
    <row r="5916" spans="12:14" s="291" customFormat="1" ht="12.75" hidden="1" customHeight="1">
      <c r="L5916" s="293"/>
      <c r="M5916" s="290"/>
      <c r="N5916" s="314"/>
    </row>
    <row r="5917" spans="12:14" s="291" customFormat="1" ht="12.75" hidden="1" customHeight="1">
      <c r="L5917" s="293"/>
      <c r="M5917" s="290"/>
      <c r="N5917" s="314"/>
    </row>
    <row r="5918" spans="12:14" s="291" customFormat="1" ht="12.75" hidden="1" customHeight="1">
      <c r="L5918" s="293"/>
      <c r="M5918" s="290"/>
      <c r="N5918" s="314"/>
    </row>
    <row r="5919" spans="12:14" s="291" customFormat="1" ht="12.75" hidden="1" customHeight="1">
      <c r="L5919" s="293"/>
      <c r="M5919" s="290"/>
      <c r="N5919" s="314"/>
    </row>
    <row r="5920" spans="12:14" s="291" customFormat="1" ht="12.75" hidden="1" customHeight="1">
      <c r="L5920" s="293"/>
      <c r="M5920" s="290"/>
      <c r="N5920" s="314"/>
    </row>
    <row r="5921" spans="12:14" s="291" customFormat="1" ht="12.75" hidden="1" customHeight="1">
      <c r="L5921" s="293"/>
      <c r="M5921" s="290"/>
      <c r="N5921" s="314"/>
    </row>
    <row r="5922" spans="12:14" s="291" customFormat="1" ht="12.75" hidden="1" customHeight="1">
      <c r="L5922" s="293"/>
      <c r="M5922" s="290"/>
      <c r="N5922" s="314"/>
    </row>
    <row r="5923" spans="12:14" s="291" customFormat="1" ht="12.75" hidden="1" customHeight="1">
      <c r="L5923" s="293"/>
      <c r="M5923" s="290"/>
      <c r="N5923" s="314"/>
    </row>
    <row r="5924" spans="12:14" s="291" customFormat="1" ht="12.75" hidden="1" customHeight="1">
      <c r="L5924" s="293"/>
      <c r="M5924" s="290"/>
      <c r="N5924" s="314"/>
    </row>
    <row r="5925" spans="12:14" s="291" customFormat="1" ht="12.75" hidden="1" customHeight="1">
      <c r="L5925" s="293"/>
      <c r="M5925" s="290"/>
      <c r="N5925" s="314"/>
    </row>
    <row r="5926" spans="12:14" s="291" customFormat="1" ht="12.75" hidden="1" customHeight="1">
      <c r="L5926" s="293"/>
      <c r="M5926" s="290"/>
      <c r="N5926" s="314"/>
    </row>
    <row r="5927" spans="12:14" s="291" customFormat="1" ht="12.75" hidden="1" customHeight="1">
      <c r="L5927" s="293"/>
      <c r="M5927" s="290"/>
      <c r="N5927" s="314"/>
    </row>
    <row r="5928" spans="12:14" s="291" customFormat="1" ht="12.75" hidden="1" customHeight="1">
      <c r="L5928" s="293"/>
      <c r="M5928" s="290"/>
      <c r="N5928" s="314"/>
    </row>
    <row r="5929" spans="12:14" s="291" customFormat="1" ht="12.75" hidden="1" customHeight="1">
      <c r="L5929" s="293"/>
      <c r="M5929" s="290"/>
      <c r="N5929" s="314"/>
    </row>
    <row r="5930" spans="12:14" s="291" customFormat="1" ht="12.75" hidden="1" customHeight="1">
      <c r="L5930" s="293"/>
      <c r="M5930" s="290"/>
      <c r="N5930" s="314"/>
    </row>
    <row r="5931" spans="12:14" s="291" customFormat="1" ht="12.75" hidden="1" customHeight="1">
      <c r="L5931" s="293"/>
      <c r="M5931" s="290"/>
      <c r="N5931" s="314"/>
    </row>
    <row r="5932" spans="12:14" s="291" customFormat="1" ht="12.75" hidden="1" customHeight="1">
      <c r="L5932" s="293"/>
      <c r="M5932" s="290"/>
      <c r="N5932" s="314"/>
    </row>
    <row r="5933" spans="12:14" s="291" customFormat="1" ht="12.75" hidden="1" customHeight="1">
      <c r="L5933" s="293"/>
      <c r="M5933" s="290"/>
      <c r="N5933" s="314"/>
    </row>
    <row r="5934" spans="12:14" s="291" customFormat="1" ht="12.75" hidden="1" customHeight="1">
      <c r="L5934" s="293"/>
      <c r="M5934" s="290"/>
      <c r="N5934" s="314"/>
    </row>
    <row r="5935" spans="12:14" s="291" customFormat="1" ht="12.75" hidden="1" customHeight="1">
      <c r="L5935" s="293"/>
      <c r="M5935" s="290"/>
      <c r="N5935" s="314"/>
    </row>
    <row r="5936" spans="12:14" s="291" customFormat="1" ht="12.75" hidden="1" customHeight="1">
      <c r="L5936" s="293"/>
      <c r="M5936" s="290"/>
      <c r="N5936" s="314"/>
    </row>
    <row r="5937" spans="12:14" s="291" customFormat="1" ht="12.75" hidden="1" customHeight="1">
      <c r="L5937" s="293"/>
      <c r="M5937" s="290"/>
      <c r="N5937" s="314"/>
    </row>
    <row r="5938" spans="12:14" s="291" customFormat="1" ht="12.75" hidden="1" customHeight="1">
      <c r="L5938" s="293"/>
      <c r="M5938" s="290"/>
      <c r="N5938" s="314"/>
    </row>
    <row r="5939" spans="12:14" s="291" customFormat="1" ht="12.75" hidden="1" customHeight="1">
      <c r="L5939" s="293"/>
      <c r="M5939" s="290"/>
      <c r="N5939" s="314"/>
    </row>
    <row r="5940" spans="12:14" s="291" customFormat="1" ht="12.75" hidden="1" customHeight="1">
      <c r="L5940" s="293"/>
      <c r="M5940" s="290"/>
      <c r="N5940" s="314"/>
    </row>
    <row r="5941" spans="12:14" s="291" customFormat="1" ht="12.75" hidden="1" customHeight="1">
      <c r="L5941" s="293"/>
      <c r="M5941" s="290"/>
      <c r="N5941" s="314"/>
    </row>
    <row r="5942" spans="12:14" s="291" customFormat="1" ht="12.75" hidden="1" customHeight="1">
      <c r="L5942" s="293"/>
      <c r="M5942" s="290"/>
      <c r="N5942" s="314"/>
    </row>
    <row r="5943" spans="12:14" s="291" customFormat="1" ht="12.75" hidden="1" customHeight="1">
      <c r="L5943" s="293"/>
      <c r="M5943" s="290"/>
      <c r="N5943" s="314"/>
    </row>
    <row r="5944" spans="12:14" s="291" customFormat="1" ht="12.75" hidden="1" customHeight="1">
      <c r="L5944" s="293"/>
      <c r="M5944" s="290"/>
      <c r="N5944" s="314"/>
    </row>
    <row r="5945" spans="12:14" s="291" customFormat="1" ht="12.75" hidden="1" customHeight="1">
      <c r="L5945" s="293"/>
      <c r="M5945" s="290"/>
      <c r="N5945" s="314"/>
    </row>
    <row r="5946" spans="12:14" s="291" customFormat="1" ht="12.75" hidden="1" customHeight="1">
      <c r="L5946" s="293"/>
      <c r="M5946" s="290"/>
      <c r="N5946" s="314"/>
    </row>
    <row r="5947" spans="12:14" s="291" customFormat="1" ht="12.75" hidden="1" customHeight="1">
      <c r="L5947" s="293"/>
      <c r="M5947" s="290"/>
      <c r="N5947" s="314"/>
    </row>
    <row r="5948" spans="12:14" s="291" customFormat="1" ht="12.75" hidden="1" customHeight="1">
      <c r="L5948" s="293"/>
      <c r="M5948" s="290"/>
      <c r="N5948" s="314"/>
    </row>
    <row r="5949" spans="12:14" s="291" customFormat="1" ht="12.75" hidden="1" customHeight="1">
      <c r="L5949" s="293"/>
      <c r="M5949" s="290"/>
      <c r="N5949" s="314"/>
    </row>
    <row r="5950" spans="12:14" s="291" customFormat="1" ht="12.75" hidden="1" customHeight="1">
      <c r="L5950" s="293"/>
      <c r="M5950" s="290"/>
      <c r="N5950" s="314"/>
    </row>
    <row r="5951" spans="12:14" s="291" customFormat="1" ht="12.75" hidden="1" customHeight="1">
      <c r="L5951" s="293"/>
      <c r="M5951" s="290"/>
      <c r="N5951" s="314"/>
    </row>
    <row r="5952" spans="12:14" s="291" customFormat="1" ht="12.75" hidden="1" customHeight="1">
      <c r="L5952" s="293"/>
      <c r="M5952" s="290"/>
      <c r="N5952" s="314"/>
    </row>
    <row r="5953" spans="12:14" s="291" customFormat="1" ht="12.75" hidden="1" customHeight="1">
      <c r="L5953" s="293"/>
      <c r="M5953" s="290"/>
      <c r="N5953" s="314"/>
    </row>
    <row r="5954" spans="12:14" s="291" customFormat="1" ht="12.75" hidden="1" customHeight="1">
      <c r="L5954" s="293"/>
      <c r="M5954" s="290"/>
      <c r="N5954" s="314"/>
    </row>
    <row r="5955" spans="12:14" s="291" customFormat="1" ht="12.75" hidden="1" customHeight="1">
      <c r="L5955" s="293"/>
      <c r="M5955" s="290"/>
      <c r="N5955" s="314"/>
    </row>
    <row r="5956" spans="12:14" s="291" customFormat="1" ht="12.75" hidden="1" customHeight="1">
      <c r="L5956" s="293"/>
      <c r="M5956" s="290"/>
      <c r="N5956" s="314"/>
    </row>
    <row r="5957" spans="12:14" s="291" customFormat="1" ht="12.75" hidden="1" customHeight="1">
      <c r="L5957" s="293"/>
      <c r="M5957" s="290"/>
      <c r="N5957" s="314"/>
    </row>
    <row r="5958" spans="12:14" s="291" customFormat="1" ht="12.75" hidden="1" customHeight="1">
      <c r="L5958" s="293"/>
      <c r="M5958" s="290"/>
      <c r="N5958" s="314"/>
    </row>
    <row r="5959" spans="12:14" s="291" customFormat="1" ht="12.75" hidden="1" customHeight="1">
      <c r="L5959" s="293"/>
      <c r="M5959" s="290"/>
      <c r="N5959" s="314"/>
    </row>
    <row r="5960" spans="12:14" s="291" customFormat="1" ht="12.75" hidden="1" customHeight="1">
      <c r="L5960" s="293"/>
      <c r="M5960" s="290"/>
      <c r="N5960" s="314"/>
    </row>
    <row r="5961" spans="12:14" s="291" customFormat="1" ht="12.75" hidden="1" customHeight="1">
      <c r="L5961" s="293"/>
      <c r="M5961" s="290"/>
      <c r="N5961" s="314"/>
    </row>
    <row r="5962" spans="12:14" s="291" customFormat="1" ht="12.75" hidden="1" customHeight="1">
      <c r="L5962" s="293"/>
      <c r="M5962" s="290"/>
      <c r="N5962" s="314"/>
    </row>
    <row r="5963" spans="12:14" s="291" customFormat="1" ht="12.75" hidden="1" customHeight="1">
      <c r="L5963" s="293"/>
      <c r="M5963" s="290"/>
      <c r="N5963" s="314"/>
    </row>
    <row r="5964" spans="12:14" s="291" customFormat="1" ht="12.75" hidden="1" customHeight="1">
      <c r="L5964" s="293"/>
      <c r="M5964" s="290"/>
      <c r="N5964" s="314"/>
    </row>
    <row r="5965" spans="12:14" s="291" customFormat="1" ht="12.75" hidden="1" customHeight="1">
      <c r="L5965" s="293"/>
      <c r="M5965" s="290"/>
      <c r="N5965" s="314"/>
    </row>
    <row r="5966" spans="12:14" s="291" customFormat="1" ht="12.75" hidden="1" customHeight="1">
      <c r="L5966" s="293"/>
      <c r="M5966" s="290"/>
      <c r="N5966" s="314"/>
    </row>
    <row r="5967" spans="12:14" s="291" customFormat="1" ht="12.75" hidden="1" customHeight="1">
      <c r="L5967" s="293"/>
      <c r="M5967" s="290"/>
      <c r="N5967" s="314"/>
    </row>
    <row r="5968" spans="12:14" s="291" customFormat="1" ht="12.75" hidden="1" customHeight="1">
      <c r="L5968" s="293"/>
      <c r="M5968" s="290"/>
      <c r="N5968" s="314"/>
    </row>
    <row r="5969" spans="12:14" s="291" customFormat="1" ht="12.75" hidden="1" customHeight="1">
      <c r="L5969" s="293"/>
      <c r="M5969" s="290"/>
      <c r="N5969" s="314"/>
    </row>
    <row r="5970" spans="12:14" s="291" customFormat="1" ht="12.75" hidden="1" customHeight="1">
      <c r="L5970" s="293"/>
      <c r="M5970" s="290"/>
      <c r="N5970" s="314"/>
    </row>
    <row r="5971" spans="12:14" s="291" customFormat="1" ht="12.75" hidden="1" customHeight="1">
      <c r="L5971" s="293"/>
      <c r="M5971" s="290"/>
      <c r="N5971" s="314"/>
    </row>
    <row r="5972" spans="12:14" s="291" customFormat="1" ht="12.75" hidden="1" customHeight="1">
      <c r="L5972" s="293"/>
      <c r="M5972" s="290"/>
      <c r="N5972" s="314"/>
    </row>
    <row r="5973" spans="12:14" s="291" customFormat="1" ht="12.75" hidden="1" customHeight="1">
      <c r="L5973" s="293"/>
      <c r="M5973" s="290"/>
      <c r="N5973" s="314"/>
    </row>
    <row r="5974" spans="12:14" s="291" customFormat="1" ht="12.75" hidden="1" customHeight="1">
      <c r="L5974" s="293"/>
      <c r="M5974" s="290"/>
      <c r="N5974" s="314"/>
    </row>
    <row r="5975" spans="12:14" s="291" customFormat="1" ht="12.75" hidden="1" customHeight="1">
      <c r="L5975" s="293"/>
      <c r="M5975" s="290"/>
      <c r="N5975" s="314"/>
    </row>
    <row r="5976" spans="12:14" s="291" customFormat="1" ht="12.75" hidden="1" customHeight="1">
      <c r="L5976" s="293"/>
      <c r="M5976" s="290"/>
      <c r="N5976" s="314"/>
    </row>
    <row r="5977" spans="12:14" s="291" customFormat="1" ht="12.75" hidden="1" customHeight="1">
      <c r="L5977" s="293"/>
      <c r="M5977" s="290"/>
      <c r="N5977" s="314"/>
    </row>
    <row r="5978" spans="12:14" s="291" customFormat="1" ht="12.75" hidden="1" customHeight="1">
      <c r="L5978" s="293"/>
      <c r="M5978" s="290"/>
      <c r="N5978" s="314"/>
    </row>
    <row r="5979" spans="12:14" s="291" customFormat="1" ht="12.75" hidden="1" customHeight="1">
      <c r="L5979" s="293"/>
      <c r="M5979" s="290"/>
      <c r="N5979" s="314"/>
    </row>
    <row r="5980" spans="12:14" s="291" customFormat="1" ht="12.75" hidden="1" customHeight="1">
      <c r="L5980" s="293"/>
      <c r="M5980" s="290"/>
      <c r="N5980" s="314"/>
    </row>
    <row r="5981" spans="12:14" s="291" customFormat="1" ht="12.75" hidden="1" customHeight="1">
      <c r="L5981" s="293"/>
      <c r="M5981" s="290"/>
      <c r="N5981" s="314"/>
    </row>
    <row r="5982" spans="12:14" s="291" customFormat="1" ht="12.75" hidden="1" customHeight="1">
      <c r="L5982" s="293"/>
      <c r="M5982" s="290"/>
      <c r="N5982" s="314"/>
    </row>
    <row r="5983" spans="12:14" s="291" customFormat="1" ht="12.75" hidden="1" customHeight="1">
      <c r="L5983" s="293"/>
      <c r="M5983" s="290"/>
      <c r="N5983" s="314"/>
    </row>
    <row r="5984" spans="12:14" s="291" customFormat="1" ht="12.75" hidden="1" customHeight="1">
      <c r="L5984" s="293"/>
      <c r="M5984" s="290"/>
      <c r="N5984" s="314"/>
    </row>
    <row r="5985" spans="12:14" s="291" customFormat="1" ht="12.75" hidden="1" customHeight="1">
      <c r="L5985" s="293"/>
      <c r="M5985" s="290"/>
      <c r="N5985" s="314"/>
    </row>
    <row r="5986" spans="12:14" s="291" customFormat="1" ht="12.75" hidden="1" customHeight="1">
      <c r="L5986" s="293"/>
      <c r="M5986" s="290"/>
      <c r="N5986" s="314"/>
    </row>
    <row r="5987" spans="12:14" s="291" customFormat="1" ht="12.75" hidden="1" customHeight="1">
      <c r="L5987" s="293"/>
      <c r="M5987" s="290"/>
      <c r="N5987" s="314"/>
    </row>
    <row r="5988" spans="12:14" s="291" customFormat="1" ht="12.75" hidden="1" customHeight="1">
      <c r="L5988" s="293"/>
      <c r="M5988" s="290"/>
      <c r="N5988" s="314"/>
    </row>
    <row r="5989" spans="12:14" s="291" customFormat="1" ht="12.75" hidden="1" customHeight="1">
      <c r="L5989" s="293"/>
      <c r="M5989" s="290"/>
      <c r="N5989" s="314"/>
    </row>
    <row r="5990" spans="12:14" s="291" customFormat="1" ht="12.75" hidden="1" customHeight="1">
      <c r="L5990" s="293"/>
      <c r="M5990" s="290"/>
      <c r="N5990" s="314"/>
    </row>
    <row r="5991" spans="12:14" s="291" customFormat="1" ht="12.75" hidden="1" customHeight="1">
      <c r="L5991" s="293"/>
      <c r="M5991" s="290"/>
      <c r="N5991" s="314"/>
    </row>
    <row r="5992" spans="12:14" s="291" customFormat="1" ht="12.75" hidden="1" customHeight="1">
      <c r="L5992" s="293"/>
      <c r="M5992" s="290"/>
      <c r="N5992" s="314"/>
    </row>
    <row r="5993" spans="12:14" s="291" customFormat="1" ht="12.75" hidden="1" customHeight="1">
      <c r="L5993" s="293"/>
      <c r="M5993" s="290"/>
      <c r="N5993" s="314"/>
    </row>
    <row r="5994" spans="12:14" s="291" customFormat="1" ht="12.75" hidden="1" customHeight="1">
      <c r="L5994" s="293"/>
      <c r="M5994" s="290"/>
      <c r="N5994" s="314"/>
    </row>
    <row r="5995" spans="12:14" s="291" customFormat="1" ht="12.75" hidden="1" customHeight="1">
      <c r="L5995" s="293"/>
      <c r="M5995" s="290"/>
      <c r="N5995" s="314"/>
    </row>
    <row r="5996" spans="12:14" s="291" customFormat="1" ht="12.75" hidden="1" customHeight="1">
      <c r="L5996" s="293"/>
      <c r="M5996" s="290"/>
      <c r="N5996" s="314"/>
    </row>
    <row r="5997" spans="12:14" s="291" customFormat="1" ht="12.75" hidden="1" customHeight="1">
      <c r="L5997" s="293"/>
      <c r="M5997" s="290"/>
      <c r="N5997" s="314"/>
    </row>
    <row r="5998" spans="12:14" s="291" customFormat="1" ht="12.75" hidden="1" customHeight="1">
      <c r="L5998" s="293"/>
      <c r="M5998" s="290"/>
      <c r="N5998" s="314"/>
    </row>
    <row r="5999" spans="12:14" s="291" customFormat="1" ht="12.75" hidden="1" customHeight="1">
      <c r="L5999" s="293"/>
      <c r="M5999" s="290"/>
      <c r="N5999" s="314"/>
    </row>
    <row r="6000" spans="12:14" s="291" customFormat="1" ht="12.75" hidden="1" customHeight="1">
      <c r="L6000" s="293"/>
      <c r="M6000" s="290"/>
      <c r="N6000" s="314"/>
    </row>
    <row r="6001" spans="12:14" s="291" customFormat="1" ht="12.75" hidden="1" customHeight="1">
      <c r="L6001" s="293"/>
      <c r="M6001" s="290"/>
      <c r="N6001" s="314"/>
    </row>
    <row r="6002" spans="12:14" s="291" customFormat="1" ht="12.75" hidden="1" customHeight="1">
      <c r="L6002" s="293"/>
      <c r="M6002" s="290"/>
      <c r="N6002" s="314"/>
    </row>
    <row r="6003" spans="12:14" s="291" customFormat="1" ht="12.75" hidden="1" customHeight="1">
      <c r="L6003" s="293"/>
      <c r="M6003" s="290"/>
      <c r="N6003" s="314"/>
    </row>
    <row r="6004" spans="12:14" s="291" customFormat="1" ht="12.75" hidden="1" customHeight="1">
      <c r="L6004" s="293"/>
      <c r="M6004" s="290"/>
      <c r="N6004" s="314"/>
    </row>
    <row r="6005" spans="12:14" s="291" customFormat="1" ht="12.75" hidden="1" customHeight="1">
      <c r="L6005" s="293"/>
      <c r="M6005" s="290"/>
      <c r="N6005" s="314"/>
    </row>
    <row r="6006" spans="12:14" s="291" customFormat="1" ht="12.75" hidden="1" customHeight="1">
      <c r="L6006" s="293"/>
      <c r="M6006" s="290"/>
      <c r="N6006" s="314"/>
    </row>
    <row r="6007" spans="12:14" s="291" customFormat="1" ht="12.75" hidden="1" customHeight="1">
      <c r="L6007" s="293"/>
      <c r="M6007" s="290"/>
      <c r="N6007" s="314"/>
    </row>
    <row r="6008" spans="12:14" s="291" customFormat="1" ht="12.75" hidden="1" customHeight="1">
      <c r="L6008" s="293"/>
      <c r="M6008" s="290"/>
      <c r="N6008" s="314"/>
    </row>
    <row r="6009" spans="12:14" s="291" customFormat="1" ht="12.75" hidden="1" customHeight="1">
      <c r="L6009" s="293"/>
      <c r="M6009" s="290"/>
      <c r="N6009" s="314"/>
    </row>
    <row r="6010" spans="12:14" s="291" customFormat="1" ht="12.75" hidden="1" customHeight="1">
      <c r="L6010" s="293"/>
      <c r="M6010" s="290"/>
      <c r="N6010" s="314"/>
    </row>
    <row r="6011" spans="12:14" s="291" customFormat="1" ht="12.75" hidden="1" customHeight="1">
      <c r="L6011" s="293"/>
      <c r="M6011" s="290"/>
      <c r="N6011" s="314"/>
    </row>
    <row r="6012" spans="12:14" s="291" customFormat="1" ht="12.75" hidden="1" customHeight="1">
      <c r="L6012" s="293"/>
      <c r="M6012" s="290"/>
      <c r="N6012" s="314"/>
    </row>
    <row r="6013" spans="12:14" s="291" customFormat="1" ht="12.75" hidden="1" customHeight="1">
      <c r="L6013" s="293"/>
      <c r="M6013" s="290"/>
      <c r="N6013" s="314"/>
    </row>
    <row r="6014" spans="12:14" s="291" customFormat="1" ht="12.75" hidden="1" customHeight="1">
      <c r="L6014" s="293"/>
      <c r="M6014" s="290"/>
      <c r="N6014" s="314"/>
    </row>
    <row r="6015" spans="12:14" s="291" customFormat="1" ht="12.75" hidden="1" customHeight="1">
      <c r="L6015" s="293"/>
      <c r="M6015" s="290"/>
      <c r="N6015" s="314"/>
    </row>
    <row r="6016" spans="12:14" s="291" customFormat="1" ht="12.75" hidden="1" customHeight="1">
      <c r="L6016" s="293"/>
      <c r="M6016" s="290"/>
      <c r="N6016" s="314"/>
    </row>
    <row r="6017" spans="12:14" s="291" customFormat="1" ht="12.75" hidden="1" customHeight="1">
      <c r="L6017" s="293"/>
      <c r="M6017" s="290"/>
      <c r="N6017" s="314"/>
    </row>
    <row r="6018" spans="12:14" s="291" customFormat="1" ht="12.75" hidden="1" customHeight="1">
      <c r="L6018" s="293"/>
      <c r="M6018" s="290"/>
      <c r="N6018" s="314"/>
    </row>
    <row r="6019" spans="12:14" s="291" customFormat="1" ht="12.75" hidden="1" customHeight="1">
      <c r="L6019" s="293"/>
      <c r="M6019" s="290"/>
      <c r="N6019" s="314"/>
    </row>
    <row r="6020" spans="12:14" s="291" customFormat="1" ht="12.75" hidden="1" customHeight="1">
      <c r="L6020" s="293"/>
      <c r="M6020" s="290"/>
      <c r="N6020" s="314"/>
    </row>
    <row r="6021" spans="12:14" s="291" customFormat="1" ht="12.75" hidden="1" customHeight="1">
      <c r="L6021" s="293"/>
      <c r="M6021" s="290"/>
      <c r="N6021" s="314"/>
    </row>
    <row r="6022" spans="12:14" s="291" customFormat="1" ht="12.75" hidden="1" customHeight="1">
      <c r="L6022" s="293"/>
      <c r="M6022" s="290"/>
      <c r="N6022" s="314"/>
    </row>
    <row r="6023" spans="12:14" s="291" customFormat="1" ht="12.75" hidden="1" customHeight="1">
      <c r="L6023" s="293"/>
      <c r="M6023" s="290"/>
      <c r="N6023" s="314"/>
    </row>
    <row r="6024" spans="12:14" s="291" customFormat="1" ht="12.75" hidden="1" customHeight="1">
      <c r="L6024" s="293"/>
      <c r="M6024" s="290"/>
      <c r="N6024" s="314"/>
    </row>
    <row r="6025" spans="12:14" s="291" customFormat="1" ht="12.75" hidden="1" customHeight="1">
      <c r="L6025" s="293"/>
      <c r="M6025" s="290"/>
      <c r="N6025" s="314"/>
    </row>
    <row r="6026" spans="12:14" s="291" customFormat="1" ht="12.75" hidden="1" customHeight="1">
      <c r="L6026" s="293"/>
      <c r="M6026" s="290"/>
      <c r="N6026" s="314"/>
    </row>
    <row r="6027" spans="12:14" s="291" customFormat="1" ht="12.75" hidden="1" customHeight="1">
      <c r="L6027" s="293"/>
      <c r="M6027" s="290"/>
      <c r="N6027" s="314"/>
    </row>
    <row r="6028" spans="12:14" s="291" customFormat="1" ht="12.75" hidden="1" customHeight="1">
      <c r="L6028" s="293"/>
      <c r="M6028" s="290"/>
      <c r="N6028" s="314"/>
    </row>
    <row r="6029" spans="12:14" s="291" customFormat="1" ht="12.75" hidden="1" customHeight="1">
      <c r="L6029" s="293"/>
      <c r="M6029" s="290"/>
      <c r="N6029" s="314"/>
    </row>
    <row r="6030" spans="12:14" s="291" customFormat="1" ht="12.75" hidden="1" customHeight="1">
      <c r="L6030" s="293"/>
      <c r="M6030" s="290"/>
      <c r="N6030" s="314"/>
    </row>
    <row r="6031" spans="12:14" s="291" customFormat="1" ht="12.75" hidden="1" customHeight="1">
      <c r="L6031" s="293"/>
      <c r="M6031" s="290"/>
      <c r="N6031" s="314"/>
    </row>
    <row r="6032" spans="12:14" s="291" customFormat="1" ht="12.75" hidden="1" customHeight="1">
      <c r="L6032" s="293"/>
      <c r="M6032" s="290"/>
      <c r="N6032" s="314"/>
    </row>
    <row r="6033" spans="12:14" s="291" customFormat="1" ht="12.75" hidden="1" customHeight="1">
      <c r="L6033" s="293"/>
      <c r="M6033" s="290"/>
      <c r="N6033" s="314"/>
    </row>
    <row r="6034" spans="12:14" s="291" customFormat="1" ht="12.75" hidden="1" customHeight="1">
      <c r="L6034" s="293"/>
      <c r="M6034" s="290"/>
      <c r="N6034" s="314"/>
    </row>
    <row r="6035" spans="12:14" s="291" customFormat="1" ht="12.75" hidden="1" customHeight="1">
      <c r="L6035" s="293"/>
      <c r="M6035" s="290"/>
      <c r="N6035" s="314"/>
    </row>
    <row r="6036" spans="12:14" s="291" customFormat="1" ht="12.75" hidden="1" customHeight="1">
      <c r="L6036" s="293"/>
      <c r="M6036" s="290"/>
      <c r="N6036" s="314"/>
    </row>
    <row r="6037" spans="12:14" s="291" customFormat="1" ht="12.75" hidden="1" customHeight="1">
      <c r="L6037" s="293"/>
      <c r="M6037" s="290"/>
      <c r="N6037" s="314"/>
    </row>
    <row r="6038" spans="12:14" s="291" customFormat="1" ht="12.75" hidden="1" customHeight="1">
      <c r="L6038" s="293"/>
      <c r="M6038" s="290"/>
      <c r="N6038" s="314"/>
    </row>
    <row r="6039" spans="12:14" s="291" customFormat="1" ht="12.75" hidden="1" customHeight="1">
      <c r="L6039" s="293"/>
      <c r="M6039" s="290"/>
      <c r="N6039" s="314"/>
    </row>
    <row r="6040" spans="12:14" s="291" customFormat="1" ht="12.75" hidden="1" customHeight="1">
      <c r="L6040" s="293"/>
      <c r="M6040" s="290"/>
      <c r="N6040" s="314"/>
    </row>
    <row r="6041" spans="12:14" s="291" customFormat="1" ht="12.75" hidden="1" customHeight="1">
      <c r="L6041" s="293"/>
      <c r="M6041" s="290"/>
      <c r="N6041" s="314"/>
    </row>
    <row r="6042" spans="12:14" s="291" customFormat="1" ht="12.75" hidden="1" customHeight="1">
      <c r="L6042" s="293"/>
      <c r="M6042" s="290"/>
      <c r="N6042" s="314"/>
    </row>
    <row r="6043" spans="12:14" s="291" customFormat="1" ht="12.75" hidden="1" customHeight="1">
      <c r="L6043" s="293"/>
      <c r="M6043" s="290"/>
      <c r="N6043" s="314"/>
    </row>
    <row r="6044" spans="12:14" s="291" customFormat="1" ht="12.75" hidden="1" customHeight="1">
      <c r="L6044" s="293"/>
      <c r="M6044" s="290"/>
      <c r="N6044" s="314"/>
    </row>
    <row r="6045" spans="12:14" s="291" customFormat="1" ht="12.75" hidden="1" customHeight="1">
      <c r="L6045" s="293"/>
      <c r="M6045" s="290"/>
      <c r="N6045" s="314"/>
    </row>
    <row r="6046" spans="12:14" s="291" customFormat="1" ht="12.75" hidden="1" customHeight="1">
      <c r="L6046" s="293"/>
      <c r="M6046" s="290"/>
      <c r="N6046" s="314"/>
    </row>
    <row r="6047" spans="12:14" s="291" customFormat="1" ht="12.75" hidden="1" customHeight="1">
      <c r="L6047" s="293"/>
      <c r="M6047" s="290"/>
      <c r="N6047" s="314"/>
    </row>
    <row r="6048" spans="12:14" s="291" customFormat="1" ht="12.75" hidden="1" customHeight="1">
      <c r="L6048" s="293"/>
      <c r="M6048" s="290"/>
      <c r="N6048" s="314"/>
    </row>
    <row r="6049" spans="12:14" s="291" customFormat="1" ht="12.75" hidden="1" customHeight="1">
      <c r="L6049" s="293"/>
      <c r="M6049" s="290"/>
      <c r="N6049" s="314"/>
    </row>
    <row r="6050" spans="12:14" s="291" customFormat="1" ht="12.75" hidden="1" customHeight="1">
      <c r="L6050" s="293"/>
      <c r="M6050" s="290"/>
      <c r="N6050" s="314"/>
    </row>
    <row r="6051" spans="12:14" s="291" customFormat="1" ht="12.75" hidden="1" customHeight="1">
      <c r="L6051" s="293"/>
      <c r="M6051" s="290"/>
      <c r="N6051" s="314"/>
    </row>
    <row r="6052" spans="12:14" s="291" customFormat="1" ht="12.75" hidden="1" customHeight="1">
      <c r="L6052" s="293"/>
      <c r="M6052" s="290"/>
      <c r="N6052" s="314"/>
    </row>
    <row r="6053" spans="12:14" s="291" customFormat="1" ht="12.75" hidden="1" customHeight="1">
      <c r="L6053" s="293"/>
      <c r="M6053" s="290"/>
      <c r="N6053" s="314"/>
    </row>
    <row r="6054" spans="12:14" s="291" customFormat="1" ht="12.75" hidden="1" customHeight="1">
      <c r="L6054" s="293"/>
      <c r="M6054" s="290"/>
      <c r="N6054" s="314"/>
    </row>
    <row r="6055" spans="12:14" s="291" customFormat="1" ht="12.75" hidden="1" customHeight="1">
      <c r="L6055" s="293"/>
      <c r="M6055" s="290"/>
      <c r="N6055" s="314"/>
    </row>
    <row r="6056" spans="12:14" s="291" customFormat="1" ht="12.75" hidden="1" customHeight="1">
      <c r="L6056" s="293"/>
      <c r="M6056" s="290"/>
      <c r="N6056" s="314"/>
    </row>
    <row r="6057" spans="12:14" s="291" customFormat="1" ht="12.75" hidden="1" customHeight="1">
      <c r="L6057" s="293"/>
      <c r="M6057" s="290"/>
      <c r="N6057" s="314"/>
    </row>
    <row r="6058" spans="12:14" s="291" customFormat="1" ht="12.75" hidden="1" customHeight="1">
      <c r="L6058" s="293"/>
      <c r="M6058" s="290"/>
      <c r="N6058" s="314"/>
    </row>
    <row r="6059" spans="12:14" s="291" customFormat="1" ht="12.75" hidden="1" customHeight="1">
      <c r="L6059" s="293"/>
      <c r="M6059" s="290"/>
      <c r="N6059" s="314"/>
    </row>
    <row r="6060" spans="12:14" s="291" customFormat="1" ht="12.75" hidden="1" customHeight="1">
      <c r="L6060" s="293"/>
      <c r="M6060" s="290"/>
      <c r="N6060" s="314"/>
    </row>
    <row r="6061" spans="12:14" s="291" customFormat="1" ht="12.75" hidden="1" customHeight="1">
      <c r="L6061" s="293"/>
      <c r="M6061" s="290"/>
      <c r="N6061" s="314"/>
    </row>
    <row r="6062" spans="12:14" s="291" customFormat="1" ht="12.75" hidden="1" customHeight="1">
      <c r="L6062" s="293"/>
      <c r="M6062" s="290"/>
      <c r="N6062" s="314"/>
    </row>
    <row r="6063" spans="12:14" s="291" customFormat="1" ht="12.75" hidden="1" customHeight="1">
      <c r="L6063" s="293"/>
      <c r="M6063" s="290"/>
      <c r="N6063" s="314"/>
    </row>
    <row r="6064" spans="12:14" s="291" customFormat="1" ht="12.75" hidden="1" customHeight="1">
      <c r="L6064" s="293"/>
      <c r="M6064" s="290"/>
      <c r="N6064" s="314"/>
    </row>
    <row r="6065" spans="12:14" s="291" customFormat="1" ht="12.75" hidden="1" customHeight="1">
      <c r="L6065" s="293"/>
      <c r="M6065" s="290"/>
      <c r="N6065" s="314"/>
    </row>
    <row r="6066" spans="12:14" s="291" customFormat="1" ht="12.75" hidden="1" customHeight="1">
      <c r="L6066" s="293"/>
      <c r="M6066" s="290"/>
      <c r="N6066" s="314"/>
    </row>
    <row r="6067" spans="12:14" s="291" customFormat="1" ht="12.75" hidden="1" customHeight="1">
      <c r="L6067" s="293"/>
      <c r="M6067" s="290"/>
      <c r="N6067" s="314"/>
    </row>
    <row r="6068" spans="12:14" s="291" customFormat="1" ht="12.75" hidden="1" customHeight="1">
      <c r="L6068" s="293"/>
      <c r="M6068" s="290"/>
      <c r="N6068" s="314"/>
    </row>
    <row r="6069" spans="12:14" s="291" customFormat="1" ht="12.75" hidden="1" customHeight="1">
      <c r="L6069" s="293"/>
      <c r="M6069" s="290"/>
      <c r="N6069" s="314"/>
    </row>
    <row r="6070" spans="12:14" s="291" customFormat="1" ht="12.75" hidden="1" customHeight="1">
      <c r="L6070" s="293"/>
      <c r="M6070" s="290"/>
      <c r="N6070" s="314"/>
    </row>
    <row r="6071" spans="12:14" s="291" customFormat="1" ht="12.75" hidden="1" customHeight="1">
      <c r="L6071" s="293"/>
      <c r="M6071" s="290"/>
      <c r="N6071" s="314"/>
    </row>
    <row r="6072" spans="12:14" s="291" customFormat="1" ht="12.75" hidden="1" customHeight="1">
      <c r="L6072" s="293"/>
      <c r="M6072" s="290"/>
      <c r="N6072" s="314"/>
    </row>
    <row r="6073" spans="12:14" s="291" customFormat="1" ht="12.75" hidden="1" customHeight="1">
      <c r="L6073" s="293"/>
      <c r="M6073" s="290"/>
      <c r="N6073" s="314"/>
    </row>
    <row r="6074" spans="12:14" s="291" customFormat="1" ht="12.75" hidden="1" customHeight="1">
      <c r="L6074" s="293"/>
      <c r="M6074" s="290"/>
      <c r="N6074" s="314"/>
    </row>
    <row r="6075" spans="12:14" s="291" customFormat="1" ht="12.75" hidden="1" customHeight="1">
      <c r="L6075" s="293"/>
      <c r="M6075" s="290"/>
      <c r="N6075" s="314"/>
    </row>
    <row r="6076" spans="12:14" s="291" customFormat="1" ht="12.75" hidden="1" customHeight="1">
      <c r="L6076" s="293"/>
      <c r="M6076" s="290"/>
      <c r="N6076" s="314"/>
    </row>
    <row r="6077" spans="12:14" s="291" customFormat="1" ht="12.75" hidden="1" customHeight="1">
      <c r="L6077" s="293"/>
      <c r="M6077" s="290"/>
      <c r="N6077" s="314"/>
    </row>
    <row r="6078" spans="12:14" s="291" customFormat="1" ht="12.75" hidden="1" customHeight="1">
      <c r="L6078" s="293"/>
      <c r="M6078" s="290"/>
      <c r="N6078" s="314"/>
    </row>
    <row r="6079" spans="12:14" s="291" customFormat="1" ht="12.75" hidden="1" customHeight="1">
      <c r="L6079" s="293"/>
      <c r="M6079" s="290"/>
      <c r="N6079" s="314"/>
    </row>
    <row r="6080" spans="12:14" s="291" customFormat="1" ht="12.75" hidden="1" customHeight="1">
      <c r="L6080" s="293"/>
      <c r="M6080" s="290"/>
      <c r="N6080" s="314"/>
    </row>
    <row r="6081" spans="12:14" s="291" customFormat="1" ht="12.75" hidden="1" customHeight="1">
      <c r="L6081" s="293"/>
      <c r="M6081" s="290"/>
      <c r="N6081" s="314"/>
    </row>
    <row r="6082" spans="12:14" s="291" customFormat="1" ht="12.75" hidden="1" customHeight="1">
      <c r="L6082" s="293"/>
      <c r="M6082" s="290"/>
      <c r="N6082" s="314"/>
    </row>
    <row r="6083" spans="12:14" s="291" customFormat="1" ht="12.75" hidden="1" customHeight="1">
      <c r="L6083" s="293"/>
      <c r="M6083" s="290"/>
      <c r="N6083" s="314"/>
    </row>
    <row r="6084" spans="12:14" s="291" customFormat="1" ht="12.75" hidden="1" customHeight="1">
      <c r="L6084" s="293"/>
      <c r="M6084" s="290"/>
      <c r="N6084" s="314"/>
    </row>
    <row r="6085" spans="12:14" s="291" customFormat="1" ht="12.75" hidden="1" customHeight="1">
      <c r="L6085" s="293"/>
      <c r="M6085" s="290"/>
      <c r="N6085" s="314"/>
    </row>
    <row r="6086" spans="12:14" s="291" customFormat="1" ht="12.75" hidden="1" customHeight="1">
      <c r="L6086" s="293"/>
      <c r="M6086" s="290"/>
      <c r="N6086" s="314"/>
    </row>
    <row r="6087" spans="12:14" s="291" customFormat="1" ht="12.75" hidden="1" customHeight="1">
      <c r="L6087" s="293"/>
      <c r="M6087" s="290"/>
      <c r="N6087" s="314"/>
    </row>
    <row r="6088" spans="12:14" s="291" customFormat="1" ht="12.75" hidden="1" customHeight="1">
      <c r="L6088" s="293"/>
      <c r="M6088" s="290"/>
      <c r="N6088" s="314"/>
    </row>
    <row r="6089" spans="12:14" s="291" customFormat="1" ht="12.75" hidden="1" customHeight="1">
      <c r="L6089" s="293"/>
      <c r="M6089" s="290"/>
      <c r="N6089" s="314"/>
    </row>
    <row r="6090" spans="12:14" s="291" customFormat="1" ht="12.75" hidden="1" customHeight="1">
      <c r="L6090" s="293"/>
      <c r="M6090" s="290"/>
      <c r="N6090" s="314"/>
    </row>
    <row r="6091" spans="12:14" s="291" customFormat="1" ht="12.75" hidden="1" customHeight="1">
      <c r="L6091" s="293"/>
      <c r="M6091" s="290"/>
      <c r="N6091" s="314"/>
    </row>
    <row r="6092" spans="12:14" s="291" customFormat="1" ht="12.75" hidden="1" customHeight="1">
      <c r="L6092" s="293"/>
      <c r="M6092" s="290"/>
      <c r="N6092" s="314"/>
    </row>
    <row r="6093" spans="12:14" s="291" customFormat="1" ht="12.75" hidden="1" customHeight="1">
      <c r="L6093" s="293"/>
      <c r="M6093" s="290"/>
      <c r="N6093" s="314"/>
    </row>
    <row r="6094" spans="12:14" s="291" customFormat="1" ht="12.75" hidden="1" customHeight="1">
      <c r="L6094" s="293"/>
      <c r="M6094" s="290"/>
      <c r="N6094" s="314"/>
    </row>
    <row r="6095" spans="12:14" s="291" customFormat="1" ht="12.75" hidden="1" customHeight="1">
      <c r="L6095" s="293"/>
      <c r="M6095" s="290"/>
      <c r="N6095" s="314"/>
    </row>
    <row r="6096" spans="12:14" s="291" customFormat="1" ht="12.75" hidden="1" customHeight="1">
      <c r="L6096" s="293"/>
      <c r="M6096" s="290"/>
      <c r="N6096" s="314"/>
    </row>
    <row r="6097" spans="12:14" s="291" customFormat="1" ht="12.75" hidden="1" customHeight="1">
      <c r="L6097" s="293"/>
      <c r="M6097" s="290"/>
      <c r="N6097" s="314"/>
    </row>
    <row r="6098" spans="12:14" s="291" customFormat="1" ht="12.75" hidden="1" customHeight="1">
      <c r="L6098" s="293"/>
      <c r="M6098" s="290"/>
      <c r="N6098" s="314"/>
    </row>
    <row r="6099" spans="12:14" s="291" customFormat="1" ht="12.75" hidden="1" customHeight="1">
      <c r="L6099" s="293"/>
      <c r="M6099" s="290"/>
      <c r="N6099" s="314"/>
    </row>
    <row r="6100" spans="12:14" s="291" customFormat="1" ht="12.75" hidden="1" customHeight="1">
      <c r="L6100" s="293"/>
      <c r="M6100" s="290"/>
      <c r="N6100" s="314"/>
    </row>
    <row r="6101" spans="12:14" s="291" customFormat="1" ht="12.75" hidden="1" customHeight="1">
      <c r="L6101" s="293"/>
      <c r="M6101" s="290"/>
      <c r="N6101" s="314"/>
    </row>
    <row r="6102" spans="12:14" s="291" customFormat="1" ht="12.75" hidden="1" customHeight="1">
      <c r="L6102" s="293"/>
      <c r="M6102" s="290"/>
      <c r="N6102" s="314"/>
    </row>
    <row r="6103" spans="12:14" s="291" customFormat="1" ht="12.75" hidden="1" customHeight="1">
      <c r="L6103" s="293"/>
      <c r="M6103" s="290"/>
      <c r="N6103" s="314"/>
    </row>
    <row r="6104" spans="12:14" s="291" customFormat="1" ht="12.75" hidden="1" customHeight="1">
      <c r="L6104" s="293"/>
      <c r="M6104" s="290"/>
      <c r="N6104" s="314"/>
    </row>
    <row r="6105" spans="12:14" s="291" customFormat="1" ht="12.75" hidden="1" customHeight="1">
      <c r="L6105" s="293"/>
      <c r="M6105" s="290"/>
      <c r="N6105" s="314"/>
    </row>
    <row r="6106" spans="12:14" s="291" customFormat="1" ht="12.75" hidden="1" customHeight="1">
      <c r="L6106" s="293"/>
      <c r="M6106" s="290"/>
      <c r="N6106" s="314"/>
    </row>
    <row r="6107" spans="12:14" s="291" customFormat="1" ht="12.75" hidden="1" customHeight="1">
      <c r="L6107" s="293"/>
      <c r="M6107" s="290"/>
      <c r="N6107" s="314"/>
    </row>
    <row r="6108" spans="12:14" s="291" customFormat="1" ht="12.75" hidden="1" customHeight="1">
      <c r="L6108" s="293"/>
      <c r="M6108" s="290"/>
      <c r="N6108" s="314"/>
    </row>
    <row r="6109" spans="12:14" s="291" customFormat="1" ht="12.75" hidden="1" customHeight="1">
      <c r="L6109" s="293"/>
      <c r="M6109" s="290"/>
      <c r="N6109" s="314"/>
    </row>
    <row r="6110" spans="12:14" s="291" customFormat="1" ht="12.75" hidden="1" customHeight="1">
      <c r="L6110" s="293"/>
      <c r="M6110" s="290"/>
      <c r="N6110" s="314"/>
    </row>
    <row r="6111" spans="12:14" s="291" customFormat="1" ht="12.75" hidden="1" customHeight="1">
      <c r="L6111" s="293"/>
      <c r="M6111" s="290"/>
      <c r="N6111" s="314"/>
    </row>
    <row r="6112" spans="12:14" s="291" customFormat="1" ht="12.75" hidden="1" customHeight="1">
      <c r="L6112" s="293"/>
      <c r="M6112" s="290"/>
      <c r="N6112" s="314"/>
    </row>
    <row r="6113" spans="12:14" s="291" customFormat="1" ht="12.75" hidden="1" customHeight="1">
      <c r="L6113" s="293"/>
      <c r="M6113" s="290"/>
      <c r="N6113" s="314"/>
    </row>
    <row r="6114" spans="12:14" s="291" customFormat="1" ht="12.75" hidden="1" customHeight="1">
      <c r="L6114" s="293"/>
      <c r="M6114" s="290"/>
      <c r="N6114" s="314"/>
    </row>
    <row r="6115" spans="12:14" s="291" customFormat="1" ht="12.75" hidden="1" customHeight="1">
      <c r="L6115" s="293"/>
      <c r="M6115" s="290"/>
      <c r="N6115" s="314"/>
    </row>
    <row r="6116" spans="12:14" s="291" customFormat="1" ht="12.75" hidden="1" customHeight="1">
      <c r="L6116" s="293"/>
      <c r="M6116" s="290"/>
      <c r="N6116" s="314"/>
    </row>
    <row r="6117" spans="12:14" s="291" customFormat="1" ht="12.75" hidden="1" customHeight="1">
      <c r="L6117" s="293"/>
      <c r="M6117" s="290"/>
      <c r="N6117" s="314"/>
    </row>
    <row r="6118" spans="12:14" s="291" customFormat="1" ht="12.75" hidden="1" customHeight="1">
      <c r="L6118" s="293"/>
      <c r="M6118" s="290"/>
      <c r="N6118" s="314"/>
    </row>
    <row r="6119" spans="12:14" s="291" customFormat="1" ht="12.75" hidden="1" customHeight="1">
      <c r="L6119" s="293"/>
      <c r="M6119" s="290"/>
      <c r="N6119" s="314"/>
    </row>
    <row r="6120" spans="12:14" s="291" customFormat="1" ht="12.75" hidden="1" customHeight="1">
      <c r="L6120" s="293"/>
      <c r="M6120" s="290"/>
      <c r="N6120" s="314"/>
    </row>
    <row r="6121" spans="12:14" s="291" customFormat="1" ht="12.75" hidden="1" customHeight="1">
      <c r="L6121" s="293"/>
      <c r="M6121" s="290"/>
      <c r="N6121" s="314"/>
    </row>
    <row r="6122" spans="12:14" s="291" customFormat="1" ht="12.75" hidden="1" customHeight="1">
      <c r="L6122" s="293"/>
      <c r="M6122" s="290"/>
      <c r="N6122" s="314"/>
    </row>
    <row r="6123" spans="12:14" s="291" customFormat="1" ht="12.75" hidden="1" customHeight="1">
      <c r="L6123" s="293"/>
      <c r="M6123" s="290"/>
      <c r="N6123" s="314"/>
    </row>
    <row r="6124" spans="12:14" s="291" customFormat="1" ht="12.75" hidden="1" customHeight="1">
      <c r="L6124" s="293"/>
      <c r="M6124" s="290"/>
      <c r="N6124" s="314"/>
    </row>
    <row r="6125" spans="12:14" s="291" customFormat="1" ht="12.75" hidden="1" customHeight="1">
      <c r="L6125" s="293"/>
      <c r="M6125" s="290"/>
      <c r="N6125" s="314"/>
    </row>
    <row r="6126" spans="12:14" s="291" customFormat="1" ht="12.75" hidden="1" customHeight="1">
      <c r="L6126" s="293"/>
      <c r="M6126" s="290"/>
      <c r="N6126" s="314"/>
    </row>
    <row r="6127" spans="12:14" s="291" customFormat="1" ht="12.75" hidden="1" customHeight="1">
      <c r="L6127" s="293"/>
      <c r="M6127" s="290"/>
      <c r="N6127" s="314"/>
    </row>
    <row r="6128" spans="12:14" s="291" customFormat="1" ht="12.75" hidden="1" customHeight="1">
      <c r="L6128" s="293"/>
      <c r="M6128" s="290"/>
      <c r="N6128" s="314"/>
    </row>
    <row r="6129" spans="12:14" s="291" customFormat="1" ht="12.75" hidden="1" customHeight="1">
      <c r="L6129" s="293"/>
      <c r="M6129" s="290"/>
      <c r="N6129" s="314"/>
    </row>
    <row r="6130" spans="12:14" s="291" customFormat="1" ht="12.75" hidden="1" customHeight="1">
      <c r="L6130" s="293"/>
      <c r="M6130" s="290"/>
      <c r="N6130" s="314"/>
    </row>
    <row r="6131" spans="12:14" s="291" customFormat="1" ht="12.75" hidden="1" customHeight="1">
      <c r="L6131" s="293"/>
      <c r="M6131" s="290"/>
      <c r="N6131" s="314"/>
    </row>
    <row r="6132" spans="12:14" s="291" customFormat="1" ht="12.75" hidden="1" customHeight="1">
      <c r="L6132" s="293"/>
      <c r="M6132" s="290"/>
      <c r="N6132" s="314"/>
    </row>
    <row r="6133" spans="12:14" s="291" customFormat="1" ht="12.75" hidden="1" customHeight="1">
      <c r="L6133" s="293"/>
      <c r="M6133" s="290"/>
      <c r="N6133" s="314"/>
    </row>
    <row r="6134" spans="12:14" s="291" customFormat="1" ht="12.75" hidden="1" customHeight="1">
      <c r="L6134" s="293"/>
      <c r="M6134" s="290"/>
      <c r="N6134" s="314"/>
    </row>
    <row r="6135" spans="12:14" s="291" customFormat="1" ht="12.75" hidden="1" customHeight="1">
      <c r="L6135" s="293"/>
      <c r="M6135" s="290"/>
      <c r="N6135" s="314"/>
    </row>
    <row r="6136" spans="12:14" s="291" customFormat="1" ht="12.75" hidden="1" customHeight="1">
      <c r="L6136" s="293"/>
      <c r="M6136" s="290"/>
      <c r="N6136" s="314"/>
    </row>
    <row r="6137" spans="12:14" s="291" customFormat="1" ht="12.75" hidden="1" customHeight="1">
      <c r="L6137" s="293"/>
      <c r="M6137" s="290"/>
      <c r="N6137" s="314"/>
    </row>
    <row r="6138" spans="12:14" s="291" customFormat="1" ht="12.75" hidden="1" customHeight="1">
      <c r="L6138" s="293"/>
      <c r="M6138" s="290"/>
      <c r="N6138" s="314"/>
    </row>
    <row r="6139" spans="12:14" s="291" customFormat="1" ht="12.75" hidden="1" customHeight="1">
      <c r="L6139" s="293"/>
      <c r="M6139" s="290"/>
      <c r="N6139" s="314"/>
    </row>
    <row r="6140" spans="12:14" s="291" customFormat="1" ht="12.75" hidden="1" customHeight="1">
      <c r="L6140" s="293"/>
      <c r="M6140" s="290"/>
      <c r="N6140" s="314"/>
    </row>
    <row r="6141" spans="12:14" s="291" customFormat="1" ht="12.75" hidden="1" customHeight="1">
      <c r="L6141" s="293"/>
      <c r="M6141" s="290"/>
      <c r="N6141" s="314"/>
    </row>
    <row r="6142" spans="12:14" s="291" customFormat="1" ht="12.75" hidden="1" customHeight="1">
      <c r="L6142" s="293"/>
      <c r="M6142" s="290"/>
      <c r="N6142" s="314"/>
    </row>
    <row r="6143" spans="12:14" s="291" customFormat="1" ht="12.75" hidden="1" customHeight="1">
      <c r="L6143" s="293"/>
      <c r="M6143" s="290"/>
      <c r="N6143" s="314"/>
    </row>
    <row r="6144" spans="12:14" s="291" customFormat="1" ht="12.75" hidden="1" customHeight="1">
      <c r="L6144" s="293"/>
      <c r="M6144" s="290"/>
      <c r="N6144" s="314"/>
    </row>
    <row r="6145" spans="12:14" s="291" customFormat="1" ht="12.75" hidden="1" customHeight="1">
      <c r="L6145" s="293"/>
      <c r="M6145" s="290"/>
      <c r="N6145" s="314"/>
    </row>
    <row r="6146" spans="12:14" s="291" customFormat="1" ht="12.75" hidden="1" customHeight="1">
      <c r="L6146" s="293"/>
      <c r="M6146" s="290"/>
      <c r="N6146" s="314"/>
    </row>
    <row r="6147" spans="12:14" s="291" customFormat="1" ht="12.75" hidden="1" customHeight="1">
      <c r="L6147" s="293"/>
      <c r="M6147" s="290"/>
      <c r="N6147" s="314"/>
    </row>
    <row r="6148" spans="12:14" s="291" customFormat="1" ht="12.75" hidden="1" customHeight="1">
      <c r="L6148" s="293"/>
      <c r="M6148" s="290"/>
      <c r="N6148" s="314"/>
    </row>
    <row r="6149" spans="12:14" s="291" customFormat="1" ht="12.75" hidden="1" customHeight="1">
      <c r="L6149" s="293"/>
      <c r="M6149" s="290"/>
      <c r="N6149" s="314"/>
    </row>
    <row r="6150" spans="12:14" s="291" customFormat="1" ht="12.75" hidden="1" customHeight="1">
      <c r="L6150" s="293"/>
      <c r="M6150" s="290"/>
      <c r="N6150" s="314"/>
    </row>
    <row r="6151" spans="12:14" s="291" customFormat="1" ht="12.75" hidden="1" customHeight="1">
      <c r="L6151" s="293"/>
      <c r="M6151" s="290"/>
      <c r="N6151" s="314"/>
    </row>
    <row r="6152" spans="12:14" s="291" customFormat="1" ht="12.75" hidden="1" customHeight="1">
      <c r="L6152" s="293"/>
      <c r="M6152" s="290"/>
      <c r="N6152" s="314"/>
    </row>
    <row r="6153" spans="12:14" s="291" customFormat="1" ht="12.75" hidden="1" customHeight="1">
      <c r="L6153" s="293"/>
      <c r="M6153" s="290"/>
      <c r="N6153" s="314"/>
    </row>
    <row r="6154" spans="12:14" s="291" customFormat="1" ht="12.75" hidden="1" customHeight="1">
      <c r="L6154" s="293"/>
      <c r="M6154" s="290"/>
      <c r="N6154" s="314"/>
    </row>
    <row r="6155" spans="12:14" s="291" customFormat="1" ht="12.75" hidden="1" customHeight="1">
      <c r="L6155" s="293"/>
      <c r="M6155" s="290"/>
      <c r="N6155" s="314"/>
    </row>
    <row r="6156" spans="12:14" s="291" customFormat="1" ht="12.75" hidden="1" customHeight="1">
      <c r="L6156" s="293"/>
      <c r="M6156" s="290"/>
      <c r="N6156" s="314"/>
    </row>
    <row r="6157" spans="12:14" s="291" customFormat="1" ht="12.75" hidden="1" customHeight="1">
      <c r="L6157" s="293"/>
      <c r="M6157" s="290"/>
      <c r="N6157" s="314"/>
    </row>
    <row r="6158" spans="12:14" s="291" customFormat="1" ht="12.75" hidden="1" customHeight="1">
      <c r="L6158" s="293"/>
      <c r="M6158" s="290"/>
      <c r="N6158" s="314"/>
    </row>
    <row r="6159" spans="12:14" s="291" customFormat="1" ht="12.75" hidden="1" customHeight="1">
      <c r="L6159" s="293"/>
      <c r="M6159" s="290"/>
      <c r="N6159" s="314"/>
    </row>
    <row r="6160" spans="12:14" s="291" customFormat="1" ht="12.75" hidden="1" customHeight="1">
      <c r="L6160" s="293"/>
      <c r="M6160" s="290"/>
      <c r="N6160" s="314"/>
    </row>
    <row r="6161" spans="12:14" s="291" customFormat="1" ht="12.75" hidden="1" customHeight="1">
      <c r="L6161" s="293"/>
      <c r="M6161" s="290"/>
      <c r="N6161" s="314"/>
    </row>
    <row r="6162" spans="12:14" s="291" customFormat="1" ht="12.75" hidden="1" customHeight="1">
      <c r="L6162" s="293"/>
      <c r="M6162" s="290"/>
      <c r="N6162" s="314"/>
    </row>
    <row r="6163" spans="12:14" s="291" customFormat="1" ht="12.75" hidden="1" customHeight="1">
      <c r="L6163" s="293"/>
      <c r="M6163" s="290"/>
      <c r="N6163" s="314"/>
    </row>
    <row r="6164" spans="12:14" s="291" customFormat="1" ht="12.75" hidden="1" customHeight="1">
      <c r="L6164" s="293"/>
      <c r="M6164" s="290"/>
      <c r="N6164" s="314"/>
    </row>
    <row r="6165" spans="12:14" s="291" customFormat="1" ht="12.75" hidden="1" customHeight="1">
      <c r="L6165" s="293"/>
      <c r="M6165" s="290"/>
      <c r="N6165" s="314"/>
    </row>
    <row r="6166" spans="12:14" s="291" customFormat="1" ht="12.75" hidden="1" customHeight="1">
      <c r="L6166" s="293"/>
      <c r="M6166" s="290"/>
      <c r="N6166" s="314"/>
    </row>
    <row r="6167" spans="12:14" s="291" customFormat="1" ht="12.75" hidden="1" customHeight="1">
      <c r="L6167" s="293"/>
      <c r="M6167" s="290"/>
      <c r="N6167" s="314"/>
    </row>
    <row r="6168" spans="12:14" s="291" customFormat="1" ht="12.75" hidden="1" customHeight="1">
      <c r="L6168" s="293"/>
      <c r="M6168" s="290"/>
      <c r="N6168" s="314"/>
    </row>
    <row r="6169" spans="12:14" s="291" customFormat="1" ht="12.75" hidden="1" customHeight="1">
      <c r="L6169" s="293"/>
      <c r="M6169" s="290"/>
      <c r="N6169" s="314"/>
    </row>
    <row r="6170" spans="12:14" s="291" customFormat="1" ht="12.75" hidden="1" customHeight="1">
      <c r="L6170" s="293"/>
      <c r="M6170" s="290"/>
      <c r="N6170" s="314"/>
    </row>
    <row r="6171" spans="12:14" s="291" customFormat="1" ht="12.75" hidden="1" customHeight="1">
      <c r="L6171" s="293"/>
      <c r="M6171" s="290"/>
      <c r="N6171" s="314"/>
    </row>
    <row r="6172" spans="12:14" s="291" customFormat="1" ht="12.75" hidden="1" customHeight="1">
      <c r="L6172" s="293"/>
      <c r="M6172" s="290"/>
      <c r="N6172" s="314"/>
    </row>
    <row r="6173" spans="12:14" s="291" customFormat="1" ht="12.75" hidden="1" customHeight="1">
      <c r="L6173" s="293"/>
      <c r="M6173" s="290"/>
      <c r="N6173" s="314"/>
    </row>
    <row r="6174" spans="12:14" s="291" customFormat="1" ht="12.75" hidden="1" customHeight="1">
      <c r="L6174" s="293"/>
      <c r="M6174" s="290"/>
      <c r="N6174" s="314"/>
    </row>
    <row r="6175" spans="12:14" s="291" customFormat="1" ht="12.75" hidden="1" customHeight="1">
      <c r="L6175" s="293"/>
      <c r="M6175" s="290"/>
      <c r="N6175" s="314"/>
    </row>
    <row r="6176" spans="12:14" s="291" customFormat="1" ht="12.75" hidden="1" customHeight="1">
      <c r="L6176" s="293"/>
      <c r="M6176" s="290"/>
      <c r="N6176" s="314"/>
    </row>
    <row r="6177" spans="12:14" s="291" customFormat="1" ht="12.75" hidden="1" customHeight="1">
      <c r="L6177" s="293"/>
      <c r="M6177" s="290"/>
      <c r="N6177" s="314"/>
    </row>
    <row r="6178" spans="12:14" s="291" customFormat="1" ht="12.75" hidden="1" customHeight="1">
      <c r="L6178" s="293"/>
      <c r="M6178" s="290"/>
      <c r="N6178" s="314"/>
    </row>
    <row r="6179" spans="12:14" s="291" customFormat="1" ht="12.75" hidden="1" customHeight="1">
      <c r="L6179" s="293"/>
      <c r="M6179" s="290"/>
      <c r="N6179" s="314"/>
    </row>
    <row r="6180" spans="12:14" s="291" customFormat="1" ht="12.75" hidden="1" customHeight="1">
      <c r="L6180" s="293"/>
      <c r="M6180" s="290"/>
      <c r="N6180" s="314"/>
    </row>
    <row r="6181" spans="12:14" s="291" customFormat="1" ht="12.75" hidden="1" customHeight="1">
      <c r="L6181" s="293"/>
      <c r="M6181" s="290"/>
      <c r="N6181" s="314"/>
    </row>
    <row r="6182" spans="12:14" s="291" customFormat="1" ht="12.75" hidden="1" customHeight="1">
      <c r="L6182" s="293"/>
      <c r="M6182" s="290"/>
      <c r="N6182" s="314"/>
    </row>
    <row r="6183" spans="12:14" s="291" customFormat="1" ht="12.75" hidden="1" customHeight="1">
      <c r="L6183" s="293"/>
      <c r="M6183" s="290"/>
      <c r="N6183" s="314"/>
    </row>
    <row r="6184" spans="12:14" s="291" customFormat="1" ht="12.75" hidden="1" customHeight="1">
      <c r="L6184" s="293"/>
      <c r="M6184" s="290"/>
      <c r="N6184" s="314"/>
    </row>
    <row r="6185" spans="12:14" s="291" customFormat="1" ht="12.75" hidden="1" customHeight="1">
      <c r="L6185" s="293"/>
      <c r="M6185" s="290"/>
      <c r="N6185" s="314"/>
    </row>
    <row r="6186" spans="12:14" s="291" customFormat="1" ht="12.75" hidden="1" customHeight="1">
      <c r="L6186" s="293"/>
      <c r="M6186" s="290"/>
      <c r="N6186" s="314"/>
    </row>
    <row r="6187" spans="12:14" s="291" customFormat="1" ht="12.75" hidden="1" customHeight="1">
      <c r="L6187" s="293"/>
      <c r="M6187" s="290"/>
      <c r="N6187" s="314"/>
    </row>
    <row r="6188" spans="12:14" s="291" customFormat="1" ht="12.75" hidden="1" customHeight="1">
      <c r="L6188" s="293"/>
      <c r="M6188" s="290"/>
      <c r="N6188" s="314"/>
    </row>
    <row r="6189" spans="12:14" s="291" customFormat="1" ht="12.75" hidden="1" customHeight="1">
      <c r="L6189" s="293"/>
      <c r="M6189" s="290"/>
      <c r="N6189" s="314"/>
    </row>
    <row r="6190" spans="12:14" s="291" customFormat="1" ht="12.75" hidden="1" customHeight="1">
      <c r="L6190" s="293"/>
      <c r="M6190" s="290"/>
      <c r="N6190" s="314"/>
    </row>
    <row r="6191" spans="12:14" s="291" customFormat="1" ht="12.75" hidden="1" customHeight="1">
      <c r="L6191" s="293"/>
      <c r="M6191" s="290"/>
      <c r="N6191" s="314"/>
    </row>
    <row r="6192" spans="12:14" s="291" customFormat="1" ht="12.75" hidden="1" customHeight="1">
      <c r="L6192" s="293"/>
      <c r="M6192" s="290"/>
      <c r="N6192" s="314"/>
    </row>
    <row r="6193" spans="12:14" s="291" customFormat="1" ht="12.75" hidden="1" customHeight="1">
      <c r="L6193" s="293"/>
      <c r="M6193" s="290"/>
      <c r="N6193" s="314"/>
    </row>
    <row r="6194" spans="12:14" s="291" customFormat="1" ht="12.75" hidden="1" customHeight="1">
      <c r="L6194" s="293"/>
      <c r="M6194" s="290"/>
      <c r="N6194" s="314"/>
    </row>
    <row r="6195" spans="12:14" s="291" customFormat="1" ht="12.75" hidden="1" customHeight="1">
      <c r="L6195" s="293"/>
      <c r="M6195" s="290"/>
      <c r="N6195" s="314"/>
    </row>
    <row r="6196" spans="12:14" s="291" customFormat="1" ht="12.75" hidden="1" customHeight="1">
      <c r="L6196" s="293"/>
      <c r="M6196" s="290"/>
      <c r="N6196" s="314"/>
    </row>
    <row r="6197" spans="12:14" s="291" customFormat="1" ht="12.75" hidden="1" customHeight="1">
      <c r="L6197" s="293"/>
      <c r="M6197" s="290"/>
      <c r="N6197" s="314"/>
    </row>
    <row r="6198" spans="12:14" s="291" customFormat="1" ht="12.75" hidden="1" customHeight="1">
      <c r="L6198" s="293"/>
      <c r="M6198" s="290"/>
      <c r="N6198" s="314"/>
    </row>
    <row r="6199" spans="12:14" s="291" customFormat="1" ht="12.75" hidden="1" customHeight="1">
      <c r="L6199" s="293"/>
      <c r="M6199" s="290"/>
      <c r="N6199" s="314"/>
    </row>
    <row r="6200" spans="12:14" s="291" customFormat="1" ht="12.75" hidden="1" customHeight="1">
      <c r="L6200" s="293"/>
      <c r="M6200" s="290"/>
      <c r="N6200" s="314"/>
    </row>
    <row r="6201" spans="12:14" s="291" customFormat="1" ht="12.75" hidden="1" customHeight="1">
      <c r="L6201" s="293"/>
      <c r="M6201" s="290"/>
      <c r="N6201" s="314"/>
    </row>
    <row r="6202" spans="12:14" s="291" customFormat="1" ht="12.75" hidden="1" customHeight="1">
      <c r="L6202" s="293"/>
      <c r="M6202" s="290"/>
      <c r="N6202" s="314"/>
    </row>
    <row r="6203" spans="12:14" s="291" customFormat="1" ht="12.75" hidden="1" customHeight="1">
      <c r="L6203" s="293"/>
      <c r="M6203" s="290"/>
      <c r="N6203" s="314"/>
    </row>
    <row r="6204" spans="12:14" s="291" customFormat="1" ht="12.75" hidden="1" customHeight="1">
      <c r="L6204" s="293"/>
      <c r="M6204" s="290"/>
      <c r="N6204" s="314"/>
    </row>
    <row r="6205" spans="12:14" s="291" customFormat="1" ht="12.75" hidden="1" customHeight="1">
      <c r="L6205" s="293"/>
      <c r="M6205" s="290"/>
      <c r="N6205" s="314"/>
    </row>
    <row r="6206" spans="12:14" s="291" customFormat="1" ht="12.75" hidden="1" customHeight="1">
      <c r="L6206" s="293"/>
      <c r="M6206" s="290"/>
      <c r="N6206" s="314"/>
    </row>
    <row r="6207" spans="12:14" s="291" customFormat="1" ht="12.75" hidden="1" customHeight="1">
      <c r="L6207" s="293"/>
      <c r="M6207" s="290"/>
      <c r="N6207" s="314"/>
    </row>
    <row r="6208" spans="12:14" s="291" customFormat="1" ht="12.75" hidden="1" customHeight="1">
      <c r="L6208" s="293"/>
      <c r="M6208" s="290"/>
      <c r="N6208" s="314"/>
    </row>
    <row r="6209" spans="12:14" s="291" customFormat="1" ht="12.75" hidden="1" customHeight="1">
      <c r="L6209" s="293"/>
      <c r="M6209" s="290"/>
      <c r="N6209" s="314"/>
    </row>
    <row r="6210" spans="12:14" s="291" customFormat="1" ht="12.75" hidden="1" customHeight="1">
      <c r="L6210" s="293"/>
      <c r="M6210" s="290"/>
      <c r="N6210" s="314"/>
    </row>
    <row r="6211" spans="12:14" s="291" customFormat="1" ht="12.75" hidden="1" customHeight="1">
      <c r="L6211" s="293"/>
      <c r="M6211" s="290"/>
      <c r="N6211" s="314"/>
    </row>
    <row r="6212" spans="12:14" s="291" customFormat="1" ht="12.75" hidden="1" customHeight="1">
      <c r="L6212" s="293"/>
      <c r="M6212" s="290"/>
      <c r="N6212" s="314"/>
    </row>
    <row r="6213" spans="12:14" s="291" customFormat="1" ht="12.75" hidden="1" customHeight="1">
      <c r="L6213" s="293"/>
      <c r="M6213" s="290"/>
      <c r="N6213" s="314"/>
    </row>
    <row r="6214" spans="12:14" s="291" customFormat="1" ht="12.75" hidden="1" customHeight="1">
      <c r="L6214" s="293"/>
      <c r="M6214" s="290"/>
      <c r="N6214" s="314"/>
    </row>
    <row r="6215" spans="12:14" s="291" customFormat="1" ht="12.75" hidden="1" customHeight="1">
      <c r="L6215" s="293"/>
      <c r="M6215" s="290"/>
      <c r="N6215" s="314"/>
    </row>
    <row r="6216" spans="12:14" s="291" customFormat="1" ht="12.75" hidden="1" customHeight="1">
      <c r="L6216" s="293"/>
      <c r="M6216" s="290"/>
      <c r="N6216" s="314"/>
    </row>
    <row r="6217" spans="12:14" s="291" customFormat="1" ht="12.75" hidden="1" customHeight="1">
      <c r="L6217" s="293"/>
      <c r="M6217" s="290"/>
      <c r="N6217" s="314"/>
    </row>
    <row r="6218" spans="12:14" s="291" customFormat="1" ht="12.75" hidden="1" customHeight="1">
      <c r="L6218" s="293"/>
      <c r="M6218" s="290"/>
      <c r="N6218" s="314"/>
    </row>
    <row r="6219" spans="12:14" s="291" customFormat="1" ht="12.75" hidden="1" customHeight="1">
      <c r="L6219" s="293"/>
      <c r="M6219" s="290"/>
      <c r="N6219" s="314"/>
    </row>
    <row r="6220" spans="12:14" s="291" customFormat="1" ht="12.75" hidden="1" customHeight="1">
      <c r="L6220" s="293"/>
      <c r="M6220" s="290"/>
      <c r="N6220" s="314"/>
    </row>
    <row r="6221" spans="12:14" s="291" customFormat="1" ht="12.75" hidden="1" customHeight="1">
      <c r="L6221" s="293"/>
      <c r="M6221" s="290"/>
      <c r="N6221" s="314"/>
    </row>
    <row r="6222" spans="12:14" s="291" customFormat="1" ht="12.75" hidden="1" customHeight="1">
      <c r="L6222" s="293"/>
      <c r="M6222" s="290"/>
      <c r="N6222" s="314"/>
    </row>
    <row r="6223" spans="12:14" s="291" customFormat="1" ht="12.75" hidden="1" customHeight="1">
      <c r="L6223" s="293"/>
      <c r="M6223" s="290"/>
      <c r="N6223" s="314"/>
    </row>
    <row r="6224" spans="12:14" s="291" customFormat="1" ht="12.75" hidden="1" customHeight="1">
      <c r="L6224" s="293"/>
      <c r="M6224" s="290"/>
      <c r="N6224" s="314"/>
    </row>
    <row r="6225" spans="12:14" s="291" customFormat="1" ht="12.75" hidden="1" customHeight="1">
      <c r="L6225" s="293"/>
      <c r="M6225" s="290"/>
      <c r="N6225" s="314"/>
    </row>
    <row r="6226" spans="12:14" s="291" customFormat="1" ht="12.75" hidden="1" customHeight="1">
      <c r="L6226" s="293"/>
      <c r="M6226" s="290"/>
      <c r="N6226" s="314"/>
    </row>
    <row r="6227" spans="12:14" s="291" customFormat="1" ht="12.75" hidden="1" customHeight="1">
      <c r="L6227" s="293"/>
      <c r="M6227" s="290"/>
      <c r="N6227" s="314"/>
    </row>
    <row r="6228" spans="12:14" s="291" customFormat="1" ht="12.75" hidden="1" customHeight="1">
      <c r="L6228" s="293"/>
      <c r="M6228" s="290"/>
      <c r="N6228" s="314"/>
    </row>
    <row r="6229" spans="12:14" s="291" customFormat="1" ht="12.75" hidden="1" customHeight="1">
      <c r="L6229" s="293"/>
      <c r="M6229" s="290"/>
      <c r="N6229" s="314"/>
    </row>
    <row r="6230" spans="12:14" s="291" customFormat="1" ht="12.75" hidden="1" customHeight="1">
      <c r="L6230" s="293"/>
      <c r="M6230" s="290"/>
      <c r="N6230" s="314"/>
    </row>
    <row r="6231" spans="12:14" s="291" customFormat="1" ht="12.75" hidden="1" customHeight="1">
      <c r="L6231" s="293"/>
      <c r="M6231" s="290"/>
      <c r="N6231" s="314"/>
    </row>
    <row r="6232" spans="12:14" s="291" customFormat="1" ht="12.75" hidden="1" customHeight="1">
      <c r="L6232" s="293"/>
      <c r="M6232" s="290"/>
      <c r="N6232" s="314"/>
    </row>
    <row r="6233" spans="12:14" s="291" customFormat="1" ht="12.75" hidden="1" customHeight="1">
      <c r="L6233" s="293"/>
      <c r="M6233" s="290"/>
      <c r="N6233" s="314"/>
    </row>
    <row r="6234" spans="12:14" s="291" customFormat="1" ht="12.75" hidden="1" customHeight="1">
      <c r="L6234" s="293"/>
      <c r="M6234" s="290"/>
      <c r="N6234" s="314"/>
    </row>
    <row r="6235" spans="12:14" s="291" customFormat="1" ht="12.75" hidden="1" customHeight="1">
      <c r="L6235" s="293"/>
      <c r="M6235" s="290"/>
      <c r="N6235" s="314"/>
    </row>
    <row r="6236" spans="12:14" s="291" customFormat="1" ht="12.75" hidden="1" customHeight="1">
      <c r="L6236" s="293"/>
      <c r="M6236" s="290"/>
      <c r="N6236" s="314"/>
    </row>
    <row r="6237" spans="12:14" s="291" customFormat="1" ht="12.75" hidden="1" customHeight="1">
      <c r="L6237" s="293"/>
      <c r="M6237" s="290"/>
      <c r="N6237" s="314"/>
    </row>
    <row r="6238" spans="12:14" s="291" customFormat="1" ht="12.75" hidden="1" customHeight="1">
      <c r="L6238" s="293"/>
      <c r="M6238" s="290"/>
      <c r="N6238" s="314"/>
    </row>
    <row r="6239" spans="12:14" s="291" customFormat="1" ht="12.75" hidden="1" customHeight="1">
      <c r="L6239" s="293"/>
      <c r="M6239" s="290"/>
      <c r="N6239" s="314"/>
    </row>
    <row r="6240" spans="12:14" s="291" customFormat="1" ht="12.75" hidden="1" customHeight="1">
      <c r="L6240" s="293"/>
      <c r="M6240" s="290"/>
      <c r="N6240" s="314"/>
    </row>
    <row r="6241" spans="12:14" s="291" customFormat="1" ht="12.75" hidden="1" customHeight="1">
      <c r="L6241" s="293"/>
      <c r="M6241" s="290"/>
      <c r="N6241" s="314"/>
    </row>
    <row r="6242" spans="12:14" s="291" customFormat="1" ht="12.75" hidden="1" customHeight="1">
      <c r="L6242" s="293"/>
      <c r="M6242" s="290"/>
      <c r="N6242" s="314"/>
    </row>
    <row r="6243" spans="12:14" s="291" customFormat="1" ht="12.75" hidden="1" customHeight="1">
      <c r="L6243" s="293"/>
      <c r="M6243" s="290"/>
      <c r="N6243" s="314"/>
    </row>
    <row r="6244" spans="12:14" s="291" customFormat="1" ht="12.75" hidden="1" customHeight="1">
      <c r="L6244" s="293"/>
      <c r="M6244" s="290"/>
      <c r="N6244" s="314"/>
    </row>
    <row r="6245" spans="12:14" s="291" customFormat="1" ht="12.75" hidden="1" customHeight="1">
      <c r="L6245" s="293"/>
      <c r="M6245" s="290"/>
      <c r="N6245" s="314"/>
    </row>
    <row r="6246" spans="12:14" s="291" customFormat="1" ht="12.75" hidden="1" customHeight="1">
      <c r="L6246" s="293"/>
      <c r="M6246" s="290"/>
      <c r="N6246" s="314"/>
    </row>
    <row r="6247" spans="12:14" s="291" customFormat="1" ht="12.75" hidden="1" customHeight="1">
      <c r="L6247" s="293"/>
      <c r="M6247" s="290"/>
      <c r="N6247" s="314"/>
    </row>
    <row r="6248" spans="12:14" s="291" customFormat="1" ht="12.75" hidden="1" customHeight="1">
      <c r="L6248" s="293"/>
      <c r="M6248" s="290"/>
      <c r="N6248" s="314"/>
    </row>
    <row r="6249" spans="12:14" s="291" customFormat="1" ht="12.75" hidden="1" customHeight="1">
      <c r="L6249" s="293"/>
      <c r="M6249" s="290"/>
      <c r="N6249" s="314"/>
    </row>
    <row r="6250" spans="12:14" s="291" customFormat="1" ht="12.75" hidden="1" customHeight="1">
      <c r="L6250" s="293"/>
      <c r="M6250" s="290"/>
      <c r="N6250" s="314"/>
    </row>
    <row r="6251" spans="12:14" s="291" customFormat="1" ht="12.75" hidden="1" customHeight="1">
      <c r="L6251" s="293"/>
      <c r="M6251" s="290"/>
      <c r="N6251" s="314"/>
    </row>
    <row r="6252" spans="12:14" s="291" customFormat="1" ht="12.75" hidden="1" customHeight="1">
      <c r="L6252" s="293"/>
      <c r="M6252" s="290"/>
      <c r="N6252" s="314"/>
    </row>
    <row r="6253" spans="12:14" s="291" customFormat="1" ht="12.75" hidden="1" customHeight="1">
      <c r="L6253" s="293"/>
      <c r="M6253" s="290"/>
      <c r="N6253" s="314"/>
    </row>
    <row r="6254" spans="12:14" s="291" customFormat="1" ht="12.75" hidden="1" customHeight="1">
      <c r="L6254" s="293"/>
      <c r="M6254" s="290"/>
      <c r="N6254" s="314"/>
    </row>
    <row r="6255" spans="12:14" s="291" customFormat="1" ht="12.75" hidden="1" customHeight="1">
      <c r="L6255" s="293"/>
      <c r="M6255" s="290"/>
      <c r="N6255" s="314"/>
    </row>
    <row r="6256" spans="12:14" s="291" customFormat="1" ht="12.75" hidden="1" customHeight="1">
      <c r="L6256" s="293"/>
      <c r="M6256" s="290"/>
      <c r="N6256" s="314"/>
    </row>
    <row r="6257" spans="12:14" s="291" customFormat="1" ht="12.75" hidden="1" customHeight="1">
      <c r="L6257" s="293"/>
      <c r="M6257" s="290"/>
      <c r="N6257" s="314"/>
    </row>
    <row r="6258" spans="12:14" s="291" customFormat="1" ht="12.75" hidden="1" customHeight="1">
      <c r="L6258" s="293"/>
      <c r="M6258" s="290"/>
      <c r="N6258" s="314"/>
    </row>
    <row r="6259" spans="12:14" s="291" customFormat="1" ht="12.75" hidden="1" customHeight="1">
      <c r="L6259" s="293"/>
      <c r="M6259" s="290"/>
      <c r="N6259" s="314"/>
    </row>
    <row r="6260" spans="12:14" s="291" customFormat="1" ht="12.75" hidden="1" customHeight="1">
      <c r="L6260" s="293"/>
      <c r="M6260" s="290"/>
      <c r="N6260" s="314"/>
    </row>
    <row r="6261" spans="12:14" s="291" customFormat="1" ht="12.75" hidden="1" customHeight="1">
      <c r="L6261" s="293"/>
      <c r="M6261" s="290"/>
      <c r="N6261" s="314"/>
    </row>
    <row r="6262" spans="12:14" s="291" customFormat="1" ht="12.75" hidden="1" customHeight="1">
      <c r="L6262" s="293"/>
      <c r="M6262" s="290"/>
      <c r="N6262" s="314"/>
    </row>
    <row r="6263" spans="12:14" s="291" customFormat="1" ht="12.75" hidden="1" customHeight="1">
      <c r="L6263" s="293"/>
      <c r="M6263" s="290"/>
      <c r="N6263" s="314"/>
    </row>
    <row r="6264" spans="12:14" s="291" customFormat="1" ht="12.75" hidden="1" customHeight="1">
      <c r="L6264" s="293"/>
      <c r="M6264" s="290"/>
      <c r="N6264" s="314"/>
    </row>
    <row r="6265" spans="12:14" s="291" customFormat="1" ht="12.75" hidden="1" customHeight="1">
      <c r="L6265" s="293"/>
      <c r="M6265" s="290"/>
      <c r="N6265" s="314"/>
    </row>
    <row r="6266" spans="12:14" s="291" customFormat="1" ht="12.75" hidden="1" customHeight="1">
      <c r="L6266" s="293"/>
      <c r="M6266" s="290"/>
      <c r="N6266" s="314"/>
    </row>
    <row r="6267" spans="12:14" s="291" customFormat="1" ht="12.75" hidden="1" customHeight="1">
      <c r="L6267" s="293"/>
      <c r="M6267" s="290"/>
      <c r="N6267" s="314"/>
    </row>
    <row r="6268" spans="12:14" s="291" customFormat="1" ht="12.75" hidden="1" customHeight="1">
      <c r="L6268" s="293"/>
      <c r="M6268" s="290"/>
      <c r="N6268" s="314"/>
    </row>
    <row r="6269" spans="12:14" s="291" customFormat="1" ht="12.75" hidden="1" customHeight="1">
      <c r="L6269" s="293"/>
      <c r="M6269" s="290"/>
      <c r="N6269" s="314"/>
    </row>
    <row r="6270" spans="12:14" s="291" customFormat="1" ht="12.75" hidden="1" customHeight="1">
      <c r="L6270" s="293"/>
      <c r="M6270" s="290"/>
      <c r="N6270" s="314"/>
    </row>
    <row r="6271" spans="12:14" s="291" customFormat="1" ht="12.75" hidden="1" customHeight="1">
      <c r="L6271" s="293"/>
      <c r="M6271" s="290"/>
      <c r="N6271" s="314"/>
    </row>
    <row r="6272" spans="12:14" s="291" customFormat="1" ht="12.75" hidden="1" customHeight="1">
      <c r="L6272" s="293"/>
      <c r="M6272" s="290"/>
      <c r="N6272" s="314"/>
    </row>
    <row r="6273" spans="12:14" s="291" customFormat="1" ht="12.75" hidden="1" customHeight="1">
      <c r="L6273" s="293"/>
      <c r="M6273" s="290"/>
      <c r="N6273" s="314"/>
    </row>
    <row r="6274" spans="12:14" s="291" customFormat="1" ht="12.75" hidden="1" customHeight="1">
      <c r="L6274" s="293"/>
      <c r="M6274" s="290"/>
      <c r="N6274" s="314"/>
    </row>
    <row r="6275" spans="12:14" s="291" customFormat="1" ht="12.75" hidden="1" customHeight="1">
      <c r="L6275" s="293"/>
      <c r="M6275" s="290"/>
      <c r="N6275" s="314"/>
    </row>
    <row r="6276" spans="12:14" s="291" customFormat="1" ht="12.75" hidden="1" customHeight="1">
      <c r="L6276" s="293"/>
      <c r="M6276" s="290"/>
      <c r="N6276" s="314"/>
    </row>
    <row r="6277" spans="12:14" s="291" customFormat="1" ht="12.75" hidden="1" customHeight="1">
      <c r="L6277" s="293"/>
      <c r="M6277" s="290"/>
      <c r="N6277" s="314"/>
    </row>
    <row r="6278" spans="12:14" s="291" customFormat="1" ht="12.75" hidden="1" customHeight="1">
      <c r="L6278" s="293"/>
      <c r="M6278" s="290"/>
      <c r="N6278" s="314"/>
    </row>
    <row r="6279" spans="12:14" s="291" customFormat="1" ht="12.75" hidden="1" customHeight="1">
      <c r="L6279" s="293"/>
      <c r="M6279" s="290"/>
      <c r="N6279" s="314"/>
    </row>
    <row r="6280" spans="12:14" s="291" customFormat="1" ht="12.75" hidden="1" customHeight="1">
      <c r="L6280" s="293"/>
      <c r="M6280" s="290"/>
      <c r="N6280" s="314"/>
    </row>
    <row r="6281" spans="12:14" s="291" customFormat="1" ht="12.75" hidden="1" customHeight="1">
      <c r="L6281" s="293"/>
      <c r="M6281" s="290"/>
      <c r="N6281" s="314"/>
    </row>
    <row r="6282" spans="12:14" s="291" customFormat="1" ht="12.75" hidden="1" customHeight="1">
      <c r="L6282" s="293"/>
      <c r="M6282" s="290"/>
      <c r="N6282" s="314"/>
    </row>
    <row r="6283" spans="12:14" s="291" customFormat="1" ht="12.75" hidden="1" customHeight="1">
      <c r="L6283" s="293"/>
      <c r="M6283" s="290"/>
      <c r="N6283" s="314"/>
    </row>
    <row r="6284" spans="12:14" s="291" customFormat="1" ht="12.75" hidden="1" customHeight="1">
      <c r="L6284" s="293"/>
      <c r="M6284" s="290"/>
      <c r="N6284" s="314"/>
    </row>
    <row r="6285" spans="12:14" s="291" customFormat="1" ht="12.75" hidden="1" customHeight="1">
      <c r="L6285" s="293"/>
      <c r="M6285" s="290"/>
      <c r="N6285" s="314"/>
    </row>
    <row r="6286" spans="12:14" s="291" customFormat="1" ht="12.75" hidden="1" customHeight="1">
      <c r="L6286" s="293"/>
      <c r="M6286" s="290"/>
      <c r="N6286" s="314"/>
    </row>
    <row r="6287" spans="12:14" s="291" customFormat="1" ht="12.75" hidden="1" customHeight="1">
      <c r="L6287" s="293"/>
      <c r="M6287" s="290"/>
      <c r="N6287" s="314"/>
    </row>
    <row r="6288" spans="12:14" s="291" customFormat="1" ht="12.75" hidden="1" customHeight="1">
      <c r="L6288" s="293"/>
      <c r="M6288" s="290"/>
      <c r="N6288" s="314"/>
    </row>
    <row r="6289" spans="12:14" s="291" customFormat="1" ht="12.75" hidden="1" customHeight="1">
      <c r="L6289" s="293"/>
      <c r="M6289" s="290"/>
      <c r="N6289" s="314"/>
    </row>
    <row r="6290" spans="12:14" s="291" customFormat="1" ht="12.75" hidden="1" customHeight="1">
      <c r="L6290" s="293"/>
      <c r="M6290" s="290"/>
      <c r="N6290" s="314"/>
    </row>
    <row r="6291" spans="12:14" s="291" customFormat="1" ht="12.75" hidden="1" customHeight="1">
      <c r="L6291" s="293"/>
      <c r="M6291" s="290"/>
      <c r="N6291" s="314"/>
    </row>
    <row r="6292" spans="12:14" s="291" customFormat="1" ht="12.75" hidden="1" customHeight="1">
      <c r="L6292" s="293"/>
      <c r="M6292" s="290"/>
      <c r="N6292" s="314"/>
    </row>
    <row r="6293" spans="12:14" s="291" customFormat="1" ht="12.75" hidden="1" customHeight="1">
      <c r="L6293" s="293"/>
      <c r="M6293" s="290"/>
      <c r="N6293" s="314"/>
    </row>
    <row r="6294" spans="12:14" s="291" customFormat="1" ht="12.75" hidden="1" customHeight="1">
      <c r="L6294" s="293"/>
      <c r="M6294" s="290"/>
      <c r="N6294" s="314"/>
    </row>
    <row r="6295" spans="12:14" s="291" customFormat="1" ht="12.75" hidden="1" customHeight="1">
      <c r="L6295" s="293"/>
      <c r="M6295" s="290"/>
      <c r="N6295" s="314"/>
    </row>
    <row r="6296" spans="12:14" s="291" customFormat="1" ht="12.75" hidden="1" customHeight="1">
      <c r="L6296" s="293"/>
      <c r="M6296" s="290"/>
      <c r="N6296" s="314"/>
    </row>
    <row r="6297" spans="12:14" s="291" customFormat="1" ht="12.75" hidden="1" customHeight="1">
      <c r="L6297" s="293"/>
      <c r="M6297" s="290"/>
      <c r="N6297" s="314"/>
    </row>
    <row r="6298" spans="12:14" s="291" customFormat="1" ht="12.75" hidden="1" customHeight="1">
      <c r="L6298" s="293"/>
      <c r="M6298" s="290"/>
      <c r="N6298" s="314"/>
    </row>
    <row r="6299" spans="12:14" s="291" customFormat="1" ht="12.75" hidden="1" customHeight="1">
      <c r="L6299" s="293"/>
      <c r="M6299" s="290"/>
      <c r="N6299" s="314"/>
    </row>
    <row r="6300" spans="12:14" s="291" customFormat="1" ht="12.75" hidden="1" customHeight="1">
      <c r="L6300" s="293"/>
      <c r="M6300" s="290"/>
      <c r="N6300" s="314"/>
    </row>
    <row r="6301" spans="12:14" s="291" customFormat="1" ht="12.75" hidden="1" customHeight="1">
      <c r="L6301" s="293"/>
      <c r="M6301" s="290"/>
      <c r="N6301" s="314"/>
    </row>
    <row r="6302" spans="12:14" s="291" customFormat="1" ht="12.75" hidden="1" customHeight="1">
      <c r="L6302" s="293"/>
      <c r="M6302" s="290"/>
      <c r="N6302" s="314"/>
    </row>
    <row r="6303" spans="12:14" s="291" customFormat="1" ht="12.75" hidden="1" customHeight="1">
      <c r="L6303" s="293"/>
      <c r="M6303" s="290"/>
      <c r="N6303" s="314"/>
    </row>
    <row r="6304" spans="12:14" s="291" customFormat="1" ht="12.75" hidden="1" customHeight="1">
      <c r="L6304" s="293"/>
      <c r="M6304" s="290"/>
      <c r="N6304" s="314"/>
    </row>
    <row r="6305" spans="12:14" s="291" customFormat="1" ht="12.75" hidden="1" customHeight="1">
      <c r="L6305" s="293"/>
      <c r="M6305" s="290"/>
      <c r="N6305" s="314"/>
    </row>
    <row r="6306" spans="12:14" s="291" customFormat="1" ht="12.75" hidden="1" customHeight="1">
      <c r="L6306" s="293"/>
      <c r="M6306" s="290"/>
      <c r="N6306" s="314"/>
    </row>
    <row r="6307" spans="12:14" s="291" customFormat="1" ht="12.75" hidden="1" customHeight="1">
      <c r="L6307" s="293"/>
      <c r="M6307" s="290"/>
      <c r="N6307" s="314"/>
    </row>
    <row r="6308" spans="12:14" s="291" customFormat="1" ht="12.75" hidden="1" customHeight="1">
      <c r="L6308" s="293"/>
      <c r="M6308" s="290"/>
      <c r="N6308" s="314"/>
    </row>
    <row r="6309" spans="12:14" s="291" customFormat="1" ht="12.75" hidden="1" customHeight="1">
      <c r="L6309" s="293"/>
      <c r="M6309" s="290"/>
      <c r="N6309" s="314"/>
    </row>
    <row r="6310" spans="12:14" s="291" customFormat="1" ht="12.75" hidden="1" customHeight="1">
      <c r="L6310" s="293"/>
      <c r="M6310" s="290"/>
      <c r="N6310" s="314"/>
    </row>
    <row r="6311" spans="12:14" s="291" customFormat="1" ht="12.75" hidden="1" customHeight="1">
      <c r="L6311" s="293"/>
      <c r="M6311" s="290"/>
      <c r="N6311" s="314"/>
    </row>
    <row r="6312" spans="12:14" s="291" customFormat="1" ht="12.75" hidden="1" customHeight="1">
      <c r="L6312" s="293"/>
      <c r="M6312" s="290"/>
      <c r="N6312" s="314"/>
    </row>
    <row r="6313" spans="12:14" s="291" customFormat="1" ht="12.75" hidden="1" customHeight="1">
      <c r="L6313" s="293"/>
      <c r="M6313" s="290"/>
      <c r="N6313" s="314"/>
    </row>
    <row r="6314" spans="12:14" s="291" customFormat="1" ht="12.75" hidden="1" customHeight="1">
      <c r="L6314" s="293"/>
      <c r="M6314" s="290"/>
      <c r="N6314" s="314"/>
    </row>
    <row r="6315" spans="12:14" s="291" customFormat="1" ht="12.75" hidden="1" customHeight="1">
      <c r="L6315" s="293"/>
      <c r="M6315" s="290"/>
      <c r="N6315" s="314"/>
    </row>
    <row r="6316" spans="12:14" s="291" customFormat="1" ht="12.75" hidden="1" customHeight="1">
      <c r="L6316" s="293"/>
      <c r="M6316" s="290"/>
      <c r="N6316" s="314"/>
    </row>
    <row r="6317" spans="12:14" s="291" customFormat="1" ht="12.75" hidden="1" customHeight="1">
      <c r="L6317" s="293"/>
      <c r="M6317" s="290"/>
      <c r="N6317" s="314"/>
    </row>
    <row r="6318" spans="12:14" s="291" customFormat="1" ht="12.75" hidden="1" customHeight="1">
      <c r="L6318" s="293"/>
      <c r="M6318" s="290"/>
      <c r="N6318" s="314"/>
    </row>
    <row r="6319" spans="12:14" s="291" customFormat="1" ht="12.75" hidden="1" customHeight="1">
      <c r="L6319" s="293"/>
      <c r="M6319" s="290"/>
      <c r="N6319" s="314"/>
    </row>
    <row r="6320" spans="12:14" s="291" customFormat="1" ht="12.75" hidden="1" customHeight="1">
      <c r="L6320" s="293"/>
      <c r="M6320" s="290"/>
      <c r="N6320" s="314"/>
    </row>
    <row r="6321" spans="12:14" s="291" customFormat="1" ht="12.75" hidden="1" customHeight="1">
      <c r="L6321" s="293"/>
      <c r="M6321" s="290"/>
      <c r="N6321" s="314"/>
    </row>
    <row r="6322" spans="12:14" s="291" customFormat="1" ht="12.75" hidden="1" customHeight="1">
      <c r="L6322" s="293"/>
      <c r="M6322" s="290"/>
      <c r="N6322" s="314"/>
    </row>
    <row r="6323" spans="12:14" s="291" customFormat="1" ht="12.75" hidden="1" customHeight="1">
      <c r="L6323" s="293"/>
      <c r="M6323" s="290"/>
      <c r="N6323" s="314"/>
    </row>
    <row r="6324" spans="12:14" s="291" customFormat="1" ht="12.75" hidden="1" customHeight="1">
      <c r="L6324" s="293"/>
      <c r="M6324" s="290"/>
      <c r="N6324" s="314"/>
    </row>
    <row r="6325" spans="12:14" s="291" customFormat="1" ht="12.75" hidden="1" customHeight="1">
      <c r="L6325" s="293"/>
      <c r="M6325" s="290"/>
      <c r="N6325" s="314"/>
    </row>
    <row r="6326" spans="12:14" s="291" customFormat="1" ht="12.75" hidden="1" customHeight="1">
      <c r="L6326" s="293"/>
      <c r="M6326" s="290"/>
      <c r="N6326" s="314"/>
    </row>
    <row r="6327" spans="12:14" s="291" customFormat="1" ht="12.75" hidden="1" customHeight="1">
      <c r="L6327" s="293"/>
      <c r="M6327" s="290"/>
      <c r="N6327" s="314"/>
    </row>
    <row r="6328" spans="12:14" s="291" customFormat="1" ht="12.75" hidden="1" customHeight="1">
      <c r="L6328" s="293"/>
      <c r="M6328" s="290"/>
      <c r="N6328" s="314"/>
    </row>
    <row r="6329" spans="12:14" s="291" customFormat="1" ht="12.75" hidden="1" customHeight="1">
      <c r="L6329" s="293"/>
      <c r="M6329" s="290"/>
      <c r="N6329" s="314"/>
    </row>
    <row r="6330" spans="12:14" s="291" customFormat="1" ht="12.75" hidden="1" customHeight="1">
      <c r="L6330" s="293"/>
      <c r="M6330" s="290"/>
      <c r="N6330" s="314"/>
    </row>
    <row r="6331" spans="12:14" s="291" customFormat="1" ht="12.75" hidden="1" customHeight="1">
      <c r="L6331" s="293"/>
      <c r="M6331" s="290"/>
      <c r="N6331" s="314"/>
    </row>
    <row r="6332" spans="12:14" s="291" customFormat="1" ht="12.75" hidden="1" customHeight="1">
      <c r="L6332" s="293"/>
      <c r="M6332" s="290"/>
      <c r="N6332" s="314"/>
    </row>
    <row r="6333" spans="12:14" s="291" customFormat="1" ht="12.75" hidden="1" customHeight="1">
      <c r="L6333" s="293"/>
      <c r="M6333" s="290"/>
      <c r="N6333" s="314"/>
    </row>
    <row r="6334" spans="12:14" s="291" customFormat="1" ht="12.75" hidden="1" customHeight="1">
      <c r="L6334" s="293"/>
      <c r="M6334" s="290"/>
      <c r="N6334" s="314"/>
    </row>
    <row r="6335" spans="12:14" s="291" customFormat="1" ht="12.75" hidden="1" customHeight="1">
      <c r="L6335" s="293"/>
      <c r="M6335" s="290"/>
      <c r="N6335" s="314"/>
    </row>
    <row r="6336" spans="12:14" s="291" customFormat="1" ht="12.75" hidden="1" customHeight="1">
      <c r="L6336" s="293"/>
      <c r="M6336" s="290"/>
      <c r="N6336" s="314"/>
    </row>
    <row r="6337" spans="12:14" s="291" customFormat="1" ht="12.75" hidden="1" customHeight="1">
      <c r="L6337" s="293"/>
      <c r="M6337" s="290"/>
      <c r="N6337" s="314"/>
    </row>
    <row r="6338" spans="12:14" s="291" customFormat="1" ht="12.75" hidden="1" customHeight="1">
      <c r="L6338" s="293"/>
      <c r="M6338" s="290"/>
      <c r="N6338" s="314"/>
    </row>
    <row r="6339" spans="12:14" s="291" customFormat="1" ht="12.75" hidden="1" customHeight="1">
      <c r="L6339" s="293"/>
      <c r="M6339" s="290"/>
      <c r="N6339" s="314"/>
    </row>
    <row r="6340" spans="12:14" s="291" customFormat="1" ht="12.75" hidden="1" customHeight="1">
      <c r="L6340" s="293"/>
      <c r="M6340" s="290"/>
      <c r="N6340" s="314"/>
    </row>
    <row r="6341" spans="12:14" s="291" customFormat="1" ht="12.75" hidden="1" customHeight="1">
      <c r="L6341" s="293"/>
      <c r="M6341" s="290"/>
      <c r="N6341" s="314"/>
    </row>
    <row r="6342" spans="12:14" s="291" customFormat="1" ht="12.75" hidden="1" customHeight="1">
      <c r="L6342" s="293"/>
      <c r="M6342" s="290"/>
      <c r="N6342" s="314"/>
    </row>
    <row r="6343" spans="12:14" s="291" customFormat="1" ht="12.75" hidden="1" customHeight="1">
      <c r="L6343" s="293"/>
      <c r="M6343" s="290"/>
      <c r="N6343" s="314"/>
    </row>
    <row r="6344" spans="12:14" s="291" customFormat="1" ht="12.75" hidden="1" customHeight="1">
      <c r="L6344" s="293"/>
      <c r="M6344" s="290"/>
      <c r="N6344" s="314"/>
    </row>
    <row r="6345" spans="12:14" s="291" customFormat="1" ht="12.75" hidden="1" customHeight="1">
      <c r="L6345" s="293"/>
      <c r="M6345" s="290"/>
      <c r="N6345" s="314"/>
    </row>
    <row r="6346" spans="12:14" s="291" customFormat="1" ht="12.75" hidden="1" customHeight="1">
      <c r="L6346" s="293"/>
      <c r="M6346" s="290"/>
      <c r="N6346" s="314"/>
    </row>
    <row r="6347" spans="12:14" s="291" customFormat="1" ht="12.75" hidden="1" customHeight="1">
      <c r="L6347" s="293"/>
      <c r="M6347" s="290"/>
      <c r="N6347" s="314"/>
    </row>
    <row r="6348" spans="12:14" s="291" customFormat="1" ht="12.75" hidden="1" customHeight="1">
      <c r="L6348" s="293"/>
      <c r="M6348" s="290"/>
      <c r="N6348" s="314"/>
    </row>
    <row r="6349" spans="12:14" s="291" customFormat="1" ht="12.75" hidden="1" customHeight="1">
      <c r="L6349" s="293"/>
      <c r="M6349" s="290"/>
      <c r="N6349" s="314"/>
    </row>
    <row r="6350" spans="12:14" s="291" customFormat="1" ht="12.75" hidden="1" customHeight="1">
      <c r="L6350" s="293"/>
      <c r="M6350" s="290"/>
      <c r="N6350" s="314"/>
    </row>
    <row r="6351" spans="12:14" s="291" customFormat="1" ht="12.75" hidden="1" customHeight="1">
      <c r="L6351" s="293"/>
      <c r="M6351" s="290"/>
      <c r="N6351" s="314"/>
    </row>
    <row r="6352" spans="12:14" s="291" customFormat="1" ht="12.75" hidden="1" customHeight="1">
      <c r="L6352" s="293"/>
      <c r="M6352" s="290"/>
      <c r="N6352" s="314"/>
    </row>
    <row r="6353" spans="12:14" s="291" customFormat="1" ht="12.75" hidden="1" customHeight="1">
      <c r="L6353" s="293"/>
      <c r="M6353" s="290"/>
      <c r="N6353" s="314"/>
    </row>
    <row r="6354" spans="12:14" s="291" customFormat="1" ht="12.75" hidden="1" customHeight="1">
      <c r="L6354" s="293"/>
      <c r="M6354" s="290"/>
      <c r="N6354" s="314"/>
    </row>
    <row r="6355" spans="12:14" s="291" customFormat="1" ht="12.75" hidden="1" customHeight="1">
      <c r="L6355" s="293"/>
      <c r="M6355" s="290"/>
      <c r="N6355" s="314"/>
    </row>
    <row r="6356" spans="12:14" s="291" customFormat="1" ht="12.75" hidden="1" customHeight="1">
      <c r="L6356" s="293"/>
      <c r="M6356" s="290"/>
      <c r="N6356" s="314"/>
    </row>
    <row r="6357" spans="12:14" s="291" customFormat="1" ht="12.75" hidden="1" customHeight="1">
      <c r="L6357" s="293"/>
      <c r="M6357" s="290"/>
      <c r="N6357" s="314"/>
    </row>
    <row r="6358" spans="12:14" s="291" customFormat="1" ht="12.75" hidden="1" customHeight="1">
      <c r="L6358" s="293"/>
      <c r="M6358" s="290"/>
      <c r="N6358" s="314"/>
    </row>
    <row r="6359" spans="12:14" s="291" customFormat="1" ht="12.75" hidden="1" customHeight="1">
      <c r="L6359" s="293"/>
      <c r="M6359" s="290"/>
      <c r="N6359" s="314"/>
    </row>
    <row r="6360" spans="12:14" s="291" customFormat="1" ht="12.75" hidden="1" customHeight="1">
      <c r="L6360" s="293"/>
      <c r="M6360" s="290"/>
      <c r="N6360" s="314"/>
    </row>
    <row r="6361" spans="12:14" s="291" customFormat="1" ht="12.75" hidden="1" customHeight="1">
      <c r="L6361" s="293"/>
      <c r="M6361" s="290"/>
      <c r="N6361" s="314"/>
    </row>
    <row r="6362" spans="12:14" s="291" customFormat="1" ht="12.75" hidden="1" customHeight="1">
      <c r="L6362" s="293"/>
      <c r="M6362" s="290"/>
      <c r="N6362" s="314"/>
    </row>
    <row r="6363" spans="12:14" s="291" customFormat="1" ht="12.75" hidden="1" customHeight="1">
      <c r="L6363" s="293"/>
      <c r="M6363" s="290"/>
      <c r="N6363" s="314"/>
    </row>
    <row r="6364" spans="12:14" s="291" customFormat="1" ht="12.75" hidden="1" customHeight="1">
      <c r="L6364" s="293"/>
      <c r="M6364" s="290"/>
      <c r="N6364" s="314"/>
    </row>
    <row r="6365" spans="12:14" s="291" customFormat="1" ht="12.75" hidden="1" customHeight="1">
      <c r="L6365" s="293"/>
      <c r="M6365" s="290"/>
      <c r="N6365" s="314"/>
    </row>
    <row r="6366" spans="12:14" s="291" customFormat="1" ht="12.75" hidden="1" customHeight="1">
      <c r="L6366" s="293"/>
      <c r="M6366" s="290"/>
      <c r="N6366" s="314"/>
    </row>
    <row r="6367" spans="12:14" s="291" customFormat="1" ht="12.75" hidden="1" customHeight="1">
      <c r="L6367" s="293"/>
      <c r="M6367" s="290"/>
      <c r="N6367" s="314"/>
    </row>
    <row r="6368" spans="12:14" s="291" customFormat="1" ht="12.75" hidden="1" customHeight="1">
      <c r="L6368" s="293"/>
      <c r="M6368" s="290"/>
      <c r="N6368" s="314"/>
    </row>
    <row r="6369" spans="12:14" s="291" customFormat="1" ht="12.75" hidden="1" customHeight="1">
      <c r="L6369" s="293"/>
      <c r="M6369" s="290"/>
      <c r="N6369" s="314"/>
    </row>
    <row r="6370" spans="12:14" s="291" customFormat="1" ht="12.75" hidden="1" customHeight="1">
      <c r="L6370" s="293"/>
      <c r="M6370" s="290"/>
      <c r="N6370" s="314"/>
    </row>
    <row r="6371" spans="12:14" s="291" customFormat="1" ht="12.75" hidden="1" customHeight="1">
      <c r="L6371" s="293"/>
      <c r="M6371" s="290"/>
      <c r="N6371" s="314"/>
    </row>
    <row r="6372" spans="12:14" s="291" customFormat="1" ht="12.75" hidden="1" customHeight="1">
      <c r="L6372" s="293"/>
      <c r="M6372" s="290"/>
      <c r="N6372" s="314"/>
    </row>
    <row r="6373" spans="12:14" s="291" customFormat="1" ht="12.75" hidden="1" customHeight="1">
      <c r="L6373" s="293"/>
      <c r="M6373" s="290"/>
      <c r="N6373" s="314"/>
    </row>
    <row r="6374" spans="12:14" s="291" customFormat="1" ht="12.75" hidden="1" customHeight="1">
      <c r="L6374" s="293"/>
      <c r="M6374" s="290"/>
      <c r="N6374" s="314"/>
    </row>
    <row r="6375" spans="12:14" s="291" customFormat="1" ht="12.75" hidden="1" customHeight="1">
      <c r="L6375" s="293"/>
      <c r="M6375" s="290"/>
      <c r="N6375" s="314"/>
    </row>
    <row r="6376" spans="12:14" s="291" customFormat="1" ht="12.75" hidden="1" customHeight="1">
      <c r="L6376" s="293"/>
      <c r="M6376" s="290"/>
      <c r="N6376" s="314"/>
    </row>
    <row r="6377" spans="12:14" s="291" customFormat="1" ht="12.75" hidden="1" customHeight="1">
      <c r="L6377" s="293"/>
      <c r="M6377" s="290"/>
      <c r="N6377" s="314"/>
    </row>
    <row r="6378" spans="12:14" s="291" customFormat="1" ht="12.75" hidden="1" customHeight="1">
      <c r="L6378" s="293"/>
      <c r="M6378" s="290"/>
      <c r="N6378" s="314"/>
    </row>
    <row r="6379" spans="12:14" s="291" customFormat="1" ht="12.75" hidden="1" customHeight="1">
      <c r="L6379" s="293"/>
      <c r="M6379" s="290"/>
      <c r="N6379" s="314"/>
    </row>
    <row r="6380" spans="12:14" s="291" customFormat="1" ht="12.75" hidden="1" customHeight="1">
      <c r="L6380" s="293"/>
      <c r="M6380" s="290"/>
      <c r="N6380" s="314"/>
    </row>
    <row r="6381" spans="12:14" s="291" customFormat="1" ht="12.75" hidden="1" customHeight="1">
      <c r="L6381" s="293"/>
      <c r="M6381" s="290"/>
      <c r="N6381" s="314"/>
    </row>
    <row r="6382" spans="12:14" s="291" customFormat="1" ht="12.75" hidden="1" customHeight="1">
      <c r="L6382" s="293"/>
      <c r="M6382" s="290"/>
      <c r="N6382" s="314"/>
    </row>
    <row r="6383" spans="12:14" s="291" customFormat="1" ht="12.75" hidden="1" customHeight="1">
      <c r="L6383" s="293"/>
      <c r="M6383" s="290"/>
      <c r="N6383" s="314"/>
    </row>
    <row r="6384" spans="12:14" s="291" customFormat="1" ht="12.75" hidden="1" customHeight="1">
      <c r="L6384" s="293"/>
      <c r="M6384" s="290"/>
      <c r="N6384" s="314"/>
    </row>
    <row r="6385" spans="12:14" s="291" customFormat="1" ht="12.75" hidden="1" customHeight="1">
      <c r="L6385" s="293"/>
      <c r="M6385" s="290"/>
      <c r="N6385" s="314"/>
    </row>
    <row r="6386" spans="12:14" s="291" customFormat="1" ht="12.75" hidden="1" customHeight="1">
      <c r="L6386" s="293"/>
      <c r="M6386" s="290"/>
      <c r="N6386" s="314"/>
    </row>
    <row r="6387" spans="12:14" s="291" customFormat="1" ht="12.75" hidden="1" customHeight="1">
      <c r="L6387" s="293"/>
      <c r="M6387" s="290"/>
      <c r="N6387" s="314"/>
    </row>
    <row r="6388" spans="12:14" s="291" customFormat="1" ht="12.75" hidden="1" customHeight="1">
      <c r="L6388" s="293"/>
      <c r="M6388" s="290"/>
      <c r="N6388" s="314"/>
    </row>
    <row r="6389" spans="12:14" s="291" customFormat="1" ht="12.75" hidden="1" customHeight="1">
      <c r="L6389" s="293"/>
      <c r="M6389" s="290"/>
      <c r="N6389" s="314"/>
    </row>
    <row r="6390" spans="12:14" s="291" customFormat="1" ht="12.75" hidden="1" customHeight="1">
      <c r="L6390" s="293"/>
      <c r="M6390" s="290"/>
      <c r="N6390" s="314"/>
    </row>
    <row r="6391" spans="12:14" s="291" customFormat="1" ht="12.75" hidden="1" customHeight="1">
      <c r="L6391" s="293"/>
      <c r="M6391" s="290"/>
      <c r="N6391" s="314"/>
    </row>
    <row r="6392" spans="12:14" s="291" customFormat="1" ht="12.75" hidden="1" customHeight="1">
      <c r="L6392" s="293"/>
      <c r="M6392" s="290"/>
      <c r="N6392" s="314"/>
    </row>
    <row r="6393" spans="12:14" s="291" customFormat="1" ht="12.75" hidden="1" customHeight="1">
      <c r="L6393" s="293"/>
      <c r="M6393" s="290"/>
      <c r="N6393" s="314"/>
    </row>
    <row r="6394" spans="12:14" s="291" customFormat="1" ht="12.75" hidden="1" customHeight="1">
      <c r="L6394" s="293"/>
      <c r="M6394" s="290"/>
      <c r="N6394" s="314"/>
    </row>
    <row r="6395" spans="12:14" s="291" customFormat="1" ht="12.75" hidden="1" customHeight="1">
      <c r="L6395" s="293"/>
      <c r="M6395" s="290"/>
      <c r="N6395" s="314"/>
    </row>
    <row r="6396" spans="12:14" s="291" customFormat="1" ht="12.75" hidden="1" customHeight="1">
      <c r="L6396" s="293"/>
      <c r="M6396" s="290"/>
      <c r="N6396" s="314"/>
    </row>
    <row r="6397" spans="12:14" s="291" customFormat="1" ht="12.75" hidden="1" customHeight="1">
      <c r="L6397" s="293"/>
      <c r="M6397" s="290"/>
      <c r="N6397" s="314"/>
    </row>
    <row r="6398" spans="12:14" s="291" customFormat="1" ht="12.75" hidden="1" customHeight="1">
      <c r="L6398" s="293"/>
      <c r="M6398" s="290"/>
      <c r="N6398" s="314"/>
    </row>
    <row r="6399" spans="12:14" s="291" customFormat="1" ht="12.75" hidden="1" customHeight="1">
      <c r="L6399" s="293"/>
      <c r="M6399" s="290"/>
      <c r="N6399" s="314"/>
    </row>
    <row r="6400" spans="12:14" s="291" customFormat="1" ht="12.75" hidden="1" customHeight="1">
      <c r="L6400" s="293"/>
      <c r="M6400" s="290"/>
      <c r="N6400" s="314"/>
    </row>
    <row r="6401" spans="12:14" s="291" customFormat="1" ht="12.75" hidden="1" customHeight="1">
      <c r="L6401" s="293"/>
      <c r="M6401" s="290"/>
      <c r="N6401" s="314"/>
    </row>
    <row r="6402" spans="12:14" s="291" customFormat="1" ht="12.75" hidden="1" customHeight="1">
      <c r="L6402" s="293"/>
      <c r="M6402" s="290"/>
      <c r="N6402" s="314"/>
    </row>
    <row r="6403" spans="12:14" s="291" customFormat="1" ht="12.75" hidden="1" customHeight="1">
      <c r="L6403" s="293"/>
      <c r="M6403" s="290"/>
      <c r="N6403" s="314"/>
    </row>
    <row r="6404" spans="12:14" s="291" customFormat="1" ht="12.75" hidden="1" customHeight="1">
      <c r="L6404" s="293"/>
      <c r="M6404" s="290"/>
      <c r="N6404" s="314"/>
    </row>
    <row r="6405" spans="12:14" s="291" customFormat="1" ht="12.75" hidden="1" customHeight="1">
      <c r="L6405" s="293"/>
      <c r="M6405" s="290"/>
      <c r="N6405" s="314"/>
    </row>
    <row r="6406" spans="12:14" s="291" customFormat="1" ht="12.75" hidden="1" customHeight="1">
      <c r="L6406" s="293"/>
      <c r="M6406" s="290"/>
      <c r="N6406" s="314"/>
    </row>
    <row r="6407" spans="12:14" s="291" customFormat="1" ht="12.75" hidden="1" customHeight="1">
      <c r="L6407" s="293"/>
      <c r="M6407" s="290"/>
      <c r="N6407" s="314"/>
    </row>
    <row r="6408" spans="12:14" s="291" customFormat="1" ht="12.75" hidden="1" customHeight="1">
      <c r="L6408" s="293"/>
      <c r="M6408" s="290"/>
      <c r="N6408" s="314"/>
    </row>
    <row r="6409" spans="12:14" s="291" customFormat="1" ht="12.75" hidden="1" customHeight="1">
      <c r="L6409" s="293"/>
      <c r="M6409" s="290"/>
      <c r="N6409" s="314"/>
    </row>
    <row r="6410" spans="12:14" s="291" customFormat="1" ht="12.75" hidden="1" customHeight="1">
      <c r="L6410" s="293"/>
      <c r="M6410" s="290"/>
      <c r="N6410" s="314"/>
    </row>
    <row r="6411" spans="12:14" s="291" customFormat="1" ht="12.75" hidden="1" customHeight="1">
      <c r="L6411" s="293"/>
      <c r="M6411" s="290"/>
      <c r="N6411" s="314"/>
    </row>
    <row r="6412" spans="12:14" s="291" customFormat="1" ht="12.75" hidden="1" customHeight="1">
      <c r="L6412" s="293"/>
      <c r="M6412" s="290"/>
      <c r="N6412" s="314"/>
    </row>
    <row r="6413" spans="12:14" s="291" customFormat="1" ht="12.75" hidden="1" customHeight="1">
      <c r="L6413" s="293"/>
      <c r="M6413" s="290"/>
      <c r="N6413" s="314"/>
    </row>
    <row r="6414" spans="12:14" s="291" customFormat="1" ht="12.75" hidden="1" customHeight="1">
      <c r="L6414" s="293"/>
      <c r="M6414" s="290"/>
      <c r="N6414" s="314"/>
    </row>
    <row r="6415" spans="12:14" s="291" customFormat="1" ht="12.75" hidden="1" customHeight="1">
      <c r="L6415" s="293"/>
      <c r="M6415" s="290"/>
      <c r="N6415" s="314"/>
    </row>
    <row r="6416" spans="12:14" s="291" customFormat="1" ht="12.75" hidden="1" customHeight="1">
      <c r="L6416" s="293"/>
      <c r="M6416" s="290"/>
      <c r="N6416" s="314"/>
    </row>
    <row r="6417" spans="12:14" s="291" customFormat="1" ht="12.75" hidden="1" customHeight="1">
      <c r="L6417" s="293"/>
      <c r="M6417" s="290"/>
      <c r="N6417" s="314"/>
    </row>
    <row r="6418" spans="12:14" s="291" customFormat="1" ht="12.75" hidden="1" customHeight="1">
      <c r="L6418" s="293"/>
      <c r="M6418" s="290"/>
      <c r="N6418" s="314"/>
    </row>
    <row r="6419" spans="12:14" s="291" customFormat="1" ht="12.75" hidden="1" customHeight="1">
      <c r="L6419" s="293"/>
      <c r="M6419" s="290"/>
      <c r="N6419" s="314"/>
    </row>
    <row r="6420" spans="12:14" s="291" customFormat="1" ht="12.75" hidden="1" customHeight="1">
      <c r="L6420" s="293"/>
      <c r="M6420" s="290"/>
      <c r="N6420" s="314"/>
    </row>
    <row r="6421" spans="12:14" s="291" customFormat="1" ht="12.75" hidden="1" customHeight="1">
      <c r="L6421" s="293"/>
      <c r="M6421" s="290"/>
      <c r="N6421" s="314"/>
    </row>
    <row r="6422" spans="12:14" s="291" customFormat="1" ht="12.75" hidden="1" customHeight="1">
      <c r="L6422" s="293"/>
      <c r="M6422" s="290"/>
      <c r="N6422" s="314"/>
    </row>
    <row r="6423" spans="12:14" s="291" customFormat="1" ht="12.75" hidden="1" customHeight="1">
      <c r="L6423" s="293"/>
      <c r="M6423" s="290"/>
      <c r="N6423" s="314"/>
    </row>
    <row r="6424" spans="12:14" s="291" customFormat="1" ht="12.75" hidden="1" customHeight="1">
      <c r="L6424" s="293"/>
      <c r="M6424" s="290"/>
      <c r="N6424" s="314"/>
    </row>
    <row r="6425" spans="12:14" s="291" customFormat="1" ht="12.75" hidden="1" customHeight="1">
      <c r="L6425" s="293"/>
      <c r="M6425" s="290"/>
      <c r="N6425" s="314"/>
    </row>
    <row r="6426" spans="12:14" s="291" customFormat="1" ht="12.75" hidden="1" customHeight="1">
      <c r="L6426" s="293"/>
      <c r="M6426" s="290"/>
      <c r="N6426" s="314"/>
    </row>
    <row r="6427" spans="12:14" s="291" customFormat="1" ht="12.75" hidden="1" customHeight="1">
      <c r="L6427" s="293"/>
      <c r="M6427" s="290"/>
      <c r="N6427" s="314"/>
    </row>
    <row r="6428" spans="12:14" s="291" customFormat="1" ht="12.75" hidden="1" customHeight="1">
      <c r="L6428" s="293"/>
      <c r="M6428" s="290"/>
      <c r="N6428" s="314"/>
    </row>
    <row r="6429" spans="12:14" s="291" customFormat="1" ht="12.75" hidden="1" customHeight="1">
      <c r="L6429" s="293"/>
      <c r="M6429" s="290"/>
      <c r="N6429" s="314"/>
    </row>
    <row r="6430" spans="12:14" s="291" customFormat="1" ht="12.75" hidden="1" customHeight="1">
      <c r="L6430" s="293"/>
      <c r="M6430" s="290"/>
      <c r="N6430" s="314"/>
    </row>
    <row r="6431" spans="12:14" s="291" customFormat="1" ht="12.75" hidden="1" customHeight="1">
      <c r="L6431" s="293"/>
      <c r="M6431" s="290"/>
      <c r="N6431" s="314"/>
    </row>
    <row r="6432" spans="12:14" s="291" customFormat="1" ht="12.75" hidden="1" customHeight="1">
      <c r="L6432" s="293"/>
      <c r="M6432" s="290"/>
      <c r="N6432" s="314"/>
    </row>
    <row r="6433" spans="12:14" s="291" customFormat="1" ht="12.75" hidden="1" customHeight="1">
      <c r="L6433" s="293"/>
      <c r="M6433" s="290"/>
      <c r="N6433" s="314"/>
    </row>
    <row r="6434" spans="12:14" s="291" customFormat="1" ht="12.75" hidden="1" customHeight="1">
      <c r="L6434" s="293"/>
      <c r="M6434" s="290"/>
      <c r="N6434" s="314"/>
    </row>
    <row r="6435" spans="12:14" s="291" customFormat="1" ht="12.75" hidden="1" customHeight="1">
      <c r="L6435" s="293"/>
      <c r="M6435" s="290"/>
      <c r="N6435" s="314"/>
    </row>
    <row r="6436" spans="12:14" s="291" customFormat="1" ht="12.75" hidden="1" customHeight="1">
      <c r="L6436" s="293"/>
      <c r="M6436" s="290"/>
      <c r="N6436" s="314"/>
    </row>
    <row r="6437" spans="12:14" s="291" customFormat="1" ht="12.75" hidden="1" customHeight="1">
      <c r="L6437" s="293"/>
      <c r="M6437" s="290"/>
      <c r="N6437" s="314"/>
    </row>
    <row r="6438" spans="12:14" s="291" customFormat="1" ht="12.75" hidden="1" customHeight="1">
      <c r="L6438" s="293"/>
      <c r="M6438" s="290"/>
      <c r="N6438" s="314"/>
    </row>
    <row r="6439" spans="12:14" s="291" customFormat="1" ht="12.75" hidden="1" customHeight="1">
      <c r="L6439" s="293"/>
      <c r="M6439" s="290"/>
      <c r="N6439" s="314"/>
    </row>
    <row r="6440" spans="12:14" s="291" customFormat="1" ht="12.75" hidden="1" customHeight="1">
      <c r="L6440" s="293"/>
      <c r="M6440" s="290"/>
      <c r="N6440" s="314"/>
    </row>
    <row r="6441" spans="12:14" s="291" customFormat="1" ht="12.75" hidden="1" customHeight="1">
      <c r="L6441" s="293"/>
      <c r="M6441" s="290"/>
      <c r="N6441" s="314"/>
    </row>
    <row r="6442" spans="12:14" s="291" customFormat="1" ht="12.75" hidden="1" customHeight="1">
      <c r="L6442" s="293"/>
      <c r="M6442" s="290"/>
      <c r="N6442" s="314"/>
    </row>
    <row r="6443" spans="12:14" s="291" customFormat="1" ht="12.75" hidden="1" customHeight="1">
      <c r="L6443" s="293"/>
      <c r="M6443" s="290"/>
      <c r="N6443" s="314"/>
    </row>
    <row r="6444" spans="12:14" s="291" customFormat="1" ht="12.75" hidden="1" customHeight="1">
      <c r="L6444" s="293"/>
      <c r="M6444" s="290"/>
      <c r="N6444" s="314"/>
    </row>
    <row r="6445" spans="12:14" s="291" customFormat="1" ht="12.75" hidden="1" customHeight="1">
      <c r="L6445" s="293"/>
      <c r="M6445" s="290"/>
      <c r="N6445" s="314"/>
    </row>
    <row r="6446" spans="12:14" s="291" customFormat="1" ht="12.75" hidden="1" customHeight="1">
      <c r="L6446" s="293"/>
      <c r="M6446" s="290"/>
      <c r="N6446" s="314"/>
    </row>
    <row r="6447" spans="12:14" s="291" customFormat="1" ht="12.75" hidden="1" customHeight="1">
      <c r="L6447" s="293"/>
      <c r="M6447" s="290"/>
      <c r="N6447" s="314"/>
    </row>
    <row r="6448" spans="12:14" s="291" customFormat="1" ht="12.75" hidden="1" customHeight="1">
      <c r="L6448" s="293"/>
      <c r="M6448" s="290"/>
      <c r="N6448" s="314"/>
    </row>
    <row r="6449" spans="12:14" s="291" customFormat="1" ht="12.75" hidden="1" customHeight="1">
      <c r="L6449" s="293"/>
      <c r="M6449" s="290"/>
      <c r="N6449" s="314"/>
    </row>
    <row r="6450" spans="12:14" s="291" customFormat="1" ht="12.75" hidden="1" customHeight="1">
      <c r="L6450" s="293"/>
      <c r="M6450" s="290"/>
      <c r="N6450" s="314"/>
    </row>
    <row r="6451" spans="12:14" s="291" customFormat="1" ht="12.75" hidden="1" customHeight="1">
      <c r="L6451" s="293"/>
      <c r="M6451" s="290"/>
      <c r="N6451" s="314"/>
    </row>
    <row r="6452" spans="12:14" s="291" customFormat="1" ht="12.75" hidden="1" customHeight="1">
      <c r="L6452" s="293"/>
      <c r="M6452" s="290"/>
      <c r="N6452" s="314"/>
    </row>
    <row r="6453" spans="12:14" s="291" customFormat="1" ht="12.75" hidden="1" customHeight="1">
      <c r="L6453" s="293"/>
      <c r="M6453" s="290"/>
      <c r="N6453" s="314"/>
    </row>
    <row r="6454" spans="12:14" s="291" customFormat="1" ht="12.75" hidden="1" customHeight="1">
      <c r="L6454" s="293"/>
      <c r="M6454" s="290"/>
      <c r="N6454" s="314"/>
    </row>
    <row r="6455" spans="12:14" s="291" customFormat="1" ht="12.75" hidden="1" customHeight="1">
      <c r="L6455" s="293"/>
      <c r="M6455" s="290"/>
      <c r="N6455" s="314"/>
    </row>
    <row r="6456" spans="12:14" s="291" customFormat="1" ht="12.75" hidden="1" customHeight="1">
      <c r="L6456" s="293"/>
      <c r="M6456" s="290"/>
      <c r="N6456" s="314"/>
    </row>
    <row r="6457" spans="12:14" s="291" customFormat="1" ht="12.75" hidden="1" customHeight="1">
      <c r="L6457" s="293"/>
      <c r="M6457" s="290"/>
      <c r="N6457" s="314"/>
    </row>
    <row r="6458" spans="12:14" s="291" customFormat="1" ht="12.75" hidden="1" customHeight="1">
      <c r="L6458" s="293"/>
      <c r="M6458" s="290"/>
      <c r="N6458" s="314"/>
    </row>
    <row r="6459" spans="12:14" s="291" customFormat="1" ht="12.75" hidden="1" customHeight="1">
      <c r="L6459" s="293"/>
      <c r="M6459" s="290"/>
      <c r="N6459" s="314"/>
    </row>
    <row r="6460" spans="12:14" s="291" customFormat="1" ht="12.75" hidden="1" customHeight="1">
      <c r="L6460" s="293"/>
      <c r="M6460" s="290"/>
      <c r="N6460" s="314"/>
    </row>
    <row r="6461" spans="12:14" s="291" customFormat="1" ht="12.75" hidden="1" customHeight="1">
      <c r="L6461" s="293"/>
      <c r="M6461" s="290"/>
      <c r="N6461" s="314"/>
    </row>
    <row r="6462" spans="12:14" s="291" customFormat="1" ht="12.75" hidden="1" customHeight="1">
      <c r="L6462" s="293"/>
      <c r="M6462" s="290"/>
      <c r="N6462" s="314"/>
    </row>
    <row r="6463" spans="12:14" s="291" customFormat="1" ht="12.75" hidden="1" customHeight="1">
      <c r="L6463" s="293"/>
      <c r="M6463" s="290"/>
      <c r="N6463" s="314"/>
    </row>
    <row r="6464" spans="12:14" s="291" customFormat="1" ht="12.75" hidden="1" customHeight="1">
      <c r="L6464" s="293"/>
      <c r="M6464" s="290"/>
      <c r="N6464" s="314"/>
    </row>
    <row r="6465" spans="12:14" s="291" customFormat="1" ht="12.75" hidden="1" customHeight="1">
      <c r="L6465" s="293"/>
      <c r="M6465" s="290"/>
      <c r="N6465" s="314"/>
    </row>
    <row r="6466" spans="12:14" s="291" customFormat="1" ht="12.75" hidden="1" customHeight="1">
      <c r="L6466" s="293"/>
      <c r="M6466" s="290"/>
      <c r="N6466" s="314"/>
    </row>
    <row r="6467" spans="12:14" s="291" customFormat="1" ht="12.75" hidden="1" customHeight="1">
      <c r="L6467" s="293"/>
      <c r="M6467" s="290"/>
      <c r="N6467" s="314"/>
    </row>
    <row r="6468" spans="12:14" s="291" customFormat="1" ht="12.75" hidden="1" customHeight="1">
      <c r="L6468" s="293"/>
      <c r="M6468" s="290"/>
      <c r="N6468" s="314"/>
    </row>
    <row r="6469" spans="12:14" s="291" customFormat="1" ht="12.75" hidden="1" customHeight="1">
      <c r="L6469" s="293"/>
      <c r="M6469" s="290"/>
      <c r="N6469" s="314"/>
    </row>
    <row r="6470" spans="12:14" s="291" customFormat="1" ht="12.75" hidden="1" customHeight="1">
      <c r="L6470" s="293"/>
      <c r="M6470" s="290"/>
      <c r="N6470" s="314"/>
    </row>
    <row r="6471" spans="12:14" s="291" customFormat="1" ht="12.75" hidden="1" customHeight="1">
      <c r="L6471" s="293"/>
      <c r="M6471" s="290"/>
      <c r="N6471" s="314"/>
    </row>
    <row r="6472" spans="12:14" s="291" customFormat="1" ht="12.75" hidden="1" customHeight="1">
      <c r="L6472" s="293"/>
      <c r="M6472" s="290"/>
      <c r="N6472" s="314"/>
    </row>
    <row r="6473" spans="12:14" s="291" customFormat="1" ht="12.75" hidden="1" customHeight="1">
      <c r="L6473" s="293"/>
      <c r="M6473" s="290"/>
      <c r="N6473" s="314"/>
    </row>
    <row r="6474" spans="12:14" s="291" customFormat="1" ht="12.75" hidden="1" customHeight="1">
      <c r="L6474" s="293"/>
      <c r="M6474" s="290"/>
      <c r="N6474" s="314"/>
    </row>
    <row r="6475" spans="12:14" s="291" customFormat="1" ht="12.75" hidden="1" customHeight="1">
      <c r="L6475" s="293"/>
      <c r="M6475" s="290"/>
      <c r="N6475" s="314"/>
    </row>
    <row r="6476" spans="12:14" s="291" customFormat="1" ht="12.75" hidden="1" customHeight="1">
      <c r="L6476" s="293"/>
      <c r="M6476" s="290"/>
      <c r="N6476" s="314"/>
    </row>
    <row r="6477" spans="12:14" s="291" customFormat="1" ht="12.75" hidden="1" customHeight="1">
      <c r="L6477" s="293"/>
      <c r="M6477" s="290"/>
      <c r="N6477" s="314"/>
    </row>
    <row r="6478" spans="12:14" s="291" customFormat="1" ht="12.75" hidden="1" customHeight="1">
      <c r="L6478" s="293"/>
      <c r="M6478" s="290"/>
      <c r="N6478" s="314"/>
    </row>
    <row r="6479" spans="12:14" s="291" customFormat="1" ht="12.75" hidden="1" customHeight="1">
      <c r="L6479" s="293"/>
      <c r="M6479" s="290"/>
      <c r="N6479" s="314"/>
    </row>
    <row r="6480" spans="12:14" s="291" customFormat="1" ht="12.75" hidden="1" customHeight="1">
      <c r="L6480" s="293"/>
      <c r="M6480" s="290"/>
      <c r="N6480" s="314"/>
    </row>
    <row r="6481" spans="12:14" s="291" customFormat="1" ht="12.75" hidden="1" customHeight="1">
      <c r="L6481" s="293"/>
      <c r="M6481" s="290"/>
      <c r="N6481" s="314"/>
    </row>
    <row r="6482" spans="12:14" s="291" customFormat="1" ht="12.75" hidden="1" customHeight="1">
      <c r="L6482" s="293"/>
      <c r="M6482" s="290"/>
      <c r="N6482" s="314"/>
    </row>
    <row r="6483" spans="12:14" s="291" customFormat="1" ht="12.75" hidden="1" customHeight="1">
      <c r="L6483" s="293"/>
      <c r="M6483" s="290"/>
      <c r="N6483" s="314"/>
    </row>
    <row r="6484" spans="12:14" s="291" customFormat="1" ht="12.75" hidden="1" customHeight="1">
      <c r="L6484" s="293"/>
      <c r="M6484" s="290"/>
      <c r="N6484" s="314"/>
    </row>
    <row r="6485" spans="12:14" s="291" customFormat="1" ht="12.75" hidden="1" customHeight="1">
      <c r="L6485" s="293"/>
      <c r="M6485" s="290"/>
      <c r="N6485" s="314"/>
    </row>
    <row r="6486" spans="12:14" s="291" customFormat="1" ht="12.75" hidden="1" customHeight="1">
      <c r="L6486" s="293"/>
      <c r="M6486" s="290"/>
      <c r="N6486" s="314"/>
    </row>
    <row r="6487" spans="12:14" s="291" customFormat="1" ht="12.75" hidden="1" customHeight="1">
      <c r="L6487" s="293"/>
      <c r="M6487" s="290"/>
      <c r="N6487" s="314"/>
    </row>
    <row r="6488" spans="12:14" s="291" customFormat="1" ht="12.75" hidden="1" customHeight="1">
      <c r="L6488" s="293"/>
      <c r="M6488" s="290"/>
      <c r="N6488" s="314"/>
    </row>
    <row r="6489" spans="12:14" s="291" customFormat="1" ht="12.75" hidden="1" customHeight="1">
      <c r="L6489" s="293"/>
      <c r="M6489" s="290"/>
      <c r="N6489" s="314"/>
    </row>
    <row r="6490" spans="12:14" s="291" customFormat="1" ht="12.75" hidden="1" customHeight="1">
      <c r="L6490" s="293"/>
      <c r="M6490" s="290"/>
      <c r="N6490" s="314"/>
    </row>
    <row r="6491" spans="12:14" s="291" customFormat="1" ht="12.75" hidden="1" customHeight="1">
      <c r="L6491" s="293"/>
      <c r="M6491" s="290"/>
      <c r="N6491" s="314"/>
    </row>
    <row r="6492" spans="12:14" s="291" customFormat="1" ht="12.75" hidden="1" customHeight="1">
      <c r="L6492" s="293"/>
      <c r="M6492" s="290"/>
      <c r="N6492" s="314"/>
    </row>
    <row r="6493" spans="12:14" s="291" customFormat="1" ht="12.75" hidden="1" customHeight="1">
      <c r="L6493" s="293"/>
      <c r="M6493" s="290"/>
      <c r="N6493" s="314"/>
    </row>
    <row r="6494" spans="12:14" s="291" customFormat="1" ht="12.75" hidden="1" customHeight="1">
      <c r="L6494" s="293"/>
      <c r="M6494" s="290"/>
      <c r="N6494" s="314"/>
    </row>
    <row r="6495" spans="12:14" s="291" customFormat="1" ht="12.75" hidden="1" customHeight="1">
      <c r="L6495" s="293"/>
      <c r="M6495" s="290"/>
      <c r="N6495" s="314"/>
    </row>
    <row r="6496" spans="12:14" s="291" customFormat="1" ht="12.75" hidden="1" customHeight="1">
      <c r="L6496" s="293"/>
      <c r="M6496" s="290"/>
      <c r="N6496" s="314"/>
    </row>
    <row r="6497" spans="12:14" s="291" customFormat="1" ht="12.75" hidden="1" customHeight="1">
      <c r="L6497" s="293"/>
      <c r="M6497" s="290"/>
      <c r="N6497" s="314"/>
    </row>
    <row r="6498" spans="12:14" s="291" customFormat="1" ht="12.75" hidden="1" customHeight="1">
      <c r="L6498" s="293"/>
      <c r="M6498" s="290"/>
      <c r="N6498" s="314"/>
    </row>
    <row r="6499" spans="12:14" s="291" customFormat="1" ht="12.75" hidden="1" customHeight="1">
      <c r="L6499" s="293"/>
      <c r="M6499" s="290"/>
      <c r="N6499" s="314"/>
    </row>
    <row r="6500" spans="12:14" s="291" customFormat="1" ht="12.75" hidden="1" customHeight="1">
      <c r="L6500" s="293"/>
      <c r="M6500" s="290"/>
      <c r="N6500" s="314"/>
    </row>
    <row r="6501" spans="12:14" s="291" customFormat="1" ht="12.75" hidden="1" customHeight="1">
      <c r="L6501" s="293"/>
      <c r="M6501" s="290"/>
      <c r="N6501" s="314"/>
    </row>
    <row r="6502" spans="12:14" s="291" customFormat="1" ht="12.75" hidden="1" customHeight="1">
      <c r="L6502" s="293"/>
      <c r="M6502" s="290"/>
      <c r="N6502" s="314"/>
    </row>
    <row r="6503" spans="12:14" s="291" customFormat="1" ht="12.75" hidden="1" customHeight="1">
      <c r="L6503" s="293"/>
      <c r="M6503" s="290"/>
      <c r="N6503" s="314"/>
    </row>
    <row r="6504" spans="12:14" s="291" customFormat="1" ht="12.75" hidden="1" customHeight="1">
      <c r="L6504" s="293"/>
      <c r="M6504" s="290"/>
      <c r="N6504" s="314"/>
    </row>
    <row r="6505" spans="12:14" s="291" customFormat="1" ht="12.75" hidden="1" customHeight="1">
      <c r="L6505" s="293"/>
      <c r="M6505" s="290"/>
      <c r="N6505" s="314"/>
    </row>
    <row r="6506" spans="12:14" s="291" customFormat="1" ht="12.75" hidden="1" customHeight="1">
      <c r="L6506" s="293"/>
      <c r="M6506" s="290"/>
      <c r="N6506" s="314"/>
    </row>
    <row r="6507" spans="12:14" s="291" customFormat="1" ht="12.75" hidden="1" customHeight="1">
      <c r="L6507" s="293"/>
      <c r="M6507" s="290"/>
      <c r="N6507" s="314"/>
    </row>
    <row r="6508" spans="12:14" s="291" customFormat="1" ht="12.75" hidden="1" customHeight="1">
      <c r="L6508" s="293"/>
      <c r="M6508" s="290"/>
      <c r="N6508" s="314"/>
    </row>
    <row r="6509" spans="12:14" s="291" customFormat="1" ht="12.75" hidden="1" customHeight="1">
      <c r="L6509" s="293"/>
      <c r="M6509" s="290"/>
      <c r="N6509" s="314"/>
    </row>
    <row r="6510" spans="12:14" s="291" customFormat="1" ht="12.75" hidden="1" customHeight="1">
      <c r="L6510" s="293"/>
      <c r="M6510" s="290"/>
      <c r="N6510" s="314"/>
    </row>
    <row r="6511" spans="12:14" s="291" customFormat="1" ht="12.75" hidden="1" customHeight="1">
      <c r="L6511" s="293"/>
      <c r="M6511" s="290"/>
      <c r="N6511" s="314"/>
    </row>
    <row r="6512" spans="12:14" s="291" customFormat="1" ht="12.75" hidden="1" customHeight="1">
      <c r="L6512" s="293"/>
      <c r="M6512" s="290"/>
      <c r="N6512" s="314"/>
    </row>
    <row r="6513" spans="12:14" s="291" customFormat="1" ht="12.75" hidden="1" customHeight="1">
      <c r="L6513" s="293"/>
      <c r="M6513" s="290"/>
      <c r="N6513" s="314"/>
    </row>
    <row r="6514" spans="12:14" s="291" customFormat="1" ht="12.75" hidden="1" customHeight="1">
      <c r="L6514" s="293"/>
      <c r="M6514" s="290"/>
      <c r="N6514" s="314"/>
    </row>
    <row r="6515" spans="12:14" s="291" customFormat="1" ht="12.75" hidden="1" customHeight="1">
      <c r="L6515" s="293"/>
      <c r="M6515" s="290"/>
      <c r="N6515" s="314"/>
    </row>
    <row r="6516" spans="12:14" s="291" customFormat="1" ht="12.75" hidden="1" customHeight="1">
      <c r="L6516" s="293"/>
      <c r="M6516" s="290"/>
      <c r="N6516" s="314"/>
    </row>
    <row r="6517" spans="12:14" s="291" customFormat="1" ht="12.75" hidden="1" customHeight="1">
      <c r="L6517" s="293"/>
      <c r="M6517" s="290"/>
      <c r="N6517" s="314"/>
    </row>
    <row r="6518" spans="12:14" s="291" customFormat="1" ht="12.75" hidden="1" customHeight="1">
      <c r="L6518" s="293"/>
      <c r="M6518" s="290"/>
      <c r="N6518" s="314"/>
    </row>
    <row r="6519" spans="12:14" s="291" customFormat="1" ht="12.75" hidden="1" customHeight="1">
      <c r="L6519" s="293"/>
      <c r="M6519" s="290"/>
      <c r="N6519" s="314"/>
    </row>
    <row r="6520" spans="12:14" s="291" customFormat="1" ht="12.75" hidden="1" customHeight="1">
      <c r="L6520" s="293"/>
      <c r="M6520" s="290"/>
      <c r="N6520" s="314"/>
    </row>
    <row r="6521" spans="12:14" s="291" customFormat="1" ht="12.75" hidden="1" customHeight="1">
      <c r="L6521" s="293"/>
      <c r="M6521" s="290"/>
      <c r="N6521" s="314"/>
    </row>
    <row r="6522" spans="12:14" s="291" customFormat="1" ht="12.75" hidden="1" customHeight="1">
      <c r="L6522" s="293"/>
      <c r="M6522" s="290"/>
      <c r="N6522" s="314"/>
    </row>
    <row r="6523" spans="12:14" s="291" customFormat="1" ht="12.75" hidden="1" customHeight="1">
      <c r="L6523" s="293"/>
      <c r="M6523" s="290"/>
      <c r="N6523" s="314"/>
    </row>
    <row r="6524" spans="12:14" s="291" customFormat="1" ht="12.75" hidden="1" customHeight="1">
      <c r="L6524" s="293"/>
      <c r="M6524" s="290"/>
      <c r="N6524" s="314"/>
    </row>
    <row r="6525" spans="12:14" s="291" customFormat="1" ht="12.75" hidden="1" customHeight="1">
      <c r="L6525" s="293"/>
      <c r="M6525" s="290"/>
      <c r="N6525" s="314"/>
    </row>
    <row r="6526" spans="12:14" s="291" customFormat="1" ht="12.75" hidden="1" customHeight="1">
      <c r="L6526" s="293"/>
      <c r="M6526" s="290"/>
      <c r="N6526" s="314"/>
    </row>
    <row r="6527" spans="12:14" s="291" customFormat="1" ht="12.75" hidden="1" customHeight="1">
      <c r="L6527" s="293"/>
      <c r="M6527" s="290"/>
      <c r="N6527" s="314"/>
    </row>
    <row r="6528" spans="12:14" s="291" customFormat="1" ht="12.75" hidden="1" customHeight="1">
      <c r="L6528" s="293"/>
      <c r="M6528" s="290"/>
      <c r="N6528" s="314"/>
    </row>
    <row r="6529" spans="12:14" s="291" customFormat="1" ht="12.75" hidden="1" customHeight="1">
      <c r="L6529" s="293"/>
      <c r="M6529" s="290"/>
      <c r="N6529" s="314"/>
    </row>
    <row r="6530" spans="12:14" s="291" customFormat="1" ht="12.75" hidden="1" customHeight="1">
      <c r="L6530" s="293"/>
      <c r="M6530" s="290"/>
      <c r="N6530" s="314"/>
    </row>
    <row r="6531" spans="12:14" s="291" customFormat="1" ht="12.75" hidden="1" customHeight="1">
      <c r="L6531" s="293"/>
      <c r="M6531" s="290"/>
      <c r="N6531" s="314"/>
    </row>
    <row r="6532" spans="12:14" s="291" customFormat="1" ht="12.75" hidden="1" customHeight="1">
      <c r="L6532" s="293"/>
      <c r="M6532" s="290"/>
      <c r="N6532" s="314"/>
    </row>
    <row r="6533" spans="12:14" s="291" customFormat="1" ht="12.75" hidden="1" customHeight="1">
      <c r="L6533" s="293"/>
      <c r="M6533" s="290"/>
      <c r="N6533" s="314"/>
    </row>
    <row r="6534" spans="12:14" s="291" customFormat="1" ht="12.75" hidden="1" customHeight="1">
      <c r="L6534" s="293"/>
      <c r="M6534" s="290"/>
      <c r="N6534" s="314"/>
    </row>
    <row r="6535" spans="12:14" s="291" customFormat="1" ht="12.75" hidden="1" customHeight="1">
      <c r="L6535" s="293"/>
      <c r="M6535" s="290"/>
      <c r="N6535" s="314"/>
    </row>
    <row r="6536" spans="12:14" s="291" customFormat="1" ht="12.75" hidden="1" customHeight="1">
      <c r="L6536" s="293"/>
      <c r="M6536" s="290"/>
      <c r="N6536" s="314"/>
    </row>
    <row r="6537" spans="12:14" s="291" customFormat="1" ht="12.75" hidden="1" customHeight="1">
      <c r="L6537" s="293"/>
      <c r="M6537" s="290"/>
      <c r="N6537" s="314"/>
    </row>
    <row r="6538" spans="12:14" s="291" customFormat="1" ht="12.75" hidden="1" customHeight="1">
      <c r="L6538" s="293"/>
      <c r="M6538" s="290"/>
      <c r="N6538" s="314"/>
    </row>
    <row r="6539" spans="12:14" s="291" customFormat="1" ht="12.75" hidden="1" customHeight="1">
      <c r="L6539" s="293"/>
      <c r="M6539" s="290"/>
      <c r="N6539" s="314"/>
    </row>
    <row r="6540" spans="12:14" s="291" customFormat="1" ht="12.75" hidden="1" customHeight="1">
      <c r="L6540" s="293"/>
      <c r="M6540" s="290"/>
      <c r="N6540" s="314"/>
    </row>
    <row r="6541" spans="12:14" s="291" customFormat="1" ht="12.75" hidden="1" customHeight="1">
      <c r="L6541" s="293"/>
      <c r="M6541" s="290"/>
      <c r="N6541" s="314"/>
    </row>
    <row r="6542" spans="12:14" s="291" customFormat="1" ht="12.75" hidden="1" customHeight="1">
      <c r="L6542" s="293"/>
      <c r="M6542" s="290"/>
      <c r="N6542" s="314"/>
    </row>
    <row r="6543" spans="12:14" s="291" customFormat="1" ht="12.75" hidden="1" customHeight="1">
      <c r="L6543" s="293"/>
      <c r="M6543" s="290"/>
      <c r="N6543" s="314"/>
    </row>
    <row r="6544" spans="12:14" s="291" customFormat="1" ht="12.75" hidden="1" customHeight="1">
      <c r="L6544" s="293"/>
      <c r="M6544" s="290"/>
      <c r="N6544" s="314"/>
    </row>
    <row r="6545" spans="12:14" s="291" customFormat="1" ht="12.75" hidden="1" customHeight="1">
      <c r="L6545" s="293"/>
      <c r="M6545" s="290"/>
      <c r="N6545" s="314"/>
    </row>
    <row r="6546" spans="12:14" s="291" customFormat="1" ht="12.75" hidden="1" customHeight="1">
      <c r="L6546" s="293"/>
      <c r="M6546" s="290"/>
      <c r="N6546" s="314"/>
    </row>
    <row r="6547" spans="12:14" s="291" customFormat="1" ht="12.75" hidden="1" customHeight="1">
      <c r="L6547" s="293"/>
      <c r="M6547" s="290"/>
      <c r="N6547" s="314"/>
    </row>
    <row r="6548" spans="12:14" s="291" customFormat="1" ht="12.75" hidden="1" customHeight="1">
      <c r="L6548" s="293"/>
      <c r="M6548" s="290"/>
      <c r="N6548" s="314"/>
    </row>
    <row r="6549" spans="12:14" s="291" customFormat="1" ht="12.75" hidden="1" customHeight="1">
      <c r="L6549" s="293"/>
      <c r="M6549" s="290"/>
      <c r="N6549" s="314"/>
    </row>
    <row r="6550" spans="12:14" s="291" customFormat="1" ht="12.75" hidden="1" customHeight="1">
      <c r="L6550" s="293"/>
      <c r="M6550" s="290"/>
      <c r="N6550" s="314"/>
    </row>
    <row r="6551" spans="12:14" s="291" customFormat="1" ht="12.75" hidden="1" customHeight="1">
      <c r="L6551" s="293"/>
      <c r="M6551" s="290"/>
      <c r="N6551" s="314"/>
    </row>
    <row r="6552" spans="12:14" s="291" customFormat="1" ht="12.75" hidden="1" customHeight="1">
      <c r="L6552" s="293"/>
      <c r="M6552" s="290"/>
      <c r="N6552" s="314"/>
    </row>
    <row r="6553" spans="12:14" s="291" customFormat="1" ht="12.75" hidden="1" customHeight="1">
      <c r="L6553" s="293"/>
      <c r="M6553" s="290"/>
      <c r="N6553" s="314"/>
    </row>
    <row r="6554" spans="12:14" s="291" customFormat="1" ht="12.75" hidden="1" customHeight="1">
      <c r="L6554" s="293"/>
      <c r="M6554" s="290"/>
      <c r="N6554" s="314"/>
    </row>
    <row r="6555" spans="12:14" s="291" customFormat="1" ht="12.75" hidden="1" customHeight="1">
      <c r="L6555" s="293"/>
      <c r="M6555" s="290"/>
      <c r="N6555" s="314"/>
    </row>
    <row r="6556" spans="12:14" s="291" customFormat="1" ht="12.75" hidden="1" customHeight="1">
      <c r="L6556" s="293"/>
      <c r="M6556" s="290"/>
      <c r="N6556" s="314"/>
    </row>
    <row r="6557" spans="12:14" s="291" customFormat="1" ht="12.75" hidden="1" customHeight="1">
      <c r="L6557" s="293"/>
      <c r="M6557" s="290"/>
      <c r="N6557" s="314"/>
    </row>
    <row r="6558" spans="12:14" s="291" customFormat="1" ht="12.75" hidden="1" customHeight="1">
      <c r="L6558" s="293"/>
      <c r="M6558" s="290"/>
      <c r="N6558" s="314"/>
    </row>
    <row r="6559" spans="12:14" s="291" customFormat="1" ht="12.75" hidden="1" customHeight="1">
      <c r="L6559" s="293"/>
      <c r="M6559" s="290"/>
      <c r="N6559" s="314"/>
    </row>
    <row r="6560" spans="12:14" s="291" customFormat="1" ht="12.75" hidden="1" customHeight="1">
      <c r="L6560" s="293"/>
      <c r="M6560" s="290"/>
      <c r="N6560" s="314"/>
    </row>
    <row r="6561" spans="12:14" s="291" customFormat="1" ht="12.75" hidden="1" customHeight="1">
      <c r="L6561" s="293"/>
      <c r="M6561" s="290"/>
      <c r="N6561" s="314"/>
    </row>
    <row r="6562" spans="12:14" s="291" customFormat="1" ht="12.75" hidden="1" customHeight="1">
      <c r="L6562" s="293"/>
      <c r="M6562" s="290"/>
      <c r="N6562" s="314"/>
    </row>
    <row r="6563" spans="12:14" s="291" customFormat="1" ht="12.75" hidden="1" customHeight="1">
      <c r="L6563" s="293"/>
      <c r="M6563" s="290"/>
      <c r="N6563" s="314"/>
    </row>
    <row r="6564" spans="12:14" s="291" customFormat="1" ht="12.75" hidden="1" customHeight="1">
      <c r="L6564" s="293"/>
      <c r="M6564" s="290"/>
      <c r="N6564" s="314"/>
    </row>
    <row r="6565" spans="12:14" s="291" customFormat="1" ht="12.75" hidden="1" customHeight="1">
      <c r="L6565" s="293"/>
      <c r="M6565" s="290"/>
      <c r="N6565" s="314"/>
    </row>
    <row r="6566" spans="12:14" s="291" customFormat="1" ht="12.75" hidden="1" customHeight="1">
      <c r="L6566" s="293"/>
      <c r="M6566" s="290"/>
      <c r="N6566" s="314"/>
    </row>
    <row r="6567" spans="12:14" s="291" customFormat="1" ht="12.75" hidden="1" customHeight="1">
      <c r="L6567" s="293"/>
      <c r="M6567" s="290"/>
      <c r="N6567" s="314"/>
    </row>
    <row r="6568" spans="12:14" s="291" customFormat="1" ht="12.75" hidden="1" customHeight="1">
      <c r="L6568" s="293"/>
      <c r="M6568" s="290"/>
      <c r="N6568" s="314"/>
    </row>
    <row r="6569" spans="12:14" s="291" customFormat="1" ht="12.75" hidden="1" customHeight="1">
      <c r="L6569" s="293"/>
      <c r="M6569" s="290"/>
      <c r="N6569" s="314"/>
    </row>
    <row r="6570" spans="12:14" s="291" customFormat="1" ht="12.75" hidden="1" customHeight="1">
      <c r="L6570" s="293"/>
      <c r="M6570" s="290"/>
      <c r="N6570" s="314"/>
    </row>
    <row r="6571" spans="12:14" s="291" customFormat="1" ht="12.75" hidden="1" customHeight="1">
      <c r="L6571" s="293"/>
      <c r="M6571" s="290"/>
      <c r="N6571" s="314"/>
    </row>
    <row r="6572" spans="12:14" s="291" customFormat="1" ht="12.75" hidden="1" customHeight="1">
      <c r="L6572" s="293"/>
      <c r="M6572" s="290"/>
      <c r="N6572" s="314"/>
    </row>
    <row r="6573" spans="12:14" s="291" customFormat="1" ht="12.75" hidden="1" customHeight="1">
      <c r="L6573" s="293"/>
      <c r="M6573" s="290"/>
      <c r="N6573" s="314"/>
    </row>
    <row r="6574" spans="12:14" s="291" customFormat="1" ht="12.75" hidden="1" customHeight="1">
      <c r="L6574" s="293"/>
      <c r="M6574" s="290"/>
      <c r="N6574" s="314"/>
    </row>
    <row r="6575" spans="12:14" s="291" customFormat="1" ht="12.75" hidden="1" customHeight="1">
      <c r="L6575" s="293"/>
      <c r="M6575" s="290"/>
      <c r="N6575" s="314"/>
    </row>
    <row r="6576" spans="12:14" s="291" customFormat="1" ht="12.75" hidden="1" customHeight="1">
      <c r="L6576" s="293"/>
      <c r="M6576" s="290"/>
      <c r="N6576" s="314"/>
    </row>
    <row r="6577" spans="12:14" s="291" customFormat="1" ht="12.75" hidden="1" customHeight="1">
      <c r="L6577" s="293"/>
      <c r="M6577" s="290"/>
      <c r="N6577" s="314"/>
    </row>
    <row r="6578" spans="12:14" s="291" customFormat="1" ht="12.75" hidden="1" customHeight="1">
      <c r="L6578" s="293"/>
      <c r="M6578" s="290"/>
      <c r="N6578" s="314"/>
    </row>
    <row r="6579" spans="12:14" s="291" customFormat="1" ht="12.75" hidden="1" customHeight="1">
      <c r="L6579" s="293"/>
      <c r="M6579" s="290"/>
      <c r="N6579" s="314"/>
    </row>
    <row r="6580" spans="12:14" s="291" customFormat="1" ht="12.75" hidden="1" customHeight="1">
      <c r="L6580" s="293"/>
      <c r="M6580" s="290"/>
      <c r="N6580" s="314"/>
    </row>
    <row r="6581" spans="12:14" s="291" customFormat="1" ht="12.75" hidden="1" customHeight="1">
      <c r="L6581" s="293"/>
      <c r="M6581" s="290"/>
      <c r="N6581" s="314"/>
    </row>
    <row r="6582" spans="12:14" s="291" customFormat="1" ht="12.75" hidden="1" customHeight="1">
      <c r="L6582" s="293"/>
      <c r="M6582" s="290"/>
      <c r="N6582" s="314"/>
    </row>
    <row r="6583" spans="12:14" s="291" customFormat="1" ht="12.75" hidden="1" customHeight="1">
      <c r="L6583" s="293"/>
      <c r="M6583" s="290"/>
      <c r="N6583" s="314"/>
    </row>
    <row r="6584" spans="12:14" s="291" customFormat="1" ht="12.75" hidden="1" customHeight="1">
      <c r="L6584" s="293"/>
      <c r="M6584" s="290"/>
      <c r="N6584" s="314"/>
    </row>
    <row r="6585" spans="12:14" s="291" customFormat="1" ht="12.75" hidden="1" customHeight="1">
      <c r="L6585" s="293"/>
      <c r="M6585" s="290"/>
      <c r="N6585" s="314"/>
    </row>
    <row r="6586" spans="12:14" s="291" customFormat="1" ht="12.75" hidden="1" customHeight="1">
      <c r="L6586" s="293"/>
      <c r="M6586" s="290"/>
      <c r="N6586" s="314"/>
    </row>
    <row r="6587" spans="12:14" s="291" customFormat="1" ht="12.75" hidden="1" customHeight="1">
      <c r="L6587" s="293"/>
      <c r="M6587" s="290"/>
      <c r="N6587" s="314"/>
    </row>
    <row r="6588" spans="12:14" s="291" customFormat="1" ht="12.75" hidden="1" customHeight="1">
      <c r="L6588" s="293"/>
      <c r="M6588" s="290"/>
      <c r="N6588" s="314"/>
    </row>
    <row r="6589" spans="12:14" s="291" customFormat="1" ht="12.75" hidden="1" customHeight="1">
      <c r="L6589" s="293"/>
      <c r="M6589" s="290"/>
      <c r="N6589" s="314"/>
    </row>
    <row r="6590" spans="12:14" s="291" customFormat="1" ht="12.75" hidden="1" customHeight="1">
      <c r="L6590" s="293"/>
      <c r="M6590" s="290"/>
      <c r="N6590" s="314"/>
    </row>
    <row r="6591" spans="12:14" s="291" customFormat="1" ht="12.75" hidden="1" customHeight="1">
      <c r="L6591" s="293"/>
      <c r="M6591" s="290"/>
      <c r="N6591" s="314"/>
    </row>
    <row r="6592" spans="12:14" s="291" customFormat="1" ht="12.75" hidden="1" customHeight="1">
      <c r="L6592" s="293"/>
      <c r="M6592" s="290"/>
      <c r="N6592" s="314"/>
    </row>
    <row r="6593" spans="12:14" s="291" customFormat="1" ht="12.75" hidden="1" customHeight="1">
      <c r="L6593" s="293"/>
      <c r="M6593" s="290"/>
      <c r="N6593" s="314"/>
    </row>
    <row r="6594" spans="12:14" s="291" customFormat="1" ht="12.75" hidden="1" customHeight="1">
      <c r="L6594" s="293"/>
      <c r="M6594" s="290"/>
      <c r="N6594" s="314"/>
    </row>
    <row r="6595" spans="12:14" s="291" customFormat="1" ht="12.75" hidden="1" customHeight="1">
      <c r="L6595" s="293"/>
      <c r="M6595" s="290"/>
      <c r="N6595" s="314"/>
    </row>
    <row r="6596" spans="12:14" s="291" customFormat="1" ht="12.75" hidden="1" customHeight="1">
      <c r="L6596" s="293"/>
      <c r="M6596" s="290"/>
      <c r="N6596" s="314"/>
    </row>
    <row r="6597" spans="12:14" s="291" customFormat="1" ht="12.75" hidden="1" customHeight="1">
      <c r="L6597" s="293"/>
      <c r="M6597" s="290"/>
      <c r="N6597" s="314"/>
    </row>
    <row r="6598" spans="12:14" s="291" customFormat="1" ht="12.75" hidden="1" customHeight="1">
      <c r="L6598" s="293"/>
      <c r="M6598" s="290"/>
      <c r="N6598" s="314"/>
    </row>
    <row r="6599" spans="12:14" s="291" customFormat="1" ht="12.75" hidden="1" customHeight="1">
      <c r="L6599" s="293"/>
      <c r="M6599" s="290"/>
      <c r="N6599" s="314"/>
    </row>
    <row r="6600" spans="12:14" s="291" customFormat="1" ht="12.75" hidden="1" customHeight="1">
      <c r="L6600" s="293"/>
      <c r="M6600" s="290"/>
      <c r="N6600" s="314"/>
    </row>
    <row r="6601" spans="12:14" s="291" customFormat="1" ht="12.75" hidden="1" customHeight="1">
      <c r="L6601" s="293"/>
      <c r="M6601" s="290"/>
      <c r="N6601" s="314"/>
    </row>
    <row r="6602" spans="12:14" s="291" customFormat="1" ht="12.75" hidden="1" customHeight="1">
      <c r="L6602" s="293"/>
      <c r="M6602" s="290"/>
      <c r="N6602" s="314"/>
    </row>
    <row r="6603" spans="12:14" s="291" customFormat="1" ht="12.75" hidden="1" customHeight="1">
      <c r="L6603" s="293"/>
      <c r="M6603" s="290"/>
      <c r="N6603" s="314"/>
    </row>
    <row r="6604" spans="12:14" s="291" customFormat="1" ht="12.75" hidden="1" customHeight="1">
      <c r="L6604" s="293"/>
      <c r="M6604" s="290"/>
      <c r="N6604" s="314"/>
    </row>
    <row r="6605" spans="12:14" s="291" customFormat="1" ht="12.75" hidden="1" customHeight="1">
      <c r="L6605" s="293"/>
      <c r="M6605" s="290"/>
      <c r="N6605" s="314"/>
    </row>
    <row r="6606" spans="12:14" s="291" customFormat="1" ht="12.75" hidden="1" customHeight="1">
      <c r="L6606" s="293"/>
      <c r="M6606" s="290"/>
      <c r="N6606" s="314"/>
    </row>
    <row r="6607" spans="12:14" s="291" customFormat="1" ht="12.75" hidden="1" customHeight="1">
      <c r="L6607" s="293"/>
      <c r="M6607" s="290"/>
      <c r="N6607" s="314"/>
    </row>
    <row r="6608" spans="12:14" s="291" customFormat="1" ht="12.75" hidden="1" customHeight="1">
      <c r="L6608" s="293"/>
      <c r="M6608" s="290"/>
      <c r="N6608" s="314"/>
    </row>
    <row r="6609" spans="12:14" s="291" customFormat="1" ht="12.75" hidden="1" customHeight="1">
      <c r="L6609" s="293"/>
      <c r="M6609" s="290"/>
      <c r="N6609" s="314"/>
    </row>
    <row r="6610" spans="12:14" s="291" customFormat="1" ht="12.75" hidden="1" customHeight="1">
      <c r="L6610" s="293"/>
      <c r="M6610" s="290"/>
      <c r="N6610" s="314"/>
    </row>
    <row r="6611" spans="12:14" s="291" customFormat="1" ht="12.75" hidden="1" customHeight="1">
      <c r="L6611" s="293"/>
      <c r="M6611" s="290"/>
      <c r="N6611" s="314"/>
    </row>
    <row r="6612" spans="12:14" s="291" customFormat="1" ht="12.75" hidden="1" customHeight="1">
      <c r="L6612" s="293"/>
      <c r="M6612" s="290"/>
      <c r="N6612" s="314"/>
    </row>
    <row r="6613" spans="12:14" s="291" customFormat="1" ht="12.75" hidden="1" customHeight="1">
      <c r="L6613" s="293"/>
      <c r="M6613" s="290"/>
      <c r="N6613" s="314"/>
    </row>
    <row r="6614" spans="12:14" s="291" customFormat="1" ht="12.75" hidden="1" customHeight="1">
      <c r="L6614" s="293"/>
      <c r="M6614" s="290"/>
      <c r="N6614" s="314"/>
    </row>
    <row r="6615" spans="12:14" s="291" customFormat="1" ht="12.75" hidden="1" customHeight="1">
      <c r="L6615" s="293"/>
      <c r="M6615" s="290"/>
      <c r="N6615" s="314"/>
    </row>
    <row r="6616" spans="12:14" s="291" customFormat="1" ht="12.75" hidden="1" customHeight="1">
      <c r="L6616" s="293"/>
      <c r="M6616" s="290"/>
      <c r="N6616" s="314"/>
    </row>
    <row r="6617" spans="12:14" s="291" customFormat="1" ht="12.75" hidden="1" customHeight="1">
      <c r="L6617" s="293"/>
      <c r="M6617" s="290"/>
      <c r="N6617" s="314"/>
    </row>
    <row r="6618" spans="12:14" s="291" customFormat="1" ht="12.75" hidden="1" customHeight="1">
      <c r="L6618" s="293"/>
      <c r="M6618" s="290"/>
      <c r="N6618" s="314"/>
    </row>
    <row r="6619" spans="12:14" s="291" customFormat="1" ht="12.75" hidden="1" customHeight="1">
      <c r="L6619" s="293"/>
      <c r="M6619" s="290"/>
      <c r="N6619" s="314"/>
    </row>
    <row r="6620" spans="12:14" s="291" customFormat="1" ht="12.75" hidden="1" customHeight="1">
      <c r="L6620" s="293"/>
      <c r="M6620" s="290"/>
      <c r="N6620" s="314"/>
    </row>
    <row r="6621" spans="12:14" s="291" customFormat="1" ht="12.75" hidden="1" customHeight="1">
      <c r="L6621" s="293"/>
      <c r="M6621" s="290"/>
      <c r="N6621" s="314"/>
    </row>
    <row r="6622" spans="12:14" s="291" customFormat="1" ht="12.75" hidden="1" customHeight="1">
      <c r="L6622" s="293"/>
      <c r="M6622" s="290"/>
      <c r="N6622" s="314"/>
    </row>
    <row r="6623" spans="12:14" s="291" customFormat="1" ht="12.75" hidden="1" customHeight="1">
      <c r="L6623" s="293"/>
      <c r="M6623" s="290"/>
      <c r="N6623" s="314"/>
    </row>
    <row r="6624" spans="12:14" s="291" customFormat="1" ht="12.75" hidden="1" customHeight="1">
      <c r="L6624" s="293"/>
      <c r="M6624" s="290"/>
      <c r="N6624" s="314"/>
    </row>
    <row r="6625" spans="12:14" s="291" customFormat="1" ht="12.75" hidden="1" customHeight="1">
      <c r="L6625" s="293"/>
      <c r="M6625" s="290"/>
      <c r="N6625" s="314"/>
    </row>
    <row r="6626" spans="12:14" s="291" customFormat="1" ht="12.75" hidden="1" customHeight="1">
      <c r="L6626" s="293"/>
      <c r="M6626" s="290"/>
      <c r="N6626" s="314"/>
    </row>
    <row r="6627" spans="12:14" s="291" customFormat="1" ht="12.75" hidden="1" customHeight="1">
      <c r="L6627" s="293"/>
      <c r="M6627" s="290"/>
      <c r="N6627" s="314"/>
    </row>
    <row r="6628" spans="12:14" s="291" customFormat="1" ht="12.75" hidden="1" customHeight="1">
      <c r="L6628" s="293"/>
      <c r="M6628" s="290"/>
      <c r="N6628" s="314"/>
    </row>
    <row r="6629" spans="12:14" s="291" customFormat="1" ht="12.75" hidden="1" customHeight="1">
      <c r="L6629" s="293"/>
      <c r="M6629" s="290"/>
      <c r="N6629" s="314"/>
    </row>
    <row r="6630" spans="12:14" s="291" customFormat="1" ht="12.75" hidden="1" customHeight="1">
      <c r="L6630" s="293"/>
      <c r="M6630" s="290"/>
      <c r="N6630" s="314"/>
    </row>
    <row r="6631" spans="12:14" s="291" customFormat="1" ht="12.75" hidden="1" customHeight="1">
      <c r="L6631" s="293"/>
      <c r="M6631" s="290"/>
      <c r="N6631" s="314"/>
    </row>
    <row r="6632" spans="12:14" s="291" customFormat="1" ht="12.75" hidden="1" customHeight="1">
      <c r="L6632" s="293"/>
      <c r="M6632" s="290"/>
      <c r="N6632" s="314"/>
    </row>
    <row r="6633" spans="12:14" s="291" customFormat="1" ht="12.75" hidden="1" customHeight="1">
      <c r="L6633" s="293"/>
      <c r="M6633" s="290"/>
      <c r="N6633" s="314"/>
    </row>
    <row r="6634" spans="12:14" s="291" customFormat="1" ht="12.75" hidden="1" customHeight="1">
      <c r="L6634" s="293"/>
      <c r="M6634" s="290"/>
      <c r="N6634" s="314"/>
    </row>
    <row r="6635" spans="12:14" s="291" customFormat="1" ht="12.75" hidden="1" customHeight="1">
      <c r="L6635" s="293"/>
      <c r="M6635" s="290"/>
      <c r="N6635" s="314"/>
    </row>
    <row r="6636" spans="12:14" s="291" customFormat="1" ht="12.75" hidden="1" customHeight="1">
      <c r="L6636" s="293"/>
      <c r="M6636" s="290"/>
      <c r="N6636" s="314"/>
    </row>
    <row r="6637" spans="12:14" s="291" customFormat="1" ht="12.75" hidden="1" customHeight="1">
      <c r="L6637" s="293"/>
      <c r="M6637" s="290"/>
      <c r="N6637" s="314"/>
    </row>
    <row r="6638" spans="12:14" s="291" customFormat="1" ht="12.75" hidden="1" customHeight="1">
      <c r="L6638" s="293"/>
      <c r="M6638" s="290"/>
      <c r="N6638" s="314"/>
    </row>
    <row r="6639" spans="12:14" s="291" customFormat="1" ht="12.75" hidden="1" customHeight="1">
      <c r="L6639" s="293"/>
      <c r="M6639" s="290"/>
      <c r="N6639" s="314"/>
    </row>
    <row r="6640" spans="12:14" s="291" customFormat="1" ht="12.75" hidden="1" customHeight="1">
      <c r="L6640" s="293"/>
      <c r="M6640" s="290"/>
      <c r="N6640" s="314"/>
    </row>
    <row r="6641" spans="12:14" s="291" customFormat="1" ht="12.75" hidden="1" customHeight="1">
      <c r="L6641" s="293"/>
      <c r="M6641" s="290"/>
      <c r="N6641" s="314"/>
    </row>
    <row r="6642" spans="12:14" s="291" customFormat="1" ht="12.75" hidden="1" customHeight="1">
      <c r="L6642" s="293"/>
      <c r="M6642" s="290"/>
      <c r="N6642" s="314"/>
    </row>
    <row r="6643" spans="12:14" s="291" customFormat="1" ht="12.75" hidden="1" customHeight="1">
      <c r="L6643" s="293"/>
      <c r="M6643" s="290"/>
      <c r="N6643" s="314"/>
    </row>
    <row r="6644" spans="12:14" s="291" customFormat="1" ht="12.75" hidden="1" customHeight="1">
      <c r="L6644" s="293"/>
      <c r="M6644" s="290"/>
      <c r="N6644" s="314"/>
    </row>
    <row r="6645" spans="12:14" s="291" customFormat="1" ht="12.75" hidden="1" customHeight="1">
      <c r="L6645" s="293"/>
      <c r="M6645" s="290"/>
      <c r="N6645" s="314"/>
    </row>
    <row r="6646" spans="12:14" s="291" customFormat="1" ht="12.75" hidden="1" customHeight="1">
      <c r="L6646" s="293"/>
      <c r="M6646" s="290"/>
      <c r="N6646" s="314"/>
    </row>
    <row r="6647" spans="12:14" s="291" customFormat="1" ht="12.75" hidden="1" customHeight="1">
      <c r="L6647" s="293"/>
      <c r="M6647" s="290"/>
      <c r="N6647" s="314"/>
    </row>
    <row r="6648" spans="12:14" s="291" customFormat="1" ht="12.75" hidden="1" customHeight="1">
      <c r="L6648" s="293"/>
      <c r="M6648" s="290"/>
      <c r="N6648" s="314"/>
    </row>
    <row r="6649" spans="12:14" s="291" customFormat="1" ht="12.75" hidden="1" customHeight="1">
      <c r="L6649" s="293"/>
      <c r="M6649" s="290"/>
      <c r="N6649" s="314"/>
    </row>
    <row r="6650" spans="12:14" s="291" customFormat="1" ht="12.75" hidden="1" customHeight="1">
      <c r="L6650" s="293"/>
      <c r="M6650" s="290"/>
      <c r="N6650" s="314"/>
    </row>
    <row r="6651" spans="12:14" s="291" customFormat="1" ht="12.75" hidden="1" customHeight="1">
      <c r="L6651" s="293"/>
      <c r="M6651" s="290"/>
      <c r="N6651" s="314"/>
    </row>
    <row r="6652" spans="12:14" s="291" customFormat="1" ht="12.75" hidden="1" customHeight="1">
      <c r="L6652" s="293"/>
      <c r="M6652" s="290"/>
      <c r="N6652" s="314"/>
    </row>
    <row r="6653" spans="12:14" s="291" customFormat="1" ht="12.75" hidden="1" customHeight="1">
      <c r="L6653" s="293"/>
      <c r="M6653" s="290"/>
      <c r="N6653" s="314"/>
    </row>
    <row r="6654" spans="12:14" s="291" customFormat="1" ht="12.75" hidden="1" customHeight="1">
      <c r="L6654" s="293"/>
      <c r="M6654" s="290"/>
      <c r="N6654" s="314"/>
    </row>
    <row r="6655" spans="12:14" s="291" customFormat="1" ht="12.75" hidden="1" customHeight="1">
      <c r="L6655" s="293"/>
      <c r="M6655" s="290"/>
      <c r="N6655" s="314"/>
    </row>
    <row r="6656" spans="12:14" s="291" customFormat="1" ht="12.75" hidden="1" customHeight="1">
      <c r="L6656" s="293"/>
      <c r="M6656" s="290"/>
      <c r="N6656" s="314"/>
    </row>
    <row r="6657" spans="12:14" s="291" customFormat="1" ht="12.75" hidden="1" customHeight="1">
      <c r="L6657" s="293"/>
      <c r="M6657" s="290"/>
      <c r="N6657" s="314"/>
    </row>
    <row r="6658" spans="12:14" s="291" customFormat="1" ht="12.75" hidden="1" customHeight="1">
      <c r="L6658" s="293"/>
      <c r="M6658" s="290"/>
      <c r="N6658" s="314"/>
    </row>
    <row r="6659" spans="12:14" s="291" customFormat="1" ht="12.75" hidden="1" customHeight="1">
      <c r="L6659" s="293"/>
      <c r="M6659" s="290"/>
      <c r="N6659" s="314"/>
    </row>
    <row r="6660" spans="12:14" s="291" customFormat="1" ht="12.75" hidden="1" customHeight="1">
      <c r="L6660" s="293"/>
      <c r="M6660" s="290"/>
      <c r="N6660" s="314"/>
    </row>
    <row r="6661" spans="12:14" s="291" customFormat="1" ht="12.75" hidden="1" customHeight="1">
      <c r="L6661" s="293"/>
      <c r="M6661" s="290"/>
      <c r="N6661" s="314"/>
    </row>
    <row r="6662" spans="12:14" s="291" customFormat="1" ht="12.75" hidden="1" customHeight="1">
      <c r="L6662" s="293"/>
      <c r="M6662" s="290"/>
      <c r="N6662" s="314"/>
    </row>
    <row r="6663" spans="12:14" s="291" customFormat="1" ht="12.75" hidden="1" customHeight="1">
      <c r="L6663" s="293"/>
      <c r="M6663" s="290"/>
      <c r="N6663" s="314"/>
    </row>
    <row r="6664" spans="12:14" s="291" customFormat="1" ht="12.75" hidden="1" customHeight="1">
      <c r="L6664" s="293"/>
      <c r="M6664" s="290"/>
      <c r="N6664" s="314"/>
    </row>
    <row r="6665" spans="12:14" s="291" customFormat="1" ht="12.75" hidden="1" customHeight="1">
      <c r="L6665" s="293"/>
      <c r="M6665" s="290"/>
      <c r="N6665" s="314"/>
    </row>
    <row r="6666" spans="12:14" s="291" customFormat="1" ht="12.75" hidden="1" customHeight="1">
      <c r="L6666" s="293"/>
      <c r="M6666" s="290"/>
      <c r="N6666" s="314"/>
    </row>
    <row r="6667" spans="12:14" s="291" customFormat="1" ht="12.75" hidden="1" customHeight="1">
      <c r="L6667" s="293"/>
      <c r="M6667" s="290"/>
      <c r="N6667" s="314"/>
    </row>
    <row r="6668" spans="12:14" s="291" customFormat="1" ht="12.75" hidden="1" customHeight="1">
      <c r="L6668" s="293"/>
      <c r="M6668" s="290"/>
      <c r="N6668" s="314"/>
    </row>
    <row r="6669" spans="12:14" s="291" customFormat="1" ht="12.75" hidden="1" customHeight="1">
      <c r="L6669" s="293"/>
      <c r="M6669" s="290"/>
      <c r="N6669" s="314"/>
    </row>
    <row r="6670" spans="12:14" s="291" customFormat="1" ht="12.75" hidden="1" customHeight="1">
      <c r="L6670" s="293"/>
      <c r="M6670" s="290"/>
      <c r="N6670" s="314"/>
    </row>
    <row r="6671" spans="12:14" s="291" customFormat="1" ht="12.75" hidden="1" customHeight="1">
      <c r="L6671" s="293"/>
      <c r="M6671" s="290"/>
      <c r="N6671" s="314"/>
    </row>
    <row r="6672" spans="12:14" s="291" customFormat="1" ht="12.75" hidden="1" customHeight="1">
      <c r="L6672" s="293"/>
      <c r="M6672" s="290"/>
      <c r="N6672" s="314"/>
    </row>
    <row r="6673" spans="12:14" s="291" customFormat="1" ht="12.75" hidden="1" customHeight="1">
      <c r="L6673" s="293"/>
      <c r="M6673" s="290"/>
      <c r="N6673" s="314"/>
    </row>
    <row r="6674" spans="12:14" s="291" customFormat="1" ht="12.75" hidden="1" customHeight="1">
      <c r="L6674" s="293"/>
      <c r="M6674" s="290"/>
      <c r="N6674" s="314"/>
    </row>
    <row r="6675" spans="12:14" s="291" customFormat="1" ht="12.75" hidden="1" customHeight="1">
      <c r="L6675" s="293"/>
      <c r="M6675" s="290"/>
      <c r="N6675" s="314"/>
    </row>
    <row r="6676" spans="12:14" s="291" customFormat="1" ht="12.75" hidden="1" customHeight="1">
      <c r="L6676" s="293"/>
      <c r="M6676" s="290"/>
      <c r="N6676" s="314"/>
    </row>
    <row r="6677" spans="12:14" s="291" customFormat="1" ht="12.75" hidden="1" customHeight="1">
      <c r="L6677" s="293"/>
      <c r="M6677" s="290"/>
      <c r="N6677" s="314"/>
    </row>
    <row r="6678" spans="12:14" s="291" customFormat="1" ht="12.75" hidden="1" customHeight="1">
      <c r="L6678" s="293"/>
      <c r="M6678" s="290"/>
      <c r="N6678" s="314"/>
    </row>
    <row r="6679" spans="12:14" s="291" customFormat="1" ht="12.75" hidden="1" customHeight="1">
      <c r="L6679" s="293"/>
      <c r="M6679" s="290"/>
      <c r="N6679" s="314"/>
    </row>
    <row r="6680" spans="12:14" s="291" customFormat="1" ht="12.75" hidden="1" customHeight="1">
      <c r="L6680" s="293"/>
      <c r="M6680" s="290"/>
      <c r="N6680" s="314"/>
    </row>
    <row r="6681" spans="12:14" s="291" customFormat="1" ht="12.75" hidden="1" customHeight="1">
      <c r="L6681" s="293"/>
      <c r="M6681" s="290"/>
      <c r="N6681" s="314"/>
    </row>
    <row r="6682" spans="12:14" s="291" customFormat="1" ht="12.75" hidden="1" customHeight="1">
      <c r="L6682" s="293"/>
      <c r="M6682" s="290"/>
      <c r="N6682" s="314"/>
    </row>
    <row r="6683" spans="12:14" s="291" customFormat="1" ht="12.75" hidden="1" customHeight="1">
      <c r="L6683" s="293"/>
      <c r="M6683" s="290"/>
      <c r="N6683" s="314"/>
    </row>
    <row r="6684" spans="12:14" s="291" customFormat="1" ht="12.75" hidden="1" customHeight="1">
      <c r="L6684" s="293"/>
      <c r="M6684" s="290"/>
      <c r="N6684" s="314"/>
    </row>
    <row r="6685" spans="12:14" s="291" customFormat="1" ht="12.75" hidden="1" customHeight="1">
      <c r="L6685" s="293"/>
      <c r="M6685" s="290"/>
      <c r="N6685" s="314"/>
    </row>
    <row r="6686" spans="12:14" s="291" customFormat="1" ht="12.75" hidden="1" customHeight="1">
      <c r="L6686" s="293"/>
      <c r="M6686" s="290"/>
      <c r="N6686" s="314"/>
    </row>
    <row r="6687" spans="12:14" s="291" customFormat="1" ht="12.75" hidden="1" customHeight="1">
      <c r="L6687" s="293"/>
      <c r="M6687" s="290"/>
      <c r="N6687" s="314"/>
    </row>
    <row r="6688" spans="12:14" s="291" customFormat="1" ht="12.75" hidden="1" customHeight="1">
      <c r="L6688" s="293"/>
      <c r="M6688" s="290"/>
      <c r="N6688" s="314"/>
    </row>
    <row r="6689" spans="12:14" s="291" customFormat="1" ht="12.75" hidden="1" customHeight="1">
      <c r="L6689" s="293"/>
      <c r="M6689" s="290"/>
      <c r="N6689" s="314"/>
    </row>
    <row r="6690" spans="12:14" s="291" customFormat="1" ht="12.75" hidden="1" customHeight="1">
      <c r="L6690" s="293"/>
      <c r="M6690" s="290"/>
      <c r="N6690" s="314"/>
    </row>
    <row r="6691" spans="12:14" s="291" customFormat="1" ht="12.75" hidden="1" customHeight="1">
      <c r="L6691" s="293"/>
      <c r="M6691" s="290"/>
      <c r="N6691" s="314"/>
    </row>
    <row r="6692" spans="12:14" s="291" customFormat="1" ht="12.75" hidden="1" customHeight="1">
      <c r="L6692" s="293"/>
      <c r="M6692" s="290"/>
      <c r="N6692" s="314"/>
    </row>
    <row r="6693" spans="12:14" s="291" customFormat="1" ht="12.75" hidden="1" customHeight="1">
      <c r="L6693" s="293"/>
      <c r="M6693" s="290"/>
      <c r="N6693" s="314"/>
    </row>
    <row r="6694" spans="12:14" s="291" customFormat="1" ht="12.75" hidden="1" customHeight="1">
      <c r="L6694" s="293"/>
      <c r="M6694" s="290"/>
      <c r="N6694" s="314"/>
    </row>
    <row r="6695" spans="12:14" s="291" customFormat="1" ht="12.75" hidden="1" customHeight="1">
      <c r="L6695" s="293"/>
      <c r="M6695" s="290"/>
      <c r="N6695" s="314"/>
    </row>
    <row r="6696" spans="12:14" s="291" customFormat="1" ht="12.75" hidden="1" customHeight="1">
      <c r="L6696" s="293"/>
      <c r="M6696" s="290"/>
      <c r="N6696" s="314"/>
    </row>
    <row r="6697" spans="12:14" s="291" customFormat="1" ht="12.75" hidden="1" customHeight="1">
      <c r="L6697" s="293"/>
      <c r="M6697" s="290"/>
      <c r="N6697" s="314"/>
    </row>
    <row r="6698" spans="12:14" s="291" customFormat="1" ht="12.75" hidden="1" customHeight="1">
      <c r="L6698" s="293"/>
      <c r="M6698" s="290"/>
      <c r="N6698" s="314"/>
    </row>
    <row r="6699" spans="12:14" s="291" customFormat="1" ht="12.75" hidden="1" customHeight="1">
      <c r="L6699" s="293"/>
      <c r="M6699" s="290"/>
      <c r="N6699" s="314"/>
    </row>
    <row r="6700" spans="12:14" s="291" customFormat="1" ht="12.75" hidden="1" customHeight="1">
      <c r="L6700" s="293"/>
      <c r="M6700" s="290"/>
      <c r="N6700" s="314"/>
    </row>
    <row r="6701" spans="12:14" s="291" customFormat="1" ht="12.75" hidden="1" customHeight="1">
      <c r="L6701" s="293"/>
      <c r="M6701" s="290"/>
      <c r="N6701" s="314"/>
    </row>
    <row r="6702" spans="12:14" s="291" customFormat="1" ht="12.75" hidden="1" customHeight="1">
      <c r="L6702" s="293"/>
      <c r="M6702" s="290"/>
      <c r="N6702" s="314"/>
    </row>
    <row r="6703" spans="12:14" s="291" customFormat="1" ht="12.75" hidden="1" customHeight="1">
      <c r="L6703" s="293"/>
      <c r="M6703" s="290"/>
      <c r="N6703" s="314"/>
    </row>
    <row r="6704" spans="12:14" s="291" customFormat="1" ht="12.75" hidden="1" customHeight="1">
      <c r="L6704" s="293"/>
      <c r="M6704" s="290"/>
      <c r="N6704" s="314"/>
    </row>
    <row r="6705" spans="12:14" s="291" customFormat="1" ht="12.75" hidden="1" customHeight="1">
      <c r="L6705" s="293"/>
      <c r="M6705" s="290"/>
      <c r="N6705" s="314"/>
    </row>
    <row r="6706" spans="12:14" s="291" customFormat="1" ht="12.75" hidden="1" customHeight="1">
      <c r="L6706" s="293"/>
      <c r="M6706" s="290"/>
      <c r="N6706" s="314"/>
    </row>
    <row r="6707" spans="12:14" s="291" customFormat="1" ht="12.75" hidden="1" customHeight="1">
      <c r="L6707" s="293"/>
      <c r="M6707" s="290"/>
      <c r="N6707" s="314"/>
    </row>
    <row r="6708" spans="12:14" s="291" customFormat="1" ht="12.75" hidden="1" customHeight="1">
      <c r="L6708" s="293"/>
      <c r="M6708" s="290"/>
      <c r="N6708" s="314"/>
    </row>
    <row r="6709" spans="12:14" s="291" customFormat="1" ht="12.75" hidden="1" customHeight="1">
      <c r="L6709" s="293"/>
      <c r="M6709" s="290"/>
      <c r="N6709" s="314"/>
    </row>
    <row r="6710" spans="12:14" s="291" customFormat="1" ht="12.75" hidden="1" customHeight="1">
      <c r="L6710" s="293"/>
      <c r="M6710" s="290"/>
      <c r="N6710" s="314"/>
    </row>
    <row r="6711" spans="12:14" s="291" customFormat="1" ht="12.75" hidden="1" customHeight="1">
      <c r="L6711" s="293"/>
      <c r="M6711" s="290"/>
      <c r="N6711" s="314"/>
    </row>
    <row r="6712" spans="12:14" s="291" customFormat="1" ht="12.75" hidden="1" customHeight="1">
      <c r="L6712" s="293"/>
      <c r="M6712" s="290"/>
      <c r="N6712" s="314"/>
    </row>
    <row r="6713" spans="12:14" s="291" customFormat="1" ht="12.75" hidden="1" customHeight="1">
      <c r="L6713" s="293"/>
      <c r="M6713" s="290"/>
      <c r="N6713" s="314"/>
    </row>
    <row r="6714" spans="12:14" s="291" customFormat="1" ht="12.75" hidden="1" customHeight="1">
      <c r="L6714" s="293"/>
      <c r="M6714" s="290"/>
      <c r="N6714" s="314"/>
    </row>
    <row r="6715" spans="12:14" s="291" customFormat="1" ht="12.75" hidden="1" customHeight="1">
      <c r="L6715" s="293"/>
      <c r="M6715" s="290"/>
      <c r="N6715" s="314"/>
    </row>
    <row r="6716" spans="12:14" s="291" customFormat="1" ht="12.75" hidden="1" customHeight="1">
      <c r="L6716" s="293"/>
      <c r="M6716" s="290"/>
      <c r="N6716" s="314"/>
    </row>
    <row r="6717" spans="12:14" s="291" customFormat="1" ht="12.75" hidden="1" customHeight="1">
      <c r="L6717" s="293"/>
      <c r="M6717" s="290"/>
      <c r="N6717" s="314"/>
    </row>
    <row r="6718" spans="12:14" s="291" customFormat="1" ht="12.75" hidden="1" customHeight="1">
      <c r="L6718" s="293"/>
      <c r="M6718" s="290"/>
      <c r="N6718" s="314"/>
    </row>
    <row r="6719" spans="12:14" s="291" customFormat="1" ht="12.75" hidden="1" customHeight="1">
      <c r="L6719" s="293"/>
      <c r="M6719" s="290"/>
      <c r="N6719" s="314"/>
    </row>
    <row r="6720" spans="12:14" s="291" customFormat="1" ht="12.75" hidden="1" customHeight="1">
      <c r="L6720" s="293"/>
      <c r="M6720" s="290"/>
      <c r="N6720" s="314"/>
    </row>
    <row r="6721" spans="12:14" s="291" customFormat="1" ht="12.75" hidden="1" customHeight="1">
      <c r="L6721" s="293"/>
      <c r="M6721" s="290"/>
      <c r="N6721" s="314"/>
    </row>
    <row r="6722" spans="12:14" s="291" customFormat="1" ht="12.75" hidden="1" customHeight="1">
      <c r="L6722" s="293"/>
      <c r="M6722" s="290"/>
      <c r="N6722" s="314"/>
    </row>
    <row r="6723" spans="12:14" s="291" customFormat="1" ht="12.75" hidden="1" customHeight="1">
      <c r="L6723" s="293"/>
      <c r="M6723" s="290"/>
      <c r="N6723" s="314"/>
    </row>
    <row r="6724" spans="12:14" s="291" customFormat="1" ht="12.75" hidden="1" customHeight="1">
      <c r="L6724" s="293"/>
      <c r="M6724" s="290"/>
      <c r="N6724" s="314"/>
    </row>
    <row r="6725" spans="12:14" s="291" customFormat="1" ht="12.75" hidden="1" customHeight="1">
      <c r="L6725" s="293"/>
      <c r="M6725" s="290"/>
      <c r="N6725" s="314"/>
    </row>
    <row r="6726" spans="12:14" s="291" customFormat="1" ht="12.75" hidden="1" customHeight="1">
      <c r="L6726" s="293"/>
      <c r="M6726" s="290"/>
      <c r="N6726" s="314"/>
    </row>
    <row r="6727" spans="12:14" s="291" customFormat="1" ht="12.75" hidden="1" customHeight="1">
      <c r="L6727" s="293"/>
      <c r="M6727" s="290"/>
      <c r="N6727" s="314"/>
    </row>
    <row r="6728" spans="12:14" s="291" customFormat="1" ht="12.75" hidden="1" customHeight="1">
      <c r="L6728" s="293"/>
      <c r="M6728" s="290"/>
      <c r="N6728" s="314"/>
    </row>
    <row r="6729" spans="12:14" s="291" customFormat="1" ht="12.75" hidden="1" customHeight="1">
      <c r="L6729" s="293"/>
      <c r="M6729" s="290"/>
      <c r="N6729" s="314"/>
    </row>
    <row r="6730" spans="12:14" s="291" customFormat="1" ht="12.75" hidden="1" customHeight="1">
      <c r="L6730" s="293"/>
      <c r="M6730" s="290"/>
      <c r="N6730" s="314"/>
    </row>
    <row r="6731" spans="12:14" s="291" customFormat="1" ht="12.75" hidden="1" customHeight="1">
      <c r="L6731" s="293"/>
      <c r="M6731" s="290"/>
      <c r="N6731" s="314"/>
    </row>
    <row r="6732" spans="12:14" s="291" customFormat="1" ht="12.75" hidden="1" customHeight="1">
      <c r="L6732" s="293"/>
      <c r="M6732" s="290"/>
      <c r="N6732" s="314"/>
    </row>
    <row r="6733" spans="12:14" s="291" customFormat="1" ht="12.75" hidden="1" customHeight="1">
      <c r="L6733" s="293"/>
      <c r="M6733" s="290"/>
      <c r="N6733" s="314"/>
    </row>
    <row r="6734" spans="12:14" s="291" customFormat="1" ht="12.75" hidden="1" customHeight="1">
      <c r="L6734" s="293"/>
      <c r="M6734" s="290"/>
      <c r="N6734" s="314"/>
    </row>
    <row r="6735" spans="12:14" s="291" customFormat="1" ht="12.75" hidden="1" customHeight="1">
      <c r="L6735" s="293"/>
      <c r="M6735" s="290"/>
      <c r="N6735" s="314"/>
    </row>
    <row r="6736" spans="12:14" s="291" customFormat="1" ht="12.75" hidden="1" customHeight="1">
      <c r="L6736" s="293"/>
      <c r="M6736" s="290"/>
      <c r="N6736" s="314"/>
    </row>
    <row r="6737" spans="12:14" s="291" customFormat="1" ht="12.75" hidden="1" customHeight="1">
      <c r="L6737" s="293"/>
      <c r="M6737" s="290"/>
      <c r="N6737" s="314"/>
    </row>
    <row r="6738" spans="12:14" s="291" customFormat="1" ht="12.75" hidden="1" customHeight="1">
      <c r="L6738" s="293"/>
      <c r="M6738" s="290"/>
      <c r="N6738" s="314"/>
    </row>
    <row r="6739" spans="12:14" s="291" customFormat="1" ht="12.75" hidden="1" customHeight="1">
      <c r="L6739" s="293"/>
      <c r="M6739" s="290"/>
      <c r="N6739" s="314"/>
    </row>
    <row r="6740" spans="12:14" s="291" customFormat="1" ht="12.75" hidden="1" customHeight="1">
      <c r="L6740" s="293"/>
      <c r="M6740" s="290"/>
      <c r="N6740" s="314"/>
    </row>
    <row r="6741" spans="12:14" s="291" customFormat="1" ht="12.75" hidden="1" customHeight="1">
      <c r="L6741" s="293"/>
      <c r="M6741" s="290"/>
      <c r="N6741" s="314"/>
    </row>
    <row r="6742" spans="12:14" s="291" customFormat="1" ht="12.75" hidden="1" customHeight="1">
      <c r="L6742" s="293"/>
      <c r="M6742" s="290"/>
      <c r="N6742" s="314"/>
    </row>
    <row r="6743" spans="12:14" s="291" customFormat="1" ht="12.75" hidden="1" customHeight="1">
      <c r="L6743" s="293"/>
      <c r="M6743" s="290"/>
      <c r="N6743" s="314"/>
    </row>
    <row r="6744" spans="12:14" s="291" customFormat="1" ht="12.75" hidden="1" customHeight="1">
      <c r="L6744" s="293"/>
      <c r="M6744" s="290"/>
      <c r="N6744" s="314"/>
    </row>
    <row r="6745" spans="12:14" s="291" customFormat="1" ht="12.75" hidden="1" customHeight="1">
      <c r="L6745" s="293"/>
      <c r="M6745" s="290"/>
      <c r="N6745" s="314"/>
    </row>
    <row r="6746" spans="12:14" s="291" customFormat="1" ht="12.75" hidden="1" customHeight="1">
      <c r="L6746" s="293"/>
      <c r="M6746" s="290"/>
      <c r="N6746" s="314"/>
    </row>
    <row r="6747" spans="12:14" s="291" customFormat="1" ht="12.75" hidden="1" customHeight="1">
      <c r="L6747" s="293"/>
      <c r="M6747" s="290"/>
      <c r="N6747" s="314"/>
    </row>
    <row r="6748" spans="12:14" s="291" customFormat="1" ht="12.75" hidden="1" customHeight="1">
      <c r="L6748" s="293"/>
      <c r="M6748" s="290"/>
      <c r="N6748" s="314"/>
    </row>
    <row r="6749" spans="12:14" s="291" customFormat="1" ht="12.75" hidden="1" customHeight="1">
      <c r="L6749" s="293"/>
      <c r="M6749" s="290"/>
      <c r="N6749" s="314"/>
    </row>
    <row r="6750" spans="12:14" s="291" customFormat="1" ht="12.75" hidden="1" customHeight="1">
      <c r="L6750" s="293"/>
      <c r="M6750" s="290"/>
      <c r="N6750" s="314"/>
    </row>
    <row r="6751" spans="12:14" s="291" customFormat="1" ht="12.75" hidden="1" customHeight="1">
      <c r="L6751" s="293"/>
      <c r="M6751" s="290"/>
      <c r="N6751" s="314"/>
    </row>
    <row r="6752" spans="12:14" s="291" customFormat="1" ht="12.75" hidden="1" customHeight="1">
      <c r="L6752" s="293"/>
      <c r="M6752" s="290"/>
      <c r="N6752" s="314"/>
    </row>
    <row r="6753" spans="12:14" s="291" customFormat="1" ht="12.75" hidden="1" customHeight="1">
      <c r="L6753" s="293"/>
      <c r="M6753" s="290"/>
      <c r="N6753" s="314"/>
    </row>
    <row r="6754" spans="12:14" s="291" customFormat="1" ht="12.75" hidden="1" customHeight="1">
      <c r="L6754" s="293"/>
      <c r="M6754" s="290"/>
      <c r="N6754" s="314"/>
    </row>
    <row r="6755" spans="12:14" s="291" customFormat="1" ht="12.75" hidden="1" customHeight="1">
      <c r="L6755" s="293"/>
      <c r="M6755" s="290"/>
      <c r="N6755" s="314"/>
    </row>
    <row r="6756" spans="12:14" s="291" customFormat="1" ht="12.75" hidden="1" customHeight="1">
      <c r="L6756" s="293"/>
      <c r="M6756" s="290"/>
      <c r="N6756" s="314"/>
    </row>
    <row r="6757" spans="12:14" s="291" customFormat="1" ht="12.75" hidden="1" customHeight="1">
      <c r="L6757" s="293"/>
      <c r="M6757" s="290"/>
      <c r="N6757" s="314"/>
    </row>
    <row r="6758" spans="12:14" s="291" customFormat="1" ht="12.75" hidden="1" customHeight="1">
      <c r="L6758" s="293"/>
      <c r="M6758" s="290"/>
      <c r="N6758" s="314"/>
    </row>
    <row r="6759" spans="12:14" s="291" customFormat="1" ht="12.75" hidden="1" customHeight="1">
      <c r="L6759" s="293"/>
      <c r="M6759" s="290"/>
      <c r="N6759" s="314"/>
    </row>
    <row r="6760" spans="12:14" s="291" customFormat="1" ht="12.75" hidden="1" customHeight="1">
      <c r="L6760" s="293"/>
      <c r="M6760" s="290"/>
      <c r="N6760" s="314"/>
    </row>
    <row r="6761" spans="12:14" s="291" customFormat="1" ht="12.75" hidden="1" customHeight="1">
      <c r="L6761" s="293"/>
      <c r="M6761" s="290"/>
      <c r="N6761" s="314"/>
    </row>
    <row r="6762" spans="12:14" s="291" customFormat="1" ht="12.75" hidden="1" customHeight="1">
      <c r="L6762" s="293"/>
      <c r="M6762" s="290"/>
      <c r="N6762" s="314"/>
    </row>
    <row r="6763" spans="12:14" s="291" customFormat="1" ht="12.75" hidden="1" customHeight="1">
      <c r="L6763" s="293"/>
      <c r="M6763" s="290"/>
      <c r="N6763" s="314"/>
    </row>
    <row r="6764" spans="12:14" s="291" customFormat="1" ht="12.75" hidden="1" customHeight="1">
      <c r="L6764" s="293"/>
      <c r="M6764" s="290"/>
      <c r="N6764" s="314"/>
    </row>
    <row r="6765" spans="12:14" s="291" customFormat="1" ht="12.75" hidden="1" customHeight="1">
      <c r="L6765" s="293"/>
      <c r="M6765" s="290"/>
      <c r="N6765" s="314"/>
    </row>
    <row r="6766" spans="12:14" s="291" customFormat="1" ht="12.75" hidden="1" customHeight="1">
      <c r="L6766" s="293"/>
      <c r="M6766" s="290"/>
      <c r="N6766" s="314"/>
    </row>
    <row r="6767" spans="12:14" s="291" customFormat="1" ht="12.75" hidden="1" customHeight="1">
      <c r="L6767" s="293"/>
      <c r="M6767" s="290"/>
      <c r="N6767" s="314"/>
    </row>
    <row r="6768" spans="12:14" s="291" customFormat="1" ht="12.75" hidden="1" customHeight="1">
      <c r="L6768" s="293"/>
      <c r="M6768" s="290"/>
      <c r="N6768" s="314"/>
    </row>
    <row r="6769" spans="12:14" s="291" customFormat="1" ht="12.75" hidden="1" customHeight="1">
      <c r="L6769" s="293"/>
      <c r="M6769" s="290"/>
      <c r="N6769" s="314"/>
    </row>
    <row r="6770" spans="12:14" s="291" customFormat="1" ht="12.75" hidden="1" customHeight="1">
      <c r="L6770" s="293"/>
      <c r="M6770" s="290"/>
      <c r="N6770" s="314"/>
    </row>
    <row r="6771" spans="12:14" s="291" customFormat="1" ht="12.75" hidden="1" customHeight="1">
      <c r="L6771" s="293"/>
      <c r="M6771" s="290"/>
      <c r="N6771" s="314"/>
    </row>
    <row r="6772" spans="12:14" s="291" customFormat="1" ht="12.75" hidden="1" customHeight="1">
      <c r="L6772" s="293"/>
      <c r="M6772" s="290"/>
      <c r="N6772" s="314"/>
    </row>
    <row r="6773" spans="12:14" s="291" customFormat="1" ht="12.75" hidden="1" customHeight="1">
      <c r="L6773" s="293"/>
      <c r="M6773" s="290"/>
      <c r="N6773" s="314"/>
    </row>
    <row r="6774" spans="12:14" s="291" customFormat="1" ht="12.75" hidden="1" customHeight="1">
      <c r="L6774" s="293"/>
      <c r="M6774" s="290"/>
      <c r="N6774" s="314"/>
    </row>
    <row r="6775" spans="12:14" s="291" customFormat="1" ht="12.75" hidden="1" customHeight="1">
      <c r="L6775" s="293"/>
      <c r="M6775" s="290"/>
      <c r="N6775" s="314"/>
    </row>
    <row r="6776" spans="12:14" s="291" customFormat="1" ht="12.75" hidden="1" customHeight="1">
      <c r="L6776" s="293"/>
      <c r="M6776" s="290"/>
      <c r="N6776" s="314"/>
    </row>
    <row r="6777" spans="12:14" s="291" customFormat="1" ht="12.75" hidden="1" customHeight="1">
      <c r="L6777" s="293"/>
      <c r="M6777" s="290"/>
      <c r="N6777" s="314"/>
    </row>
    <row r="6778" spans="12:14" s="291" customFormat="1" ht="12.75" hidden="1" customHeight="1">
      <c r="L6778" s="293"/>
      <c r="M6778" s="290"/>
      <c r="N6778" s="314"/>
    </row>
    <row r="6779" spans="12:14" s="291" customFormat="1" ht="12.75" hidden="1" customHeight="1">
      <c r="L6779" s="293"/>
      <c r="M6779" s="290"/>
      <c r="N6779" s="314"/>
    </row>
    <row r="6780" spans="12:14" s="291" customFormat="1" ht="12.75" hidden="1" customHeight="1">
      <c r="L6780" s="293"/>
      <c r="M6780" s="290"/>
      <c r="N6780" s="314"/>
    </row>
    <row r="6781" spans="12:14" s="291" customFormat="1" ht="12.75" hidden="1" customHeight="1">
      <c r="L6781" s="293"/>
      <c r="M6781" s="290"/>
      <c r="N6781" s="314"/>
    </row>
    <row r="6782" spans="12:14" s="291" customFormat="1" ht="12.75" hidden="1" customHeight="1">
      <c r="L6782" s="293"/>
      <c r="M6782" s="290"/>
      <c r="N6782" s="314"/>
    </row>
    <row r="6783" spans="12:14" s="291" customFormat="1" ht="12.75" hidden="1" customHeight="1">
      <c r="L6783" s="293"/>
      <c r="M6783" s="290"/>
      <c r="N6783" s="314"/>
    </row>
    <row r="6784" spans="12:14" s="291" customFormat="1" ht="12.75" hidden="1" customHeight="1">
      <c r="L6784" s="293"/>
      <c r="M6784" s="290"/>
      <c r="N6784" s="314"/>
    </row>
    <row r="6785" spans="12:14" s="291" customFormat="1" ht="12.75" hidden="1" customHeight="1">
      <c r="L6785" s="293"/>
      <c r="M6785" s="290"/>
      <c r="N6785" s="314"/>
    </row>
    <row r="6786" spans="12:14" s="291" customFormat="1" ht="12.75" hidden="1" customHeight="1">
      <c r="L6786" s="293"/>
      <c r="M6786" s="290"/>
      <c r="N6786" s="314"/>
    </row>
    <row r="6787" spans="12:14" s="291" customFormat="1" ht="12.75" hidden="1" customHeight="1">
      <c r="L6787" s="293"/>
      <c r="M6787" s="290"/>
      <c r="N6787" s="314"/>
    </row>
    <row r="6788" spans="12:14" s="291" customFormat="1" ht="12.75" hidden="1" customHeight="1">
      <c r="L6788" s="293"/>
      <c r="M6788" s="290"/>
      <c r="N6788" s="314"/>
    </row>
    <row r="6789" spans="12:14" s="291" customFormat="1" ht="12.75" hidden="1" customHeight="1">
      <c r="L6789" s="293"/>
      <c r="M6789" s="290"/>
      <c r="N6789" s="314"/>
    </row>
    <row r="6790" spans="12:14" s="291" customFormat="1" ht="12.75" hidden="1" customHeight="1">
      <c r="L6790" s="293"/>
      <c r="M6790" s="290"/>
      <c r="N6790" s="314"/>
    </row>
    <row r="6791" spans="12:14" s="291" customFormat="1" ht="12.75" hidden="1" customHeight="1">
      <c r="L6791" s="293"/>
      <c r="M6791" s="290"/>
      <c r="N6791" s="314"/>
    </row>
    <row r="6792" spans="12:14" s="291" customFormat="1" ht="12.75" hidden="1" customHeight="1">
      <c r="L6792" s="293"/>
      <c r="M6792" s="290"/>
      <c r="N6792" s="314"/>
    </row>
    <row r="6793" spans="12:14" s="291" customFormat="1" ht="12.75" hidden="1" customHeight="1">
      <c r="L6793" s="293"/>
      <c r="M6793" s="290"/>
      <c r="N6793" s="314"/>
    </row>
    <row r="6794" spans="12:14" s="291" customFormat="1" ht="12.75" hidden="1" customHeight="1">
      <c r="L6794" s="293"/>
      <c r="M6794" s="290"/>
      <c r="N6794" s="314"/>
    </row>
    <row r="6795" spans="12:14" s="291" customFormat="1" ht="12.75" hidden="1" customHeight="1">
      <c r="L6795" s="293"/>
      <c r="M6795" s="290"/>
      <c r="N6795" s="314"/>
    </row>
    <row r="6796" spans="12:14" s="291" customFormat="1" ht="12.75" hidden="1" customHeight="1">
      <c r="L6796" s="293"/>
      <c r="M6796" s="290"/>
      <c r="N6796" s="314"/>
    </row>
    <row r="6797" spans="12:14" s="291" customFormat="1" ht="12.75" hidden="1" customHeight="1">
      <c r="L6797" s="293"/>
      <c r="M6797" s="290"/>
      <c r="N6797" s="314"/>
    </row>
    <row r="6798" spans="12:14" s="291" customFormat="1" ht="12.75" hidden="1" customHeight="1">
      <c r="L6798" s="293"/>
      <c r="M6798" s="290"/>
      <c r="N6798" s="314"/>
    </row>
    <row r="6799" spans="12:14" s="291" customFormat="1" ht="12.75" hidden="1" customHeight="1">
      <c r="L6799" s="293"/>
      <c r="M6799" s="290"/>
      <c r="N6799" s="314"/>
    </row>
    <row r="6800" spans="12:14" s="291" customFormat="1" ht="12.75" hidden="1" customHeight="1">
      <c r="L6800" s="293"/>
      <c r="M6800" s="290"/>
      <c r="N6800" s="314"/>
    </row>
    <row r="6801" spans="12:14" s="291" customFormat="1" ht="12.75" hidden="1" customHeight="1">
      <c r="L6801" s="293"/>
      <c r="M6801" s="290"/>
      <c r="N6801" s="314"/>
    </row>
    <row r="6802" spans="12:14" s="291" customFormat="1" ht="12.75" hidden="1" customHeight="1">
      <c r="L6802" s="293"/>
      <c r="M6802" s="290"/>
      <c r="N6802" s="314"/>
    </row>
    <row r="6803" spans="12:14" s="291" customFormat="1" ht="12.75" hidden="1" customHeight="1">
      <c r="L6803" s="293"/>
      <c r="M6803" s="290"/>
      <c r="N6803" s="314"/>
    </row>
    <row r="6804" spans="12:14" s="291" customFormat="1" ht="12.75" hidden="1" customHeight="1">
      <c r="L6804" s="293"/>
      <c r="M6804" s="290"/>
      <c r="N6804" s="314"/>
    </row>
    <row r="6805" spans="12:14" s="291" customFormat="1" ht="12.75" hidden="1" customHeight="1">
      <c r="L6805" s="293"/>
      <c r="M6805" s="290"/>
      <c r="N6805" s="314"/>
    </row>
    <row r="6806" spans="12:14" s="291" customFormat="1" ht="12.75" hidden="1" customHeight="1">
      <c r="L6806" s="293"/>
      <c r="M6806" s="290"/>
      <c r="N6806" s="314"/>
    </row>
    <row r="6807" spans="12:14" s="291" customFormat="1" ht="12.75" hidden="1" customHeight="1">
      <c r="L6807" s="293"/>
      <c r="M6807" s="290"/>
      <c r="N6807" s="314"/>
    </row>
    <row r="6808" spans="12:14" s="291" customFormat="1" ht="12.75" hidden="1" customHeight="1">
      <c r="L6808" s="293"/>
      <c r="M6808" s="290"/>
      <c r="N6808" s="314"/>
    </row>
    <row r="6809" spans="12:14" s="291" customFormat="1" ht="12.75" hidden="1" customHeight="1">
      <c r="L6809" s="293"/>
      <c r="M6809" s="290"/>
      <c r="N6809" s="314"/>
    </row>
    <row r="6810" spans="12:14" s="291" customFormat="1" ht="12.75" hidden="1" customHeight="1">
      <c r="L6810" s="293"/>
      <c r="M6810" s="290"/>
      <c r="N6810" s="314"/>
    </row>
    <row r="6811" spans="12:14" s="291" customFormat="1" ht="12.75" hidden="1" customHeight="1">
      <c r="L6811" s="293"/>
      <c r="M6811" s="290"/>
      <c r="N6811" s="314"/>
    </row>
    <row r="6812" spans="12:14" s="291" customFormat="1" ht="12.75" hidden="1" customHeight="1">
      <c r="L6812" s="293"/>
      <c r="M6812" s="290"/>
      <c r="N6812" s="314"/>
    </row>
    <row r="6813" spans="12:14" s="291" customFormat="1" ht="12.75" hidden="1" customHeight="1">
      <c r="L6813" s="293"/>
      <c r="M6813" s="290"/>
      <c r="N6813" s="314"/>
    </row>
    <row r="6814" spans="12:14" s="291" customFormat="1" ht="12.75" hidden="1" customHeight="1">
      <c r="L6814" s="293"/>
      <c r="M6814" s="290"/>
      <c r="N6814" s="314"/>
    </row>
    <row r="6815" spans="12:14" s="291" customFormat="1" ht="12.75" hidden="1" customHeight="1">
      <c r="L6815" s="293"/>
      <c r="M6815" s="290"/>
      <c r="N6815" s="314"/>
    </row>
    <row r="6816" spans="12:14" s="291" customFormat="1" ht="12.75" hidden="1" customHeight="1">
      <c r="L6816" s="293"/>
      <c r="M6816" s="290"/>
      <c r="N6816" s="314"/>
    </row>
    <row r="6817" spans="12:14" s="291" customFormat="1" ht="12.75" hidden="1" customHeight="1">
      <c r="L6817" s="293"/>
      <c r="M6817" s="290"/>
      <c r="N6817" s="314"/>
    </row>
    <row r="6818" spans="12:14" s="291" customFormat="1" ht="12.75" hidden="1" customHeight="1">
      <c r="L6818" s="293"/>
      <c r="M6818" s="290"/>
      <c r="N6818" s="314"/>
    </row>
    <row r="6819" spans="12:14" s="291" customFormat="1" ht="12.75" hidden="1" customHeight="1">
      <c r="L6819" s="293"/>
      <c r="M6819" s="290"/>
      <c r="N6819" s="314"/>
    </row>
    <row r="6820" spans="12:14" s="291" customFormat="1" ht="12.75" hidden="1" customHeight="1">
      <c r="L6820" s="293"/>
      <c r="M6820" s="290"/>
      <c r="N6820" s="314"/>
    </row>
    <row r="6821" spans="12:14" s="291" customFormat="1" ht="12.75" hidden="1" customHeight="1">
      <c r="L6821" s="293"/>
      <c r="M6821" s="290"/>
      <c r="N6821" s="314"/>
    </row>
    <row r="6822" spans="12:14" s="291" customFormat="1" ht="12.75" hidden="1" customHeight="1">
      <c r="L6822" s="293"/>
      <c r="M6822" s="290"/>
      <c r="N6822" s="314"/>
    </row>
    <row r="6823" spans="12:14" s="291" customFormat="1" ht="12.75" hidden="1" customHeight="1">
      <c r="L6823" s="293"/>
      <c r="M6823" s="290"/>
      <c r="N6823" s="314"/>
    </row>
    <row r="6824" spans="12:14" s="291" customFormat="1" ht="12.75" hidden="1" customHeight="1">
      <c r="L6824" s="293"/>
      <c r="M6824" s="290"/>
      <c r="N6824" s="314"/>
    </row>
    <row r="6825" spans="12:14" s="291" customFormat="1" ht="12.75" hidden="1" customHeight="1">
      <c r="L6825" s="293"/>
      <c r="M6825" s="290"/>
      <c r="N6825" s="314"/>
    </row>
    <row r="6826" spans="12:14" s="291" customFormat="1" ht="12.75" hidden="1" customHeight="1">
      <c r="L6826" s="293"/>
      <c r="M6826" s="290"/>
      <c r="N6826" s="314"/>
    </row>
    <row r="6827" spans="12:14" s="291" customFormat="1" ht="12.75" hidden="1" customHeight="1">
      <c r="L6827" s="293"/>
      <c r="M6827" s="290"/>
      <c r="N6827" s="314"/>
    </row>
    <row r="6828" spans="12:14" s="291" customFormat="1" ht="12.75" hidden="1" customHeight="1">
      <c r="L6828" s="293"/>
      <c r="M6828" s="290"/>
      <c r="N6828" s="314"/>
    </row>
    <row r="6829" spans="12:14" s="291" customFormat="1" ht="12.75" hidden="1" customHeight="1">
      <c r="L6829" s="293"/>
      <c r="M6829" s="290"/>
      <c r="N6829" s="314"/>
    </row>
    <row r="6830" spans="12:14" s="291" customFormat="1" ht="12.75" hidden="1" customHeight="1">
      <c r="L6830" s="293"/>
      <c r="M6830" s="290"/>
      <c r="N6830" s="314"/>
    </row>
    <row r="6831" spans="12:14" s="291" customFormat="1" ht="12.75" hidden="1" customHeight="1">
      <c r="L6831" s="293"/>
      <c r="M6831" s="290"/>
      <c r="N6831" s="314"/>
    </row>
    <row r="6832" spans="12:14" s="291" customFormat="1" ht="12.75" hidden="1" customHeight="1">
      <c r="L6832" s="293"/>
      <c r="M6832" s="290"/>
      <c r="N6832" s="314"/>
    </row>
    <row r="6833" spans="12:14" s="291" customFormat="1" ht="12.75" hidden="1" customHeight="1">
      <c r="L6833" s="293"/>
      <c r="M6833" s="290"/>
      <c r="N6833" s="314"/>
    </row>
    <row r="6834" spans="12:14" s="291" customFormat="1" ht="12.75" hidden="1" customHeight="1">
      <c r="L6834" s="293"/>
      <c r="M6834" s="290"/>
      <c r="N6834" s="314"/>
    </row>
    <row r="6835" spans="12:14" s="291" customFormat="1" ht="12.75" hidden="1" customHeight="1">
      <c r="L6835" s="293"/>
      <c r="M6835" s="290"/>
      <c r="N6835" s="314"/>
    </row>
    <row r="6836" spans="12:14" s="291" customFormat="1" ht="12.75" hidden="1" customHeight="1">
      <c r="L6836" s="293"/>
      <c r="M6836" s="290"/>
      <c r="N6836" s="314"/>
    </row>
    <row r="6837" spans="12:14" s="291" customFormat="1" ht="12.75" hidden="1" customHeight="1">
      <c r="L6837" s="293"/>
      <c r="M6837" s="290"/>
      <c r="N6837" s="314"/>
    </row>
    <row r="6838" spans="12:14" s="291" customFormat="1" ht="12.75" hidden="1" customHeight="1">
      <c r="L6838" s="293"/>
      <c r="M6838" s="290"/>
      <c r="N6838" s="314"/>
    </row>
    <row r="6839" spans="12:14" s="291" customFormat="1" ht="12.75" hidden="1" customHeight="1">
      <c r="L6839" s="293"/>
      <c r="M6839" s="290"/>
      <c r="N6839" s="314"/>
    </row>
    <row r="6840" spans="12:14" s="291" customFormat="1" ht="12.75" hidden="1" customHeight="1">
      <c r="L6840" s="293"/>
      <c r="M6840" s="290"/>
      <c r="N6840" s="314"/>
    </row>
    <row r="6841" spans="12:14" s="291" customFormat="1" ht="12.75" hidden="1" customHeight="1">
      <c r="L6841" s="293"/>
      <c r="M6841" s="290"/>
      <c r="N6841" s="314"/>
    </row>
    <row r="6842" spans="12:14" s="291" customFormat="1" ht="12.75" hidden="1" customHeight="1">
      <c r="L6842" s="293"/>
      <c r="M6842" s="290"/>
      <c r="N6842" s="314"/>
    </row>
    <row r="6843" spans="12:14" s="291" customFormat="1" ht="12.75" hidden="1" customHeight="1">
      <c r="L6843" s="293"/>
      <c r="M6843" s="290"/>
      <c r="N6843" s="314"/>
    </row>
    <row r="6844" spans="12:14" s="291" customFormat="1" ht="12.75" hidden="1" customHeight="1">
      <c r="L6844" s="293"/>
      <c r="M6844" s="290"/>
      <c r="N6844" s="314"/>
    </row>
    <row r="6845" spans="12:14" s="291" customFormat="1" ht="12.75" hidden="1" customHeight="1">
      <c r="L6845" s="293"/>
      <c r="M6845" s="290"/>
      <c r="N6845" s="314"/>
    </row>
    <row r="6846" spans="12:14" s="291" customFormat="1" ht="12.75" hidden="1" customHeight="1">
      <c r="L6846" s="293"/>
      <c r="M6846" s="290"/>
      <c r="N6846" s="314"/>
    </row>
    <row r="6847" spans="12:14" s="291" customFormat="1" ht="12.75" hidden="1" customHeight="1">
      <c r="L6847" s="293"/>
      <c r="M6847" s="290"/>
      <c r="N6847" s="314"/>
    </row>
    <row r="6848" spans="12:14" s="291" customFormat="1" ht="12.75" hidden="1" customHeight="1">
      <c r="L6848" s="293"/>
      <c r="M6848" s="290"/>
      <c r="N6848" s="314"/>
    </row>
    <row r="6849" spans="12:14" s="291" customFormat="1" ht="12.75" hidden="1" customHeight="1">
      <c r="L6849" s="293"/>
      <c r="M6849" s="290"/>
      <c r="N6849" s="314"/>
    </row>
    <row r="6850" spans="12:14" s="291" customFormat="1" ht="12.75" hidden="1" customHeight="1">
      <c r="L6850" s="293"/>
      <c r="M6850" s="290"/>
      <c r="N6850" s="314"/>
    </row>
    <row r="6851" spans="12:14" s="291" customFormat="1" ht="12.75" hidden="1" customHeight="1">
      <c r="L6851" s="293"/>
      <c r="M6851" s="290"/>
      <c r="N6851" s="314"/>
    </row>
    <row r="6852" spans="12:14" s="291" customFormat="1" ht="12.75" hidden="1" customHeight="1">
      <c r="L6852" s="293"/>
      <c r="M6852" s="290"/>
      <c r="N6852" s="314"/>
    </row>
    <row r="6853" spans="12:14" s="291" customFormat="1" ht="12.75" hidden="1" customHeight="1">
      <c r="L6853" s="293"/>
      <c r="M6853" s="290"/>
      <c r="N6853" s="314"/>
    </row>
    <row r="6854" spans="12:14" s="291" customFormat="1" ht="12.75" hidden="1" customHeight="1">
      <c r="L6854" s="293"/>
      <c r="M6854" s="290"/>
      <c r="N6854" s="314"/>
    </row>
    <row r="6855" spans="12:14" s="291" customFormat="1" ht="12.75" hidden="1" customHeight="1">
      <c r="L6855" s="293"/>
      <c r="M6855" s="290"/>
      <c r="N6855" s="314"/>
    </row>
    <row r="6856" spans="12:14" s="291" customFormat="1" ht="12.75" hidden="1" customHeight="1">
      <c r="L6856" s="293"/>
      <c r="M6856" s="290"/>
      <c r="N6856" s="314"/>
    </row>
    <row r="6857" spans="12:14" s="291" customFormat="1" ht="12.75" hidden="1" customHeight="1">
      <c r="L6857" s="293"/>
      <c r="M6857" s="290"/>
      <c r="N6857" s="314"/>
    </row>
    <row r="6858" spans="12:14" s="291" customFormat="1" ht="12.75" hidden="1" customHeight="1">
      <c r="L6858" s="293"/>
      <c r="M6858" s="290"/>
      <c r="N6858" s="314"/>
    </row>
    <row r="6859" spans="12:14" s="291" customFormat="1" ht="12.75" hidden="1" customHeight="1">
      <c r="L6859" s="293"/>
      <c r="M6859" s="290"/>
      <c r="N6859" s="314"/>
    </row>
    <row r="6860" spans="12:14" s="291" customFormat="1" ht="12.75" hidden="1" customHeight="1">
      <c r="L6860" s="293"/>
      <c r="M6860" s="290"/>
      <c r="N6860" s="314"/>
    </row>
    <row r="6861" spans="12:14" s="291" customFormat="1" ht="12.75" hidden="1" customHeight="1">
      <c r="L6861" s="293"/>
      <c r="M6861" s="290"/>
      <c r="N6861" s="314"/>
    </row>
    <row r="6862" spans="12:14" s="291" customFormat="1" ht="12.75" hidden="1" customHeight="1">
      <c r="L6862" s="293"/>
      <c r="M6862" s="290"/>
      <c r="N6862" s="314"/>
    </row>
    <row r="6863" spans="12:14" s="291" customFormat="1" ht="12.75" hidden="1" customHeight="1">
      <c r="L6863" s="293"/>
      <c r="M6863" s="290"/>
      <c r="N6863" s="314"/>
    </row>
    <row r="6864" spans="12:14" s="291" customFormat="1" ht="12.75" hidden="1" customHeight="1">
      <c r="L6864" s="293"/>
      <c r="M6864" s="290"/>
      <c r="N6864" s="314"/>
    </row>
    <row r="6865" spans="12:14" s="291" customFormat="1" ht="12.75" hidden="1" customHeight="1">
      <c r="L6865" s="293"/>
      <c r="M6865" s="290"/>
      <c r="N6865" s="314"/>
    </row>
    <row r="6866" spans="12:14" s="291" customFormat="1" ht="12.75" hidden="1" customHeight="1">
      <c r="L6866" s="293"/>
      <c r="M6866" s="290"/>
      <c r="N6866" s="314"/>
    </row>
    <row r="6867" spans="12:14" s="291" customFormat="1" ht="12.75" hidden="1" customHeight="1">
      <c r="L6867" s="293"/>
      <c r="M6867" s="290"/>
      <c r="N6867" s="314"/>
    </row>
    <row r="6868" spans="12:14" s="291" customFormat="1" ht="12.75" hidden="1" customHeight="1">
      <c r="L6868" s="293"/>
      <c r="M6868" s="290"/>
      <c r="N6868" s="314"/>
    </row>
    <row r="6869" spans="12:14" s="291" customFormat="1" ht="12.75" hidden="1" customHeight="1">
      <c r="L6869" s="293"/>
      <c r="M6869" s="290"/>
      <c r="N6869" s="314"/>
    </row>
    <row r="6870" spans="12:14" s="291" customFormat="1" ht="12.75" hidden="1" customHeight="1">
      <c r="L6870" s="293"/>
      <c r="M6870" s="290"/>
      <c r="N6870" s="314"/>
    </row>
    <row r="6871" spans="12:14" s="291" customFormat="1" ht="12.75" hidden="1" customHeight="1">
      <c r="L6871" s="293"/>
      <c r="M6871" s="290"/>
      <c r="N6871" s="314"/>
    </row>
    <row r="6872" spans="12:14" s="291" customFormat="1" ht="12.75" hidden="1" customHeight="1">
      <c r="L6872" s="293"/>
      <c r="M6872" s="290"/>
      <c r="N6872" s="314"/>
    </row>
    <row r="6873" spans="12:14" s="291" customFormat="1" ht="12.75" hidden="1" customHeight="1">
      <c r="L6873" s="293"/>
      <c r="M6873" s="290"/>
      <c r="N6873" s="314"/>
    </row>
    <row r="6874" spans="12:14" s="291" customFormat="1" ht="12.75" hidden="1" customHeight="1">
      <c r="L6874" s="293"/>
      <c r="M6874" s="290"/>
      <c r="N6874" s="314"/>
    </row>
    <row r="6875" spans="12:14" s="291" customFormat="1" ht="12.75" hidden="1" customHeight="1">
      <c r="L6875" s="293"/>
      <c r="M6875" s="290"/>
      <c r="N6875" s="314"/>
    </row>
    <row r="6876" spans="12:14" s="291" customFormat="1" ht="12.75" hidden="1" customHeight="1">
      <c r="L6876" s="293"/>
      <c r="M6876" s="290"/>
      <c r="N6876" s="314"/>
    </row>
    <row r="6877" spans="12:14" s="291" customFormat="1" ht="12.75" hidden="1" customHeight="1">
      <c r="L6877" s="293"/>
      <c r="M6877" s="290"/>
      <c r="N6877" s="314"/>
    </row>
    <row r="6878" spans="12:14" s="291" customFormat="1" ht="12.75" hidden="1" customHeight="1">
      <c r="L6878" s="293"/>
      <c r="M6878" s="290"/>
      <c r="N6878" s="314"/>
    </row>
    <row r="6879" spans="12:14" s="291" customFormat="1" ht="12.75" hidden="1" customHeight="1">
      <c r="L6879" s="293"/>
      <c r="M6879" s="290"/>
      <c r="N6879" s="314"/>
    </row>
    <row r="6880" spans="12:14" s="291" customFormat="1" ht="12.75" hidden="1" customHeight="1">
      <c r="L6880" s="293"/>
      <c r="M6880" s="290"/>
      <c r="N6880" s="314"/>
    </row>
    <row r="6881" spans="12:14" s="291" customFormat="1" ht="12.75" hidden="1" customHeight="1">
      <c r="L6881" s="293"/>
      <c r="M6881" s="290"/>
      <c r="N6881" s="314"/>
    </row>
    <row r="6882" spans="12:14" s="291" customFormat="1" ht="12.75" hidden="1" customHeight="1">
      <c r="L6882" s="293"/>
      <c r="M6882" s="290"/>
      <c r="N6882" s="314"/>
    </row>
    <row r="6883" spans="12:14" s="291" customFormat="1" ht="12.75" hidden="1" customHeight="1">
      <c r="L6883" s="293"/>
      <c r="M6883" s="290"/>
      <c r="N6883" s="314"/>
    </row>
    <row r="6884" spans="12:14" s="291" customFormat="1" ht="12.75" hidden="1" customHeight="1">
      <c r="L6884" s="293"/>
      <c r="M6884" s="290"/>
      <c r="N6884" s="314"/>
    </row>
    <row r="6885" spans="12:14" s="291" customFormat="1" ht="12.75" hidden="1" customHeight="1">
      <c r="L6885" s="293"/>
      <c r="M6885" s="290"/>
      <c r="N6885" s="314"/>
    </row>
    <row r="6886" spans="12:14" s="291" customFormat="1" ht="12.75" hidden="1" customHeight="1">
      <c r="L6886" s="293"/>
      <c r="M6886" s="290"/>
      <c r="N6886" s="314"/>
    </row>
    <row r="6887" spans="12:14" s="291" customFormat="1" ht="12.75" hidden="1" customHeight="1">
      <c r="L6887" s="293"/>
      <c r="M6887" s="290"/>
      <c r="N6887" s="314"/>
    </row>
    <row r="6888" spans="12:14" s="291" customFormat="1" ht="12.75" hidden="1" customHeight="1">
      <c r="L6888" s="293"/>
      <c r="M6888" s="290"/>
      <c r="N6888" s="314"/>
    </row>
    <row r="6889" spans="12:14" s="291" customFormat="1" ht="12.75" hidden="1" customHeight="1">
      <c r="L6889" s="293"/>
      <c r="M6889" s="290"/>
      <c r="N6889" s="314"/>
    </row>
    <row r="6890" spans="12:14" s="291" customFormat="1" ht="12.75" hidden="1" customHeight="1">
      <c r="L6890" s="293"/>
      <c r="M6890" s="290"/>
      <c r="N6890" s="314"/>
    </row>
    <row r="6891" spans="12:14" s="291" customFormat="1" ht="12.75" hidden="1" customHeight="1">
      <c r="L6891" s="293"/>
      <c r="M6891" s="290"/>
      <c r="N6891" s="314"/>
    </row>
    <row r="6892" spans="12:14" s="291" customFormat="1" ht="12.75" hidden="1" customHeight="1">
      <c r="L6892" s="293"/>
      <c r="M6892" s="290"/>
      <c r="N6892" s="314"/>
    </row>
    <row r="6893" spans="12:14" s="291" customFormat="1" ht="12.75" hidden="1" customHeight="1">
      <c r="L6893" s="293"/>
      <c r="M6893" s="290"/>
      <c r="N6893" s="314"/>
    </row>
    <row r="6894" spans="12:14" s="291" customFormat="1" ht="12.75" hidden="1" customHeight="1">
      <c r="L6894" s="293"/>
      <c r="M6894" s="290"/>
      <c r="N6894" s="314"/>
    </row>
    <row r="6895" spans="12:14" s="291" customFormat="1" ht="12.75" hidden="1" customHeight="1">
      <c r="L6895" s="293"/>
      <c r="M6895" s="290"/>
      <c r="N6895" s="314"/>
    </row>
    <row r="6896" spans="12:14" s="291" customFormat="1" ht="12.75" hidden="1" customHeight="1">
      <c r="L6896" s="293"/>
      <c r="M6896" s="290"/>
      <c r="N6896" s="314"/>
    </row>
    <row r="6897" spans="12:14" s="291" customFormat="1" ht="12.75" hidden="1" customHeight="1">
      <c r="L6897" s="293"/>
      <c r="M6897" s="290"/>
      <c r="N6897" s="314"/>
    </row>
    <row r="6898" spans="12:14" s="291" customFormat="1" ht="12.75" hidden="1" customHeight="1">
      <c r="L6898" s="293"/>
      <c r="M6898" s="290"/>
      <c r="N6898" s="314"/>
    </row>
    <row r="6899" spans="12:14" s="291" customFormat="1" ht="12.75" hidden="1" customHeight="1">
      <c r="L6899" s="293"/>
      <c r="M6899" s="290"/>
      <c r="N6899" s="314"/>
    </row>
    <row r="6900" spans="12:14" s="291" customFormat="1" ht="12.75" hidden="1" customHeight="1">
      <c r="L6900" s="293"/>
      <c r="M6900" s="290"/>
      <c r="N6900" s="314"/>
    </row>
    <row r="6901" spans="12:14" s="291" customFormat="1" ht="12.75" hidden="1" customHeight="1">
      <c r="L6901" s="293"/>
      <c r="M6901" s="290"/>
      <c r="N6901" s="314"/>
    </row>
    <row r="6902" spans="12:14" s="291" customFormat="1" ht="12.75" hidden="1" customHeight="1">
      <c r="L6902" s="293"/>
      <c r="M6902" s="290"/>
      <c r="N6902" s="314"/>
    </row>
    <row r="6903" spans="12:14" s="291" customFormat="1" ht="12.75" hidden="1" customHeight="1">
      <c r="L6903" s="293"/>
      <c r="M6903" s="290"/>
      <c r="N6903" s="314"/>
    </row>
    <row r="6904" spans="12:14" s="291" customFormat="1" ht="12.75" hidden="1" customHeight="1">
      <c r="L6904" s="293"/>
      <c r="M6904" s="290"/>
      <c r="N6904" s="314"/>
    </row>
    <row r="6905" spans="12:14" s="291" customFormat="1" ht="12.75" hidden="1" customHeight="1">
      <c r="L6905" s="293"/>
      <c r="M6905" s="290"/>
      <c r="N6905" s="314"/>
    </row>
    <row r="6906" spans="12:14" s="291" customFormat="1" ht="12.75" hidden="1" customHeight="1">
      <c r="L6906" s="293"/>
      <c r="M6906" s="290"/>
      <c r="N6906" s="314"/>
    </row>
    <row r="6907" spans="12:14" s="291" customFormat="1" ht="12.75" hidden="1" customHeight="1">
      <c r="L6907" s="293"/>
      <c r="M6907" s="290"/>
      <c r="N6907" s="314"/>
    </row>
    <row r="6908" spans="12:14" s="291" customFormat="1" ht="12.75" hidden="1" customHeight="1">
      <c r="L6908" s="293"/>
      <c r="M6908" s="290"/>
      <c r="N6908" s="314"/>
    </row>
    <row r="6909" spans="12:14" s="291" customFormat="1" ht="12.75" hidden="1" customHeight="1">
      <c r="L6909" s="293"/>
      <c r="M6909" s="290"/>
      <c r="N6909" s="314"/>
    </row>
    <row r="6910" spans="12:14" s="291" customFormat="1" ht="12.75" hidden="1" customHeight="1">
      <c r="L6910" s="293"/>
      <c r="M6910" s="290"/>
      <c r="N6910" s="314"/>
    </row>
    <row r="6911" spans="12:14" s="291" customFormat="1" ht="12.75" hidden="1" customHeight="1">
      <c r="L6911" s="293"/>
      <c r="M6911" s="290"/>
      <c r="N6911" s="314"/>
    </row>
    <row r="6912" spans="12:14" s="291" customFormat="1" ht="12.75" hidden="1" customHeight="1">
      <c r="L6912" s="293"/>
      <c r="M6912" s="290"/>
      <c r="N6912" s="314"/>
    </row>
    <row r="6913" spans="12:14" s="291" customFormat="1" ht="12.75" hidden="1" customHeight="1">
      <c r="L6913" s="293"/>
      <c r="M6913" s="290"/>
      <c r="N6913" s="314"/>
    </row>
    <row r="6914" spans="12:14" s="291" customFormat="1" ht="12.75" hidden="1" customHeight="1">
      <c r="L6914" s="293"/>
      <c r="M6914" s="290"/>
      <c r="N6914" s="314"/>
    </row>
    <row r="6915" spans="12:14" s="291" customFormat="1" ht="12.75" hidden="1" customHeight="1">
      <c r="L6915" s="293"/>
      <c r="M6915" s="290"/>
      <c r="N6915" s="314"/>
    </row>
    <row r="6916" spans="12:14" s="291" customFormat="1" ht="12.75" hidden="1" customHeight="1">
      <c r="L6916" s="293"/>
      <c r="M6916" s="290"/>
      <c r="N6916" s="314"/>
    </row>
    <row r="6917" spans="12:14" s="291" customFormat="1" ht="12.75" hidden="1" customHeight="1">
      <c r="L6917" s="293"/>
      <c r="M6917" s="290"/>
      <c r="N6917" s="314"/>
    </row>
    <row r="6918" spans="12:14" s="291" customFormat="1" ht="12.75" hidden="1" customHeight="1">
      <c r="L6918" s="293"/>
      <c r="M6918" s="290"/>
      <c r="N6918" s="314"/>
    </row>
    <row r="6919" spans="12:14" s="291" customFormat="1" ht="12.75" hidden="1" customHeight="1">
      <c r="L6919" s="293"/>
      <c r="M6919" s="290"/>
      <c r="N6919" s="314"/>
    </row>
    <row r="6920" spans="12:14" s="291" customFormat="1" ht="12.75" hidden="1" customHeight="1">
      <c r="L6920" s="293"/>
      <c r="M6920" s="290"/>
      <c r="N6920" s="314"/>
    </row>
    <row r="6921" spans="12:14" s="291" customFormat="1" ht="12.75" hidden="1" customHeight="1">
      <c r="L6921" s="293"/>
      <c r="M6921" s="290"/>
      <c r="N6921" s="314"/>
    </row>
    <row r="6922" spans="12:14" s="291" customFormat="1" ht="12.75" hidden="1" customHeight="1">
      <c r="L6922" s="293"/>
      <c r="M6922" s="290"/>
      <c r="N6922" s="314"/>
    </row>
    <row r="6923" spans="12:14" s="291" customFormat="1" ht="12.75" hidden="1" customHeight="1">
      <c r="L6923" s="293"/>
      <c r="M6923" s="290"/>
      <c r="N6923" s="314"/>
    </row>
    <row r="6924" spans="12:14" s="291" customFormat="1" ht="12.75" hidden="1" customHeight="1">
      <c r="L6924" s="293"/>
      <c r="M6924" s="290"/>
      <c r="N6924" s="314"/>
    </row>
    <row r="6925" spans="12:14" s="291" customFormat="1" ht="12.75" hidden="1" customHeight="1">
      <c r="L6925" s="293"/>
      <c r="M6925" s="290"/>
      <c r="N6925" s="314"/>
    </row>
    <row r="6926" spans="12:14" s="291" customFormat="1" ht="12.75" hidden="1" customHeight="1">
      <c r="L6926" s="293"/>
      <c r="M6926" s="290"/>
      <c r="N6926" s="314"/>
    </row>
    <row r="6927" spans="12:14" s="291" customFormat="1" ht="12.75" hidden="1" customHeight="1">
      <c r="L6927" s="293"/>
      <c r="M6927" s="290"/>
      <c r="N6927" s="314"/>
    </row>
    <row r="6928" spans="12:14" s="291" customFormat="1" ht="12.75" hidden="1" customHeight="1">
      <c r="L6928" s="293"/>
      <c r="M6928" s="290"/>
      <c r="N6928" s="314"/>
    </row>
    <row r="6929" spans="12:14" s="291" customFormat="1" ht="12.75" hidden="1" customHeight="1">
      <c r="L6929" s="293"/>
      <c r="M6929" s="290"/>
      <c r="N6929" s="314"/>
    </row>
    <row r="6930" spans="12:14" s="291" customFormat="1" ht="12.75" hidden="1" customHeight="1">
      <c r="L6930" s="293"/>
      <c r="M6930" s="290"/>
      <c r="N6930" s="314"/>
    </row>
    <row r="6931" spans="12:14" s="291" customFormat="1" ht="12.75" hidden="1" customHeight="1">
      <c r="L6931" s="293"/>
      <c r="M6931" s="290"/>
      <c r="N6931" s="314"/>
    </row>
    <row r="6932" spans="12:14" s="291" customFormat="1" ht="12.75" hidden="1" customHeight="1">
      <c r="L6932" s="293"/>
      <c r="M6932" s="290"/>
      <c r="N6932" s="314"/>
    </row>
    <row r="6933" spans="12:14" s="291" customFormat="1" ht="12.75" hidden="1" customHeight="1">
      <c r="L6933" s="293"/>
      <c r="M6933" s="290"/>
      <c r="N6933" s="314"/>
    </row>
    <row r="6934" spans="12:14" s="291" customFormat="1" ht="12.75" hidden="1" customHeight="1">
      <c r="L6934" s="293"/>
      <c r="M6934" s="290"/>
      <c r="N6934" s="314"/>
    </row>
    <row r="6935" spans="12:14" s="291" customFormat="1" ht="12.75" hidden="1" customHeight="1">
      <c r="L6935" s="293"/>
      <c r="M6935" s="290"/>
      <c r="N6935" s="314"/>
    </row>
    <row r="6936" spans="12:14" s="291" customFormat="1" ht="12.75" hidden="1" customHeight="1">
      <c r="L6936" s="293"/>
      <c r="M6936" s="290"/>
      <c r="N6936" s="314"/>
    </row>
    <row r="6937" spans="12:14" s="291" customFormat="1" ht="12.75" hidden="1" customHeight="1">
      <c r="L6937" s="293"/>
      <c r="M6937" s="290"/>
      <c r="N6937" s="314"/>
    </row>
    <row r="6938" spans="12:14" s="291" customFormat="1" ht="12.75" hidden="1" customHeight="1">
      <c r="L6938" s="293"/>
      <c r="M6938" s="290"/>
      <c r="N6938" s="314"/>
    </row>
    <row r="6939" spans="12:14" s="291" customFormat="1" ht="12.75" hidden="1" customHeight="1">
      <c r="L6939" s="293"/>
      <c r="M6939" s="290"/>
      <c r="N6939" s="314"/>
    </row>
    <row r="6940" spans="12:14" s="291" customFormat="1" ht="12.75" hidden="1" customHeight="1">
      <c r="L6940" s="293"/>
      <c r="M6940" s="290"/>
      <c r="N6940" s="314"/>
    </row>
    <row r="6941" spans="12:14" s="291" customFormat="1" ht="12.75" hidden="1" customHeight="1">
      <c r="L6941" s="293"/>
      <c r="M6941" s="290"/>
      <c r="N6941" s="314"/>
    </row>
    <row r="6942" spans="12:14" s="291" customFormat="1" ht="12.75" hidden="1" customHeight="1">
      <c r="L6942" s="293"/>
      <c r="M6942" s="290"/>
      <c r="N6942" s="314"/>
    </row>
    <row r="6943" spans="12:14" s="291" customFormat="1" ht="12.75" hidden="1" customHeight="1">
      <c r="L6943" s="293"/>
      <c r="M6943" s="290"/>
      <c r="N6943" s="314"/>
    </row>
    <row r="6944" spans="12:14" s="291" customFormat="1" ht="12.75" hidden="1" customHeight="1">
      <c r="L6944" s="293"/>
      <c r="M6944" s="290"/>
      <c r="N6944" s="314"/>
    </row>
    <row r="6945" spans="12:14" s="291" customFormat="1" ht="12.75" hidden="1" customHeight="1">
      <c r="L6945" s="293"/>
      <c r="M6945" s="290"/>
      <c r="N6945" s="314"/>
    </row>
    <row r="6946" spans="12:14" s="291" customFormat="1" ht="12.75" hidden="1" customHeight="1">
      <c r="L6946" s="293"/>
      <c r="M6946" s="290"/>
      <c r="N6946" s="314"/>
    </row>
    <row r="6947" spans="12:14" s="291" customFormat="1" ht="12.75" hidden="1" customHeight="1">
      <c r="L6947" s="293"/>
      <c r="M6947" s="290"/>
      <c r="N6947" s="314"/>
    </row>
    <row r="6948" spans="12:14" s="291" customFormat="1" ht="12.75" hidden="1" customHeight="1">
      <c r="L6948" s="293"/>
      <c r="M6948" s="290"/>
      <c r="N6948" s="314"/>
    </row>
    <row r="6949" spans="12:14" s="291" customFormat="1" ht="12.75" hidden="1" customHeight="1">
      <c r="L6949" s="293"/>
      <c r="M6949" s="290"/>
      <c r="N6949" s="314"/>
    </row>
    <row r="6950" spans="12:14" s="291" customFormat="1" ht="12.75" hidden="1" customHeight="1">
      <c r="L6950" s="293"/>
      <c r="M6950" s="290"/>
      <c r="N6950" s="314"/>
    </row>
    <row r="6951" spans="12:14" s="291" customFormat="1" ht="12.75" hidden="1" customHeight="1">
      <c r="L6951" s="293"/>
      <c r="M6951" s="290"/>
      <c r="N6951" s="314"/>
    </row>
    <row r="6952" spans="12:14" s="291" customFormat="1" ht="12.75" hidden="1" customHeight="1">
      <c r="L6952" s="293"/>
      <c r="M6952" s="290"/>
      <c r="N6952" s="314"/>
    </row>
    <row r="6953" spans="12:14" s="291" customFormat="1" ht="12.75" hidden="1" customHeight="1">
      <c r="L6953" s="293"/>
      <c r="M6953" s="290"/>
      <c r="N6953" s="314"/>
    </row>
    <row r="6954" spans="12:14" s="291" customFormat="1" ht="12.75" hidden="1" customHeight="1">
      <c r="L6954" s="293"/>
      <c r="M6954" s="290"/>
      <c r="N6954" s="314"/>
    </row>
    <row r="6955" spans="12:14" s="291" customFormat="1" ht="12.75" hidden="1" customHeight="1">
      <c r="L6955" s="293"/>
      <c r="M6955" s="290"/>
      <c r="N6955" s="314"/>
    </row>
    <row r="6956" spans="12:14" s="291" customFormat="1" ht="12.75" hidden="1" customHeight="1">
      <c r="L6956" s="293"/>
      <c r="M6956" s="290"/>
      <c r="N6956" s="314"/>
    </row>
    <row r="6957" spans="12:14" s="291" customFormat="1" ht="12.75" hidden="1" customHeight="1">
      <c r="L6957" s="293"/>
      <c r="M6957" s="290"/>
      <c r="N6957" s="314"/>
    </row>
    <row r="6958" spans="12:14" s="291" customFormat="1" ht="12.75" hidden="1" customHeight="1">
      <c r="L6958" s="293"/>
      <c r="M6958" s="290"/>
      <c r="N6958" s="314"/>
    </row>
    <row r="6959" spans="12:14" s="291" customFormat="1" ht="12.75" hidden="1" customHeight="1">
      <c r="L6959" s="293"/>
      <c r="M6959" s="290"/>
      <c r="N6959" s="314"/>
    </row>
    <row r="6960" spans="12:14" s="291" customFormat="1" ht="12.75" hidden="1" customHeight="1">
      <c r="L6960" s="293"/>
      <c r="M6960" s="290"/>
      <c r="N6960" s="314"/>
    </row>
    <row r="6961" spans="12:14" s="291" customFormat="1" ht="12.75" hidden="1" customHeight="1">
      <c r="L6961" s="293"/>
      <c r="M6961" s="290"/>
      <c r="N6961" s="314"/>
    </row>
    <row r="6962" spans="12:14" s="291" customFormat="1" ht="12.75" hidden="1" customHeight="1">
      <c r="L6962" s="293"/>
      <c r="M6962" s="290"/>
      <c r="N6962" s="314"/>
    </row>
    <row r="6963" spans="12:14" s="291" customFormat="1" ht="12.75" hidden="1" customHeight="1">
      <c r="L6963" s="293"/>
      <c r="M6963" s="290"/>
      <c r="N6963" s="314"/>
    </row>
    <row r="6964" spans="12:14" s="291" customFormat="1" ht="12.75" hidden="1" customHeight="1">
      <c r="L6964" s="293"/>
      <c r="M6964" s="290"/>
      <c r="N6964" s="314"/>
    </row>
    <row r="6965" spans="12:14" s="291" customFormat="1" ht="12.75" hidden="1" customHeight="1">
      <c r="L6965" s="293"/>
      <c r="M6965" s="290"/>
      <c r="N6965" s="314"/>
    </row>
    <row r="6966" spans="12:14" s="291" customFormat="1" ht="12.75" hidden="1" customHeight="1">
      <c r="L6966" s="293"/>
      <c r="M6966" s="290"/>
      <c r="N6966" s="314"/>
    </row>
    <row r="6967" spans="12:14" s="291" customFormat="1" ht="12.75" hidden="1" customHeight="1">
      <c r="L6967" s="293"/>
      <c r="M6967" s="290"/>
      <c r="N6967" s="314"/>
    </row>
    <row r="6968" spans="12:14" s="291" customFormat="1" ht="12.75" hidden="1" customHeight="1">
      <c r="L6968" s="293"/>
      <c r="M6968" s="290"/>
      <c r="N6968" s="314"/>
    </row>
    <row r="6969" spans="12:14" s="291" customFormat="1" ht="12.75" hidden="1" customHeight="1">
      <c r="L6969" s="293"/>
      <c r="M6969" s="290"/>
      <c r="N6969" s="314"/>
    </row>
    <row r="6970" spans="12:14" s="291" customFormat="1" ht="12.75" hidden="1" customHeight="1">
      <c r="L6970" s="293"/>
      <c r="M6970" s="290"/>
      <c r="N6970" s="314"/>
    </row>
    <row r="6971" spans="12:14" s="291" customFormat="1" ht="12.75" hidden="1" customHeight="1">
      <c r="L6971" s="293"/>
      <c r="M6971" s="290"/>
      <c r="N6971" s="314"/>
    </row>
    <row r="6972" spans="12:14" s="291" customFormat="1" ht="12.75" hidden="1" customHeight="1">
      <c r="L6972" s="293"/>
      <c r="M6972" s="290"/>
      <c r="N6972" s="314"/>
    </row>
    <row r="6973" spans="12:14" s="291" customFormat="1" ht="12.75" hidden="1" customHeight="1">
      <c r="L6973" s="293"/>
      <c r="M6973" s="290"/>
      <c r="N6973" s="314"/>
    </row>
    <row r="6974" spans="12:14" s="291" customFormat="1" ht="12.75" hidden="1" customHeight="1">
      <c r="L6974" s="293"/>
      <c r="M6974" s="290"/>
      <c r="N6974" s="314"/>
    </row>
    <row r="6975" spans="12:14" s="291" customFormat="1" ht="12.75" hidden="1" customHeight="1">
      <c r="L6975" s="293"/>
      <c r="M6975" s="290"/>
      <c r="N6975" s="314"/>
    </row>
    <row r="6976" spans="12:14" s="291" customFormat="1" ht="12.75" hidden="1" customHeight="1">
      <c r="L6976" s="293"/>
      <c r="M6976" s="290"/>
      <c r="N6976" s="314"/>
    </row>
    <row r="6977" spans="12:14" s="291" customFormat="1" ht="12.75" hidden="1" customHeight="1">
      <c r="L6977" s="293"/>
      <c r="M6977" s="290"/>
      <c r="N6977" s="314"/>
    </row>
    <row r="6978" spans="12:14" s="291" customFormat="1" ht="12.75" hidden="1" customHeight="1">
      <c r="L6978" s="293"/>
      <c r="M6978" s="290"/>
      <c r="N6978" s="314"/>
    </row>
    <row r="6979" spans="12:14" s="291" customFormat="1" ht="12.75" hidden="1" customHeight="1">
      <c r="L6979" s="293"/>
      <c r="M6979" s="290"/>
      <c r="N6979" s="314"/>
    </row>
    <row r="6980" spans="12:14" s="291" customFormat="1" ht="12.75" hidden="1" customHeight="1">
      <c r="L6980" s="293"/>
      <c r="M6980" s="290"/>
      <c r="N6980" s="314"/>
    </row>
    <row r="6981" spans="12:14" s="291" customFormat="1" ht="12.75" hidden="1" customHeight="1">
      <c r="L6981" s="293"/>
      <c r="M6981" s="290"/>
      <c r="N6981" s="314"/>
    </row>
    <row r="6982" spans="12:14" s="291" customFormat="1" ht="12.75" hidden="1" customHeight="1">
      <c r="L6982" s="293"/>
      <c r="M6982" s="290"/>
      <c r="N6982" s="314"/>
    </row>
    <row r="6983" spans="12:14" s="291" customFormat="1" ht="12.75" hidden="1" customHeight="1">
      <c r="L6983" s="293"/>
      <c r="M6983" s="290"/>
      <c r="N6983" s="314"/>
    </row>
    <row r="6984" spans="12:14" s="291" customFormat="1" ht="12.75" hidden="1" customHeight="1">
      <c r="L6984" s="293"/>
      <c r="M6984" s="290"/>
      <c r="N6984" s="314"/>
    </row>
    <row r="6985" spans="12:14" s="291" customFormat="1" ht="12.75" hidden="1" customHeight="1">
      <c r="L6985" s="293"/>
      <c r="M6985" s="290"/>
      <c r="N6985" s="314"/>
    </row>
    <row r="6986" spans="12:14" s="291" customFormat="1" ht="12.75" hidden="1" customHeight="1">
      <c r="L6986" s="293"/>
      <c r="M6986" s="290"/>
      <c r="N6986" s="314"/>
    </row>
    <row r="6987" spans="12:14" s="291" customFormat="1" ht="12.75" hidden="1" customHeight="1">
      <c r="L6987" s="293"/>
      <c r="M6987" s="290"/>
      <c r="N6987" s="314"/>
    </row>
    <row r="6988" spans="12:14" s="291" customFormat="1" ht="12.75" hidden="1" customHeight="1">
      <c r="L6988" s="293"/>
      <c r="M6988" s="290"/>
      <c r="N6988" s="314"/>
    </row>
    <row r="6989" spans="12:14" s="291" customFormat="1" ht="12.75" hidden="1" customHeight="1">
      <c r="L6989" s="293"/>
      <c r="M6989" s="290"/>
      <c r="N6989" s="314"/>
    </row>
    <row r="6990" spans="12:14" s="291" customFormat="1" ht="12.75" hidden="1" customHeight="1">
      <c r="L6990" s="293"/>
      <c r="M6990" s="290"/>
      <c r="N6990" s="314"/>
    </row>
    <row r="6991" spans="12:14" s="291" customFormat="1" ht="12.75" hidden="1" customHeight="1">
      <c r="L6991" s="293"/>
      <c r="M6991" s="290"/>
      <c r="N6991" s="314"/>
    </row>
    <row r="6992" spans="12:14" s="291" customFormat="1" ht="12.75" hidden="1" customHeight="1">
      <c r="L6992" s="293"/>
      <c r="M6992" s="290"/>
      <c r="N6992" s="314"/>
    </row>
    <row r="6993" spans="12:14" s="291" customFormat="1" ht="12.75" hidden="1" customHeight="1">
      <c r="L6993" s="293"/>
      <c r="M6993" s="290"/>
      <c r="N6993" s="314"/>
    </row>
    <row r="6994" spans="12:14" s="291" customFormat="1" ht="12.75" hidden="1" customHeight="1">
      <c r="L6994" s="293"/>
      <c r="M6994" s="290"/>
      <c r="N6994" s="314"/>
    </row>
    <row r="6995" spans="12:14" s="291" customFormat="1" ht="12.75" hidden="1" customHeight="1">
      <c r="L6995" s="293"/>
      <c r="M6995" s="290"/>
      <c r="N6995" s="314"/>
    </row>
    <row r="6996" spans="12:14" s="291" customFormat="1" ht="12.75" hidden="1" customHeight="1">
      <c r="L6996" s="293"/>
      <c r="M6996" s="290"/>
      <c r="N6996" s="314"/>
    </row>
    <row r="6997" spans="12:14" s="291" customFormat="1" ht="12.75" hidden="1" customHeight="1">
      <c r="L6997" s="293"/>
      <c r="M6997" s="290"/>
      <c r="N6997" s="314"/>
    </row>
    <row r="6998" spans="12:14" s="291" customFormat="1" ht="12.75" hidden="1" customHeight="1">
      <c r="L6998" s="293"/>
      <c r="M6998" s="290"/>
      <c r="N6998" s="314"/>
    </row>
    <row r="6999" spans="12:14" s="291" customFormat="1" ht="12.75" hidden="1" customHeight="1">
      <c r="L6999" s="293"/>
      <c r="M6999" s="290"/>
      <c r="N6999" s="314"/>
    </row>
    <row r="7000" spans="12:14" s="291" customFormat="1" ht="12.75" hidden="1" customHeight="1">
      <c r="L7000" s="293"/>
      <c r="M7000" s="290"/>
      <c r="N7000" s="314"/>
    </row>
    <row r="7001" spans="12:14" s="291" customFormat="1" ht="12.75" hidden="1" customHeight="1">
      <c r="L7001" s="293"/>
      <c r="M7001" s="290"/>
      <c r="N7001" s="314"/>
    </row>
    <row r="7002" spans="12:14" s="291" customFormat="1" ht="12.75" hidden="1" customHeight="1">
      <c r="L7002" s="293"/>
      <c r="M7002" s="290"/>
      <c r="N7002" s="314"/>
    </row>
    <row r="7003" spans="12:14" s="291" customFormat="1" ht="12.75" hidden="1" customHeight="1">
      <c r="L7003" s="293"/>
      <c r="M7003" s="290"/>
      <c r="N7003" s="314"/>
    </row>
    <row r="7004" spans="12:14" s="291" customFormat="1" ht="12.75" hidden="1" customHeight="1">
      <c r="L7004" s="293"/>
      <c r="M7004" s="290"/>
      <c r="N7004" s="314"/>
    </row>
    <row r="7005" spans="12:14" s="291" customFormat="1" ht="12.75" hidden="1" customHeight="1">
      <c r="L7005" s="293"/>
      <c r="M7005" s="290"/>
      <c r="N7005" s="314"/>
    </row>
    <row r="7006" spans="12:14" s="291" customFormat="1" ht="12.75" hidden="1" customHeight="1">
      <c r="L7006" s="293"/>
      <c r="M7006" s="290"/>
      <c r="N7006" s="314"/>
    </row>
    <row r="7007" spans="12:14" s="291" customFormat="1" ht="12.75" hidden="1" customHeight="1">
      <c r="L7007" s="293"/>
      <c r="M7007" s="290"/>
      <c r="N7007" s="314"/>
    </row>
    <row r="7008" spans="12:14" s="291" customFormat="1" ht="12.75" hidden="1" customHeight="1">
      <c r="L7008" s="293"/>
      <c r="M7008" s="290"/>
      <c r="N7008" s="314"/>
    </row>
    <row r="7009" spans="12:14" s="291" customFormat="1" ht="12.75" hidden="1" customHeight="1">
      <c r="L7009" s="293"/>
      <c r="M7009" s="290"/>
      <c r="N7009" s="314"/>
    </row>
    <row r="7010" spans="12:14" s="291" customFormat="1" ht="12.75" hidden="1" customHeight="1">
      <c r="L7010" s="293"/>
      <c r="M7010" s="290"/>
      <c r="N7010" s="314"/>
    </row>
    <row r="7011" spans="12:14" s="291" customFormat="1" ht="12.75" hidden="1" customHeight="1">
      <c r="L7011" s="293"/>
      <c r="M7011" s="290"/>
      <c r="N7011" s="314"/>
    </row>
    <row r="7012" spans="12:14" s="291" customFormat="1" ht="12.75" hidden="1" customHeight="1">
      <c r="L7012" s="293"/>
      <c r="M7012" s="290"/>
      <c r="N7012" s="314"/>
    </row>
    <row r="7013" spans="12:14" s="291" customFormat="1" ht="12.75" hidden="1" customHeight="1">
      <c r="L7013" s="293"/>
      <c r="M7013" s="290"/>
      <c r="N7013" s="314"/>
    </row>
    <row r="7014" spans="12:14" s="291" customFormat="1" ht="12.75" hidden="1" customHeight="1">
      <c r="L7014" s="293"/>
      <c r="M7014" s="290"/>
      <c r="N7014" s="314"/>
    </row>
    <row r="7015" spans="12:14" s="291" customFormat="1" ht="12.75" hidden="1" customHeight="1">
      <c r="L7015" s="293"/>
      <c r="M7015" s="290"/>
      <c r="N7015" s="314"/>
    </row>
    <row r="7016" spans="12:14" s="291" customFormat="1" ht="12.75" hidden="1" customHeight="1">
      <c r="L7016" s="293"/>
      <c r="M7016" s="290"/>
      <c r="N7016" s="314"/>
    </row>
    <row r="7017" spans="12:14" s="291" customFormat="1" ht="12.75" hidden="1" customHeight="1">
      <c r="L7017" s="293"/>
      <c r="M7017" s="290"/>
      <c r="N7017" s="314"/>
    </row>
    <row r="7018" spans="12:14" s="291" customFormat="1" ht="12.75" hidden="1" customHeight="1">
      <c r="L7018" s="293"/>
      <c r="M7018" s="290"/>
      <c r="N7018" s="314"/>
    </row>
    <row r="7019" spans="12:14" s="291" customFormat="1" ht="12.75" hidden="1" customHeight="1">
      <c r="L7019" s="293"/>
      <c r="M7019" s="290"/>
      <c r="N7019" s="314"/>
    </row>
    <row r="7020" spans="12:14" s="291" customFormat="1" ht="12.75" hidden="1" customHeight="1">
      <c r="L7020" s="293"/>
      <c r="M7020" s="290"/>
      <c r="N7020" s="314"/>
    </row>
    <row r="7021" spans="12:14" s="291" customFormat="1" ht="12.75" hidden="1" customHeight="1">
      <c r="L7021" s="293"/>
      <c r="M7021" s="290"/>
      <c r="N7021" s="314"/>
    </row>
    <row r="7022" spans="12:14" s="291" customFormat="1" ht="12.75" hidden="1" customHeight="1">
      <c r="L7022" s="293"/>
      <c r="M7022" s="290"/>
      <c r="N7022" s="314"/>
    </row>
    <row r="7023" spans="12:14" s="291" customFormat="1" ht="12.75" hidden="1" customHeight="1">
      <c r="L7023" s="293"/>
      <c r="M7023" s="290"/>
      <c r="N7023" s="314"/>
    </row>
    <row r="7024" spans="12:14" s="291" customFormat="1" ht="12.75" hidden="1" customHeight="1">
      <c r="L7024" s="293"/>
      <c r="M7024" s="290"/>
      <c r="N7024" s="314"/>
    </row>
    <row r="7025" spans="12:14" s="291" customFormat="1" ht="12.75" hidden="1" customHeight="1">
      <c r="L7025" s="293"/>
      <c r="M7025" s="290"/>
      <c r="N7025" s="314"/>
    </row>
    <row r="7026" spans="12:14" s="291" customFormat="1" ht="12.75" hidden="1" customHeight="1">
      <c r="L7026" s="293"/>
      <c r="M7026" s="290"/>
      <c r="N7026" s="314"/>
    </row>
    <row r="7027" spans="12:14" s="291" customFormat="1" ht="12.75" hidden="1" customHeight="1">
      <c r="L7027" s="293"/>
      <c r="M7027" s="290"/>
      <c r="N7027" s="314"/>
    </row>
    <row r="7028" spans="12:14" s="291" customFormat="1" ht="12.75" hidden="1" customHeight="1">
      <c r="L7028" s="293"/>
      <c r="M7028" s="290"/>
      <c r="N7028" s="314"/>
    </row>
    <row r="7029" spans="12:14" s="291" customFormat="1" ht="12.75" hidden="1" customHeight="1">
      <c r="L7029" s="293"/>
      <c r="M7029" s="290"/>
      <c r="N7029" s="314"/>
    </row>
    <row r="7030" spans="12:14" s="291" customFormat="1" ht="12.75" hidden="1" customHeight="1">
      <c r="L7030" s="293"/>
      <c r="M7030" s="290"/>
      <c r="N7030" s="314"/>
    </row>
    <row r="7031" spans="12:14" s="291" customFormat="1" ht="12.75" hidden="1" customHeight="1">
      <c r="L7031" s="293"/>
      <c r="M7031" s="290"/>
      <c r="N7031" s="314"/>
    </row>
    <row r="7032" spans="12:14" s="291" customFormat="1" ht="12.75" hidden="1" customHeight="1">
      <c r="L7032" s="293"/>
      <c r="M7032" s="290"/>
      <c r="N7032" s="314"/>
    </row>
    <row r="7033" spans="12:14" s="291" customFormat="1" ht="12.75" hidden="1" customHeight="1">
      <c r="L7033" s="293"/>
      <c r="M7033" s="290"/>
      <c r="N7033" s="314"/>
    </row>
    <row r="7034" spans="12:14" s="291" customFormat="1" ht="12.75" hidden="1" customHeight="1">
      <c r="L7034" s="293"/>
      <c r="M7034" s="290"/>
      <c r="N7034" s="314"/>
    </row>
    <row r="7035" spans="12:14" s="291" customFormat="1" ht="12.75" hidden="1" customHeight="1">
      <c r="L7035" s="293"/>
      <c r="M7035" s="290"/>
      <c r="N7035" s="314"/>
    </row>
    <row r="7036" spans="12:14" s="291" customFormat="1" ht="12.75" hidden="1" customHeight="1">
      <c r="L7036" s="293"/>
      <c r="M7036" s="290"/>
      <c r="N7036" s="314"/>
    </row>
    <row r="7037" spans="12:14" s="291" customFormat="1" ht="12.75" hidden="1" customHeight="1">
      <c r="L7037" s="293"/>
      <c r="M7037" s="290"/>
      <c r="N7037" s="314"/>
    </row>
    <row r="7038" spans="12:14" s="291" customFormat="1" ht="12.75" hidden="1" customHeight="1">
      <c r="L7038" s="293"/>
      <c r="M7038" s="290"/>
      <c r="N7038" s="314"/>
    </row>
    <row r="7039" spans="12:14" s="291" customFormat="1" ht="12.75" hidden="1" customHeight="1">
      <c r="L7039" s="293"/>
      <c r="M7039" s="290"/>
      <c r="N7039" s="314"/>
    </row>
    <row r="7040" spans="12:14" s="291" customFormat="1" ht="12.75" hidden="1" customHeight="1">
      <c r="L7040" s="293"/>
      <c r="M7040" s="290"/>
      <c r="N7040" s="314"/>
    </row>
    <row r="7041" spans="12:14" s="291" customFormat="1" ht="12.75" hidden="1" customHeight="1">
      <c r="L7041" s="293"/>
      <c r="M7041" s="290"/>
      <c r="N7041" s="314"/>
    </row>
    <row r="7042" spans="12:14" s="291" customFormat="1" ht="12.75" hidden="1" customHeight="1">
      <c r="L7042" s="293"/>
      <c r="M7042" s="290"/>
      <c r="N7042" s="314"/>
    </row>
    <row r="7043" spans="12:14" s="291" customFormat="1" ht="12.75" hidden="1" customHeight="1">
      <c r="L7043" s="293"/>
      <c r="M7043" s="290"/>
      <c r="N7043" s="314"/>
    </row>
    <row r="7044" spans="12:14" s="291" customFormat="1" ht="12.75" hidden="1" customHeight="1">
      <c r="L7044" s="293"/>
      <c r="M7044" s="290"/>
      <c r="N7044" s="314"/>
    </row>
    <row r="7045" spans="12:14" s="291" customFormat="1" ht="12.75" hidden="1" customHeight="1">
      <c r="L7045" s="293"/>
      <c r="M7045" s="290"/>
      <c r="N7045" s="314"/>
    </row>
    <row r="7046" spans="12:14" s="291" customFormat="1" ht="12.75" hidden="1" customHeight="1">
      <c r="L7046" s="293"/>
      <c r="M7046" s="290"/>
      <c r="N7046" s="314"/>
    </row>
    <row r="7047" spans="12:14" s="291" customFormat="1" ht="12.75" hidden="1" customHeight="1">
      <c r="L7047" s="293"/>
      <c r="M7047" s="290"/>
      <c r="N7047" s="314"/>
    </row>
    <row r="7048" spans="12:14" s="291" customFormat="1" ht="12.75" hidden="1" customHeight="1">
      <c r="L7048" s="293"/>
      <c r="M7048" s="290"/>
      <c r="N7048" s="314"/>
    </row>
    <row r="7049" spans="12:14" s="291" customFormat="1" ht="12.75" hidden="1" customHeight="1">
      <c r="L7049" s="293"/>
      <c r="M7049" s="290"/>
      <c r="N7049" s="314"/>
    </row>
    <row r="7050" spans="12:14" s="291" customFormat="1" ht="12.75" hidden="1" customHeight="1">
      <c r="L7050" s="293"/>
      <c r="M7050" s="290"/>
      <c r="N7050" s="314"/>
    </row>
    <row r="7051" spans="12:14" s="291" customFormat="1" ht="12.75" hidden="1" customHeight="1">
      <c r="L7051" s="293"/>
      <c r="M7051" s="290"/>
      <c r="N7051" s="314"/>
    </row>
    <row r="7052" spans="12:14" s="291" customFormat="1" ht="12.75" hidden="1" customHeight="1">
      <c r="L7052" s="293"/>
      <c r="M7052" s="290"/>
      <c r="N7052" s="314"/>
    </row>
    <row r="7053" spans="12:14" s="291" customFormat="1" ht="12.75" hidden="1" customHeight="1">
      <c r="L7053" s="293"/>
      <c r="M7053" s="290"/>
      <c r="N7053" s="314"/>
    </row>
    <row r="7054" spans="12:14" s="291" customFormat="1" ht="12.75" hidden="1" customHeight="1">
      <c r="L7054" s="293"/>
      <c r="M7054" s="290"/>
      <c r="N7054" s="314"/>
    </row>
    <row r="7055" spans="12:14" s="291" customFormat="1" ht="12.75" hidden="1" customHeight="1">
      <c r="L7055" s="293"/>
      <c r="M7055" s="290"/>
      <c r="N7055" s="314"/>
    </row>
    <row r="7056" spans="12:14" s="291" customFormat="1" ht="12.75" hidden="1" customHeight="1">
      <c r="L7056" s="293"/>
      <c r="M7056" s="290"/>
      <c r="N7056" s="314"/>
    </row>
    <row r="7057" spans="12:14" s="291" customFormat="1" ht="12.75" hidden="1" customHeight="1">
      <c r="L7057" s="293"/>
      <c r="M7057" s="290"/>
      <c r="N7057" s="314"/>
    </row>
    <row r="7058" spans="12:14" s="291" customFormat="1" ht="12.75" hidden="1" customHeight="1">
      <c r="L7058" s="293"/>
      <c r="M7058" s="290"/>
      <c r="N7058" s="314"/>
    </row>
    <row r="7059" spans="12:14" s="291" customFormat="1" ht="12.75" hidden="1" customHeight="1">
      <c r="L7059" s="293"/>
      <c r="M7059" s="290"/>
      <c r="N7059" s="314"/>
    </row>
    <row r="7060" spans="12:14" s="291" customFormat="1" ht="12.75" hidden="1" customHeight="1">
      <c r="L7060" s="293"/>
      <c r="M7060" s="290"/>
      <c r="N7060" s="314"/>
    </row>
    <row r="7061" spans="12:14" s="291" customFormat="1" ht="12.75" hidden="1" customHeight="1">
      <c r="L7061" s="293"/>
      <c r="M7061" s="290"/>
      <c r="N7061" s="314"/>
    </row>
    <row r="7062" spans="12:14" s="291" customFormat="1" ht="12.75" hidden="1" customHeight="1">
      <c r="L7062" s="293"/>
      <c r="M7062" s="290"/>
      <c r="N7062" s="314"/>
    </row>
    <row r="7063" spans="12:14" s="291" customFormat="1" ht="12.75" hidden="1" customHeight="1">
      <c r="L7063" s="293"/>
      <c r="M7063" s="290"/>
      <c r="N7063" s="314"/>
    </row>
    <row r="7064" spans="12:14" s="291" customFormat="1" ht="12.75" hidden="1" customHeight="1">
      <c r="L7064" s="293"/>
      <c r="M7064" s="290"/>
      <c r="N7064" s="314"/>
    </row>
    <row r="7065" spans="12:14" s="291" customFormat="1" ht="12.75" hidden="1" customHeight="1">
      <c r="L7065" s="293"/>
      <c r="M7065" s="290"/>
      <c r="N7065" s="314"/>
    </row>
    <row r="7066" spans="12:14" s="291" customFormat="1" ht="12.75" hidden="1" customHeight="1">
      <c r="L7066" s="293"/>
      <c r="M7066" s="290"/>
      <c r="N7066" s="314"/>
    </row>
    <row r="7067" spans="12:14" s="291" customFormat="1" ht="12.75" hidden="1" customHeight="1">
      <c r="L7067" s="293"/>
      <c r="M7067" s="290"/>
      <c r="N7067" s="314"/>
    </row>
    <row r="7068" spans="12:14" s="291" customFormat="1" ht="12.75" hidden="1" customHeight="1">
      <c r="L7068" s="293"/>
      <c r="M7068" s="290"/>
      <c r="N7068" s="314"/>
    </row>
    <row r="7069" spans="12:14" s="291" customFormat="1" ht="12.75" hidden="1" customHeight="1">
      <c r="L7069" s="293"/>
      <c r="M7069" s="290"/>
      <c r="N7069" s="314"/>
    </row>
    <row r="7070" spans="12:14" s="291" customFormat="1" ht="12.75" hidden="1" customHeight="1">
      <c r="L7070" s="293"/>
      <c r="M7070" s="290"/>
      <c r="N7070" s="314"/>
    </row>
    <row r="7071" spans="12:14" s="291" customFormat="1" ht="12.75" hidden="1" customHeight="1">
      <c r="L7071" s="293"/>
      <c r="M7071" s="290"/>
      <c r="N7071" s="314"/>
    </row>
    <row r="7072" spans="12:14" s="291" customFormat="1" ht="12.75" hidden="1" customHeight="1">
      <c r="L7072" s="293"/>
      <c r="M7072" s="290"/>
      <c r="N7072" s="314"/>
    </row>
    <row r="7073" spans="12:14" s="291" customFormat="1" ht="12.75" hidden="1" customHeight="1">
      <c r="L7073" s="293"/>
      <c r="M7073" s="290"/>
      <c r="N7073" s="314"/>
    </row>
    <row r="7074" spans="12:14" s="291" customFormat="1" ht="12.75" hidden="1" customHeight="1">
      <c r="L7074" s="293"/>
      <c r="M7074" s="290"/>
      <c r="N7074" s="314"/>
    </row>
    <row r="7075" spans="12:14" s="291" customFormat="1" ht="12.75" hidden="1" customHeight="1">
      <c r="L7075" s="293"/>
      <c r="M7075" s="290"/>
      <c r="N7075" s="314"/>
    </row>
    <row r="7076" spans="12:14" s="291" customFormat="1" ht="12.75" hidden="1" customHeight="1">
      <c r="L7076" s="293"/>
      <c r="M7076" s="290"/>
      <c r="N7076" s="314"/>
    </row>
    <row r="7077" spans="12:14" s="291" customFormat="1" ht="12.75" hidden="1" customHeight="1">
      <c r="L7077" s="293"/>
      <c r="M7077" s="290"/>
      <c r="N7077" s="314"/>
    </row>
    <row r="7078" spans="12:14" s="291" customFormat="1" ht="12.75" hidden="1" customHeight="1">
      <c r="L7078" s="293"/>
      <c r="M7078" s="290"/>
      <c r="N7078" s="314"/>
    </row>
    <row r="7079" spans="12:14" s="291" customFormat="1" ht="12.75" hidden="1" customHeight="1">
      <c r="L7079" s="293"/>
      <c r="M7079" s="290"/>
      <c r="N7079" s="314"/>
    </row>
    <row r="7080" spans="12:14" s="291" customFormat="1" ht="12.75" hidden="1" customHeight="1">
      <c r="L7080" s="293"/>
      <c r="M7080" s="290"/>
      <c r="N7080" s="314"/>
    </row>
    <row r="7081" spans="12:14" s="291" customFormat="1" ht="12.75" hidden="1" customHeight="1">
      <c r="L7081" s="293"/>
      <c r="M7081" s="290"/>
      <c r="N7081" s="314"/>
    </row>
    <row r="7082" spans="12:14" s="291" customFormat="1" ht="12.75" hidden="1" customHeight="1">
      <c r="L7082" s="293"/>
      <c r="M7082" s="290"/>
      <c r="N7082" s="314"/>
    </row>
    <row r="7083" spans="12:14" s="291" customFormat="1" ht="12.75" hidden="1" customHeight="1">
      <c r="L7083" s="293"/>
      <c r="M7083" s="290"/>
      <c r="N7083" s="314"/>
    </row>
    <row r="7084" spans="12:14" s="291" customFormat="1" ht="12.75" hidden="1" customHeight="1">
      <c r="L7084" s="293"/>
      <c r="M7084" s="290"/>
      <c r="N7084" s="314"/>
    </row>
    <row r="7085" spans="12:14" s="291" customFormat="1" ht="12.75" hidden="1" customHeight="1">
      <c r="L7085" s="293"/>
      <c r="M7085" s="290"/>
      <c r="N7085" s="314"/>
    </row>
    <row r="7086" spans="12:14" s="291" customFormat="1" ht="12.75" hidden="1" customHeight="1">
      <c r="L7086" s="293"/>
      <c r="M7086" s="290"/>
      <c r="N7086" s="314"/>
    </row>
    <row r="7087" spans="12:14" s="291" customFormat="1" ht="12.75" hidden="1" customHeight="1">
      <c r="L7087" s="293"/>
      <c r="M7087" s="290"/>
      <c r="N7087" s="314"/>
    </row>
    <row r="7088" spans="12:14" s="291" customFormat="1" ht="12.75" hidden="1" customHeight="1">
      <c r="L7088" s="293"/>
      <c r="M7088" s="290"/>
      <c r="N7088" s="314"/>
    </row>
    <row r="7089" spans="12:14" s="291" customFormat="1" ht="12.75" hidden="1" customHeight="1">
      <c r="L7089" s="293"/>
      <c r="M7089" s="290"/>
      <c r="N7089" s="314"/>
    </row>
    <row r="7090" spans="12:14" s="291" customFormat="1" ht="12.75" hidden="1" customHeight="1">
      <c r="L7090" s="293"/>
      <c r="M7090" s="290"/>
      <c r="N7090" s="314"/>
    </row>
    <row r="7091" spans="12:14" s="291" customFormat="1" ht="12.75" hidden="1" customHeight="1">
      <c r="L7091" s="293"/>
      <c r="M7091" s="290"/>
      <c r="N7091" s="314"/>
    </row>
    <row r="7092" spans="12:14" s="291" customFormat="1" ht="12.75" hidden="1" customHeight="1">
      <c r="L7092" s="293"/>
      <c r="M7092" s="290"/>
      <c r="N7092" s="314"/>
    </row>
    <row r="7093" spans="12:14" s="291" customFormat="1" ht="12.75" hidden="1" customHeight="1">
      <c r="L7093" s="293"/>
      <c r="M7093" s="290"/>
      <c r="N7093" s="314"/>
    </row>
    <row r="7094" spans="12:14" s="291" customFormat="1" ht="12.75" hidden="1" customHeight="1">
      <c r="L7094" s="293"/>
      <c r="M7094" s="290"/>
      <c r="N7094" s="314"/>
    </row>
    <row r="7095" spans="12:14" s="291" customFormat="1" ht="12.75" hidden="1" customHeight="1">
      <c r="L7095" s="293"/>
      <c r="M7095" s="290"/>
      <c r="N7095" s="314"/>
    </row>
    <row r="7096" spans="12:14" s="291" customFormat="1" ht="12.75" hidden="1" customHeight="1">
      <c r="L7096" s="293"/>
      <c r="M7096" s="290"/>
      <c r="N7096" s="314"/>
    </row>
    <row r="7097" spans="12:14" s="291" customFormat="1" ht="12.75" hidden="1" customHeight="1">
      <c r="L7097" s="293"/>
      <c r="M7097" s="290"/>
      <c r="N7097" s="314"/>
    </row>
    <row r="7098" spans="12:14" s="291" customFormat="1" ht="12.75" hidden="1" customHeight="1">
      <c r="L7098" s="293"/>
      <c r="M7098" s="290"/>
      <c r="N7098" s="314"/>
    </row>
    <row r="7099" spans="12:14" s="291" customFormat="1" ht="12.75" hidden="1" customHeight="1">
      <c r="L7099" s="293"/>
      <c r="M7099" s="290"/>
      <c r="N7099" s="314"/>
    </row>
    <row r="7100" spans="12:14" s="291" customFormat="1" ht="12.75" hidden="1" customHeight="1">
      <c r="L7100" s="293"/>
      <c r="M7100" s="290"/>
      <c r="N7100" s="314"/>
    </row>
    <row r="7101" spans="12:14" s="291" customFormat="1" ht="12.75" hidden="1" customHeight="1">
      <c r="L7101" s="293"/>
      <c r="M7101" s="290"/>
      <c r="N7101" s="314"/>
    </row>
    <row r="7102" spans="12:14" s="291" customFormat="1" ht="12.75" hidden="1" customHeight="1">
      <c r="L7102" s="293"/>
      <c r="M7102" s="290"/>
      <c r="N7102" s="314"/>
    </row>
    <row r="7103" spans="12:14" s="291" customFormat="1" ht="12.75" hidden="1" customHeight="1">
      <c r="L7103" s="293"/>
      <c r="M7103" s="290"/>
      <c r="N7103" s="314"/>
    </row>
    <row r="7104" spans="12:14" s="291" customFormat="1" ht="12.75" hidden="1" customHeight="1">
      <c r="L7104" s="293"/>
      <c r="M7104" s="290"/>
      <c r="N7104" s="314"/>
    </row>
    <row r="7105" spans="12:14" s="291" customFormat="1" ht="12.75" hidden="1" customHeight="1">
      <c r="L7105" s="293"/>
      <c r="M7105" s="290"/>
      <c r="N7105" s="314"/>
    </row>
    <row r="7106" spans="12:14" s="291" customFormat="1" ht="12.75" hidden="1" customHeight="1">
      <c r="L7106" s="293"/>
      <c r="M7106" s="290"/>
      <c r="N7106" s="314"/>
    </row>
    <row r="7107" spans="12:14" s="291" customFormat="1" ht="12.75" hidden="1" customHeight="1">
      <c r="L7107" s="293"/>
      <c r="M7107" s="290"/>
      <c r="N7107" s="314"/>
    </row>
    <row r="7108" spans="12:14" s="291" customFormat="1" ht="12.75" hidden="1" customHeight="1">
      <c r="L7108" s="293"/>
      <c r="M7108" s="290"/>
      <c r="N7108" s="314"/>
    </row>
    <row r="7109" spans="12:14" s="291" customFormat="1" ht="12.75" hidden="1" customHeight="1">
      <c r="L7109" s="293"/>
      <c r="M7109" s="290"/>
      <c r="N7109" s="314"/>
    </row>
    <row r="7110" spans="12:14" s="291" customFormat="1" ht="12.75" hidden="1" customHeight="1">
      <c r="L7110" s="293"/>
      <c r="M7110" s="290"/>
      <c r="N7110" s="314"/>
    </row>
    <row r="7111" spans="12:14" s="291" customFormat="1" ht="12.75" hidden="1" customHeight="1">
      <c r="L7111" s="293"/>
      <c r="M7111" s="290"/>
      <c r="N7111" s="314"/>
    </row>
    <row r="7112" spans="12:14" s="291" customFormat="1" ht="12.75" hidden="1" customHeight="1">
      <c r="L7112" s="293"/>
      <c r="M7112" s="290"/>
      <c r="N7112" s="314"/>
    </row>
    <row r="7113" spans="12:14" s="291" customFormat="1" ht="12.75" hidden="1" customHeight="1">
      <c r="L7113" s="293"/>
      <c r="M7113" s="290"/>
      <c r="N7113" s="314"/>
    </row>
    <row r="7114" spans="12:14" s="291" customFormat="1" ht="12.75" hidden="1" customHeight="1">
      <c r="L7114" s="293"/>
      <c r="M7114" s="290"/>
      <c r="N7114" s="314"/>
    </row>
    <row r="7115" spans="12:14" s="291" customFormat="1" ht="12.75" hidden="1" customHeight="1">
      <c r="L7115" s="293"/>
      <c r="M7115" s="290"/>
      <c r="N7115" s="314"/>
    </row>
    <row r="7116" spans="12:14" s="291" customFormat="1" ht="12.75" hidden="1" customHeight="1">
      <c r="L7116" s="293"/>
      <c r="M7116" s="290"/>
      <c r="N7116" s="314"/>
    </row>
    <row r="7117" spans="12:14" s="291" customFormat="1" ht="12.75" hidden="1" customHeight="1">
      <c r="L7117" s="293"/>
      <c r="M7117" s="290"/>
      <c r="N7117" s="314"/>
    </row>
    <row r="7118" spans="12:14" s="291" customFormat="1" ht="12.75" hidden="1" customHeight="1">
      <c r="L7118" s="293"/>
      <c r="M7118" s="290"/>
      <c r="N7118" s="314"/>
    </row>
    <row r="7119" spans="12:14" s="291" customFormat="1" ht="12.75" hidden="1" customHeight="1">
      <c r="L7119" s="293"/>
      <c r="M7119" s="290"/>
      <c r="N7119" s="314"/>
    </row>
    <row r="7120" spans="12:14" s="291" customFormat="1" ht="12.75" hidden="1" customHeight="1">
      <c r="L7120" s="293"/>
      <c r="M7120" s="290"/>
      <c r="N7120" s="314"/>
    </row>
    <row r="7121" spans="12:14" s="291" customFormat="1" ht="12.75" hidden="1" customHeight="1">
      <c r="L7121" s="293"/>
      <c r="M7121" s="290"/>
      <c r="N7121" s="314"/>
    </row>
    <row r="7122" spans="12:14" s="291" customFormat="1" ht="12.75" hidden="1" customHeight="1">
      <c r="L7122" s="293"/>
      <c r="M7122" s="290"/>
      <c r="N7122" s="314"/>
    </row>
    <row r="7123" spans="12:14" s="291" customFormat="1" ht="12.75" hidden="1" customHeight="1">
      <c r="L7123" s="293"/>
      <c r="M7123" s="290"/>
      <c r="N7123" s="314"/>
    </row>
    <row r="7124" spans="12:14" s="291" customFormat="1" ht="12.75" hidden="1" customHeight="1">
      <c r="L7124" s="293"/>
      <c r="M7124" s="290"/>
      <c r="N7124" s="314"/>
    </row>
    <row r="7125" spans="12:14" s="291" customFormat="1" ht="12.75" hidden="1" customHeight="1">
      <c r="L7125" s="293"/>
      <c r="M7125" s="290"/>
      <c r="N7125" s="314"/>
    </row>
    <row r="7126" spans="12:14" s="291" customFormat="1" ht="12.75" hidden="1" customHeight="1">
      <c r="L7126" s="293"/>
      <c r="M7126" s="290"/>
      <c r="N7126" s="314"/>
    </row>
    <row r="7127" spans="12:14" s="291" customFormat="1" ht="12.75" hidden="1" customHeight="1">
      <c r="L7127" s="293"/>
      <c r="M7127" s="290"/>
      <c r="N7127" s="314"/>
    </row>
    <row r="7128" spans="12:14" s="291" customFormat="1" ht="12.75" hidden="1" customHeight="1">
      <c r="L7128" s="293"/>
      <c r="M7128" s="290"/>
      <c r="N7128" s="314"/>
    </row>
    <row r="7129" spans="12:14" s="291" customFormat="1" ht="12.75" hidden="1" customHeight="1">
      <c r="L7129" s="293"/>
      <c r="M7129" s="290"/>
      <c r="N7129" s="314"/>
    </row>
    <row r="7130" spans="12:14" s="291" customFormat="1" ht="12.75" hidden="1" customHeight="1">
      <c r="L7130" s="293"/>
      <c r="M7130" s="290"/>
      <c r="N7130" s="314"/>
    </row>
    <row r="7131" spans="12:14" s="291" customFormat="1" ht="12.75" hidden="1" customHeight="1">
      <c r="L7131" s="293"/>
      <c r="M7131" s="290"/>
      <c r="N7131" s="314"/>
    </row>
    <row r="7132" spans="12:14" s="291" customFormat="1" ht="12.75" hidden="1" customHeight="1">
      <c r="L7132" s="293"/>
      <c r="M7132" s="290"/>
      <c r="N7132" s="314"/>
    </row>
    <row r="7133" spans="12:14" s="291" customFormat="1" ht="12.75" hidden="1" customHeight="1">
      <c r="L7133" s="293"/>
      <c r="M7133" s="290"/>
      <c r="N7133" s="314"/>
    </row>
    <row r="7134" spans="12:14" s="291" customFormat="1" ht="12.75" hidden="1" customHeight="1">
      <c r="L7134" s="293"/>
      <c r="M7134" s="290"/>
      <c r="N7134" s="314"/>
    </row>
    <row r="7135" spans="12:14" s="291" customFormat="1" ht="12.75" hidden="1" customHeight="1">
      <c r="L7135" s="293"/>
      <c r="M7135" s="290"/>
      <c r="N7135" s="314"/>
    </row>
    <row r="7136" spans="12:14" s="291" customFormat="1" ht="12.75" hidden="1" customHeight="1">
      <c r="L7136" s="293"/>
      <c r="M7136" s="290"/>
      <c r="N7136" s="314"/>
    </row>
    <row r="7137" spans="12:14" s="291" customFormat="1" ht="12.75" hidden="1" customHeight="1">
      <c r="L7137" s="293"/>
      <c r="M7137" s="290"/>
      <c r="N7137" s="314"/>
    </row>
    <row r="7138" spans="12:14" s="291" customFormat="1" ht="12.75" hidden="1" customHeight="1">
      <c r="L7138" s="293"/>
      <c r="M7138" s="290"/>
      <c r="N7138" s="314"/>
    </row>
    <row r="7139" spans="12:14" s="291" customFormat="1" ht="12.75" hidden="1" customHeight="1">
      <c r="L7139" s="293"/>
      <c r="M7139" s="290"/>
      <c r="N7139" s="314"/>
    </row>
    <row r="7140" spans="12:14" s="291" customFormat="1" ht="12.75" hidden="1" customHeight="1">
      <c r="L7140" s="293"/>
      <c r="M7140" s="290"/>
      <c r="N7140" s="314"/>
    </row>
    <row r="7141" spans="12:14" s="291" customFormat="1" ht="12.75" hidden="1" customHeight="1">
      <c r="L7141" s="293"/>
      <c r="M7141" s="290"/>
      <c r="N7141" s="314"/>
    </row>
    <row r="7142" spans="12:14" s="291" customFormat="1" ht="12.75" hidden="1" customHeight="1">
      <c r="L7142" s="293"/>
      <c r="M7142" s="290"/>
      <c r="N7142" s="314"/>
    </row>
    <row r="7143" spans="12:14" s="291" customFormat="1" ht="12.75" hidden="1" customHeight="1">
      <c r="L7143" s="293"/>
      <c r="M7143" s="290"/>
      <c r="N7143" s="314"/>
    </row>
    <row r="7144" spans="12:14" s="291" customFormat="1" ht="12.75" hidden="1" customHeight="1">
      <c r="L7144" s="293"/>
      <c r="M7144" s="290"/>
      <c r="N7144" s="314"/>
    </row>
    <row r="7145" spans="12:14" s="291" customFormat="1" ht="12.75" hidden="1" customHeight="1">
      <c r="L7145" s="293"/>
      <c r="M7145" s="290"/>
      <c r="N7145" s="314"/>
    </row>
    <row r="7146" spans="12:14" s="291" customFormat="1" ht="12.75" hidden="1" customHeight="1">
      <c r="L7146" s="293"/>
      <c r="M7146" s="290"/>
      <c r="N7146" s="314"/>
    </row>
    <row r="7147" spans="12:14" s="291" customFormat="1" ht="12.75" hidden="1" customHeight="1">
      <c r="L7147" s="293"/>
      <c r="M7147" s="290"/>
      <c r="N7147" s="314"/>
    </row>
    <row r="7148" spans="12:14" s="291" customFormat="1" ht="12.75" hidden="1" customHeight="1">
      <c r="L7148" s="293"/>
      <c r="M7148" s="290"/>
      <c r="N7148" s="314"/>
    </row>
    <row r="7149" spans="12:14" s="291" customFormat="1" ht="12.75" hidden="1" customHeight="1">
      <c r="L7149" s="293"/>
      <c r="M7149" s="290"/>
      <c r="N7149" s="314"/>
    </row>
    <row r="7150" spans="12:14" s="291" customFormat="1" ht="12.75" hidden="1" customHeight="1">
      <c r="L7150" s="293"/>
      <c r="M7150" s="290"/>
      <c r="N7150" s="314"/>
    </row>
    <row r="7151" spans="12:14" s="291" customFormat="1" ht="12.75" hidden="1" customHeight="1">
      <c r="L7151" s="293"/>
      <c r="M7151" s="290"/>
      <c r="N7151" s="314"/>
    </row>
    <row r="7152" spans="12:14" s="291" customFormat="1" ht="12.75" hidden="1" customHeight="1">
      <c r="L7152" s="293"/>
      <c r="M7152" s="290"/>
      <c r="N7152" s="314"/>
    </row>
    <row r="7153" spans="12:14" s="291" customFormat="1" ht="12.75" hidden="1" customHeight="1">
      <c r="L7153" s="293"/>
      <c r="M7153" s="290"/>
      <c r="N7153" s="314"/>
    </row>
    <row r="7154" spans="12:14" s="291" customFormat="1" ht="12.75" hidden="1" customHeight="1">
      <c r="L7154" s="293"/>
      <c r="M7154" s="290"/>
      <c r="N7154" s="314"/>
    </row>
    <row r="7155" spans="12:14" s="291" customFormat="1" ht="12.75" hidden="1" customHeight="1">
      <c r="L7155" s="293"/>
      <c r="M7155" s="290"/>
      <c r="N7155" s="314"/>
    </row>
    <row r="7156" spans="12:14" s="291" customFormat="1" ht="12.75" hidden="1" customHeight="1">
      <c r="L7156" s="293"/>
      <c r="M7156" s="290"/>
      <c r="N7156" s="314"/>
    </row>
    <row r="7157" spans="12:14" s="291" customFormat="1" ht="12.75" hidden="1" customHeight="1">
      <c r="L7157" s="293"/>
      <c r="M7157" s="290"/>
      <c r="N7157" s="314"/>
    </row>
    <row r="7158" spans="12:14" s="291" customFormat="1" ht="12.75" hidden="1" customHeight="1">
      <c r="L7158" s="293"/>
      <c r="M7158" s="290"/>
      <c r="N7158" s="314"/>
    </row>
    <row r="7159" spans="12:14" s="291" customFormat="1" ht="12.75" hidden="1" customHeight="1">
      <c r="L7159" s="293"/>
      <c r="M7159" s="290"/>
      <c r="N7159" s="314"/>
    </row>
    <row r="7160" spans="12:14" s="291" customFormat="1" ht="12.75" hidden="1" customHeight="1">
      <c r="L7160" s="293"/>
      <c r="M7160" s="290"/>
      <c r="N7160" s="314"/>
    </row>
    <row r="7161" spans="12:14" s="291" customFormat="1" ht="12.75" hidden="1" customHeight="1">
      <c r="L7161" s="293"/>
      <c r="M7161" s="290"/>
      <c r="N7161" s="314"/>
    </row>
    <row r="7162" spans="12:14" s="291" customFormat="1" ht="12.75" hidden="1" customHeight="1">
      <c r="L7162" s="293"/>
      <c r="M7162" s="290"/>
      <c r="N7162" s="314"/>
    </row>
    <row r="7163" spans="12:14" s="291" customFormat="1" ht="12.75" hidden="1" customHeight="1">
      <c r="L7163" s="293"/>
      <c r="M7163" s="290"/>
      <c r="N7163" s="314"/>
    </row>
    <row r="7164" spans="12:14" s="291" customFormat="1" ht="12.75" hidden="1" customHeight="1">
      <c r="L7164" s="293"/>
      <c r="M7164" s="290"/>
      <c r="N7164" s="314"/>
    </row>
    <row r="7165" spans="12:14" s="291" customFormat="1" ht="12.75" hidden="1" customHeight="1">
      <c r="L7165" s="293"/>
      <c r="M7165" s="290"/>
      <c r="N7165" s="314"/>
    </row>
    <row r="7166" spans="12:14" s="291" customFormat="1" ht="12.75" hidden="1" customHeight="1">
      <c r="L7166" s="293"/>
      <c r="M7166" s="290"/>
      <c r="N7166" s="314"/>
    </row>
    <row r="7167" spans="12:14" s="291" customFormat="1" ht="12.75" hidden="1" customHeight="1">
      <c r="L7167" s="293"/>
      <c r="M7167" s="290"/>
      <c r="N7167" s="314"/>
    </row>
    <row r="7168" spans="12:14" s="291" customFormat="1" ht="12.75" hidden="1" customHeight="1">
      <c r="L7168" s="293"/>
      <c r="M7168" s="290"/>
      <c r="N7168" s="314"/>
    </row>
    <row r="7169" spans="12:14" s="291" customFormat="1" ht="12.75" hidden="1" customHeight="1">
      <c r="L7169" s="293"/>
      <c r="M7169" s="290"/>
      <c r="N7169" s="314"/>
    </row>
    <row r="7170" spans="12:14" s="291" customFormat="1" ht="12.75" hidden="1" customHeight="1">
      <c r="L7170" s="293"/>
      <c r="M7170" s="290"/>
      <c r="N7170" s="314"/>
    </row>
    <row r="7171" spans="12:14" s="291" customFormat="1" ht="12.75" hidden="1" customHeight="1">
      <c r="L7171" s="293"/>
      <c r="M7171" s="290"/>
      <c r="N7171" s="314"/>
    </row>
    <row r="7172" spans="12:14" s="291" customFormat="1" ht="12.75" hidden="1" customHeight="1">
      <c r="L7172" s="293"/>
      <c r="M7172" s="290"/>
      <c r="N7172" s="314"/>
    </row>
    <row r="7173" spans="12:14" s="291" customFormat="1" ht="12.75" hidden="1" customHeight="1">
      <c r="L7173" s="293"/>
      <c r="M7173" s="290"/>
      <c r="N7173" s="314"/>
    </row>
    <row r="7174" spans="12:14" s="291" customFormat="1" ht="12.75" hidden="1" customHeight="1">
      <c r="L7174" s="293"/>
      <c r="M7174" s="290"/>
      <c r="N7174" s="314"/>
    </row>
    <row r="7175" spans="12:14" s="291" customFormat="1" ht="12.75" hidden="1" customHeight="1">
      <c r="L7175" s="293"/>
      <c r="M7175" s="290"/>
      <c r="N7175" s="314"/>
    </row>
    <row r="7176" spans="12:14" s="291" customFormat="1" ht="12.75" hidden="1" customHeight="1">
      <c r="L7176" s="293"/>
      <c r="M7176" s="290"/>
      <c r="N7176" s="314"/>
    </row>
    <row r="7177" spans="12:14" s="291" customFormat="1" ht="12.75" hidden="1" customHeight="1">
      <c r="L7177" s="293"/>
      <c r="M7177" s="290"/>
      <c r="N7177" s="314"/>
    </row>
    <row r="7178" spans="12:14" s="291" customFormat="1" ht="12.75" hidden="1" customHeight="1">
      <c r="L7178" s="293"/>
      <c r="M7178" s="290"/>
      <c r="N7178" s="314"/>
    </row>
    <row r="7179" spans="12:14" s="291" customFormat="1" ht="12.75" hidden="1" customHeight="1">
      <c r="L7179" s="293"/>
      <c r="M7179" s="290"/>
      <c r="N7179" s="314"/>
    </row>
    <row r="7180" spans="12:14" s="291" customFormat="1" ht="12.75" hidden="1" customHeight="1">
      <c r="L7180" s="293"/>
      <c r="M7180" s="290"/>
      <c r="N7180" s="314"/>
    </row>
    <row r="7181" spans="12:14" s="291" customFormat="1" ht="12.75" hidden="1" customHeight="1">
      <c r="L7181" s="293"/>
      <c r="M7181" s="290"/>
      <c r="N7181" s="314"/>
    </row>
    <row r="7182" spans="12:14" s="291" customFormat="1" ht="12.75" hidden="1" customHeight="1">
      <c r="L7182" s="293"/>
      <c r="M7182" s="290"/>
      <c r="N7182" s="314"/>
    </row>
    <row r="7183" spans="12:14" s="291" customFormat="1" ht="12.75" hidden="1" customHeight="1">
      <c r="L7183" s="293"/>
      <c r="M7183" s="290"/>
      <c r="N7183" s="314"/>
    </row>
    <row r="7184" spans="12:14" s="291" customFormat="1" ht="12.75" hidden="1" customHeight="1">
      <c r="L7184" s="293"/>
      <c r="M7184" s="290"/>
      <c r="N7184" s="314"/>
    </row>
    <row r="7185" spans="12:14" s="291" customFormat="1" ht="12.75" hidden="1" customHeight="1">
      <c r="L7185" s="293"/>
      <c r="M7185" s="290"/>
      <c r="N7185" s="314"/>
    </row>
    <row r="7186" spans="12:14" s="291" customFormat="1" ht="12.75" hidden="1" customHeight="1">
      <c r="L7186" s="293"/>
      <c r="M7186" s="290"/>
      <c r="N7186" s="314"/>
    </row>
    <row r="7187" spans="12:14" s="291" customFormat="1" ht="12.75" hidden="1" customHeight="1">
      <c r="L7187" s="293"/>
      <c r="M7187" s="290"/>
      <c r="N7187" s="314"/>
    </row>
    <row r="7188" spans="12:14" s="291" customFormat="1" ht="12.75" hidden="1" customHeight="1">
      <c r="L7188" s="293"/>
      <c r="M7188" s="290"/>
      <c r="N7188" s="314"/>
    </row>
    <row r="7189" spans="12:14" s="291" customFormat="1" ht="12.75" hidden="1" customHeight="1">
      <c r="L7189" s="293"/>
      <c r="M7189" s="290"/>
      <c r="N7189" s="314"/>
    </row>
    <row r="7190" spans="12:14" s="291" customFormat="1" ht="12.75" hidden="1" customHeight="1">
      <c r="L7190" s="293"/>
      <c r="M7190" s="290"/>
      <c r="N7190" s="314"/>
    </row>
    <row r="7191" spans="12:14" s="291" customFormat="1" ht="12.75" hidden="1" customHeight="1">
      <c r="L7191" s="293"/>
      <c r="M7191" s="290"/>
      <c r="N7191" s="314"/>
    </row>
    <row r="7192" spans="12:14" s="291" customFormat="1" ht="12.75" hidden="1" customHeight="1">
      <c r="L7192" s="293"/>
      <c r="M7192" s="290"/>
      <c r="N7192" s="314"/>
    </row>
    <row r="7193" spans="12:14" s="291" customFormat="1" ht="12.75" hidden="1" customHeight="1">
      <c r="L7193" s="293"/>
      <c r="M7193" s="290"/>
      <c r="N7193" s="314"/>
    </row>
    <row r="7194" spans="12:14" s="291" customFormat="1" ht="12.75" hidden="1" customHeight="1">
      <c r="L7194" s="293"/>
      <c r="M7194" s="290"/>
      <c r="N7194" s="314"/>
    </row>
    <row r="7195" spans="12:14" s="291" customFormat="1" ht="12.75" hidden="1" customHeight="1">
      <c r="L7195" s="293"/>
      <c r="M7195" s="290"/>
      <c r="N7195" s="314"/>
    </row>
    <row r="7196" spans="12:14" s="291" customFormat="1" ht="12.75" hidden="1" customHeight="1">
      <c r="L7196" s="293"/>
      <c r="M7196" s="290"/>
      <c r="N7196" s="314"/>
    </row>
    <row r="7197" spans="12:14" s="291" customFormat="1" ht="12.75" hidden="1" customHeight="1">
      <c r="L7197" s="293"/>
      <c r="M7197" s="290"/>
      <c r="N7197" s="314"/>
    </row>
    <row r="7198" spans="12:14" s="291" customFormat="1" ht="12.75" hidden="1" customHeight="1">
      <c r="L7198" s="293"/>
      <c r="M7198" s="290"/>
      <c r="N7198" s="314"/>
    </row>
    <row r="7199" spans="12:14" s="291" customFormat="1" ht="12.75" hidden="1" customHeight="1">
      <c r="L7199" s="293"/>
      <c r="M7199" s="290"/>
      <c r="N7199" s="314"/>
    </row>
    <row r="7200" spans="12:14" s="291" customFormat="1" ht="12.75" hidden="1" customHeight="1">
      <c r="L7200" s="293"/>
      <c r="M7200" s="290"/>
      <c r="N7200" s="314"/>
    </row>
    <row r="7201" spans="12:14" s="291" customFormat="1" ht="12.75" hidden="1" customHeight="1">
      <c r="L7201" s="293"/>
      <c r="M7201" s="290"/>
      <c r="N7201" s="314"/>
    </row>
    <row r="7202" spans="12:14" s="291" customFormat="1" ht="12.75" hidden="1" customHeight="1">
      <c r="L7202" s="293"/>
      <c r="M7202" s="290"/>
      <c r="N7202" s="314"/>
    </row>
    <row r="7203" spans="12:14" s="291" customFormat="1" ht="12.75" hidden="1" customHeight="1">
      <c r="L7203" s="293"/>
      <c r="M7203" s="290"/>
      <c r="N7203" s="314"/>
    </row>
    <row r="7204" spans="12:14" s="291" customFormat="1" ht="12.75" hidden="1" customHeight="1">
      <c r="L7204" s="293"/>
      <c r="M7204" s="290"/>
      <c r="N7204" s="314"/>
    </row>
    <row r="7205" spans="12:14" s="291" customFormat="1" ht="12.75" hidden="1" customHeight="1">
      <c r="L7205" s="293"/>
      <c r="M7205" s="290"/>
      <c r="N7205" s="314"/>
    </row>
    <row r="7206" spans="12:14" s="291" customFormat="1" ht="12.75" hidden="1" customHeight="1">
      <c r="L7206" s="293"/>
      <c r="M7206" s="290"/>
      <c r="N7206" s="314"/>
    </row>
    <row r="7207" spans="12:14" s="291" customFormat="1" ht="12.75" hidden="1" customHeight="1">
      <c r="L7207" s="293"/>
      <c r="M7207" s="290"/>
      <c r="N7207" s="314"/>
    </row>
    <row r="7208" spans="12:14" s="291" customFormat="1" ht="12.75" hidden="1" customHeight="1">
      <c r="L7208" s="293"/>
      <c r="M7208" s="290"/>
      <c r="N7208" s="314"/>
    </row>
    <row r="7209" spans="12:14" s="291" customFormat="1" ht="12.75" hidden="1" customHeight="1">
      <c r="L7209" s="293"/>
      <c r="M7209" s="290"/>
      <c r="N7209" s="314"/>
    </row>
    <row r="7210" spans="12:14" s="291" customFormat="1" ht="12.75" hidden="1" customHeight="1">
      <c r="L7210" s="293"/>
      <c r="M7210" s="290"/>
      <c r="N7210" s="314"/>
    </row>
    <row r="7211" spans="12:14" s="291" customFormat="1" ht="12.75" hidden="1" customHeight="1">
      <c r="L7211" s="293"/>
      <c r="M7211" s="290"/>
      <c r="N7211" s="314"/>
    </row>
    <row r="7212" spans="12:14" s="291" customFormat="1" ht="12.75" hidden="1" customHeight="1">
      <c r="L7212" s="293"/>
      <c r="M7212" s="290"/>
      <c r="N7212" s="314"/>
    </row>
    <row r="7213" spans="12:14" s="291" customFormat="1" ht="12.75" hidden="1" customHeight="1">
      <c r="L7213" s="293"/>
      <c r="M7213" s="290"/>
      <c r="N7213" s="314"/>
    </row>
    <row r="7214" spans="12:14" s="291" customFormat="1" ht="12.75" hidden="1" customHeight="1">
      <c r="L7214" s="293"/>
      <c r="M7214" s="290"/>
      <c r="N7214" s="314"/>
    </row>
    <row r="7215" spans="12:14" s="291" customFormat="1" ht="12.75" hidden="1" customHeight="1">
      <c r="L7215" s="293"/>
      <c r="M7215" s="290"/>
      <c r="N7215" s="314"/>
    </row>
    <row r="7216" spans="12:14" s="291" customFormat="1" ht="12.75" hidden="1" customHeight="1">
      <c r="L7216" s="293"/>
      <c r="M7216" s="290"/>
      <c r="N7216" s="314"/>
    </row>
    <row r="7217" spans="12:14" s="291" customFormat="1" ht="12.75" hidden="1" customHeight="1">
      <c r="L7217" s="293"/>
      <c r="M7217" s="290"/>
      <c r="N7217" s="314"/>
    </row>
    <row r="7218" spans="12:14" s="291" customFormat="1" ht="12.75" hidden="1" customHeight="1">
      <c r="L7218" s="293"/>
      <c r="M7218" s="290"/>
      <c r="N7218" s="314"/>
    </row>
    <row r="7219" spans="12:14" s="291" customFormat="1" ht="12.75" hidden="1" customHeight="1">
      <c r="L7219" s="293"/>
      <c r="M7219" s="290"/>
      <c r="N7219" s="314"/>
    </row>
    <row r="7220" spans="12:14" s="291" customFormat="1" ht="12.75" hidden="1" customHeight="1">
      <c r="L7220" s="293"/>
      <c r="M7220" s="290"/>
      <c r="N7220" s="314"/>
    </row>
    <row r="7221" spans="12:14" s="291" customFormat="1" ht="12.75" hidden="1" customHeight="1">
      <c r="L7221" s="293"/>
      <c r="M7221" s="290"/>
      <c r="N7221" s="314"/>
    </row>
    <row r="7222" spans="12:14" s="291" customFormat="1" ht="12.75" hidden="1" customHeight="1">
      <c r="L7222" s="293"/>
      <c r="M7222" s="290"/>
      <c r="N7222" s="314"/>
    </row>
    <row r="7223" spans="12:14" s="291" customFormat="1" ht="12.75" hidden="1" customHeight="1">
      <c r="L7223" s="293"/>
      <c r="M7223" s="290"/>
      <c r="N7223" s="314"/>
    </row>
    <row r="7224" spans="12:14" s="291" customFormat="1" ht="12.75" hidden="1" customHeight="1">
      <c r="L7224" s="293"/>
      <c r="M7224" s="290"/>
      <c r="N7224" s="314"/>
    </row>
    <row r="7225" spans="12:14" s="291" customFormat="1" ht="12.75" hidden="1" customHeight="1">
      <c r="L7225" s="293"/>
      <c r="M7225" s="290"/>
      <c r="N7225" s="314"/>
    </row>
    <row r="7226" spans="12:14" s="291" customFormat="1" ht="12.75" hidden="1" customHeight="1">
      <c r="L7226" s="293"/>
      <c r="M7226" s="290"/>
      <c r="N7226" s="314"/>
    </row>
    <row r="7227" spans="12:14" s="291" customFormat="1" ht="12.75" hidden="1" customHeight="1">
      <c r="L7227" s="293"/>
      <c r="M7227" s="290"/>
      <c r="N7227" s="314"/>
    </row>
    <row r="7228" spans="12:14" s="291" customFormat="1" ht="12.75" hidden="1" customHeight="1">
      <c r="L7228" s="293"/>
      <c r="M7228" s="290"/>
      <c r="N7228" s="314"/>
    </row>
    <row r="7229" spans="12:14" s="291" customFormat="1" ht="12.75" hidden="1" customHeight="1">
      <c r="L7229" s="293"/>
      <c r="M7229" s="290"/>
      <c r="N7229" s="314"/>
    </row>
    <row r="7230" spans="12:14" s="291" customFormat="1" ht="12.75" hidden="1" customHeight="1">
      <c r="L7230" s="293"/>
      <c r="M7230" s="290"/>
      <c r="N7230" s="314"/>
    </row>
    <row r="7231" spans="12:14" s="291" customFormat="1" ht="12.75" hidden="1" customHeight="1">
      <c r="L7231" s="293"/>
      <c r="M7231" s="290"/>
      <c r="N7231" s="314"/>
    </row>
    <row r="7232" spans="12:14" s="291" customFormat="1" ht="12.75" hidden="1" customHeight="1">
      <c r="L7232" s="293"/>
      <c r="M7232" s="290"/>
      <c r="N7232" s="314"/>
    </row>
    <row r="7233" spans="12:14" s="291" customFormat="1" ht="12.75" hidden="1" customHeight="1">
      <c r="L7233" s="293"/>
      <c r="M7233" s="290"/>
      <c r="N7233" s="314"/>
    </row>
    <row r="7234" spans="12:14" s="291" customFormat="1" ht="12.75" hidden="1" customHeight="1">
      <c r="L7234" s="293"/>
      <c r="M7234" s="290"/>
      <c r="N7234" s="314"/>
    </row>
    <row r="7235" spans="12:14" s="291" customFormat="1" ht="12.75" hidden="1" customHeight="1">
      <c r="L7235" s="293"/>
      <c r="M7235" s="290"/>
      <c r="N7235" s="314"/>
    </row>
    <row r="7236" spans="12:14" s="291" customFormat="1" ht="12.75" hidden="1" customHeight="1">
      <c r="L7236" s="293"/>
      <c r="M7236" s="290"/>
      <c r="N7236" s="314"/>
    </row>
    <row r="7237" spans="12:14" s="291" customFormat="1" ht="12.75" hidden="1" customHeight="1">
      <c r="L7237" s="293"/>
      <c r="M7237" s="290"/>
      <c r="N7237" s="314"/>
    </row>
    <row r="7238" spans="12:14" s="291" customFormat="1" ht="12.75" hidden="1" customHeight="1">
      <c r="L7238" s="293"/>
      <c r="M7238" s="290"/>
      <c r="N7238" s="314"/>
    </row>
    <row r="7239" spans="12:14" s="291" customFormat="1" ht="12.75" hidden="1" customHeight="1">
      <c r="L7239" s="293"/>
      <c r="M7239" s="290"/>
      <c r="N7239" s="314"/>
    </row>
    <row r="7240" spans="12:14" s="291" customFormat="1" ht="12.75" hidden="1" customHeight="1">
      <c r="L7240" s="293"/>
      <c r="M7240" s="290"/>
      <c r="N7240" s="314"/>
    </row>
    <row r="7241" spans="12:14" s="291" customFormat="1" ht="12.75" hidden="1" customHeight="1">
      <c r="L7241" s="293"/>
      <c r="M7241" s="290"/>
      <c r="N7241" s="314"/>
    </row>
    <row r="7242" spans="12:14" s="291" customFormat="1" ht="12.75" hidden="1" customHeight="1">
      <c r="L7242" s="293"/>
      <c r="M7242" s="290"/>
      <c r="N7242" s="314"/>
    </row>
    <row r="7243" spans="12:14" s="291" customFormat="1" ht="12.75" hidden="1" customHeight="1">
      <c r="L7243" s="293"/>
      <c r="M7243" s="290"/>
      <c r="N7243" s="314"/>
    </row>
    <row r="7244" spans="12:14" s="291" customFormat="1" ht="12.75" hidden="1" customHeight="1">
      <c r="L7244" s="293"/>
      <c r="M7244" s="290"/>
      <c r="N7244" s="314"/>
    </row>
    <row r="7245" spans="12:14" s="291" customFormat="1" ht="12.75" hidden="1" customHeight="1">
      <c r="L7245" s="293"/>
      <c r="M7245" s="290"/>
      <c r="N7245" s="314"/>
    </row>
    <row r="7246" spans="12:14" s="291" customFormat="1" ht="12.75" hidden="1" customHeight="1">
      <c r="L7246" s="293"/>
      <c r="M7246" s="290"/>
      <c r="N7246" s="314"/>
    </row>
    <row r="7247" spans="12:14" s="291" customFormat="1" ht="12.75" hidden="1" customHeight="1">
      <c r="L7247" s="293"/>
      <c r="M7247" s="290"/>
      <c r="N7247" s="314"/>
    </row>
    <row r="7248" spans="12:14" s="291" customFormat="1" ht="12.75" hidden="1" customHeight="1">
      <c r="L7248" s="293"/>
      <c r="M7248" s="290"/>
      <c r="N7248" s="314"/>
    </row>
    <row r="7249" spans="12:14" s="291" customFormat="1" ht="12.75" hidden="1" customHeight="1">
      <c r="L7249" s="293"/>
      <c r="M7249" s="290"/>
      <c r="N7249" s="314"/>
    </row>
    <row r="7250" spans="12:14" s="291" customFormat="1" ht="12.75" hidden="1" customHeight="1">
      <c r="L7250" s="293"/>
      <c r="M7250" s="290"/>
      <c r="N7250" s="314"/>
    </row>
    <row r="7251" spans="12:14" s="291" customFormat="1" ht="12.75" hidden="1" customHeight="1">
      <c r="L7251" s="293"/>
      <c r="M7251" s="290"/>
      <c r="N7251" s="314"/>
    </row>
    <row r="7252" spans="12:14" s="291" customFormat="1" ht="12.75" hidden="1" customHeight="1">
      <c r="L7252" s="293"/>
      <c r="M7252" s="290"/>
      <c r="N7252" s="314"/>
    </row>
    <row r="7253" spans="12:14" s="291" customFormat="1" ht="12.75" hidden="1" customHeight="1">
      <c r="L7253" s="293"/>
      <c r="M7253" s="290"/>
      <c r="N7253" s="314"/>
    </row>
    <row r="7254" spans="12:14" s="291" customFormat="1" ht="12.75" hidden="1" customHeight="1">
      <c r="L7254" s="293"/>
      <c r="M7254" s="290"/>
      <c r="N7254" s="314"/>
    </row>
    <row r="7255" spans="12:14" s="291" customFormat="1" ht="12.75" hidden="1" customHeight="1">
      <c r="L7255" s="293"/>
      <c r="M7255" s="290"/>
      <c r="N7255" s="314"/>
    </row>
    <row r="7256" spans="12:14" s="291" customFormat="1" ht="12.75" hidden="1" customHeight="1">
      <c r="L7256" s="293"/>
      <c r="M7256" s="290"/>
      <c r="N7256" s="314"/>
    </row>
    <row r="7257" spans="12:14" s="291" customFormat="1" ht="12.75" hidden="1" customHeight="1">
      <c r="L7257" s="293"/>
      <c r="M7257" s="290"/>
      <c r="N7257" s="314"/>
    </row>
    <row r="7258" spans="12:14" s="291" customFormat="1" ht="12.75" hidden="1" customHeight="1">
      <c r="L7258" s="293"/>
      <c r="M7258" s="290"/>
      <c r="N7258" s="314"/>
    </row>
    <row r="7259" spans="12:14" s="291" customFormat="1" ht="12.75" hidden="1" customHeight="1">
      <c r="L7259" s="293"/>
      <c r="M7259" s="290"/>
      <c r="N7259" s="314"/>
    </row>
    <row r="7260" spans="12:14" s="291" customFormat="1" ht="12.75" hidden="1" customHeight="1">
      <c r="L7260" s="293"/>
      <c r="M7260" s="290"/>
      <c r="N7260" s="314"/>
    </row>
    <row r="7261" spans="12:14" s="291" customFormat="1" ht="12.75" hidden="1" customHeight="1">
      <c r="L7261" s="293"/>
      <c r="M7261" s="290"/>
      <c r="N7261" s="314"/>
    </row>
    <row r="7262" spans="12:14" s="291" customFormat="1" ht="12.75" hidden="1" customHeight="1">
      <c r="L7262" s="293"/>
      <c r="M7262" s="290"/>
      <c r="N7262" s="314"/>
    </row>
    <row r="7263" spans="12:14" s="291" customFormat="1" ht="12.75" hidden="1" customHeight="1">
      <c r="L7263" s="293"/>
      <c r="M7263" s="290"/>
      <c r="N7263" s="314"/>
    </row>
    <row r="7264" spans="12:14" s="291" customFormat="1" ht="12.75" hidden="1" customHeight="1">
      <c r="L7264" s="293"/>
      <c r="M7264" s="290"/>
      <c r="N7264" s="314"/>
    </row>
    <row r="7265" spans="12:14" s="291" customFormat="1" ht="12.75" hidden="1" customHeight="1">
      <c r="L7265" s="293"/>
      <c r="M7265" s="290"/>
      <c r="N7265" s="314"/>
    </row>
    <row r="7266" spans="12:14" s="291" customFormat="1" ht="12.75" hidden="1" customHeight="1">
      <c r="L7266" s="293"/>
      <c r="M7266" s="290"/>
      <c r="N7266" s="314"/>
    </row>
    <row r="7267" spans="12:14" s="291" customFormat="1" ht="12.75" hidden="1" customHeight="1">
      <c r="L7267" s="293"/>
      <c r="M7267" s="290"/>
      <c r="N7267" s="314"/>
    </row>
    <row r="7268" spans="12:14" s="291" customFormat="1" ht="12.75" hidden="1" customHeight="1">
      <c r="L7268" s="293"/>
      <c r="M7268" s="290"/>
      <c r="N7268" s="314"/>
    </row>
    <row r="7269" spans="12:14" s="291" customFormat="1" ht="12.75" hidden="1" customHeight="1">
      <c r="L7269" s="293"/>
      <c r="M7269" s="290"/>
      <c r="N7269" s="314"/>
    </row>
    <row r="7270" spans="12:14" s="291" customFormat="1" ht="12.75" hidden="1" customHeight="1">
      <c r="L7270" s="293"/>
      <c r="M7270" s="290"/>
      <c r="N7270" s="314"/>
    </row>
    <row r="7271" spans="12:14" s="291" customFormat="1" ht="12.75" hidden="1" customHeight="1">
      <c r="L7271" s="293"/>
      <c r="M7271" s="290"/>
      <c r="N7271" s="314"/>
    </row>
    <row r="7272" spans="12:14" s="291" customFormat="1" ht="12.75" hidden="1" customHeight="1">
      <c r="L7272" s="293"/>
      <c r="M7272" s="290"/>
      <c r="N7272" s="314"/>
    </row>
    <row r="7273" spans="12:14" s="291" customFormat="1" ht="12.75" hidden="1" customHeight="1">
      <c r="L7273" s="293"/>
      <c r="M7273" s="290"/>
      <c r="N7273" s="314"/>
    </row>
    <row r="7274" spans="12:14" s="291" customFormat="1" ht="12.75" hidden="1" customHeight="1">
      <c r="L7274" s="293"/>
      <c r="M7274" s="290"/>
      <c r="N7274" s="314"/>
    </row>
    <row r="7275" spans="12:14" s="291" customFormat="1" ht="12.75" hidden="1" customHeight="1">
      <c r="L7275" s="293"/>
      <c r="M7275" s="290"/>
      <c r="N7275" s="314"/>
    </row>
    <row r="7276" spans="12:14" s="291" customFormat="1" ht="12.75" hidden="1" customHeight="1">
      <c r="L7276" s="293"/>
      <c r="M7276" s="290"/>
      <c r="N7276" s="314"/>
    </row>
    <row r="7277" spans="12:14" s="291" customFormat="1" ht="12.75" hidden="1" customHeight="1">
      <c r="L7277" s="293"/>
      <c r="M7277" s="290"/>
      <c r="N7277" s="314"/>
    </row>
    <row r="7278" spans="12:14" s="291" customFormat="1" ht="12.75" hidden="1" customHeight="1">
      <c r="L7278" s="293"/>
      <c r="M7278" s="290"/>
      <c r="N7278" s="314"/>
    </row>
    <row r="7279" spans="12:14" s="291" customFormat="1" ht="12.75" hidden="1" customHeight="1">
      <c r="L7279" s="293"/>
      <c r="M7279" s="290"/>
      <c r="N7279" s="314"/>
    </row>
    <row r="7280" spans="12:14" s="291" customFormat="1" ht="12.75" hidden="1" customHeight="1">
      <c r="L7280" s="293"/>
      <c r="M7280" s="290"/>
      <c r="N7280" s="314"/>
    </row>
    <row r="7281" spans="12:14" s="291" customFormat="1" ht="12.75" hidden="1" customHeight="1">
      <c r="L7281" s="293"/>
      <c r="M7281" s="290"/>
      <c r="N7281" s="314"/>
    </row>
    <row r="7282" spans="12:14" s="291" customFormat="1" ht="12.75" hidden="1" customHeight="1">
      <c r="L7282" s="293"/>
      <c r="M7282" s="290"/>
      <c r="N7282" s="314"/>
    </row>
    <row r="7283" spans="12:14" s="291" customFormat="1" ht="12.75" hidden="1" customHeight="1">
      <c r="L7283" s="293"/>
      <c r="M7283" s="290"/>
      <c r="N7283" s="314"/>
    </row>
    <row r="7284" spans="12:14" s="291" customFormat="1" ht="12.75" hidden="1" customHeight="1">
      <c r="L7284" s="293"/>
      <c r="M7284" s="290"/>
      <c r="N7284" s="314"/>
    </row>
    <row r="7285" spans="12:14" s="291" customFormat="1" ht="12.75" hidden="1" customHeight="1">
      <c r="L7285" s="293"/>
      <c r="M7285" s="290"/>
      <c r="N7285" s="314"/>
    </row>
    <row r="7286" spans="12:14" s="291" customFormat="1" ht="12.75" hidden="1" customHeight="1">
      <c r="L7286" s="293"/>
      <c r="M7286" s="290"/>
      <c r="N7286" s="314"/>
    </row>
    <row r="7287" spans="12:14" s="291" customFormat="1" ht="12.75" hidden="1" customHeight="1">
      <c r="L7287" s="293"/>
      <c r="M7287" s="290"/>
      <c r="N7287" s="314"/>
    </row>
    <row r="7288" spans="12:14" s="291" customFormat="1" ht="12.75" hidden="1" customHeight="1">
      <c r="L7288" s="293"/>
      <c r="M7288" s="290"/>
      <c r="N7288" s="314"/>
    </row>
    <row r="7289" spans="12:14" s="291" customFormat="1" ht="12.75" hidden="1" customHeight="1">
      <c r="L7289" s="293"/>
      <c r="M7289" s="290"/>
      <c r="N7289" s="314"/>
    </row>
    <row r="7290" spans="12:14" s="291" customFormat="1" ht="12.75" hidden="1" customHeight="1">
      <c r="L7290" s="293"/>
      <c r="M7290" s="290"/>
      <c r="N7290" s="314"/>
    </row>
    <row r="7291" spans="12:14" s="291" customFormat="1" ht="12.75" hidden="1" customHeight="1">
      <c r="L7291" s="293"/>
      <c r="M7291" s="290"/>
      <c r="N7291" s="314"/>
    </row>
    <row r="7292" spans="12:14" s="291" customFormat="1" ht="12.75" hidden="1" customHeight="1">
      <c r="L7292" s="293"/>
      <c r="M7292" s="290"/>
      <c r="N7292" s="314"/>
    </row>
    <row r="7293" spans="12:14" s="291" customFormat="1" ht="12.75" hidden="1" customHeight="1">
      <c r="L7293" s="293"/>
      <c r="M7293" s="290"/>
      <c r="N7293" s="314"/>
    </row>
    <row r="7294" spans="12:14" s="291" customFormat="1" ht="12.75" hidden="1" customHeight="1">
      <c r="L7294" s="293"/>
      <c r="M7294" s="290"/>
      <c r="N7294" s="314"/>
    </row>
    <row r="7295" spans="12:14" s="291" customFormat="1" ht="12.75" hidden="1" customHeight="1">
      <c r="L7295" s="293"/>
      <c r="M7295" s="290"/>
      <c r="N7295" s="314"/>
    </row>
    <row r="7296" spans="12:14" s="291" customFormat="1" ht="12.75" hidden="1" customHeight="1">
      <c r="L7296" s="293"/>
      <c r="M7296" s="290"/>
      <c r="N7296" s="314"/>
    </row>
    <row r="7297" spans="12:14" s="291" customFormat="1" ht="12.75" hidden="1" customHeight="1">
      <c r="L7297" s="293"/>
      <c r="M7297" s="290"/>
      <c r="N7297" s="314"/>
    </row>
    <row r="7298" spans="12:14" s="291" customFormat="1" ht="12.75" hidden="1" customHeight="1">
      <c r="L7298" s="293"/>
      <c r="M7298" s="290"/>
      <c r="N7298" s="314"/>
    </row>
    <row r="7299" spans="12:14" s="291" customFormat="1" ht="12.75" hidden="1" customHeight="1">
      <c r="L7299" s="293"/>
      <c r="M7299" s="290"/>
      <c r="N7299" s="314"/>
    </row>
    <row r="7300" spans="12:14" s="291" customFormat="1" ht="12.75" hidden="1" customHeight="1">
      <c r="L7300" s="293"/>
      <c r="M7300" s="290"/>
      <c r="N7300" s="314"/>
    </row>
    <row r="7301" spans="12:14" s="291" customFormat="1" ht="12.75" hidden="1" customHeight="1">
      <c r="L7301" s="293"/>
      <c r="M7301" s="290"/>
      <c r="N7301" s="314"/>
    </row>
    <row r="7302" spans="12:14" s="291" customFormat="1" ht="12.75" hidden="1" customHeight="1">
      <c r="L7302" s="293"/>
      <c r="M7302" s="290"/>
      <c r="N7302" s="314"/>
    </row>
    <row r="7303" spans="12:14" s="291" customFormat="1" ht="12.75" hidden="1" customHeight="1">
      <c r="L7303" s="293"/>
      <c r="M7303" s="290"/>
      <c r="N7303" s="314"/>
    </row>
    <row r="7304" spans="12:14" s="291" customFormat="1" ht="12.75" hidden="1" customHeight="1">
      <c r="L7304" s="293"/>
      <c r="M7304" s="290"/>
      <c r="N7304" s="314"/>
    </row>
    <row r="7305" spans="12:14" s="291" customFormat="1" ht="12.75" hidden="1" customHeight="1">
      <c r="L7305" s="293"/>
      <c r="M7305" s="290"/>
      <c r="N7305" s="314"/>
    </row>
    <row r="7306" spans="12:14" s="291" customFormat="1" ht="12.75" hidden="1" customHeight="1">
      <c r="L7306" s="293"/>
      <c r="M7306" s="290"/>
      <c r="N7306" s="314"/>
    </row>
    <row r="7307" spans="12:14" s="291" customFormat="1" ht="12.75" hidden="1" customHeight="1">
      <c r="L7307" s="293"/>
      <c r="M7307" s="290"/>
      <c r="N7307" s="314"/>
    </row>
    <row r="7308" spans="12:14" s="291" customFormat="1" ht="12.75" hidden="1" customHeight="1">
      <c r="L7308" s="293"/>
      <c r="M7308" s="290"/>
      <c r="N7308" s="314"/>
    </row>
    <row r="7309" spans="12:14" s="291" customFormat="1" ht="12.75" hidden="1" customHeight="1">
      <c r="L7309" s="293"/>
      <c r="M7309" s="290"/>
      <c r="N7309" s="314"/>
    </row>
    <row r="7310" spans="12:14" s="291" customFormat="1" ht="12.75" hidden="1" customHeight="1">
      <c r="L7310" s="293"/>
      <c r="M7310" s="290"/>
      <c r="N7310" s="314"/>
    </row>
    <row r="7311" spans="12:14" s="291" customFormat="1" ht="12.75" hidden="1" customHeight="1">
      <c r="L7311" s="293"/>
      <c r="M7311" s="290"/>
      <c r="N7311" s="314"/>
    </row>
    <row r="7312" spans="12:14" s="291" customFormat="1" ht="12.75" hidden="1" customHeight="1">
      <c r="L7312" s="293"/>
      <c r="M7312" s="290"/>
      <c r="N7312" s="314"/>
    </row>
    <row r="7313" spans="12:14" s="291" customFormat="1" ht="12.75" hidden="1" customHeight="1">
      <c r="L7313" s="293"/>
      <c r="M7313" s="290"/>
      <c r="N7313" s="314"/>
    </row>
    <row r="7314" spans="12:14" s="291" customFormat="1" ht="12.75" hidden="1" customHeight="1">
      <c r="L7314" s="293"/>
      <c r="M7314" s="290"/>
      <c r="N7314" s="314"/>
    </row>
    <row r="7315" spans="12:14" s="291" customFormat="1" ht="12.75" hidden="1" customHeight="1">
      <c r="L7315" s="293"/>
      <c r="M7315" s="290"/>
      <c r="N7315" s="314"/>
    </row>
    <row r="7316" spans="12:14" s="291" customFormat="1" ht="12.75" hidden="1" customHeight="1">
      <c r="L7316" s="293"/>
      <c r="M7316" s="290"/>
      <c r="N7316" s="314"/>
    </row>
    <row r="7317" spans="12:14" s="291" customFormat="1" ht="12.75" hidden="1" customHeight="1">
      <c r="L7317" s="293"/>
      <c r="M7317" s="290"/>
      <c r="N7317" s="314"/>
    </row>
    <row r="7318" spans="12:14" s="291" customFormat="1" ht="12.75" hidden="1" customHeight="1">
      <c r="L7318" s="293"/>
      <c r="M7318" s="290"/>
      <c r="N7318" s="314"/>
    </row>
    <row r="7319" spans="12:14" s="291" customFormat="1" ht="12.75" hidden="1" customHeight="1">
      <c r="L7319" s="293"/>
      <c r="M7319" s="290"/>
      <c r="N7319" s="314"/>
    </row>
    <row r="7320" spans="12:14" s="291" customFormat="1" ht="12.75" hidden="1" customHeight="1">
      <c r="L7320" s="293"/>
      <c r="M7320" s="290"/>
      <c r="N7320" s="314"/>
    </row>
    <row r="7321" spans="12:14" s="291" customFormat="1" ht="12.75" hidden="1" customHeight="1">
      <c r="L7321" s="293"/>
      <c r="M7321" s="290"/>
      <c r="N7321" s="314"/>
    </row>
    <row r="7322" spans="12:14" s="291" customFormat="1" ht="12.75" hidden="1" customHeight="1">
      <c r="L7322" s="293"/>
      <c r="M7322" s="290"/>
      <c r="N7322" s="314"/>
    </row>
    <row r="7323" spans="12:14" s="291" customFormat="1" ht="12.75" hidden="1" customHeight="1">
      <c r="L7323" s="293"/>
      <c r="M7323" s="290"/>
      <c r="N7323" s="314"/>
    </row>
    <row r="7324" spans="12:14" s="291" customFormat="1" ht="12.75" hidden="1" customHeight="1">
      <c r="L7324" s="293"/>
      <c r="M7324" s="290"/>
      <c r="N7324" s="314"/>
    </row>
    <row r="7325" spans="12:14" s="291" customFormat="1" ht="12.75" hidden="1" customHeight="1">
      <c r="L7325" s="293"/>
      <c r="M7325" s="290"/>
      <c r="N7325" s="314"/>
    </row>
    <row r="7326" spans="12:14" s="291" customFormat="1" ht="12.75" hidden="1" customHeight="1">
      <c r="L7326" s="293"/>
      <c r="M7326" s="290"/>
      <c r="N7326" s="314"/>
    </row>
    <row r="7327" spans="12:14" s="291" customFormat="1" ht="12.75" hidden="1" customHeight="1">
      <c r="L7327" s="293"/>
      <c r="M7327" s="290"/>
      <c r="N7327" s="314"/>
    </row>
    <row r="7328" spans="12:14" s="291" customFormat="1" ht="12.75" hidden="1" customHeight="1">
      <c r="L7328" s="293"/>
      <c r="M7328" s="290"/>
      <c r="N7328" s="314"/>
    </row>
    <row r="7329" spans="12:14" s="291" customFormat="1" ht="12.75" hidden="1" customHeight="1">
      <c r="L7329" s="293"/>
      <c r="M7329" s="290"/>
      <c r="N7329" s="314"/>
    </row>
    <row r="7330" spans="12:14" s="291" customFormat="1" ht="12.75" hidden="1" customHeight="1">
      <c r="L7330" s="293"/>
      <c r="M7330" s="290"/>
      <c r="N7330" s="314"/>
    </row>
    <row r="7331" spans="12:14" s="291" customFormat="1" ht="12.75" hidden="1" customHeight="1">
      <c r="L7331" s="293"/>
      <c r="M7331" s="290"/>
      <c r="N7331" s="314"/>
    </row>
    <row r="7332" spans="12:14" s="291" customFormat="1" ht="12.75" hidden="1" customHeight="1">
      <c r="L7332" s="293"/>
      <c r="M7332" s="290"/>
      <c r="N7332" s="314"/>
    </row>
    <row r="7333" spans="12:14" s="291" customFormat="1" ht="12.75" hidden="1" customHeight="1">
      <c r="L7333" s="293"/>
      <c r="M7333" s="290"/>
      <c r="N7333" s="314"/>
    </row>
    <row r="7334" spans="12:14" s="291" customFormat="1" ht="12.75" hidden="1" customHeight="1">
      <c r="L7334" s="293"/>
      <c r="M7334" s="290"/>
      <c r="N7334" s="314"/>
    </row>
    <row r="7335" spans="12:14" s="291" customFormat="1" ht="12.75" hidden="1" customHeight="1">
      <c r="L7335" s="293"/>
      <c r="M7335" s="290"/>
      <c r="N7335" s="314"/>
    </row>
    <row r="7336" spans="12:14" s="291" customFormat="1" ht="12.75" hidden="1" customHeight="1">
      <c r="L7336" s="293"/>
      <c r="M7336" s="290"/>
      <c r="N7336" s="314"/>
    </row>
    <row r="7337" spans="12:14" s="291" customFormat="1" ht="12.75" hidden="1" customHeight="1">
      <c r="L7337" s="293"/>
      <c r="M7337" s="290"/>
      <c r="N7337" s="314"/>
    </row>
    <row r="7338" spans="12:14" s="291" customFormat="1" ht="12.75" hidden="1" customHeight="1">
      <c r="L7338" s="293"/>
      <c r="M7338" s="290"/>
      <c r="N7338" s="314"/>
    </row>
    <row r="7339" spans="12:14" s="291" customFormat="1" ht="12.75" hidden="1" customHeight="1">
      <c r="L7339" s="293"/>
      <c r="M7339" s="290"/>
      <c r="N7339" s="314"/>
    </row>
    <row r="7340" spans="12:14" s="291" customFormat="1" ht="12.75" hidden="1" customHeight="1">
      <c r="L7340" s="293"/>
      <c r="M7340" s="290"/>
      <c r="N7340" s="314"/>
    </row>
    <row r="7341" spans="12:14" s="291" customFormat="1" ht="12.75" hidden="1" customHeight="1">
      <c r="L7341" s="293"/>
      <c r="M7341" s="290"/>
      <c r="N7341" s="314"/>
    </row>
    <row r="7342" spans="12:14" s="291" customFormat="1" ht="12.75" hidden="1" customHeight="1">
      <c r="L7342" s="293"/>
      <c r="M7342" s="290"/>
      <c r="N7342" s="314"/>
    </row>
    <row r="7343" spans="12:14" s="291" customFormat="1" ht="12.75" hidden="1" customHeight="1">
      <c r="L7343" s="293"/>
      <c r="M7343" s="290"/>
      <c r="N7343" s="314"/>
    </row>
    <row r="7344" spans="12:14" s="291" customFormat="1" ht="12.75" hidden="1" customHeight="1">
      <c r="L7344" s="293"/>
      <c r="M7344" s="290"/>
      <c r="N7344" s="314"/>
    </row>
    <row r="7345" spans="12:14" s="291" customFormat="1" ht="12.75" hidden="1" customHeight="1">
      <c r="L7345" s="293"/>
      <c r="M7345" s="290"/>
      <c r="N7345" s="314"/>
    </row>
    <row r="7346" spans="12:14" s="291" customFormat="1" ht="12.75" hidden="1" customHeight="1">
      <c r="L7346" s="293"/>
      <c r="M7346" s="290"/>
      <c r="N7346" s="314"/>
    </row>
    <row r="7347" spans="12:14" s="291" customFormat="1" ht="12.75" hidden="1" customHeight="1">
      <c r="L7347" s="293"/>
      <c r="M7347" s="290"/>
      <c r="N7347" s="314"/>
    </row>
    <row r="7348" spans="12:14" s="291" customFormat="1" ht="12.75" hidden="1" customHeight="1">
      <c r="L7348" s="293"/>
      <c r="M7348" s="290"/>
      <c r="N7348" s="314"/>
    </row>
    <row r="7349" spans="12:14" s="291" customFormat="1" ht="12.75" hidden="1" customHeight="1">
      <c r="L7349" s="293"/>
      <c r="M7349" s="290"/>
      <c r="N7349" s="314"/>
    </row>
    <row r="7350" spans="12:14" s="291" customFormat="1" ht="12.75" hidden="1" customHeight="1">
      <c r="L7350" s="293"/>
      <c r="M7350" s="290"/>
      <c r="N7350" s="314"/>
    </row>
    <row r="7351" spans="12:14" s="291" customFormat="1" ht="12.75" hidden="1" customHeight="1">
      <c r="L7351" s="293"/>
      <c r="M7351" s="290"/>
      <c r="N7351" s="314"/>
    </row>
    <row r="7352" spans="12:14" s="291" customFormat="1" ht="12.75" hidden="1" customHeight="1">
      <c r="L7352" s="293"/>
      <c r="M7352" s="290"/>
      <c r="N7352" s="314"/>
    </row>
    <row r="7353" spans="12:14" s="291" customFormat="1" ht="12.75" hidden="1" customHeight="1">
      <c r="L7353" s="293"/>
      <c r="M7353" s="290"/>
      <c r="N7353" s="314"/>
    </row>
    <row r="7354" spans="12:14" s="291" customFormat="1" ht="12.75" hidden="1" customHeight="1">
      <c r="L7354" s="293"/>
      <c r="M7354" s="290"/>
      <c r="N7354" s="314"/>
    </row>
    <row r="7355" spans="12:14" s="291" customFormat="1" ht="12.75" hidden="1" customHeight="1">
      <c r="L7355" s="293"/>
      <c r="M7355" s="290"/>
      <c r="N7355" s="314"/>
    </row>
    <row r="7356" spans="12:14" s="291" customFormat="1" ht="12.75" hidden="1" customHeight="1">
      <c r="L7356" s="293"/>
      <c r="M7356" s="290"/>
      <c r="N7356" s="314"/>
    </row>
    <row r="7357" spans="12:14" s="291" customFormat="1" ht="12.75" hidden="1" customHeight="1">
      <c r="L7357" s="293"/>
      <c r="M7357" s="290"/>
      <c r="N7357" s="314"/>
    </row>
    <row r="7358" spans="12:14" s="291" customFormat="1" ht="12.75" hidden="1" customHeight="1">
      <c r="L7358" s="293"/>
      <c r="M7358" s="290"/>
      <c r="N7358" s="314"/>
    </row>
    <row r="7359" spans="12:14" s="291" customFormat="1" ht="12.75" hidden="1" customHeight="1">
      <c r="L7359" s="293"/>
      <c r="M7359" s="290"/>
      <c r="N7359" s="314"/>
    </row>
    <row r="7360" spans="12:14" s="291" customFormat="1" ht="12.75" hidden="1" customHeight="1">
      <c r="L7360" s="293"/>
      <c r="M7360" s="290"/>
      <c r="N7360" s="314"/>
    </row>
    <row r="7361" spans="12:14" s="291" customFormat="1" ht="12.75" hidden="1" customHeight="1">
      <c r="L7361" s="293"/>
      <c r="M7361" s="290"/>
      <c r="N7361" s="314"/>
    </row>
    <row r="7362" spans="12:14" s="291" customFormat="1" ht="12.75" hidden="1" customHeight="1">
      <c r="L7362" s="293"/>
      <c r="M7362" s="290"/>
      <c r="N7362" s="314"/>
    </row>
    <row r="7363" spans="12:14" s="291" customFormat="1" ht="12.75" hidden="1" customHeight="1">
      <c r="L7363" s="293"/>
      <c r="M7363" s="290"/>
      <c r="N7363" s="314"/>
    </row>
    <row r="7364" spans="12:14" s="291" customFormat="1" ht="12.75" hidden="1" customHeight="1">
      <c r="L7364" s="293"/>
      <c r="M7364" s="290"/>
      <c r="N7364" s="314"/>
    </row>
    <row r="7365" spans="12:14" s="291" customFormat="1" ht="12.75" hidden="1" customHeight="1">
      <c r="L7365" s="293"/>
      <c r="M7365" s="290"/>
      <c r="N7365" s="314"/>
    </row>
    <row r="7366" spans="12:14" s="291" customFormat="1" ht="12.75" hidden="1" customHeight="1">
      <c r="L7366" s="293"/>
      <c r="M7366" s="290"/>
      <c r="N7366" s="314"/>
    </row>
    <row r="7367" spans="12:14" s="291" customFormat="1" ht="12.75" hidden="1" customHeight="1">
      <c r="L7367" s="293"/>
      <c r="M7367" s="290"/>
      <c r="N7367" s="314"/>
    </row>
    <row r="7368" spans="12:14" s="291" customFormat="1" ht="12.75" hidden="1" customHeight="1">
      <c r="L7368" s="293"/>
      <c r="M7368" s="290"/>
      <c r="N7368" s="314"/>
    </row>
    <row r="7369" spans="12:14" s="291" customFormat="1" ht="12.75" hidden="1" customHeight="1">
      <c r="L7369" s="293"/>
      <c r="M7369" s="290"/>
      <c r="N7369" s="314"/>
    </row>
    <row r="7370" spans="12:14" s="291" customFormat="1" ht="12.75" hidden="1" customHeight="1">
      <c r="L7370" s="293"/>
      <c r="M7370" s="290"/>
      <c r="N7370" s="314"/>
    </row>
    <row r="7371" spans="12:14" s="291" customFormat="1" ht="12.75" hidden="1" customHeight="1">
      <c r="L7371" s="293"/>
      <c r="M7371" s="290"/>
      <c r="N7371" s="314"/>
    </row>
    <row r="7372" spans="12:14" s="291" customFormat="1" ht="12.75" hidden="1" customHeight="1">
      <c r="L7372" s="293"/>
      <c r="M7372" s="290"/>
      <c r="N7372" s="314"/>
    </row>
    <row r="7373" spans="12:14" s="291" customFormat="1" ht="12.75" hidden="1" customHeight="1">
      <c r="L7373" s="293"/>
      <c r="M7373" s="290"/>
      <c r="N7373" s="314"/>
    </row>
    <row r="7374" spans="12:14" s="291" customFormat="1" ht="12.75" hidden="1" customHeight="1">
      <c r="L7374" s="293"/>
      <c r="M7374" s="290"/>
      <c r="N7374" s="314"/>
    </row>
    <row r="7375" spans="12:14" s="291" customFormat="1" ht="12.75" hidden="1" customHeight="1">
      <c r="L7375" s="293"/>
      <c r="M7375" s="290"/>
      <c r="N7375" s="314"/>
    </row>
    <row r="7376" spans="12:14" s="291" customFormat="1" ht="12.75" hidden="1" customHeight="1">
      <c r="L7376" s="293"/>
      <c r="M7376" s="290"/>
      <c r="N7376" s="314"/>
    </row>
    <row r="7377" spans="12:14" s="291" customFormat="1" ht="12.75" hidden="1" customHeight="1">
      <c r="L7377" s="293"/>
      <c r="M7377" s="290"/>
      <c r="N7377" s="314"/>
    </row>
    <row r="7378" spans="12:14" s="291" customFormat="1" ht="12.75" hidden="1" customHeight="1">
      <c r="L7378" s="293"/>
      <c r="M7378" s="290"/>
      <c r="N7378" s="314"/>
    </row>
    <row r="7379" spans="12:14" s="291" customFormat="1" ht="12.75" hidden="1" customHeight="1">
      <c r="L7379" s="293"/>
      <c r="M7379" s="290"/>
      <c r="N7379" s="314"/>
    </row>
    <row r="7380" spans="12:14" s="291" customFormat="1" ht="12.75" hidden="1" customHeight="1">
      <c r="L7380" s="293"/>
      <c r="M7380" s="290"/>
      <c r="N7380" s="314"/>
    </row>
    <row r="7381" spans="12:14" s="291" customFormat="1" ht="12.75" hidden="1" customHeight="1">
      <c r="L7381" s="293"/>
      <c r="M7381" s="290"/>
      <c r="N7381" s="314"/>
    </row>
    <row r="7382" spans="12:14" s="291" customFormat="1" ht="12.75" hidden="1" customHeight="1">
      <c r="L7382" s="293"/>
      <c r="M7382" s="290"/>
      <c r="N7382" s="314"/>
    </row>
    <row r="7383" spans="12:14" s="291" customFormat="1" ht="12.75" hidden="1" customHeight="1">
      <c r="L7383" s="293"/>
      <c r="M7383" s="290"/>
      <c r="N7383" s="314"/>
    </row>
    <row r="7384" spans="12:14" s="291" customFormat="1" ht="12.75" hidden="1" customHeight="1">
      <c r="L7384" s="293"/>
      <c r="M7384" s="290"/>
      <c r="N7384" s="314"/>
    </row>
    <row r="7385" spans="12:14" s="291" customFormat="1" ht="12.75" hidden="1" customHeight="1">
      <c r="L7385" s="293"/>
      <c r="M7385" s="290"/>
      <c r="N7385" s="314"/>
    </row>
    <row r="7386" spans="12:14" s="291" customFormat="1" ht="12.75" hidden="1" customHeight="1">
      <c r="L7386" s="293"/>
      <c r="M7386" s="290"/>
      <c r="N7386" s="314"/>
    </row>
    <row r="7387" spans="12:14" s="291" customFormat="1" ht="12.75" hidden="1" customHeight="1">
      <c r="L7387" s="293"/>
      <c r="M7387" s="290"/>
      <c r="N7387" s="314"/>
    </row>
    <row r="7388" spans="12:14" s="291" customFormat="1" ht="12.75" hidden="1" customHeight="1">
      <c r="L7388" s="293"/>
      <c r="M7388" s="290"/>
      <c r="N7388" s="314"/>
    </row>
    <row r="7389" spans="12:14" s="291" customFormat="1" ht="12.75" hidden="1" customHeight="1">
      <c r="L7389" s="293"/>
      <c r="M7389" s="290"/>
      <c r="N7389" s="314"/>
    </row>
    <row r="7390" spans="12:14" s="291" customFormat="1" ht="12.75" hidden="1" customHeight="1">
      <c r="L7390" s="293"/>
      <c r="M7390" s="290"/>
      <c r="N7390" s="314"/>
    </row>
    <row r="7391" spans="12:14" s="291" customFormat="1" ht="12.75" hidden="1" customHeight="1">
      <c r="L7391" s="293"/>
      <c r="M7391" s="290"/>
      <c r="N7391" s="314"/>
    </row>
    <row r="7392" spans="12:14" s="291" customFormat="1" ht="12.75" hidden="1" customHeight="1">
      <c r="L7392" s="293"/>
      <c r="M7392" s="290"/>
      <c r="N7392" s="314"/>
    </row>
    <row r="7393" spans="12:14" s="291" customFormat="1" ht="12.75" hidden="1" customHeight="1">
      <c r="L7393" s="293"/>
      <c r="M7393" s="290"/>
      <c r="N7393" s="314"/>
    </row>
    <row r="7394" spans="12:14" s="291" customFormat="1" ht="12.75" hidden="1" customHeight="1">
      <c r="L7394" s="293"/>
      <c r="M7394" s="290"/>
      <c r="N7394" s="314"/>
    </row>
    <row r="7395" spans="12:14" s="291" customFormat="1" ht="12.75" hidden="1" customHeight="1">
      <c r="L7395" s="293"/>
      <c r="M7395" s="290"/>
      <c r="N7395" s="314"/>
    </row>
    <row r="7396" spans="12:14" s="291" customFormat="1" ht="12.75" hidden="1" customHeight="1">
      <c r="L7396" s="293"/>
      <c r="M7396" s="290"/>
      <c r="N7396" s="314"/>
    </row>
    <row r="7397" spans="12:14" s="291" customFormat="1" ht="12.75" hidden="1" customHeight="1">
      <c r="L7397" s="293"/>
      <c r="M7397" s="290"/>
      <c r="N7397" s="314"/>
    </row>
    <row r="7398" spans="12:14" s="291" customFormat="1" ht="12.75" hidden="1" customHeight="1">
      <c r="L7398" s="293"/>
      <c r="M7398" s="290"/>
      <c r="N7398" s="314"/>
    </row>
    <row r="7399" spans="12:14" s="291" customFormat="1" ht="12.75" hidden="1" customHeight="1">
      <c r="L7399" s="293"/>
      <c r="M7399" s="290"/>
      <c r="N7399" s="314"/>
    </row>
    <row r="7400" spans="12:14" s="291" customFormat="1" ht="12.75" hidden="1" customHeight="1">
      <c r="L7400" s="293"/>
      <c r="M7400" s="290"/>
      <c r="N7400" s="314"/>
    </row>
    <row r="7401" spans="12:14" s="291" customFormat="1" ht="12.75" hidden="1" customHeight="1">
      <c r="L7401" s="293"/>
      <c r="M7401" s="290"/>
      <c r="N7401" s="314"/>
    </row>
    <row r="7402" spans="12:14" s="291" customFormat="1" ht="12.75" hidden="1" customHeight="1">
      <c r="L7402" s="293"/>
      <c r="M7402" s="290"/>
      <c r="N7402" s="314"/>
    </row>
    <row r="7403" spans="12:14" s="291" customFormat="1" ht="12.75" hidden="1" customHeight="1">
      <c r="L7403" s="293"/>
      <c r="M7403" s="290"/>
      <c r="N7403" s="314"/>
    </row>
    <row r="7404" spans="12:14" s="291" customFormat="1" ht="12.75" hidden="1" customHeight="1">
      <c r="L7404" s="293"/>
      <c r="M7404" s="290"/>
      <c r="N7404" s="314"/>
    </row>
    <row r="7405" spans="12:14" s="291" customFormat="1" ht="12.75" hidden="1" customHeight="1">
      <c r="L7405" s="293"/>
      <c r="M7405" s="290"/>
      <c r="N7405" s="314"/>
    </row>
    <row r="7406" spans="12:14" s="291" customFormat="1" ht="12.75" hidden="1" customHeight="1">
      <c r="L7406" s="293"/>
      <c r="M7406" s="290"/>
      <c r="N7406" s="314"/>
    </row>
    <row r="7407" spans="12:14" s="291" customFormat="1" ht="12.75" hidden="1" customHeight="1">
      <c r="L7407" s="293"/>
      <c r="M7407" s="290"/>
      <c r="N7407" s="314"/>
    </row>
    <row r="7408" spans="12:14" s="291" customFormat="1" ht="12.75" hidden="1" customHeight="1">
      <c r="L7408" s="293"/>
      <c r="M7408" s="290"/>
      <c r="N7408" s="314"/>
    </row>
    <row r="7409" spans="12:14" s="291" customFormat="1" ht="12.75" hidden="1" customHeight="1">
      <c r="L7409" s="293"/>
      <c r="M7409" s="290"/>
      <c r="N7409" s="314"/>
    </row>
    <row r="7410" spans="12:14" s="291" customFormat="1" ht="12.75" hidden="1" customHeight="1">
      <c r="L7410" s="293"/>
      <c r="M7410" s="290"/>
      <c r="N7410" s="314"/>
    </row>
    <row r="7411" spans="12:14" s="291" customFormat="1" ht="12.75" hidden="1" customHeight="1">
      <c r="L7411" s="293"/>
      <c r="M7411" s="290"/>
      <c r="N7411" s="314"/>
    </row>
    <row r="7412" spans="12:14" s="291" customFormat="1" ht="12.75" hidden="1" customHeight="1">
      <c r="L7412" s="293"/>
      <c r="M7412" s="290"/>
      <c r="N7412" s="314"/>
    </row>
    <row r="7413" spans="12:14" s="291" customFormat="1" ht="12.75" hidden="1" customHeight="1">
      <c r="L7413" s="293"/>
      <c r="M7413" s="290"/>
      <c r="N7413" s="314"/>
    </row>
    <row r="7414" spans="12:14" s="291" customFormat="1" ht="12.75" hidden="1" customHeight="1">
      <c r="L7414" s="293"/>
      <c r="M7414" s="290"/>
      <c r="N7414" s="314"/>
    </row>
    <row r="7415" spans="12:14" s="291" customFormat="1" ht="12.75" hidden="1" customHeight="1">
      <c r="L7415" s="293"/>
      <c r="M7415" s="290"/>
      <c r="N7415" s="314"/>
    </row>
    <row r="7416" spans="12:14" s="291" customFormat="1" ht="12.75" hidden="1" customHeight="1">
      <c r="L7416" s="293"/>
      <c r="M7416" s="290"/>
      <c r="N7416" s="314"/>
    </row>
    <row r="7417" spans="12:14" s="291" customFormat="1" ht="12.75" hidden="1" customHeight="1">
      <c r="L7417" s="293"/>
      <c r="M7417" s="290"/>
      <c r="N7417" s="314"/>
    </row>
    <row r="7418" spans="12:14" s="291" customFormat="1" ht="12.75" hidden="1" customHeight="1">
      <c r="L7418" s="293"/>
      <c r="M7418" s="290"/>
      <c r="N7418" s="314"/>
    </row>
    <row r="7419" spans="12:14" s="291" customFormat="1" ht="12.75" hidden="1" customHeight="1">
      <c r="L7419" s="293"/>
      <c r="M7419" s="290"/>
      <c r="N7419" s="314"/>
    </row>
    <row r="7420" spans="12:14" s="291" customFormat="1" ht="12.75" hidden="1" customHeight="1">
      <c r="L7420" s="293"/>
      <c r="M7420" s="290"/>
      <c r="N7420" s="314"/>
    </row>
    <row r="7421" spans="12:14" s="291" customFormat="1" ht="12.75" hidden="1" customHeight="1">
      <c r="L7421" s="293"/>
      <c r="M7421" s="290"/>
      <c r="N7421" s="314"/>
    </row>
    <row r="7422" spans="12:14" s="291" customFormat="1" ht="12.75" hidden="1" customHeight="1">
      <c r="L7422" s="293"/>
      <c r="M7422" s="290"/>
      <c r="N7422" s="314"/>
    </row>
    <row r="7423" spans="12:14" s="291" customFormat="1" ht="12.75" hidden="1" customHeight="1">
      <c r="L7423" s="293"/>
      <c r="M7423" s="290"/>
      <c r="N7423" s="314"/>
    </row>
    <row r="7424" spans="12:14" s="291" customFormat="1" ht="12.75" hidden="1" customHeight="1">
      <c r="L7424" s="293"/>
      <c r="M7424" s="290"/>
      <c r="N7424" s="314"/>
    </row>
    <row r="7425" spans="12:14" s="291" customFormat="1" ht="12.75" hidden="1" customHeight="1">
      <c r="L7425" s="293"/>
      <c r="M7425" s="290"/>
      <c r="N7425" s="314"/>
    </row>
    <row r="7426" spans="12:14" s="291" customFormat="1" ht="12.75" hidden="1" customHeight="1">
      <c r="L7426" s="293"/>
      <c r="M7426" s="290"/>
      <c r="N7426" s="314"/>
    </row>
    <row r="7427" spans="12:14" s="291" customFormat="1" ht="12.75" hidden="1" customHeight="1">
      <c r="L7427" s="293"/>
      <c r="M7427" s="290"/>
      <c r="N7427" s="314"/>
    </row>
    <row r="7428" spans="12:14" s="291" customFormat="1" ht="12.75" hidden="1" customHeight="1">
      <c r="L7428" s="293"/>
      <c r="M7428" s="290"/>
      <c r="N7428" s="314"/>
    </row>
    <row r="7429" spans="12:14" s="291" customFormat="1" ht="12.75" hidden="1" customHeight="1">
      <c r="L7429" s="293"/>
      <c r="M7429" s="290"/>
      <c r="N7429" s="314"/>
    </row>
    <row r="7430" spans="12:14" s="291" customFormat="1" ht="12.75" hidden="1" customHeight="1">
      <c r="L7430" s="293"/>
      <c r="M7430" s="290"/>
      <c r="N7430" s="314"/>
    </row>
    <row r="7431" spans="12:14" s="291" customFormat="1" ht="12.75" hidden="1" customHeight="1">
      <c r="L7431" s="293"/>
      <c r="M7431" s="290"/>
      <c r="N7431" s="314"/>
    </row>
    <row r="7432" spans="12:14" s="291" customFormat="1" ht="12.75" hidden="1" customHeight="1">
      <c r="L7432" s="293"/>
      <c r="M7432" s="290"/>
      <c r="N7432" s="314"/>
    </row>
    <row r="7433" spans="12:14" s="291" customFormat="1" ht="12.75" hidden="1" customHeight="1">
      <c r="L7433" s="293"/>
      <c r="M7433" s="290"/>
      <c r="N7433" s="314"/>
    </row>
    <row r="7434" spans="12:14" s="291" customFormat="1" ht="12.75" hidden="1" customHeight="1">
      <c r="L7434" s="293"/>
      <c r="M7434" s="290"/>
      <c r="N7434" s="314"/>
    </row>
    <row r="7435" spans="12:14" s="291" customFormat="1" ht="12.75" hidden="1" customHeight="1">
      <c r="L7435" s="293"/>
      <c r="M7435" s="290"/>
      <c r="N7435" s="314"/>
    </row>
    <row r="7436" spans="12:14" s="291" customFormat="1" ht="12.75" hidden="1" customHeight="1">
      <c r="L7436" s="293"/>
      <c r="M7436" s="290"/>
      <c r="N7436" s="314"/>
    </row>
    <row r="7437" spans="12:14" s="291" customFormat="1" ht="12.75" hidden="1" customHeight="1">
      <c r="L7437" s="293"/>
      <c r="M7437" s="290"/>
      <c r="N7437" s="314"/>
    </row>
    <row r="7438" spans="12:14" s="291" customFormat="1" ht="12.75" hidden="1" customHeight="1">
      <c r="L7438" s="293"/>
      <c r="M7438" s="290"/>
      <c r="N7438" s="314"/>
    </row>
    <row r="7439" spans="12:14" s="291" customFormat="1" ht="12.75" hidden="1" customHeight="1">
      <c r="L7439" s="293"/>
      <c r="M7439" s="290"/>
      <c r="N7439" s="314"/>
    </row>
    <row r="7440" spans="12:14" s="291" customFormat="1" ht="12.75" hidden="1" customHeight="1">
      <c r="L7440" s="293"/>
      <c r="M7440" s="290"/>
      <c r="N7440" s="314"/>
    </row>
    <row r="7441" spans="12:14" s="291" customFormat="1" ht="12.75" hidden="1" customHeight="1">
      <c r="L7441" s="293"/>
      <c r="M7441" s="290"/>
      <c r="N7441" s="314"/>
    </row>
    <row r="7442" spans="12:14" s="291" customFormat="1" ht="12.75" hidden="1" customHeight="1">
      <c r="L7442" s="293"/>
      <c r="M7442" s="290"/>
      <c r="N7442" s="314"/>
    </row>
    <row r="7443" spans="12:14" s="291" customFormat="1" ht="12.75" hidden="1" customHeight="1">
      <c r="L7443" s="293"/>
      <c r="M7443" s="290"/>
      <c r="N7443" s="314"/>
    </row>
    <row r="7444" spans="12:14" s="291" customFormat="1" ht="12.75" hidden="1" customHeight="1">
      <c r="L7444" s="293"/>
      <c r="M7444" s="290"/>
      <c r="N7444" s="314"/>
    </row>
    <row r="7445" spans="12:14" s="291" customFormat="1" ht="12.75" hidden="1" customHeight="1">
      <c r="L7445" s="293"/>
      <c r="M7445" s="290"/>
      <c r="N7445" s="314"/>
    </row>
    <row r="7446" spans="12:14" s="291" customFormat="1" ht="12.75" hidden="1" customHeight="1">
      <c r="L7446" s="293"/>
      <c r="M7446" s="290"/>
      <c r="N7446" s="314"/>
    </row>
    <row r="7447" spans="12:14" s="291" customFormat="1" ht="12.75" hidden="1" customHeight="1">
      <c r="L7447" s="293"/>
      <c r="M7447" s="290"/>
      <c r="N7447" s="314"/>
    </row>
    <row r="7448" spans="12:14" s="291" customFormat="1" ht="12.75" hidden="1" customHeight="1">
      <c r="L7448" s="293"/>
      <c r="M7448" s="290"/>
      <c r="N7448" s="314"/>
    </row>
    <row r="7449" spans="12:14" s="291" customFormat="1" ht="12.75" hidden="1" customHeight="1">
      <c r="L7449" s="293"/>
      <c r="M7449" s="290"/>
      <c r="N7449" s="314"/>
    </row>
    <row r="7450" spans="12:14" s="291" customFormat="1" ht="12.75" hidden="1" customHeight="1">
      <c r="L7450" s="293"/>
      <c r="M7450" s="290"/>
      <c r="N7450" s="314"/>
    </row>
    <row r="7451" spans="12:14" s="291" customFormat="1" ht="12.75" hidden="1" customHeight="1">
      <c r="L7451" s="293"/>
      <c r="M7451" s="290"/>
      <c r="N7451" s="314"/>
    </row>
    <row r="7452" spans="12:14" s="291" customFormat="1" ht="12.75" hidden="1" customHeight="1">
      <c r="L7452" s="293"/>
      <c r="M7452" s="290"/>
      <c r="N7452" s="314"/>
    </row>
    <row r="7453" spans="12:14" s="291" customFormat="1" ht="12.75" hidden="1" customHeight="1">
      <c r="L7453" s="293"/>
      <c r="M7453" s="290"/>
      <c r="N7453" s="314"/>
    </row>
    <row r="7454" spans="12:14" s="291" customFormat="1" ht="12.75" hidden="1" customHeight="1">
      <c r="L7454" s="293"/>
      <c r="M7454" s="290"/>
      <c r="N7454" s="314"/>
    </row>
    <row r="7455" spans="12:14" s="291" customFormat="1" ht="12.75" hidden="1" customHeight="1">
      <c r="L7455" s="293"/>
      <c r="M7455" s="290"/>
      <c r="N7455" s="314"/>
    </row>
    <row r="7456" spans="12:14" s="291" customFormat="1" ht="12.75" hidden="1" customHeight="1">
      <c r="L7456" s="293"/>
      <c r="M7456" s="290"/>
      <c r="N7456" s="314"/>
    </row>
    <row r="7457" spans="12:14" s="291" customFormat="1" ht="12.75" hidden="1" customHeight="1">
      <c r="L7457" s="293"/>
      <c r="M7457" s="290"/>
      <c r="N7457" s="314"/>
    </row>
    <row r="7458" spans="12:14" s="291" customFormat="1" ht="12.75" hidden="1" customHeight="1">
      <c r="L7458" s="293"/>
      <c r="M7458" s="290"/>
      <c r="N7458" s="314"/>
    </row>
    <row r="7459" spans="12:14" s="291" customFormat="1" ht="12.75" hidden="1" customHeight="1">
      <c r="L7459" s="293"/>
      <c r="M7459" s="290"/>
      <c r="N7459" s="314"/>
    </row>
    <row r="7460" spans="12:14" s="291" customFormat="1" ht="12.75" hidden="1" customHeight="1">
      <c r="L7460" s="293"/>
      <c r="M7460" s="290"/>
      <c r="N7460" s="314"/>
    </row>
    <row r="7461" spans="12:14" s="291" customFormat="1" ht="12.75" hidden="1" customHeight="1">
      <c r="L7461" s="293"/>
      <c r="M7461" s="290"/>
      <c r="N7461" s="314"/>
    </row>
    <row r="7462" spans="12:14" s="291" customFormat="1" ht="12.75" hidden="1" customHeight="1">
      <c r="L7462" s="293"/>
      <c r="M7462" s="290"/>
      <c r="N7462" s="314"/>
    </row>
    <row r="7463" spans="12:14" s="291" customFormat="1" ht="12.75" hidden="1" customHeight="1">
      <c r="L7463" s="293"/>
      <c r="M7463" s="290"/>
      <c r="N7463" s="314"/>
    </row>
    <row r="7464" spans="12:14" s="291" customFormat="1" ht="12.75" hidden="1" customHeight="1">
      <c r="L7464" s="293"/>
      <c r="M7464" s="290"/>
      <c r="N7464" s="314"/>
    </row>
    <row r="7465" spans="12:14" s="291" customFormat="1" ht="12.75" hidden="1" customHeight="1">
      <c r="L7465" s="293"/>
      <c r="M7465" s="290"/>
      <c r="N7465" s="314"/>
    </row>
    <row r="7466" spans="12:14" s="291" customFormat="1" ht="12.75" hidden="1" customHeight="1">
      <c r="L7466" s="293"/>
      <c r="M7466" s="290"/>
      <c r="N7466" s="314"/>
    </row>
    <row r="7467" spans="12:14" s="291" customFormat="1" ht="12.75" hidden="1" customHeight="1">
      <c r="L7467" s="293"/>
      <c r="M7467" s="290"/>
      <c r="N7467" s="314"/>
    </row>
    <row r="7468" spans="12:14" s="291" customFormat="1" ht="12.75" hidden="1" customHeight="1">
      <c r="L7468" s="293"/>
      <c r="M7468" s="290"/>
      <c r="N7468" s="314"/>
    </row>
    <row r="7469" spans="12:14" s="291" customFormat="1" ht="12.75" hidden="1" customHeight="1">
      <c r="L7469" s="293"/>
      <c r="M7469" s="290"/>
      <c r="N7469" s="314"/>
    </row>
    <row r="7470" spans="12:14" s="291" customFormat="1" ht="12.75" hidden="1" customHeight="1">
      <c r="L7470" s="293"/>
      <c r="M7470" s="290"/>
      <c r="N7470" s="314"/>
    </row>
    <row r="7471" spans="12:14" s="291" customFormat="1" ht="12.75" hidden="1" customHeight="1">
      <c r="L7471" s="293"/>
      <c r="M7471" s="290"/>
      <c r="N7471" s="314"/>
    </row>
    <row r="7472" spans="12:14" s="291" customFormat="1" ht="12.75" hidden="1" customHeight="1">
      <c r="L7472" s="293"/>
      <c r="M7472" s="290"/>
      <c r="N7472" s="314"/>
    </row>
    <row r="7473" spans="12:14" s="291" customFormat="1" ht="12.75" hidden="1" customHeight="1">
      <c r="L7473" s="293"/>
      <c r="M7473" s="290"/>
      <c r="N7473" s="314"/>
    </row>
    <row r="7474" spans="12:14" s="291" customFormat="1" ht="12.75" hidden="1" customHeight="1">
      <c r="L7474" s="293"/>
      <c r="M7474" s="290"/>
      <c r="N7474" s="314"/>
    </row>
    <row r="7475" spans="12:14" s="291" customFormat="1" ht="12.75" hidden="1" customHeight="1">
      <c r="L7475" s="293"/>
      <c r="M7475" s="290"/>
      <c r="N7475" s="314"/>
    </row>
    <row r="7476" spans="12:14" s="291" customFormat="1" ht="12.75" hidden="1" customHeight="1">
      <c r="L7476" s="293"/>
      <c r="M7476" s="290"/>
      <c r="N7476" s="314"/>
    </row>
    <row r="7477" spans="12:14" s="291" customFormat="1" ht="12.75" hidden="1" customHeight="1">
      <c r="L7477" s="293"/>
      <c r="M7477" s="290"/>
      <c r="N7477" s="314"/>
    </row>
    <row r="7478" spans="12:14" s="291" customFormat="1" ht="12.75" hidden="1" customHeight="1">
      <c r="L7478" s="293"/>
      <c r="M7478" s="290"/>
      <c r="N7478" s="314"/>
    </row>
    <row r="7479" spans="12:14" s="291" customFormat="1" ht="12.75" hidden="1" customHeight="1">
      <c r="L7479" s="293"/>
      <c r="M7479" s="290"/>
      <c r="N7479" s="314"/>
    </row>
    <row r="7480" spans="12:14" s="291" customFormat="1" ht="12.75" hidden="1" customHeight="1">
      <c r="L7480" s="293"/>
      <c r="M7480" s="290"/>
      <c r="N7480" s="314"/>
    </row>
    <row r="7481" spans="12:14" s="291" customFormat="1" ht="12.75" hidden="1" customHeight="1">
      <c r="L7481" s="293"/>
      <c r="M7481" s="290"/>
      <c r="N7481" s="314"/>
    </row>
    <row r="7482" spans="12:14" s="291" customFormat="1" ht="12.75" hidden="1" customHeight="1">
      <c r="L7482" s="293"/>
      <c r="M7482" s="290"/>
      <c r="N7482" s="314"/>
    </row>
    <row r="7483" spans="12:14" s="291" customFormat="1" ht="12.75" hidden="1" customHeight="1">
      <c r="L7483" s="293"/>
      <c r="M7483" s="290"/>
      <c r="N7483" s="314"/>
    </row>
    <row r="7484" spans="12:14" s="291" customFormat="1" ht="12.75" hidden="1" customHeight="1">
      <c r="L7484" s="293"/>
      <c r="M7484" s="290"/>
      <c r="N7484" s="314"/>
    </row>
    <row r="7485" spans="12:14" s="291" customFormat="1" ht="12.75" hidden="1" customHeight="1">
      <c r="L7485" s="293"/>
      <c r="M7485" s="290"/>
      <c r="N7485" s="314"/>
    </row>
    <row r="7486" spans="12:14" s="291" customFormat="1" ht="12.75" hidden="1" customHeight="1">
      <c r="L7486" s="293"/>
      <c r="M7486" s="290"/>
      <c r="N7486" s="314"/>
    </row>
    <row r="7487" spans="12:14" s="291" customFormat="1" ht="12.75" hidden="1" customHeight="1">
      <c r="L7487" s="293"/>
      <c r="M7487" s="290"/>
      <c r="N7487" s="314"/>
    </row>
    <row r="7488" spans="12:14" s="291" customFormat="1" ht="12.75" hidden="1" customHeight="1">
      <c r="L7488" s="293"/>
      <c r="M7488" s="290"/>
      <c r="N7488" s="314"/>
    </row>
    <row r="7489" spans="12:14" s="291" customFormat="1" ht="12.75" hidden="1" customHeight="1">
      <c r="L7489" s="293"/>
      <c r="M7489" s="290"/>
      <c r="N7489" s="314"/>
    </row>
    <row r="7490" spans="12:14" s="291" customFormat="1" ht="12.75" hidden="1" customHeight="1">
      <c r="L7490" s="293"/>
      <c r="M7490" s="290"/>
      <c r="N7490" s="314"/>
    </row>
    <row r="7491" spans="12:14" s="291" customFormat="1" ht="12.75" hidden="1" customHeight="1">
      <c r="L7491" s="293"/>
      <c r="M7491" s="290"/>
      <c r="N7491" s="314"/>
    </row>
    <row r="7492" spans="12:14" s="291" customFormat="1" ht="12.75" hidden="1" customHeight="1">
      <c r="L7492" s="293"/>
      <c r="M7492" s="290"/>
      <c r="N7492" s="314"/>
    </row>
    <row r="7493" spans="12:14" s="291" customFormat="1" ht="12.75" hidden="1" customHeight="1">
      <c r="L7493" s="293"/>
      <c r="M7493" s="290"/>
      <c r="N7493" s="314"/>
    </row>
    <row r="7494" spans="12:14" s="291" customFormat="1" ht="12.75" hidden="1" customHeight="1">
      <c r="L7494" s="293"/>
      <c r="M7494" s="290"/>
      <c r="N7494" s="314"/>
    </row>
    <row r="7495" spans="12:14" s="291" customFormat="1" ht="12.75" hidden="1" customHeight="1">
      <c r="L7495" s="293"/>
      <c r="M7495" s="290"/>
      <c r="N7495" s="314"/>
    </row>
    <row r="7496" spans="12:14" s="291" customFormat="1" ht="12.75" hidden="1" customHeight="1">
      <c r="L7496" s="293"/>
      <c r="M7496" s="290"/>
      <c r="N7496" s="314"/>
    </row>
    <row r="7497" spans="12:14" s="291" customFormat="1" ht="12.75" hidden="1" customHeight="1">
      <c r="L7497" s="293"/>
      <c r="M7497" s="290"/>
      <c r="N7497" s="314"/>
    </row>
    <row r="7498" spans="12:14" s="291" customFormat="1" ht="12.75" hidden="1" customHeight="1">
      <c r="L7498" s="293"/>
      <c r="M7498" s="290"/>
      <c r="N7498" s="314"/>
    </row>
    <row r="7499" spans="12:14" s="291" customFormat="1" ht="12.75" hidden="1" customHeight="1">
      <c r="L7499" s="293"/>
      <c r="M7499" s="290"/>
      <c r="N7499" s="314"/>
    </row>
    <row r="7500" spans="12:14" s="291" customFormat="1" ht="12.75" hidden="1" customHeight="1">
      <c r="L7500" s="293"/>
      <c r="M7500" s="290"/>
      <c r="N7500" s="314"/>
    </row>
    <row r="7501" spans="12:14" s="291" customFormat="1" ht="12.75" hidden="1" customHeight="1">
      <c r="L7501" s="293"/>
      <c r="M7501" s="290"/>
      <c r="N7501" s="314"/>
    </row>
    <row r="7502" spans="12:14" s="291" customFormat="1" ht="12.75" hidden="1" customHeight="1">
      <c r="L7502" s="293"/>
      <c r="M7502" s="290"/>
      <c r="N7502" s="314"/>
    </row>
    <row r="7503" spans="12:14" s="291" customFormat="1" ht="12.75" hidden="1" customHeight="1">
      <c r="L7503" s="293"/>
      <c r="M7503" s="290"/>
      <c r="N7503" s="314"/>
    </row>
    <row r="7504" spans="12:14" s="291" customFormat="1" ht="12.75" hidden="1" customHeight="1">
      <c r="L7504" s="293"/>
      <c r="M7504" s="290"/>
      <c r="N7504" s="314"/>
    </row>
    <row r="7505" spans="12:14" s="291" customFormat="1" ht="12.75" hidden="1" customHeight="1">
      <c r="L7505" s="293"/>
      <c r="M7505" s="290"/>
      <c r="N7505" s="314"/>
    </row>
    <row r="7506" spans="12:14" s="291" customFormat="1" ht="12.75" hidden="1" customHeight="1">
      <c r="L7506" s="293"/>
      <c r="M7506" s="290"/>
      <c r="N7506" s="314"/>
    </row>
    <row r="7507" spans="12:14" s="291" customFormat="1" ht="12.75" hidden="1" customHeight="1">
      <c r="L7507" s="293"/>
      <c r="M7507" s="290"/>
      <c r="N7507" s="314"/>
    </row>
    <row r="7508" spans="12:14" s="291" customFormat="1" ht="12.75" hidden="1" customHeight="1">
      <c r="L7508" s="293"/>
      <c r="M7508" s="290"/>
      <c r="N7508" s="314"/>
    </row>
    <row r="7509" spans="12:14" s="291" customFormat="1" ht="12.75" hidden="1" customHeight="1">
      <c r="L7509" s="293"/>
      <c r="M7509" s="290"/>
      <c r="N7509" s="314"/>
    </row>
    <row r="7510" spans="12:14" s="291" customFormat="1" ht="12.75" hidden="1" customHeight="1">
      <c r="L7510" s="293"/>
      <c r="M7510" s="290"/>
      <c r="N7510" s="314"/>
    </row>
    <row r="7511" spans="12:14" s="291" customFormat="1" ht="12.75" hidden="1" customHeight="1">
      <c r="L7511" s="293"/>
      <c r="M7511" s="290"/>
      <c r="N7511" s="314"/>
    </row>
    <row r="7512" spans="12:14" s="291" customFormat="1" ht="12.75" hidden="1" customHeight="1">
      <c r="L7512" s="293"/>
      <c r="M7512" s="290"/>
      <c r="N7512" s="314"/>
    </row>
    <row r="7513" spans="12:14" s="291" customFormat="1" ht="12.75" hidden="1" customHeight="1">
      <c r="L7513" s="293"/>
      <c r="M7513" s="290"/>
      <c r="N7513" s="314"/>
    </row>
    <row r="7514" spans="12:14" s="291" customFormat="1" ht="12.75" hidden="1" customHeight="1">
      <c r="L7514" s="293"/>
      <c r="M7514" s="290"/>
      <c r="N7514" s="314"/>
    </row>
    <row r="7515" spans="12:14" s="291" customFormat="1" ht="12.75" hidden="1" customHeight="1">
      <c r="L7515" s="293"/>
      <c r="M7515" s="290"/>
      <c r="N7515" s="314"/>
    </row>
    <row r="7516" spans="12:14" s="291" customFormat="1" ht="12.75" hidden="1" customHeight="1">
      <c r="L7516" s="293"/>
      <c r="M7516" s="290"/>
      <c r="N7516" s="314"/>
    </row>
    <row r="7517" spans="12:14" s="291" customFormat="1" ht="12.75" hidden="1" customHeight="1">
      <c r="L7517" s="293"/>
      <c r="M7517" s="290"/>
      <c r="N7517" s="314"/>
    </row>
    <row r="7518" spans="12:14" s="291" customFormat="1" ht="12.75" hidden="1" customHeight="1">
      <c r="L7518" s="293"/>
      <c r="M7518" s="290"/>
      <c r="N7518" s="314"/>
    </row>
    <row r="7519" spans="12:14" s="291" customFormat="1" ht="12.75" hidden="1" customHeight="1">
      <c r="L7519" s="293"/>
      <c r="M7519" s="290"/>
      <c r="N7519" s="314"/>
    </row>
    <row r="7520" spans="12:14" s="291" customFormat="1" ht="12.75" hidden="1" customHeight="1">
      <c r="L7520" s="293"/>
      <c r="M7520" s="290"/>
      <c r="N7520" s="314"/>
    </row>
    <row r="7521" spans="12:14" s="291" customFormat="1" ht="12.75" hidden="1" customHeight="1">
      <c r="L7521" s="293"/>
      <c r="M7521" s="290"/>
      <c r="N7521" s="314"/>
    </row>
    <row r="7522" spans="12:14" s="291" customFormat="1" ht="12.75" hidden="1" customHeight="1">
      <c r="L7522" s="293"/>
      <c r="M7522" s="290"/>
      <c r="N7522" s="314"/>
    </row>
    <row r="7523" spans="12:14" s="291" customFormat="1" ht="12.75" hidden="1" customHeight="1">
      <c r="L7523" s="293"/>
      <c r="M7523" s="290"/>
      <c r="N7523" s="314"/>
    </row>
    <row r="7524" spans="12:14" s="291" customFormat="1" ht="12.75" hidden="1" customHeight="1">
      <c r="L7524" s="293"/>
      <c r="M7524" s="290"/>
      <c r="N7524" s="314"/>
    </row>
    <row r="7525" spans="12:14" s="291" customFormat="1" ht="12.75" hidden="1" customHeight="1">
      <c r="L7525" s="293"/>
      <c r="M7525" s="290"/>
      <c r="N7525" s="314"/>
    </row>
    <row r="7526" spans="12:14" s="291" customFormat="1" ht="12.75" hidden="1" customHeight="1">
      <c r="L7526" s="293"/>
      <c r="M7526" s="290"/>
      <c r="N7526" s="314"/>
    </row>
    <row r="7527" spans="12:14" s="291" customFormat="1" ht="12.75" hidden="1" customHeight="1">
      <c r="L7527" s="293"/>
      <c r="M7527" s="290"/>
      <c r="N7527" s="314"/>
    </row>
    <row r="7528" spans="12:14" s="291" customFormat="1" ht="12.75" hidden="1" customHeight="1">
      <c r="L7528" s="293"/>
      <c r="M7528" s="290"/>
      <c r="N7528" s="314"/>
    </row>
    <row r="7529" spans="12:14" s="291" customFormat="1" ht="12.75" hidden="1" customHeight="1">
      <c r="L7529" s="293"/>
      <c r="M7529" s="290"/>
      <c r="N7529" s="314"/>
    </row>
    <row r="7530" spans="12:14" s="291" customFormat="1" ht="12.75" hidden="1" customHeight="1">
      <c r="L7530" s="293"/>
      <c r="M7530" s="290"/>
      <c r="N7530" s="314"/>
    </row>
    <row r="7531" spans="12:14" s="291" customFormat="1" ht="12.75" hidden="1" customHeight="1">
      <c r="L7531" s="293"/>
      <c r="M7531" s="290"/>
      <c r="N7531" s="314"/>
    </row>
    <row r="7532" spans="12:14" s="291" customFormat="1" ht="12.75" hidden="1" customHeight="1">
      <c r="L7532" s="293"/>
      <c r="M7532" s="290"/>
      <c r="N7532" s="314"/>
    </row>
    <row r="7533" spans="12:14" s="291" customFormat="1" ht="12.75" hidden="1" customHeight="1">
      <c r="L7533" s="293"/>
      <c r="M7533" s="290"/>
      <c r="N7533" s="314"/>
    </row>
    <row r="7534" spans="12:14" s="291" customFormat="1" ht="12.75" hidden="1" customHeight="1">
      <c r="L7534" s="293"/>
      <c r="M7534" s="290"/>
      <c r="N7534" s="314"/>
    </row>
    <row r="7535" spans="12:14" s="291" customFormat="1" ht="12.75" hidden="1" customHeight="1">
      <c r="L7535" s="293"/>
      <c r="M7535" s="290"/>
      <c r="N7535" s="314"/>
    </row>
    <row r="7536" spans="12:14" s="291" customFormat="1" ht="12.75" hidden="1" customHeight="1">
      <c r="L7536" s="293"/>
      <c r="M7536" s="290"/>
      <c r="N7536" s="314"/>
    </row>
    <row r="7537" spans="12:14" s="291" customFormat="1" ht="12.75" hidden="1" customHeight="1">
      <c r="L7537" s="293"/>
      <c r="M7537" s="290"/>
      <c r="N7537" s="314"/>
    </row>
    <row r="7538" spans="12:14" s="291" customFormat="1" ht="12.75" hidden="1" customHeight="1">
      <c r="L7538" s="293"/>
      <c r="M7538" s="290"/>
      <c r="N7538" s="314"/>
    </row>
    <row r="7539" spans="12:14" s="291" customFormat="1" ht="12.75" hidden="1" customHeight="1">
      <c r="L7539" s="293"/>
      <c r="M7539" s="290"/>
      <c r="N7539" s="314"/>
    </row>
    <row r="7540" spans="12:14" s="291" customFormat="1" ht="12.75" hidden="1" customHeight="1">
      <c r="L7540" s="293"/>
      <c r="M7540" s="290"/>
      <c r="N7540" s="314"/>
    </row>
    <row r="7541" spans="12:14" s="291" customFormat="1" ht="12.75" hidden="1" customHeight="1">
      <c r="L7541" s="293"/>
      <c r="M7541" s="290"/>
      <c r="N7541" s="314"/>
    </row>
    <row r="7542" spans="12:14" s="291" customFormat="1" ht="12.75" hidden="1" customHeight="1">
      <c r="L7542" s="293"/>
      <c r="M7542" s="290"/>
      <c r="N7542" s="314"/>
    </row>
    <row r="7543" spans="12:14" s="291" customFormat="1" ht="12.75" hidden="1" customHeight="1">
      <c r="L7543" s="293"/>
      <c r="M7543" s="290"/>
      <c r="N7543" s="314"/>
    </row>
    <row r="7544" spans="12:14" s="291" customFormat="1" ht="12.75" hidden="1" customHeight="1">
      <c r="L7544" s="293"/>
      <c r="M7544" s="290"/>
      <c r="N7544" s="314"/>
    </row>
    <row r="7545" spans="12:14" s="291" customFormat="1" ht="12.75" hidden="1" customHeight="1">
      <c r="L7545" s="293"/>
      <c r="M7545" s="290"/>
      <c r="N7545" s="314"/>
    </row>
    <row r="7546" spans="12:14" s="291" customFormat="1" ht="12.75" hidden="1" customHeight="1">
      <c r="L7546" s="293"/>
      <c r="M7546" s="290"/>
      <c r="N7546" s="314"/>
    </row>
    <row r="7547" spans="12:14" s="291" customFormat="1" ht="12.75" hidden="1" customHeight="1">
      <c r="L7547" s="293"/>
      <c r="M7547" s="290"/>
      <c r="N7547" s="314"/>
    </row>
    <row r="7548" spans="12:14" s="291" customFormat="1" ht="12.75" hidden="1" customHeight="1">
      <c r="L7548" s="293"/>
      <c r="M7548" s="290"/>
      <c r="N7548" s="314"/>
    </row>
    <row r="7549" spans="12:14" s="291" customFormat="1" ht="12.75" hidden="1" customHeight="1">
      <c r="L7549" s="293"/>
      <c r="M7549" s="290"/>
      <c r="N7549" s="314"/>
    </row>
    <row r="7550" spans="12:14" s="291" customFormat="1" ht="12.75" hidden="1" customHeight="1">
      <c r="L7550" s="293"/>
      <c r="M7550" s="290"/>
      <c r="N7550" s="314"/>
    </row>
    <row r="7551" spans="12:14" s="291" customFormat="1" ht="12.75" hidden="1" customHeight="1">
      <c r="L7551" s="293"/>
      <c r="M7551" s="290"/>
      <c r="N7551" s="314"/>
    </row>
    <row r="7552" spans="12:14" s="291" customFormat="1" ht="12.75" hidden="1" customHeight="1">
      <c r="L7552" s="293"/>
      <c r="M7552" s="290"/>
      <c r="N7552" s="314"/>
    </row>
    <row r="7553" spans="12:14" s="291" customFormat="1" ht="12.75" hidden="1" customHeight="1">
      <c r="L7553" s="293"/>
      <c r="M7553" s="290"/>
      <c r="N7553" s="314"/>
    </row>
    <row r="7554" spans="12:14" s="291" customFormat="1" ht="12.75" hidden="1" customHeight="1">
      <c r="L7554" s="293"/>
      <c r="M7554" s="290"/>
      <c r="N7554" s="314"/>
    </row>
    <row r="7555" spans="12:14" s="291" customFormat="1" ht="12.75" hidden="1" customHeight="1">
      <c r="L7555" s="293"/>
      <c r="M7555" s="290"/>
      <c r="N7555" s="314"/>
    </row>
    <row r="7556" spans="12:14" s="291" customFormat="1" ht="12.75" hidden="1" customHeight="1">
      <c r="L7556" s="293"/>
      <c r="M7556" s="290"/>
      <c r="N7556" s="314"/>
    </row>
    <row r="7557" spans="12:14" s="291" customFormat="1" ht="12.75" hidden="1" customHeight="1">
      <c r="L7557" s="293"/>
      <c r="M7557" s="290"/>
      <c r="N7557" s="314"/>
    </row>
    <row r="7558" spans="12:14" s="291" customFormat="1" ht="12.75" hidden="1" customHeight="1">
      <c r="L7558" s="293"/>
      <c r="M7558" s="290"/>
      <c r="N7558" s="314"/>
    </row>
    <row r="7559" spans="12:14" s="291" customFormat="1" ht="12.75" hidden="1" customHeight="1">
      <c r="L7559" s="293"/>
      <c r="M7559" s="290"/>
      <c r="N7559" s="314"/>
    </row>
    <row r="7560" spans="12:14" s="291" customFormat="1" ht="12.75" hidden="1" customHeight="1">
      <c r="L7560" s="293"/>
      <c r="M7560" s="290"/>
      <c r="N7560" s="314"/>
    </row>
    <row r="7561" spans="12:14" s="291" customFormat="1" ht="12.75" hidden="1" customHeight="1">
      <c r="L7561" s="293"/>
      <c r="M7561" s="290"/>
      <c r="N7561" s="314"/>
    </row>
    <row r="7562" spans="12:14" s="291" customFormat="1" ht="12.75" hidden="1" customHeight="1">
      <c r="L7562" s="293"/>
      <c r="M7562" s="290"/>
      <c r="N7562" s="314"/>
    </row>
    <row r="7563" spans="12:14" s="291" customFormat="1" ht="12.75" hidden="1" customHeight="1">
      <c r="L7563" s="293"/>
      <c r="M7563" s="290"/>
      <c r="N7563" s="314"/>
    </row>
    <row r="7564" spans="12:14" s="291" customFormat="1" ht="12.75" hidden="1" customHeight="1">
      <c r="L7564" s="293"/>
      <c r="M7564" s="290"/>
      <c r="N7564" s="314"/>
    </row>
    <row r="7565" spans="12:14" s="291" customFormat="1" ht="12.75" hidden="1" customHeight="1">
      <c r="L7565" s="293"/>
      <c r="M7565" s="290"/>
      <c r="N7565" s="314"/>
    </row>
    <row r="7566" spans="12:14" s="291" customFormat="1" ht="12.75" hidden="1" customHeight="1">
      <c r="L7566" s="293"/>
      <c r="M7566" s="290"/>
      <c r="N7566" s="314"/>
    </row>
    <row r="7567" spans="12:14" s="291" customFormat="1" ht="12.75" hidden="1" customHeight="1">
      <c r="L7567" s="293"/>
      <c r="M7567" s="290"/>
      <c r="N7567" s="314"/>
    </row>
    <row r="7568" spans="12:14" s="291" customFormat="1" ht="12.75" hidden="1" customHeight="1">
      <c r="L7568" s="293"/>
      <c r="M7568" s="290"/>
      <c r="N7568" s="314"/>
    </row>
    <row r="7569" spans="12:14" s="291" customFormat="1" ht="12.75" hidden="1" customHeight="1">
      <c r="L7569" s="293"/>
      <c r="M7569" s="290"/>
      <c r="N7569" s="314"/>
    </row>
    <row r="7570" spans="12:14" s="291" customFormat="1" ht="12.75" hidden="1" customHeight="1">
      <c r="L7570" s="293"/>
      <c r="M7570" s="290"/>
      <c r="N7570" s="314"/>
    </row>
    <row r="7571" spans="12:14" s="291" customFormat="1" ht="12.75" hidden="1" customHeight="1">
      <c r="L7571" s="293"/>
      <c r="M7571" s="290"/>
      <c r="N7571" s="314"/>
    </row>
    <row r="7572" spans="12:14" s="291" customFormat="1" ht="12.75" hidden="1" customHeight="1">
      <c r="L7572" s="293"/>
      <c r="M7572" s="290"/>
      <c r="N7572" s="314"/>
    </row>
    <row r="7573" spans="12:14" s="291" customFormat="1" ht="12.75" hidden="1" customHeight="1">
      <c r="L7573" s="293"/>
      <c r="M7573" s="290"/>
      <c r="N7573" s="314"/>
    </row>
    <row r="7574" spans="12:14" s="291" customFormat="1" ht="12.75" hidden="1" customHeight="1">
      <c r="L7574" s="293"/>
      <c r="M7574" s="290"/>
      <c r="N7574" s="314"/>
    </row>
    <row r="7575" spans="12:14" s="291" customFormat="1" ht="12.75" hidden="1" customHeight="1">
      <c r="L7575" s="293"/>
      <c r="M7575" s="290"/>
      <c r="N7575" s="314"/>
    </row>
    <row r="7576" spans="12:14" s="291" customFormat="1" ht="12.75" hidden="1" customHeight="1">
      <c r="L7576" s="293"/>
      <c r="M7576" s="290"/>
      <c r="N7576" s="314"/>
    </row>
    <row r="7577" spans="12:14" s="291" customFormat="1" ht="12.75" hidden="1" customHeight="1">
      <c r="L7577" s="293"/>
      <c r="M7577" s="290"/>
      <c r="N7577" s="314"/>
    </row>
    <row r="7578" spans="12:14" s="291" customFormat="1" ht="12.75" hidden="1" customHeight="1">
      <c r="L7578" s="293"/>
      <c r="M7578" s="290"/>
      <c r="N7578" s="314"/>
    </row>
    <row r="7579" spans="12:14" s="291" customFormat="1" ht="12.75" hidden="1" customHeight="1">
      <c r="L7579" s="293"/>
      <c r="M7579" s="290"/>
      <c r="N7579" s="314"/>
    </row>
    <row r="7580" spans="12:14" s="291" customFormat="1" ht="12.75" hidden="1" customHeight="1">
      <c r="L7580" s="293"/>
      <c r="M7580" s="290"/>
      <c r="N7580" s="314"/>
    </row>
    <row r="7581" spans="12:14" s="291" customFormat="1" ht="12.75" hidden="1" customHeight="1">
      <c r="L7581" s="293"/>
      <c r="M7581" s="290"/>
      <c r="N7581" s="314"/>
    </row>
    <row r="7582" spans="12:14" s="291" customFormat="1" ht="12.75" hidden="1" customHeight="1">
      <c r="L7582" s="293"/>
      <c r="M7582" s="290"/>
      <c r="N7582" s="314"/>
    </row>
    <row r="7583" spans="12:14" s="291" customFormat="1" ht="12.75" hidden="1" customHeight="1">
      <c r="L7583" s="293"/>
      <c r="M7583" s="290"/>
      <c r="N7583" s="314"/>
    </row>
    <row r="7584" spans="12:14" s="291" customFormat="1" ht="12.75" hidden="1" customHeight="1">
      <c r="L7584" s="293"/>
      <c r="M7584" s="290"/>
      <c r="N7584" s="314"/>
    </row>
    <row r="7585" spans="12:14" s="291" customFormat="1" ht="12.75" hidden="1" customHeight="1">
      <c r="L7585" s="293"/>
      <c r="M7585" s="290"/>
      <c r="N7585" s="314"/>
    </row>
    <row r="7586" spans="12:14" s="291" customFormat="1" ht="12.75" hidden="1" customHeight="1">
      <c r="L7586" s="293"/>
      <c r="M7586" s="290"/>
      <c r="N7586" s="314"/>
    </row>
    <row r="7587" spans="12:14" s="291" customFormat="1" ht="12.75" hidden="1" customHeight="1">
      <c r="L7587" s="293"/>
      <c r="M7587" s="290"/>
      <c r="N7587" s="314"/>
    </row>
    <row r="7588" spans="12:14" s="291" customFormat="1" ht="12.75" hidden="1" customHeight="1">
      <c r="L7588" s="293"/>
      <c r="M7588" s="290"/>
      <c r="N7588" s="314"/>
    </row>
    <row r="7589" spans="12:14" s="291" customFormat="1" ht="12.75" hidden="1" customHeight="1">
      <c r="L7589" s="293"/>
      <c r="M7589" s="290"/>
      <c r="N7589" s="314"/>
    </row>
    <row r="7590" spans="12:14" s="291" customFormat="1" ht="12.75" hidden="1" customHeight="1">
      <c r="L7590" s="293"/>
      <c r="M7590" s="290"/>
      <c r="N7590" s="314"/>
    </row>
    <row r="7591" spans="12:14" s="291" customFormat="1" ht="12.75" hidden="1" customHeight="1">
      <c r="L7591" s="293"/>
      <c r="M7591" s="290"/>
      <c r="N7591" s="314"/>
    </row>
    <row r="7592" spans="12:14" s="291" customFormat="1" ht="12.75" hidden="1" customHeight="1">
      <c r="L7592" s="293"/>
      <c r="M7592" s="290"/>
      <c r="N7592" s="314"/>
    </row>
    <row r="7593" spans="12:14" s="291" customFormat="1" ht="12.75" hidden="1" customHeight="1">
      <c r="L7593" s="293"/>
      <c r="M7593" s="290"/>
      <c r="N7593" s="314"/>
    </row>
    <row r="7594" spans="12:14" s="291" customFormat="1" ht="12.75" hidden="1" customHeight="1">
      <c r="L7594" s="293"/>
      <c r="M7594" s="290"/>
      <c r="N7594" s="314"/>
    </row>
    <row r="7595" spans="12:14" s="291" customFormat="1" ht="12.75" hidden="1" customHeight="1">
      <c r="L7595" s="293"/>
      <c r="M7595" s="290"/>
      <c r="N7595" s="314"/>
    </row>
    <row r="7596" spans="12:14" s="291" customFormat="1" ht="12.75" hidden="1" customHeight="1">
      <c r="L7596" s="293"/>
      <c r="M7596" s="290"/>
      <c r="N7596" s="314"/>
    </row>
    <row r="7597" spans="12:14" s="291" customFormat="1" ht="12.75" hidden="1" customHeight="1">
      <c r="L7597" s="293"/>
      <c r="M7597" s="290"/>
      <c r="N7597" s="314"/>
    </row>
    <row r="7598" spans="12:14" s="291" customFormat="1" ht="12.75" hidden="1" customHeight="1">
      <c r="L7598" s="293"/>
      <c r="M7598" s="290"/>
      <c r="N7598" s="314"/>
    </row>
    <row r="7599" spans="12:14" s="291" customFormat="1" ht="12.75" hidden="1" customHeight="1">
      <c r="L7599" s="293"/>
      <c r="M7599" s="290"/>
      <c r="N7599" s="314"/>
    </row>
    <row r="7600" spans="12:14" s="291" customFormat="1" ht="12.75" hidden="1" customHeight="1">
      <c r="L7600" s="293"/>
      <c r="M7600" s="290"/>
      <c r="N7600" s="314"/>
    </row>
    <row r="7601" spans="12:14" s="291" customFormat="1" ht="12.75" hidden="1" customHeight="1">
      <c r="L7601" s="293"/>
      <c r="M7601" s="290"/>
      <c r="N7601" s="314"/>
    </row>
    <row r="7602" spans="12:14" s="291" customFormat="1" ht="12.75" hidden="1" customHeight="1">
      <c r="L7602" s="293"/>
      <c r="M7602" s="290"/>
      <c r="N7602" s="314"/>
    </row>
    <row r="7603" spans="12:14" s="291" customFormat="1" ht="12.75" hidden="1" customHeight="1">
      <c r="L7603" s="293"/>
      <c r="M7603" s="290"/>
      <c r="N7603" s="314"/>
    </row>
    <row r="7604" spans="12:14" s="291" customFormat="1" ht="12.75" hidden="1" customHeight="1">
      <c r="L7604" s="293"/>
      <c r="M7604" s="290"/>
      <c r="N7604" s="314"/>
    </row>
    <row r="7605" spans="12:14" s="291" customFormat="1" ht="12.75" hidden="1" customHeight="1">
      <c r="L7605" s="293"/>
      <c r="M7605" s="290"/>
      <c r="N7605" s="314"/>
    </row>
    <row r="7606" spans="12:14" s="291" customFormat="1" ht="12.75" hidden="1" customHeight="1">
      <c r="L7606" s="293"/>
      <c r="M7606" s="290"/>
      <c r="N7606" s="314"/>
    </row>
    <row r="7607" spans="12:14" s="291" customFormat="1" ht="12.75" hidden="1" customHeight="1">
      <c r="L7607" s="293"/>
      <c r="M7607" s="290"/>
      <c r="N7607" s="314"/>
    </row>
    <row r="7608" spans="12:14" s="291" customFormat="1" ht="12.75" hidden="1" customHeight="1">
      <c r="L7608" s="293"/>
      <c r="M7608" s="290"/>
      <c r="N7608" s="314"/>
    </row>
    <row r="7609" spans="12:14" s="291" customFormat="1" ht="12.75" hidden="1" customHeight="1">
      <c r="L7609" s="293"/>
      <c r="M7609" s="290"/>
      <c r="N7609" s="314"/>
    </row>
    <row r="7610" spans="12:14" s="291" customFormat="1" ht="12.75" hidden="1" customHeight="1">
      <c r="L7610" s="293"/>
      <c r="M7610" s="290"/>
      <c r="N7610" s="314"/>
    </row>
    <row r="7611" spans="12:14" s="291" customFormat="1" ht="12.75" hidden="1" customHeight="1">
      <c r="L7611" s="293"/>
      <c r="M7611" s="290"/>
      <c r="N7611" s="314"/>
    </row>
    <row r="7612" spans="12:14" s="291" customFormat="1" ht="12.75" hidden="1" customHeight="1">
      <c r="L7612" s="293"/>
      <c r="M7612" s="290"/>
      <c r="N7612" s="314"/>
    </row>
    <row r="7613" spans="12:14" s="291" customFormat="1" ht="12.75" hidden="1" customHeight="1">
      <c r="L7613" s="293"/>
      <c r="M7613" s="290"/>
      <c r="N7613" s="314"/>
    </row>
    <row r="7614" spans="12:14" s="291" customFormat="1" ht="12.75" hidden="1" customHeight="1">
      <c r="L7614" s="293"/>
      <c r="M7614" s="290"/>
      <c r="N7614" s="314"/>
    </row>
    <row r="7615" spans="12:14" s="291" customFormat="1" ht="12.75" hidden="1" customHeight="1">
      <c r="L7615" s="293"/>
      <c r="M7615" s="290"/>
      <c r="N7615" s="314"/>
    </row>
    <row r="7616" spans="12:14" s="291" customFormat="1" ht="12.75" hidden="1" customHeight="1">
      <c r="L7616" s="293"/>
      <c r="M7616" s="290"/>
      <c r="N7616" s="314"/>
    </row>
    <row r="7617" spans="12:14" s="291" customFormat="1" ht="12.75" hidden="1" customHeight="1">
      <c r="L7617" s="293"/>
      <c r="M7617" s="290"/>
      <c r="N7617" s="314"/>
    </row>
    <row r="7618" spans="12:14" s="291" customFormat="1" ht="12.75" hidden="1" customHeight="1">
      <c r="L7618" s="293"/>
      <c r="M7618" s="290"/>
      <c r="N7618" s="314"/>
    </row>
    <row r="7619" spans="12:14" s="291" customFormat="1" ht="12.75" hidden="1" customHeight="1">
      <c r="L7619" s="293"/>
      <c r="M7619" s="290"/>
      <c r="N7619" s="314"/>
    </row>
    <row r="7620" spans="12:14" s="291" customFormat="1" ht="12.75" hidden="1" customHeight="1">
      <c r="L7620" s="293"/>
      <c r="M7620" s="290"/>
      <c r="N7620" s="314"/>
    </row>
    <row r="7621" spans="12:14" s="291" customFormat="1" ht="12.75" hidden="1" customHeight="1">
      <c r="L7621" s="293"/>
      <c r="M7621" s="290"/>
      <c r="N7621" s="314"/>
    </row>
    <row r="7622" spans="12:14" s="291" customFormat="1" ht="12.75" hidden="1" customHeight="1">
      <c r="L7622" s="293"/>
      <c r="M7622" s="290"/>
      <c r="N7622" s="314"/>
    </row>
    <row r="7623" spans="12:14" s="291" customFormat="1" ht="12.75" hidden="1" customHeight="1">
      <c r="L7623" s="293"/>
      <c r="M7623" s="290"/>
      <c r="N7623" s="314"/>
    </row>
    <row r="7624" spans="12:14" s="291" customFormat="1" ht="12.75" hidden="1" customHeight="1">
      <c r="L7624" s="293"/>
      <c r="M7624" s="290"/>
      <c r="N7624" s="314"/>
    </row>
    <row r="7625" spans="12:14" s="291" customFormat="1" ht="12.75" hidden="1" customHeight="1">
      <c r="L7625" s="293"/>
      <c r="M7625" s="290"/>
      <c r="N7625" s="314"/>
    </row>
    <row r="7626" spans="12:14" s="291" customFormat="1" ht="12.75" hidden="1" customHeight="1">
      <c r="L7626" s="293"/>
      <c r="M7626" s="290"/>
      <c r="N7626" s="314"/>
    </row>
    <row r="7627" spans="12:14" s="291" customFormat="1" ht="12.75" hidden="1" customHeight="1">
      <c r="L7627" s="293"/>
      <c r="M7627" s="290"/>
      <c r="N7627" s="314"/>
    </row>
    <row r="7628" spans="12:14" s="291" customFormat="1" ht="12.75" hidden="1" customHeight="1">
      <c r="L7628" s="293"/>
      <c r="M7628" s="290"/>
      <c r="N7628" s="314"/>
    </row>
    <row r="7629" spans="12:14" s="291" customFormat="1" ht="12.75" hidden="1" customHeight="1">
      <c r="L7629" s="293"/>
      <c r="M7629" s="290"/>
      <c r="N7629" s="314"/>
    </row>
    <row r="7630" spans="12:14" s="291" customFormat="1" ht="12.75" hidden="1" customHeight="1">
      <c r="L7630" s="293"/>
      <c r="M7630" s="290"/>
      <c r="N7630" s="314"/>
    </row>
    <row r="7631" spans="12:14" s="291" customFormat="1" ht="12.75" hidden="1" customHeight="1">
      <c r="L7631" s="293"/>
      <c r="M7631" s="290"/>
      <c r="N7631" s="314"/>
    </row>
    <row r="7632" spans="12:14" s="291" customFormat="1" ht="12.75" hidden="1" customHeight="1">
      <c r="L7632" s="293"/>
      <c r="M7632" s="290"/>
      <c r="N7632" s="314"/>
    </row>
    <row r="7633" spans="12:14" s="291" customFormat="1" ht="12.75" hidden="1" customHeight="1">
      <c r="L7633" s="293"/>
      <c r="M7633" s="290"/>
      <c r="N7633" s="314"/>
    </row>
    <row r="7634" spans="12:14" s="291" customFormat="1" ht="12.75" hidden="1" customHeight="1">
      <c r="L7634" s="293"/>
      <c r="M7634" s="290"/>
      <c r="N7634" s="314"/>
    </row>
    <row r="7635" spans="12:14" s="291" customFormat="1" ht="12.75" hidden="1" customHeight="1">
      <c r="L7635" s="293"/>
      <c r="M7635" s="290"/>
      <c r="N7635" s="314"/>
    </row>
    <row r="7636" spans="12:14" s="291" customFormat="1" ht="12.75" hidden="1" customHeight="1">
      <c r="L7636" s="293"/>
      <c r="M7636" s="290"/>
      <c r="N7636" s="314"/>
    </row>
    <row r="7637" spans="12:14" s="291" customFormat="1" ht="12.75" hidden="1" customHeight="1">
      <c r="L7637" s="293"/>
      <c r="M7637" s="290"/>
      <c r="N7637" s="314"/>
    </row>
    <row r="7638" spans="12:14" s="291" customFormat="1" ht="12.75" hidden="1" customHeight="1">
      <c r="L7638" s="293"/>
      <c r="M7638" s="290"/>
      <c r="N7638" s="314"/>
    </row>
    <row r="7639" spans="12:14" s="291" customFormat="1" ht="12.75" hidden="1" customHeight="1">
      <c r="L7639" s="293"/>
      <c r="M7639" s="290"/>
      <c r="N7639" s="314"/>
    </row>
    <row r="7640" spans="12:14" s="291" customFormat="1" ht="12.75" hidden="1" customHeight="1">
      <c r="L7640" s="293"/>
      <c r="M7640" s="290"/>
      <c r="N7640" s="314"/>
    </row>
    <row r="7641" spans="12:14" s="291" customFormat="1" ht="12.75" hidden="1" customHeight="1">
      <c r="L7641" s="293"/>
      <c r="M7641" s="290"/>
      <c r="N7641" s="314"/>
    </row>
    <row r="7642" spans="12:14" s="291" customFormat="1" ht="12.75" hidden="1" customHeight="1">
      <c r="L7642" s="293"/>
      <c r="M7642" s="290"/>
      <c r="N7642" s="314"/>
    </row>
    <row r="7643" spans="12:14" s="291" customFormat="1" ht="12.75" hidden="1" customHeight="1">
      <c r="L7643" s="293"/>
      <c r="M7643" s="290"/>
      <c r="N7643" s="314"/>
    </row>
    <row r="7644" spans="12:14" s="291" customFormat="1" ht="12.75" hidden="1" customHeight="1">
      <c r="L7644" s="293"/>
      <c r="M7644" s="290"/>
      <c r="N7644" s="314"/>
    </row>
    <row r="7645" spans="12:14" s="291" customFormat="1" ht="12.75" hidden="1" customHeight="1">
      <c r="L7645" s="293"/>
      <c r="M7645" s="290"/>
      <c r="N7645" s="314"/>
    </row>
    <row r="7646" spans="12:14" s="291" customFormat="1" ht="12.75" hidden="1" customHeight="1">
      <c r="L7646" s="293"/>
      <c r="M7646" s="290"/>
      <c r="N7646" s="314"/>
    </row>
    <row r="7647" spans="12:14" s="291" customFormat="1" ht="12.75" hidden="1" customHeight="1">
      <c r="L7647" s="293"/>
      <c r="M7647" s="290"/>
      <c r="N7647" s="314"/>
    </row>
    <row r="7648" spans="12:14" s="291" customFormat="1" ht="12.75" hidden="1" customHeight="1">
      <c r="L7648" s="293"/>
      <c r="M7648" s="290"/>
      <c r="N7648" s="314"/>
    </row>
    <row r="7649" spans="12:14" s="291" customFormat="1" ht="12.75" hidden="1" customHeight="1">
      <c r="L7649" s="293"/>
      <c r="M7649" s="290"/>
      <c r="N7649" s="314"/>
    </row>
    <row r="7650" spans="12:14" s="291" customFormat="1" ht="12.75" hidden="1" customHeight="1">
      <c r="L7650" s="293"/>
      <c r="M7650" s="290"/>
      <c r="N7650" s="314"/>
    </row>
    <row r="7651" spans="12:14" s="291" customFormat="1" ht="12.75" hidden="1" customHeight="1">
      <c r="L7651" s="293"/>
      <c r="M7651" s="290"/>
      <c r="N7651" s="314"/>
    </row>
    <row r="7652" spans="12:14" s="291" customFormat="1" ht="12.75" hidden="1" customHeight="1">
      <c r="L7652" s="293"/>
      <c r="M7652" s="290"/>
      <c r="N7652" s="314"/>
    </row>
    <row r="7653" spans="12:14" s="291" customFormat="1" ht="12.75" hidden="1" customHeight="1">
      <c r="L7653" s="293"/>
      <c r="M7653" s="290"/>
      <c r="N7653" s="314"/>
    </row>
    <row r="7654" spans="12:14" s="291" customFormat="1" ht="12.75" hidden="1" customHeight="1">
      <c r="L7654" s="293"/>
      <c r="M7654" s="290"/>
      <c r="N7654" s="314"/>
    </row>
    <row r="7655" spans="12:14" s="291" customFormat="1" ht="12.75" hidden="1" customHeight="1">
      <c r="L7655" s="293"/>
      <c r="M7655" s="290"/>
      <c r="N7655" s="314"/>
    </row>
    <row r="7656" spans="12:14" s="291" customFormat="1" ht="12.75" hidden="1" customHeight="1">
      <c r="L7656" s="293"/>
      <c r="M7656" s="290"/>
      <c r="N7656" s="314"/>
    </row>
    <row r="7657" spans="12:14" s="291" customFormat="1" ht="12.75" hidden="1" customHeight="1">
      <c r="L7657" s="293"/>
      <c r="M7657" s="290"/>
      <c r="N7657" s="314"/>
    </row>
    <row r="7658" spans="12:14" s="291" customFormat="1" ht="12.75" hidden="1" customHeight="1">
      <c r="L7658" s="293"/>
      <c r="M7658" s="290"/>
      <c r="N7658" s="314"/>
    </row>
    <row r="7659" spans="12:14" s="291" customFormat="1" ht="12.75" hidden="1" customHeight="1">
      <c r="L7659" s="293"/>
      <c r="M7659" s="290"/>
      <c r="N7659" s="314"/>
    </row>
    <row r="7660" spans="12:14" s="291" customFormat="1" ht="12.75" hidden="1" customHeight="1">
      <c r="L7660" s="293"/>
      <c r="M7660" s="290"/>
      <c r="N7660" s="314"/>
    </row>
    <row r="7661" spans="12:14" s="291" customFormat="1" ht="12.75" hidden="1" customHeight="1">
      <c r="L7661" s="293"/>
      <c r="M7661" s="290"/>
      <c r="N7661" s="314"/>
    </row>
    <row r="7662" spans="12:14" s="291" customFormat="1" ht="12.75" hidden="1" customHeight="1">
      <c r="L7662" s="293"/>
      <c r="M7662" s="290"/>
      <c r="N7662" s="314"/>
    </row>
    <row r="7663" spans="12:14" s="291" customFormat="1" ht="12.75" hidden="1" customHeight="1">
      <c r="L7663" s="293"/>
      <c r="M7663" s="290"/>
      <c r="N7663" s="314"/>
    </row>
    <row r="7664" spans="12:14" s="291" customFormat="1" ht="12.75" hidden="1" customHeight="1">
      <c r="L7664" s="293"/>
      <c r="M7664" s="290"/>
      <c r="N7664" s="314"/>
    </row>
    <row r="7665" spans="12:14" s="291" customFormat="1" ht="12.75" hidden="1" customHeight="1">
      <c r="L7665" s="293"/>
      <c r="M7665" s="290"/>
      <c r="N7665" s="314"/>
    </row>
    <row r="7666" spans="12:14" s="291" customFormat="1" ht="12.75" hidden="1" customHeight="1">
      <c r="L7666" s="293"/>
      <c r="M7666" s="290"/>
      <c r="N7666" s="314"/>
    </row>
    <row r="7667" spans="12:14" s="291" customFormat="1" ht="12.75" hidden="1" customHeight="1">
      <c r="L7667" s="293"/>
      <c r="M7667" s="290"/>
      <c r="N7667" s="314"/>
    </row>
    <row r="7668" spans="12:14" s="291" customFormat="1" ht="12.75" hidden="1" customHeight="1">
      <c r="L7668" s="293"/>
      <c r="M7668" s="290"/>
      <c r="N7668" s="314"/>
    </row>
    <row r="7669" spans="12:14" s="291" customFormat="1" ht="12.75" hidden="1" customHeight="1">
      <c r="L7669" s="293"/>
      <c r="M7669" s="290"/>
      <c r="N7669" s="314"/>
    </row>
    <row r="7670" spans="12:14" s="291" customFormat="1" ht="12.75" hidden="1" customHeight="1">
      <c r="L7670" s="293"/>
      <c r="M7670" s="290"/>
      <c r="N7670" s="314"/>
    </row>
    <row r="7671" spans="12:14" s="291" customFormat="1" ht="12.75" hidden="1" customHeight="1">
      <c r="L7671" s="293"/>
      <c r="M7671" s="290"/>
      <c r="N7671" s="314"/>
    </row>
    <row r="7672" spans="12:14" s="291" customFormat="1" ht="12.75" hidden="1" customHeight="1">
      <c r="L7672" s="293"/>
      <c r="M7672" s="290"/>
      <c r="N7672" s="314"/>
    </row>
    <row r="7673" spans="12:14" s="291" customFormat="1" ht="12.75" hidden="1" customHeight="1">
      <c r="L7673" s="293"/>
      <c r="M7673" s="290"/>
      <c r="N7673" s="314"/>
    </row>
    <row r="7674" spans="12:14" s="291" customFormat="1" ht="12.75" hidden="1" customHeight="1">
      <c r="L7674" s="293"/>
      <c r="M7674" s="290"/>
      <c r="N7674" s="314"/>
    </row>
    <row r="7675" spans="12:14" s="291" customFormat="1" ht="12.75" hidden="1" customHeight="1">
      <c r="L7675" s="293"/>
      <c r="M7675" s="290"/>
      <c r="N7675" s="314"/>
    </row>
    <row r="7676" spans="12:14" s="291" customFormat="1" ht="12.75" hidden="1" customHeight="1">
      <c r="L7676" s="293"/>
      <c r="M7676" s="290"/>
      <c r="N7676" s="314"/>
    </row>
    <row r="7677" spans="12:14" s="291" customFormat="1" ht="12.75" hidden="1" customHeight="1">
      <c r="L7677" s="293"/>
      <c r="M7677" s="290"/>
      <c r="N7677" s="314"/>
    </row>
    <row r="7678" spans="12:14" s="291" customFormat="1" ht="12.75" hidden="1" customHeight="1">
      <c r="L7678" s="293"/>
      <c r="M7678" s="290"/>
      <c r="N7678" s="314"/>
    </row>
    <row r="7679" spans="12:14" s="291" customFormat="1" ht="12.75" hidden="1" customHeight="1">
      <c r="L7679" s="293"/>
      <c r="M7679" s="290"/>
      <c r="N7679" s="314"/>
    </row>
    <row r="7680" spans="12:14" s="291" customFormat="1" ht="12.75" hidden="1" customHeight="1">
      <c r="L7680" s="293"/>
      <c r="M7680" s="290"/>
      <c r="N7680" s="314"/>
    </row>
    <row r="7681" spans="12:14" s="291" customFormat="1" ht="12.75" hidden="1" customHeight="1">
      <c r="L7681" s="293"/>
      <c r="M7681" s="290"/>
      <c r="N7681" s="314"/>
    </row>
    <row r="7682" spans="12:14" s="291" customFormat="1" ht="12.75" hidden="1" customHeight="1">
      <c r="L7682" s="293"/>
      <c r="M7682" s="290"/>
      <c r="N7682" s="314"/>
    </row>
    <row r="7683" spans="12:14" s="291" customFormat="1" ht="12.75" hidden="1" customHeight="1">
      <c r="L7683" s="293"/>
      <c r="M7683" s="290"/>
      <c r="N7683" s="314"/>
    </row>
    <row r="7684" spans="12:14" s="291" customFormat="1" ht="12.75" hidden="1" customHeight="1">
      <c r="L7684" s="293"/>
      <c r="M7684" s="290"/>
      <c r="N7684" s="314"/>
    </row>
    <row r="7685" spans="12:14" s="291" customFormat="1" ht="12.75" hidden="1" customHeight="1">
      <c r="L7685" s="293"/>
      <c r="M7685" s="290"/>
      <c r="N7685" s="314"/>
    </row>
    <row r="7686" spans="12:14" s="291" customFormat="1" ht="12.75" hidden="1" customHeight="1">
      <c r="L7686" s="293"/>
      <c r="M7686" s="290"/>
      <c r="N7686" s="314"/>
    </row>
    <row r="7687" spans="12:14" s="291" customFormat="1" ht="12.75" hidden="1" customHeight="1">
      <c r="L7687" s="293"/>
      <c r="M7687" s="290"/>
      <c r="N7687" s="314"/>
    </row>
    <row r="7688" spans="12:14" s="291" customFormat="1" ht="12.75" hidden="1" customHeight="1">
      <c r="L7688" s="293"/>
      <c r="M7688" s="290"/>
      <c r="N7688" s="314"/>
    </row>
    <row r="7689" spans="12:14" s="291" customFormat="1" ht="12.75" hidden="1" customHeight="1">
      <c r="L7689" s="293"/>
      <c r="M7689" s="290"/>
      <c r="N7689" s="314"/>
    </row>
    <row r="7690" spans="12:14" s="291" customFormat="1" ht="12.75" hidden="1" customHeight="1">
      <c r="L7690" s="293"/>
      <c r="M7690" s="290"/>
      <c r="N7690" s="314"/>
    </row>
    <row r="7691" spans="12:14" s="291" customFormat="1" ht="12.75" hidden="1" customHeight="1">
      <c r="L7691" s="293"/>
      <c r="M7691" s="290"/>
      <c r="N7691" s="314"/>
    </row>
    <row r="7692" spans="12:14" s="291" customFormat="1" ht="12.75" hidden="1" customHeight="1">
      <c r="L7692" s="293"/>
      <c r="M7692" s="290"/>
      <c r="N7692" s="314"/>
    </row>
    <row r="7693" spans="12:14" s="291" customFormat="1" ht="12.75" hidden="1" customHeight="1">
      <c r="L7693" s="293"/>
      <c r="M7693" s="290"/>
      <c r="N7693" s="314"/>
    </row>
    <row r="7694" spans="12:14" s="291" customFormat="1" ht="12.75" hidden="1" customHeight="1">
      <c r="L7694" s="293"/>
      <c r="M7694" s="290"/>
      <c r="N7694" s="314"/>
    </row>
    <row r="7695" spans="12:14" s="291" customFormat="1" ht="12.75" hidden="1" customHeight="1">
      <c r="L7695" s="293"/>
      <c r="M7695" s="290"/>
      <c r="N7695" s="314"/>
    </row>
    <row r="7696" spans="12:14" s="291" customFormat="1" ht="12.75" hidden="1" customHeight="1">
      <c r="L7696" s="293"/>
      <c r="M7696" s="290"/>
      <c r="N7696" s="314"/>
    </row>
    <row r="7697" spans="12:14" s="291" customFormat="1" ht="12.75" hidden="1" customHeight="1">
      <c r="L7697" s="293"/>
      <c r="M7697" s="290"/>
      <c r="N7697" s="314"/>
    </row>
    <row r="7698" spans="12:14" s="291" customFormat="1" ht="12.75" hidden="1" customHeight="1">
      <c r="L7698" s="293"/>
      <c r="M7698" s="290"/>
      <c r="N7698" s="314"/>
    </row>
    <row r="7699" spans="12:14" s="291" customFormat="1" ht="12.75" hidden="1" customHeight="1">
      <c r="L7699" s="293"/>
      <c r="M7699" s="290"/>
      <c r="N7699" s="314"/>
    </row>
    <row r="7700" spans="12:14" s="291" customFormat="1" ht="12.75" hidden="1" customHeight="1">
      <c r="L7700" s="293"/>
      <c r="M7700" s="290"/>
      <c r="N7700" s="314"/>
    </row>
    <row r="7701" spans="12:14" s="291" customFormat="1" ht="12.75" hidden="1" customHeight="1">
      <c r="L7701" s="293"/>
      <c r="M7701" s="290"/>
      <c r="N7701" s="314"/>
    </row>
    <row r="7702" spans="12:14" s="291" customFormat="1" ht="12.75" hidden="1" customHeight="1">
      <c r="L7702" s="293"/>
      <c r="M7702" s="290"/>
      <c r="N7702" s="314"/>
    </row>
    <row r="7703" spans="12:14" s="291" customFormat="1" ht="12.75" hidden="1" customHeight="1">
      <c r="L7703" s="293"/>
      <c r="M7703" s="290"/>
      <c r="N7703" s="314"/>
    </row>
    <row r="7704" spans="12:14" s="291" customFormat="1" ht="12.75" hidden="1" customHeight="1">
      <c r="L7704" s="293"/>
      <c r="M7704" s="290"/>
      <c r="N7704" s="314"/>
    </row>
    <row r="7705" spans="12:14" s="291" customFormat="1" ht="12.75" hidden="1" customHeight="1">
      <c r="L7705" s="293"/>
      <c r="M7705" s="290"/>
      <c r="N7705" s="314"/>
    </row>
    <row r="7706" spans="12:14" s="291" customFormat="1" ht="12.75" hidden="1" customHeight="1">
      <c r="L7706" s="293"/>
      <c r="M7706" s="290"/>
      <c r="N7706" s="314"/>
    </row>
    <row r="7707" spans="12:14" s="291" customFormat="1" ht="12.75" hidden="1" customHeight="1">
      <c r="L7707" s="293"/>
      <c r="M7707" s="290"/>
      <c r="N7707" s="314"/>
    </row>
    <row r="7708" spans="12:14" s="291" customFormat="1" ht="12.75" hidden="1" customHeight="1">
      <c r="L7708" s="293"/>
      <c r="M7708" s="290"/>
      <c r="N7708" s="314"/>
    </row>
    <row r="7709" spans="12:14" s="291" customFormat="1" ht="12.75" hidden="1" customHeight="1">
      <c r="L7709" s="293"/>
      <c r="M7709" s="290"/>
      <c r="N7709" s="314"/>
    </row>
    <row r="7710" spans="12:14" s="291" customFormat="1" ht="12.75" hidden="1" customHeight="1">
      <c r="L7710" s="293"/>
      <c r="M7710" s="290"/>
      <c r="N7710" s="314"/>
    </row>
    <row r="7711" spans="12:14" s="291" customFormat="1" ht="12.75" hidden="1" customHeight="1">
      <c r="L7711" s="293"/>
      <c r="M7711" s="290"/>
      <c r="N7711" s="314"/>
    </row>
    <row r="7712" spans="12:14" s="291" customFormat="1" ht="12.75" hidden="1" customHeight="1">
      <c r="L7712" s="293"/>
      <c r="M7712" s="290"/>
      <c r="N7712" s="314"/>
    </row>
    <row r="7713" spans="12:14" s="291" customFormat="1" ht="12.75" hidden="1" customHeight="1">
      <c r="L7713" s="293"/>
      <c r="M7713" s="290"/>
      <c r="N7713" s="314"/>
    </row>
    <row r="7714" spans="12:14" s="291" customFormat="1" ht="12.75" hidden="1" customHeight="1">
      <c r="L7714" s="293"/>
      <c r="M7714" s="290"/>
      <c r="N7714" s="314"/>
    </row>
    <row r="7715" spans="12:14" s="291" customFormat="1" ht="12.75" hidden="1" customHeight="1">
      <c r="L7715" s="293"/>
      <c r="M7715" s="290"/>
      <c r="N7715" s="314"/>
    </row>
    <row r="7716" spans="12:14" s="291" customFormat="1" ht="12.75" hidden="1" customHeight="1">
      <c r="L7716" s="293"/>
      <c r="M7716" s="290"/>
      <c r="N7716" s="314"/>
    </row>
    <row r="7717" spans="12:14" s="291" customFormat="1" ht="12.75" hidden="1" customHeight="1">
      <c r="L7717" s="293"/>
      <c r="M7717" s="290"/>
      <c r="N7717" s="314"/>
    </row>
    <row r="7718" spans="12:14" s="291" customFormat="1" ht="12.75" hidden="1" customHeight="1">
      <c r="L7718" s="293"/>
      <c r="M7718" s="290"/>
      <c r="N7718" s="314"/>
    </row>
    <row r="7719" spans="12:14" s="291" customFormat="1" ht="12.75" hidden="1" customHeight="1">
      <c r="L7719" s="293"/>
      <c r="M7719" s="290"/>
      <c r="N7719" s="314"/>
    </row>
    <row r="7720" spans="12:14" s="291" customFormat="1" ht="12.75" hidden="1" customHeight="1">
      <c r="L7720" s="293"/>
      <c r="M7720" s="290"/>
      <c r="N7720" s="314"/>
    </row>
    <row r="7721" spans="12:14" s="291" customFormat="1" ht="12.75" hidden="1" customHeight="1">
      <c r="L7721" s="293"/>
      <c r="M7721" s="290"/>
      <c r="N7721" s="314"/>
    </row>
    <row r="7722" spans="12:14" s="291" customFormat="1" ht="12.75" hidden="1" customHeight="1">
      <c r="L7722" s="293"/>
      <c r="M7722" s="290"/>
      <c r="N7722" s="314"/>
    </row>
    <row r="7723" spans="12:14" s="291" customFormat="1" ht="12.75" hidden="1" customHeight="1">
      <c r="L7723" s="293"/>
      <c r="M7723" s="290"/>
      <c r="N7723" s="314"/>
    </row>
    <row r="7724" spans="12:14" s="291" customFormat="1" ht="12.75" hidden="1" customHeight="1">
      <c r="L7724" s="293"/>
      <c r="M7724" s="290"/>
      <c r="N7724" s="314"/>
    </row>
    <row r="7725" spans="12:14" s="291" customFormat="1" ht="12.75" hidden="1" customHeight="1">
      <c r="L7725" s="293"/>
      <c r="M7725" s="290"/>
      <c r="N7725" s="314"/>
    </row>
    <row r="7726" spans="12:14" s="291" customFormat="1" ht="12.75" hidden="1" customHeight="1">
      <c r="L7726" s="293"/>
      <c r="M7726" s="290"/>
      <c r="N7726" s="314"/>
    </row>
    <row r="7727" spans="12:14" s="291" customFormat="1" ht="12.75" hidden="1" customHeight="1">
      <c r="L7727" s="293"/>
      <c r="M7727" s="290"/>
      <c r="N7727" s="314"/>
    </row>
    <row r="7728" spans="12:14" s="291" customFormat="1" ht="12.75" hidden="1" customHeight="1">
      <c r="L7728" s="293"/>
      <c r="M7728" s="290"/>
      <c r="N7728" s="314"/>
    </row>
    <row r="7729" spans="12:14" s="291" customFormat="1" ht="12.75" hidden="1" customHeight="1">
      <c r="L7729" s="293"/>
      <c r="M7729" s="290"/>
      <c r="N7729" s="314"/>
    </row>
    <row r="7730" spans="12:14" s="291" customFormat="1" ht="12.75" hidden="1" customHeight="1">
      <c r="L7730" s="293"/>
      <c r="M7730" s="290"/>
      <c r="N7730" s="314"/>
    </row>
    <row r="7731" spans="12:14" s="291" customFormat="1" ht="12.75" hidden="1" customHeight="1">
      <c r="L7731" s="293"/>
      <c r="M7731" s="290"/>
      <c r="N7731" s="314"/>
    </row>
    <row r="7732" spans="12:14" s="291" customFormat="1" ht="12.75" hidden="1" customHeight="1">
      <c r="L7732" s="293"/>
      <c r="M7732" s="290"/>
      <c r="N7732" s="314"/>
    </row>
    <row r="7733" spans="12:14" s="291" customFormat="1" ht="12.75" hidden="1" customHeight="1">
      <c r="L7733" s="293"/>
      <c r="M7733" s="290"/>
      <c r="N7733" s="314"/>
    </row>
    <row r="7734" spans="12:14" s="291" customFormat="1" ht="12.75" hidden="1" customHeight="1">
      <c r="L7734" s="293"/>
      <c r="M7734" s="290"/>
      <c r="N7734" s="314"/>
    </row>
    <row r="7735" spans="12:14" s="291" customFormat="1" ht="12.75" hidden="1" customHeight="1">
      <c r="L7735" s="293"/>
      <c r="M7735" s="290"/>
      <c r="N7735" s="314"/>
    </row>
    <row r="7736" spans="12:14" s="291" customFormat="1" ht="12.75" hidden="1" customHeight="1">
      <c r="L7736" s="293"/>
      <c r="M7736" s="290"/>
      <c r="N7736" s="314"/>
    </row>
    <row r="7737" spans="12:14" s="291" customFormat="1" ht="12.75" hidden="1" customHeight="1">
      <c r="L7737" s="293"/>
      <c r="M7737" s="290"/>
      <c r="N7737" s="314"/>
    </row>
    <row r="7738" spans="12:14" s="291" customFormat="1" ht="12.75" hidden="1" customHeight="1">
      <c r="L7738" s="293"/>
      <c r="M7738" s="290"/>
      <c r="N7738" s="314"/>
    </row>
    <row r="7739" spans="12:14" s="291" customFormat="1" ht="12.75" hidden="1" customHeight="1">
      <c r="L7739" s="293"/>
      <c r="M7739" s="290"/>
      <c r="N7739" s="314"/>
    </row>
    <row r="7740" spans="12:14" s="291" customFormat="1" ht="12.75" hidden="1" customHeight="1">
      <c r="L7740" s="293"/>
      <c r="M7740" s="290"/>
      <c r="N7740" s="314"/>
    </row>
    <row r="7741" spans="12:14" s="291" customFormat="1" ht="12.75" hidden="1" customHeight="1">
      <c r="L7741" s="293"/>
      <c r="M7741" s="290"/>
      <c r="N7741" s="314"/>
    </row>
    <row r="7742" spans="12:14" s="291" customFormat="1" ht="12.75" hidden="1" customHeight="1">
      <c r="L7742" s="293"/>
      <c r="M7742" s="290"/>
      <c r="N7742" s="314"/>
    </row>
    <row r="7743" spans="12:14" s="291" customFormat="1" ht="12.75" hidden="1" customHeight="1">
      <c r="L7743" s="293"/>
      <c r="M7743" s="290"/>
      <c r="N7743" s="314"/>
    </row>
    <row r="7744" spans="12:14" s="291" customFormat="1" ht="12.75" hidden="1" customHeight="1">
      <c r="L7744" s="293"/>
      <c r="M7744" s="290"/>
      <c r="N7744" s="314"/>
    </row>
    <row r="7745" spans="12:14" s="291" customFormat="1" ht="12.75" hidden="1" customHeight="1">
      <c r="L7745" s="293"/>
      <c r="M7745" s="290"/>
      <c r="N7745" s="314"/>
    </row>
    <row r="7746" spans="12:14" s="291" customFormat="1" ht="12.75" hidden="1" customHeight="1">
      <c r="L7746" s="293"/>
      <c r="M7746" s="290"/>
      <c r="N7746" s="314"/>
    </row>
    <row r="7747" spans="12:14" s="291" customFormat="1" ht="12.75" hidden="1" customHeight="1">
      <c r="L7747" s="293"/>
      <c r="M7747" s="290"/>
      <c r="N7747" s="314"/>
    </row>
    <row r="7748" spans="12:14" s="291" customFormat="1" ht="12.75" hidden="1" customHeight="1">
      <c r="L7748" s="293"/>
      <c r="M7748" s="290"/>
      <c r="N7748" s="314"/>
    </row>
    <row r="7749" spans="12:14" s="291" customFormat="1" ht="12.75" hidden="1" customHeight="1">
      <c r="L7749" s="293"/>
      <c r="M7749" s="290"/>
      <c r="N7749" s="314"/>
    </row>
    <row r="7750" spans="12:14" s="291" customFormat="1" ht="12.75" hidden="1" customHeight="1">
      <c r="L7750" s="293"/>
      <c r="M7750" s="290"/>
      <c r="N7750" s="314"/>
    </row>
    <row r="7751" spans="12:14" s="291" customFormat="1" ht="12.75" hidden="1" customHeight="1">
      <c r="L7751" s="293"/>
      <c r="M7751" s="290"/>
      <c r="N7751" s="314"/>
    </row>
    <row r="7752" spans="12:14" s="291" customFormat="1" ht="12.75" hidden="1" customHeight="1">
      <c r="L7752" s="293"/>
      <c r="M7752" s="290"/>
      <c r="N7752" s="314"/>
    </row>
    <row r="7753" spans="12:14" s="291" customFormat="1" ht="12.75" hidden="1" customHeight="1">
      <c r="L7753" s="293"/>
      <c r="M7753" s="290"/>
      <c r="N7753" s="314"/>
    </row>
    <row r="7754" spans="12:14" s="291" customFormat="1" ht="12.75" hidden="1" customHeight="1">
      <c r="L7754" s="293"/>
      <c r="M7754" s="290"/>
      <c r="N7754" s="314"/>
    </row>
    <row r="7755" spans="12:14" s="291" customFormat="1" ht="12.75" hidden="1" customHeight="1">
      <c r="L7755" s="293"/>
      <c r="M7755" s="290"/>
      <c r="N7755" s="314"/>
    </row>
    <row r="7756" spans="12:14" s="291" customFormat="1" ht="12.75" hidden="1" customHeight="1">
      <c r="L7756" s="293"/>
      <c r="M7756" s="290"/>
      <c r="N7756" s="314"/>
    </row>
    <row r="7757" spans="12:14" s="291" customFormat="1" ht="12.75" hidden="1" customHeight="1">
      <c r="L7757" s="293"/>
      <c r="M7757" s="290"/>
      <c r="N7757" s="314"/>
    </row>
    <row r="7758" spans="12:14" s="291" customFormat="1" ht="12.75" hidden="1" customHeight="1">
      <c r="L7758" s="293"/>
      <c r="M7758" s="290"/>
      <c r="N7758" s="314"/>
    </row>
    <row r="7759" spans="12:14" s="291" customFormat="1" ht="12.75" hidden="1" customHeight="1">
      <c r="L7759" s="293"/>
      <c r="M7759" s="290"/>
      <c r="N7759" s="314"/>
    </row>
    <row r="7760" spans="12:14" s="291" customFormat="1" ht="12.75" hidden="1" customHeight="1">
      <c r="L7760" s="293"/>
      <c r="M7760" s="290"/>
      <c r="N7760" s="314"/>
    </row>
    <row r="7761" spans="12:14" s="291" customFormat="1" ht="12.75" hidden="1" customHeight="1">
      <c r="L7761" s="293"/>
      <c r="M7761" s="290"/>
      <c r="N7761" s="314"/>
    </row>
    <row r="7762" spans="12:14" s="291" customFormat="1" ht="12.75" hidden="1" customHeight="1">
      <c r="L7762" s="293"/>
      <c r="M7762" s="290"/>
      <c r="N7762" s="314"/>
    </row>
    <row r="7763" spans="12:14" s="291" customFormat="1" ht="12.75" hidden="1" customHeight="1">
      <c r="L7763" s="293"/>
      <c r="M7763" s="290"/>
      <c r="N7763" s="314"/>
    </row>
    <row r="7764" spans="12:14" s="291" customFormat="1" ht="12.75" hidden="1" customHeight="1">
      <c r="L7764" s="293"/>
      <c r="M7764" s="290"/>
      <c r="N7764" s="314"/>
    </row>
    <row r="7765" spans="12:14" s="291" customFormat="1" ht="12.75" hidden="1" customHeight="1">
      <c r="L7765" s="293"/>
      <c r="M7765" s="290"/>
      <c r="N7765" s="314"/>
    </row>
    <row r="7766" spans="12:14" s="291" customFormat="1" ht="12.75" hidden="1" customHeight="1">
      <c r="L7766" s="293"/>
      <c r="M7766" s="290"/>
      <c r="N7766" s="314"/>
    </row>
    <row r="7767" spans="12:14" s="291" customFormat="1" ht="12.75" hidden="1" customHeight="1">
      <c r="L7767" s="293"/>
      <c r="M7767" s="290"/>
      <c r="N7767" s="314"/>
    </row>
    <row r="7768" spans="12:14" s="291" customFormat="1" ht="12.75" hidden="1" customHeight="1">
      <c r="L7768" s="293"/>
      <c r="M7768" s="290"/>
      <c r="N7768" s="314"/>
    </row>
    <row r="7769" spans="12:14" s="291" customFormat="1" ht="12.75" hidden="1" customHeight="1">
      <c r="L7769" s="293"/>
      <c r="M7769" s="290"/>
      <c r="N7769" s="314"/>
    </row>
    <row r="7770" spans="12:14" s="291" customFormat="1" ht="12.75" hidden="1" customHeight="1">
      <c r="L7770" s="293"/>
      <c r="M7770" s="290"/>
      <c r="N7770" s="314"/>
    </row>
    <row r="7771" spans="12:14" s="291" customFormat="1" ht="12.75" hidden="1" customHeight="1">
      <c r="L7771" s="293"/>
      <c r="M7771" s="290"/>
      <c r="N7771" s="314"/>
    </row>
    <row r="7772" spans="12:14" s="291" customFormat="1" ht="12.75" hidden="1" customHeight="1">
      <c r="L7772" s="293"/>
      <c r="M7772" s="290"/>
      <c r="N7772" s="314"/>
    </row>
    <row r="7773" spans="12:14" s="291" customFormat="1" ht="12.75" hidden="1" customHeight="1">
      <c r="L7773" s="293"/>
      <c r="M7773" s="290"/>
      <c r="N7773" s="314"/>
    </row>
    <row r="7774" spans="12:14" s="291" customFormat="1" ht="12.75" hidden="1" customHeight="1">
      <c r="L7774" s="293"/>
      <c r="M7774" s="290"/>
      <c r="N7774" s="314"/>
    </row>
    <row r="7775" spans="12:14" s="291" customFormat="1" ht="12.75" hidden="1" customHeight="1">
      <c r="L7775" s="293"/>
      <c r="M7775" s="290"/>
      <c r="N7775" s="314"/>
    </row>
    <row r="7776" spans="12:14" s="291" customFormat="1" ht="12.75" hidden="1" customHeight="1">
      <c r="L7776" s="293"/>
      <c r="M7776" s="290"/>
      <c r="N7776" s="314"/>
    </row>
    <row r="7777" spans="12:14" s="291" customFormat="1" ht="12.75" hidden="1" customHeight="1">
      <c r="L7777" s="293"/>
      <c r="M7777" s="290"/>
      <c r="N7777" s="314"/>
    </row>
    <row r="7778" spans="12:14" s="291" customFormat="1" ht="12.75" hidden="1" customHeight="1">
      <c r="L7778" s="293"/>
      <c r="M7778" s="290"/>
      <c r="N7778" s="314"/>
    </row>
    <row r="7779" spans="12:14" s="291" customFormat="1" ht="12.75" hidden="1" customHeight="1">
      <c r="L7779" s="293"/>
      <c r="M7779" s="290"/>
      <c r="N7779" s="314"/>
    </row>
    <row r="7780" spans="12:14" s="291" customFormat="1" ht="12.75" hidden="1" customHeight="1">
      <c r="L7780" s="293"/>
      <c r="M7780" s="290"/>
      <c r="N7780" s="314"/>
    </row>
    <row r="7781" spans="12:14" s="291" customFormat="1" ht="12.75" hidden="1" customHeight="1">
      <c r="L7781" s="293"/>
      <c r="M7781" s="290"/>
      <c r="N7781" s="314"/>
    </row>
    <row r="7782" spans="12:14" s="291" customFormat="1" ht="12.75" hidden="1" customHeight="1">
      <c r="L7782" s="293"/>
      <c r="M7782" s="290"/>
      <c r="N7782" s="314"/>
    </row>
    <row r="7783" spans="12:14" s="291" customFormat="1" ht="12.75" hidden="1" customHeight="1">
      <c r="L7783" s="293"/>
      <c r="M7783" s="290"/>
      <c r="N7783" s="314"/>
    </row>
    <row r="7784" spans="12:14" s="291" customFormat="1" ht="12.75" hidden="1" customHeight="1">
      <c r="L7784" s="293"/>
      <c r="M7784" s="290"/>
      <c r="N7784" s="314"/>
    </row>
    <row r="7785" spans="12:14" s="291" customFormat="1" ht="12.75" hidden="1" customHeight="1">
      <c r="L7785" s="293"/>
      <c r="M7785" s="290"/>
      <c r="N7785" s="314"/>
    </row>
    <row r="7786" spans="12:14" s="291" customFormat="1" ht="12.75" hidden="1" customHeight="1">
      <c r="L7786" s="293"/>
      <c r="M7786" s="290"/>
      <c r="N7786" s="314"/>
    </row>
    <row r="7787" spans="12:14" s="291" customFormat="1" ht="12.75" hidden="1" customHeight="1">
      <c r="L7787" s="293"/>
      <c r="M7787" s="290"/>
      <c r="N7787" s="314"/>
    </row>
    <row r="7788" spans="12:14" s="291" customFormat="1" ht="12.75" hidden="1" customHeight="1">
      <c r="L7788" s="293"/>
      <c r="M7788" s="290"/>
      <c r="N7788" s="314"/>
    </row>
    <row r="7789" spans="12:14" s="291" customFormat="1" ht="12.75" hidden="1" customHeight="1">
      <c r="L7789" s="293"/>
      <c r="M7789" s="290"/>
      <c r="N7789" s="314"/>
    </row>
    <row r="7790" spans="12:14" s="291" customFormat="1" ht="12.75" hidden="1" customHeight="1">
      <c r="L7790" s="293"/>
      <c r="M7790" s="290"/>
      <c r="N7790" s="314"/>
    </row>
    <row r="7791" spans="12:14" s="291" customFormat="1" ht="12.75" hidden="1" customHeight="1">
      <c r="L7791" s="293"/>
      <c r="M7791" s="290"/>
      <c r="N7791" s="314"/>
    </row>
    <row r="7792" spans="12:14" s="291" customFormat="1" ht="12.75" hidden="1" customHeight="1">
      <c r="L7792" s="293"/>
      <c r="M7792" s="290"/>
      <c r="N7792" s="314"/>
    </row>
    <row r="7793" spans="12:14" s="291" customFormat="1" ht="12.75" hidden="1" customHeight="1">
      <c r="L7793" s="293"/>
      <c r="M7793" s="290"/>
      <c r="N7793" s="314"/>
    </row>
    <row r="7794" spans="12:14" s="291" customFormat="1" ht="12.75" hidden="1" customHeight="1">
      <c r="L7794" s="293"/>
      <c r="M7794" s="290"/>
      <c r="N7794" s="314"/>
    </row>
    <row r="7795" spans="12:14" s="291" customFormat="1" ht="12.75" hidden="1" customHeight="1">
      <c r="L7795" s="293"/>
      <c r="M7795" s="290"/>
      <c r="N7795" s="314"/>
    </row>
    <row r="7796" spans="12:14" s="291" customFormat="1" ht="12.75" hidden="1" customHeight="1">
      <c r="L7796" s="293"/>
      <c r="M7796" s="290"/>
      <c r="N7796" s="314"/>
    </row>
    <row r="7797" spans="12:14" s="291" customFormat="1" ht="12.75" hidden="1" customHeight="1">
      <c r="L7797" s="293"/>
      <c r="M7797" s="290"/>
      <c r="N7797" s="314"/>
    </row>
    <row r="7798" spans="12:14" s="291" customFormat="1" ht="12.75" hidden="1" customHeight="1">
      <c r="L7798" s="293"/>
      <c r="M7798" s="290"/>
      <c r="N7798" s="314"/>
    </row>
    <row r="7799" spans="12:14" s="291" customFormat="1" ht="12.75" hidden="1" customHeight="1">
      <c r="L7799" s="293"/>
      <c r="M7799" s="290"/>
      <c r="N7799" s="314"/>
    </row>
    <row r="7800" spans="12:14" s="291" customFormat="1" ht="12.75" hidden="1" customHeight="1">
      <c r="L7800" s="293"/>
      <c r="M7800" s="290"/>
      <c r="N7800" s="314"/>
    </row>
    <row r="7801" spans="12:14" s="291" customFormat="1" ht="12.75" hidden="1" customHeight="1">
      <c r="L7801" s="293"/>
      <c r="M7801" s="290"/>
      <c r="N7801" s="314"/>
    </row>
    <row r="7802" spans="12:14" s="291" customFormat="1" ht="12.75" hidden="1" customHeight="1">
      <c r="L7802" s="293"/>
      <c r="M7802" s="290"/>
      <c r="N7802" s="314"/>
    </row>
    <row r="7803" spans="12:14" s="291" customFormat="1" ht="12.75" hidden="1" customHeight="1">
      <c r="L7803" s="293"/>
      <c r="M7803" s="290"/>
      <c r="N7803" s="314"/>
    </row>
    <row r="7804" spans="12:14" s="291" customFormat="1" ht="12.75" hidden="1" customHeight="1">
      <c r="L7804" s="293"/>
      <c r="M7804" s="290"/>
      <c r="N7804" s="314"/>
    </row>
    <row r="7805" spans="12:14" s="291" customFormat="1" ht="12.75" hidden="1" customHeight="1">
      <c r="L7805" s="293"/>
      <c r="M7805" s="290"/>
      <c r="N7805" s="314"/>
    </row>
    <row r="7806" spans="12:14" s="291" customFormat="1" ht="12.75" hidden="1" customHeight="1">
      <c r="L7806" s="293"/>
      <c r="M7806" s="290"/>
      <c r="N7806" s="314"/>
    </row>
    <row r="7807" spans="12:14" s="291" customFormat="1" ht="12.75" hidden="1" customHeight="1">
      <c r="L7807" s="293"/>
      <c r="M7807" s="290"/>
      <c r="N7807" s="314"/>
    </row>
    <row r="7808" spans="12:14" s="291" customFormat="1" ht="12.75" hidden="1" customHeight="1">
      <c r="L7808" s="293"/>
      <c r="M7808" s="290"/>
      <c r="N7808" s="314"/>
    </row>
    <row r="7809" spans="12:14" s="291" customFormat="1" ht="12.75" hidden="1" customHeight="1">
      <c r="L7809" s="293"/>
      <c r="M7809" s="290"/>
      <c r="N7809" s="314"/>
    </row>
    <row r="7810" spans="12:14" s="291" customFormat="1" ht="12.75" hidden="1" customHeight="1">
      <c r="L7810" s="293"/>
      <c r="M7810" s="290"/>
      <c r="N7810" s="314"/>
    </row>
    <row r="7811" spans="12:14" s="291" customFormat="1" ht="12.75" hidden="1" customHeight="1">
      <c r="L7811" s="293"/>
      <c r="M7811" s="290"/>
      <c r="N7811" s="314"/>
    </row>
    <row r="7812" spans="12:14" s="291" customFormat="1" ht="12.75" hidden="1" customHeight="1">
      <c r="L7812" s="293"/>
      <c r="M7812" s="290"/>
      <c r="N7812" s="314"/>
    </row>
    <row r="7813" spans="12:14" s="291" customFormat="1" ht="12.75" hidden="1" customHeight="1">
      <c r="L7813" s="293"/>
      <c r="M7813" s="290"/>
      <c r="N7813" s="314"/>
    </row>
    <row r="7814" spans="12:14" s="291" customFormat="1" ht="12.75" hidden="1" customHeight="1">
      <c r="L7814" s="293"/>
      <c r="M7814" s="290"/>
      <c r="N7814" s="314"/>
    </row>
    <row r="7815" spans="12:14" s="291" customFormat="1" ht="12.75" hidden="1" customHeight="1">
      <c r="L7815" s="293"/>
      <c r="M7815" s="290"/>
      <c r="N7815" s="314"/>
    </row>
    <row r="7816" spans="12:14" s="291" customFormat="1" ht="12.75" hidden="1" customHeight="1">
      <c r="L7816" s="293"/>
      <c r="M7816" s="290"/>
      <c r="N7816" s="314"/>
    </row>
    <row r="7817" spans="12:14" s="291" customFormat="1" ht="12.75" hidden="1" customHeight="1">
      <c r="L7817" s="293"/>
      <c r="M7817" s="290"/>
      <c r="N7817" s="314"/>
    </row>
    <row r="7818" spans="12:14" s="291" customFormat="1" ht="12.75" hidden="1" customHeight="1">
      <c r="L7818" s="293"/>
      <c r="M7818" s="290"/>
      <c r="N7818" s="314"/>
    </row>
    <row r="7819" spans="12:14" s="291" customFormat="1" ht="12.75" hidden="1" customHeight="1">
      <c r="L7819" s="293"/>
      <c r="M7819" s="290"/>
      <c r="N7819" s="314"/>
    </row>
    <row r="7820" spans="12:14" s="291" customFormat="1" ht="12.75" hidden="1" customHeight="1">
      <c r="L7820" s="293"/>
      <c r="M7820" s="290"/>
      <c r="N7820" s="314"/>
    </row>
    <row r="7821" spans="12:14" s="291" customFormat="1" ht="12.75" hidden="1" customHeight="1">
      <c r="L7821" s="293"/>
      <c r="M7821" s="290"/>
      <c r="N7821" s="314"/>
    </row>
    <row r="7822" spans="12:14" s="291" customFormat="1" ht="12.75" hidden="1" customHeight="1">
      <c r="L7822" s="293"/>
      <c r="M7822" s="290"/>
      <c r="N7822" s="314"/>
    </row>
    <row r="7823" spans="12:14" s="291" customFormat="1" ht="12.75" hidden="1" customHeight="1">
      <c r="L7823" s="293"/>
      <c r="M7823" s="290"/>
      <c r="N7823" s="314"/>
    </row>
    <row r="7824" spans="12:14" s="291" customFormat="1" ht="12.75" hidden="1" customHeight="1">
      <c r="L7824" s="293"/>
      <c r="M7824" s="290"/>
      <c r="N7824" s="314"/>
    </row>
    <row r="7825" spans="12:14" s="291" customFormat="1" ht="12.75" hidden="1" customHeight="1">
      <c r="L7825" s="293"/>
      <c r="M7825" s="290"/>
      <c r="N7825" s="314"/>
    </row>
    <row r="7826" spans="12:14" s="291" customFormat="1" ht="12.75" hidden="1" customHeight="1">
      <c r="L7826" s="293"/>
      <c r="M7826" s="290"/>
      <c r="N7826" s="314"/>
    </row>
    <row r="7827" spans="12:14" s="291" customFormat="1" ht="12.75" hidden="1" customHeight="1">
      <c r="L7827" s="293"/>
      <c r="M7827" s="290"/>
      <c r="N7827" s="314"/>
    </row>
    <row r="7828" spans="12:14" s="291" customFormat="1" ht="12.75" hidden="1" customHeight="1">
      <c r="L7828" s="293"/>
      <c r="M7828" s="290"/>
      <c r="N7828" s="314"/>
    </row>
    <row r="7829" spans="12:14" s="291" customFormat="1" ht="12.75" hidden="1" customHeight="1">
      <c r="L7829" s="293"/>
      <c r="M7829" s="290"/>
      <c r="N7829" s="314"/>
    </row>
    <row r="7830" spans="12:14" s="291" customFormat="1" ht="12.75" hidden="1" customHeight="1">
      <c r="L7830" s="293"/>
      <c r="M7830" s="290"/>
      <c r="N7830" s="314"/>
    </row>
    <row r="7831" spans="12:14" s="291" customFormat="1" ht="12.75" hidden="1" customHeight="1">
      <c r="L7831" s="293"/>
      <c r="M7831" s="290"/>
      <c r="N7831" s="314"/>
    </row>
    <row r="7832" spans="12:14" s="291" customFormat="1" ht="12.75" hidden="1" customHeight="1">
      <c r="L7832" s="293"/>
      <c r="M7832" s="290"/>
      <c r="N7832" s="314"/>
    </row>
    <row r="7833" spans="12:14" s="291" customFormat="1" ht="12.75" hidden="1" customHeight="1">
      <c r="L7833" s="293"/>
      <c r="M7833" s="290"/>
      <c r="N7833" s="314"/>
    </row>
    <row r="7834" spans="12:14" s="291" customFormat="1" ht="12.75" hidden="1" customHeight="1">
      <c r="L7834" s="293"/>
      <c r="M7834" s="290"/>
      <c r="N7834" s="314"/>
    </row>
    <row r="7835" spans="12:14" s="291" customFormat="1" ht="12.75" hidden="1" customHeight="1">
      <c r="L7835" s="293"/>
      <c r="M7835" s="290"/>
      <c r="N7835" s="314"/>
    </row>
    <row r="7836" spans="12:14" s="291" customFormat="1" ht="12.75" hidden="1" customHeight="1">
      <c r="L7836" s="293"/>
      <c r="M7836" s="290"/>
      <c r="N7836" s="314"/>
    </row>
    <row r="7837" spans="12:14" s="291" customFormat="1" ht="12.75" hidden="1" customHeight="1">
      <c r="L7837" s="293"/>
      <c r="M7837" s="290"/>
      <c r="N7837" s="314"/>
    </row>
    <row r="7838" spans="12:14" s="291" customFormat="1" ht="12.75" hidden="1" customHeight="1">
      <c r="L7838" s="293"/>
      <c r="M7838" s="290"/>
      <c r="N7838" s="314"/>
    </row>
    <row r="7839" spans="12:14" s="291" customFormat="1" ht="12.75" hidden="1" customHeight="1">
      <c r="L7839" s="293"/>
      <c r="M7839" s="290"/>
      <c r="N7839" s="314"/>
    </row>
    <row r="7840" spans="12:14" s="291" customFormat="1" ht="12.75" hidden="1" customHeight="1">
      <c r="L7840" s="293"/>
      <c r="M7840" s="290"/>
      <c r="N7840" s="314"/>
    </row>
    <row r="7841" spans="12:14" s="291" customFormat="1" ht="12.75" hidden="1" customHeight="1">
      <c r="L7841" s="293"/>
      <c r="M7841" s="290"/>
      <c r="N7841" s="314"/>
    </row>
    <row r="7842" spans="12:14" s="291" customFormat="1" ht="12.75" hidden="1" customHeight="1">
      <c r="L7842" s="293"/>
      <c r="M7842" s="290"/>
      <c r="N7842" s="314"/>
    </row>
    <row r="7843" spans="12:14" s="291" customFormat="1" ht="12.75" hidden="1" customHeight="1">
      <c r="L7843" s="293"/>
      <c r="M7843" s="290"/>
      <c r="N7843" s="314"/>
    </row>
    <row r="7844" spans="12:14" s="291" customFormat="1" ht="12.75" hidden="1" customHeight="1">
      <c r="L7844" s="293"/>
      <c r="M7844" s="290"/>
      <c r="N7844" s="314"/>
    </row>
    <row r="7845" spans="12:14" s="291" customFormat="1" ht="12.75" hidden="1" customHeight="1">
      <c r="L7845" s="293"/>
      <c r="M7845" s="290"/>
      <c r="N7845" s="314"/>
    </row>
    <row r="7846" spans="12:14" s="291" customFormat="1" ht="12.75" hidden="1" customHeight="1">
      <c r="L7846" s="293"/>
      <c r="M7846" s="290"/>
      <c r="N7846" s="314"/>
    </row>
    <row r="7847" spans="12:14" s="291" customFormat="1" ht="12.75" hidden="1" customHeight="1">
      <c r="L7847" s="293"/>
      <c r="M7847" s="290"/>
      <c r="N7847" s="314"/>
    </row>
    <row r="7848" spans="12:14" s="291" customFormat="1" ht="12.75" hidden="1" customHeight="1">
      <c r="L7848" s="293"/>
      <c r="M7848" s="290"/>
      <c r="N7848" s="314"/>
    </row>
    <row r="7849" spans="12:14" s="291" customFormat="1" ht="12.75" hidden="1" customHeight="1">
      <c r="L7849" s="293"/>
      <c r="M7849" s="290"/>
      <c r="N7849" s="314"/>
    </row>
    <row r="7850" spans="12:14" s="291" customFormat="1" ht="12.75" hidden="1" customHeight="1">
      <c r="L7850" s="293"/>
      <c r="M7850" s="290"/>
      <c r="N7850" s="314"/>
    </row>
    <row r="7851" spans="12:14" s="291" customFormat="1" ht="12.75" hidden="1" customHeight="1">
      <c r="L7851" s="293"/>
      <c r="M7851" s="290"/>
      <c r="N7851" s="314"/>
    </row>
    <row r="7852" spans="12:14" s="291" customFormat="1" ht="12.75" hidden="1" customHeight="1">
      <c r="L7852" s="293"/>
      <c r="M7852" s="290"/>
      <c r="N7852" s="314"/>
    </row>
    <row r="7853" spans="12:14" s="291" customFormat="1" ht="12.75" hidden="1" customHeight="1">
      <c r="L7853" s="293"/>
      <c r="M7853" s="290"/>
      <c r="N7853" s="314"/>
    </row>
    <row r="7854" spans="12:14" s="291" customFormat="1" ht="12.75" hidden="1" customHeight="1">
      <c r="L7854" s="293"/>
      <c r="M7854" s="290"/>
      <c r="N7854" s="314"/>
    </row>
    <row r="7855" spans="12:14" s="291" customFormat="1" ht="12.75" hidden="1" customHeight="1">
      <c r="L7855" s="293"/>
      <c r="M7855" s="290"/>
      <c r="N7855" s="314"/>
    </row>
    <row r="7856" spans="12:14" s="291" customFormat="1" ht="12.75" hidden="1" customHeight="1">
      <c r="L7856" s="293"/>
      <c r="M7856" s="290"/>
      <c r="N7856" s="314"/>
    </row>
    <row r="7857" spans="12:14" s="291" customFormat="1" ht="12.75" hidden="1" customHeight="1">
      <c r="L7857" s="293"/>
      <c r="M7857" s="290"/>
      <c r="N7857" s="314"/>
    </row>
    <row r="7858" spans="12:14" s="291" customFormat="1" ht="12.75" hidden="1" customHeight="1">
      <c r="L7858" s="293"/>
      <c r="M7858" s="290"/>
      <c r="N7858" s="314"/>
    </row>
    <row r="7859" spans="12:14" s="291" customFormat="1" ht="12.75" hidden="1" customHeight="1">
      <c r="L7859" s="293"/>
      <c r="M7859" s="290"/>
      <c r="N7859" s="314"/>
    </row>
    <row r="7860" spans="12:14" s="291" customFormat="1" ht="12.75" hidden="1" customHeight="1">
      <c r="L7860" s="293"/>
      <c r="M7860" s="290"/>
      <c r="N7860" s="314"/>
    </row>
    <row r="7861" spans="12:14" s="291" customFormat="1" ht="12.75" hidden="1" customHeight="1">
      <c r="L7861" s="293"/>
      <c r="M7861" s="290"/>
      <c r="N7861" s="314"/>
    </row>
    <row r="7862" spans="12:14" s="291" customFormat="1" ht="12.75" hidden="1" customHeight="1">
      <c r="L7862" s="293"/>
      <c r="M7862" s="290"/>
      <c r="N7862" s="314"/>
    </row>
    <row r="7863" spans="12:14" s="291" customFormat="1" ht="12.75" hidden="1" customHeight="1">
      <c r="L7863" s="293"/>
      <c r="M7863" s="290"/>
      <c r="N7863" s="314"/>
    </row>
    <row r="7864" spans="12:14" s="291" customFormat="1" ht="12.75" hidden="1" customHeight="1">
      <c r="L7864" s="293"/>
      <c r="M7864" s="290"/>
      <c r="N7864" s="314"/>
    </row>
    <row r="7865" spans="12:14" s="291" customFormat="1" ht="12.75" hidden="1" customHeight="1">
      <c r="L7865" s="293"/>
      <c r="M7865" s="290"/>
      <c r="N7865" s="314"/>
    </row>
    <row r="7866" spans="12:14" s="291" customFormat="1" ht="12.75" hidden="1" customHeight="1">
      <c r="L7866" s="293"/>
      <c r="M7866" s="290"/>
      <c r="N7866" s="314"/>
    </row>
    <row r="7867" spans="12:14" s="291" customFormat="1" ht="12.75" hidden="1" customHeight="1">
      <c r="L7867" s="293"/>
      <c r="M7867" s="290"/>
      <c r="N7867" s="314"/>
    </row>
    <row r="7868" spans="12:14" s="291" customFormat="1" ht="12.75" hidden="1" customHeight="1">
      <c r="L7868" s="293"/>
      <c r="M7868" s="290"/>
      <c r="N7868" s="314"/>
    </row>
    <row r="7869" spans="12:14" s="291" customFormat="1" ht="12.75" hidden="1" customHeight="1">
      <c r="L7869" s="293"/>
      <c r="M7869" s="290"/>
      <c r="N7869" s="314"/>
    </row>
    <row r="7870" spans="12:14" s="291" customFormat="1" ht="12.75" hidden="1" customHeight="1">
      <c r="L7870" s="293"/>
      <c r="M7870" s="290"/>
      <c r="N7870" s="314"/>
    </row>
    <row r="7871" spans="12:14" s="291" customFormat="1" ht="12.75" hidden="1" customHeight="1">
      <c r="L7871" s="293"/>
      <c r="M7871" s="290"/>
      <c r="N7871" s="314"/>
    </row>
    <row r="7872" spans="12:14" s="291" customFormat="1" ht="12.75" hidden="1" customHeight="1">
      <c r="L7872" s="293"/>
      <c r="M7872" s="290"/>
      <c r="N7872" s="314"/>
    </row>
    <row r="7873" spans="12:14" s="291" customFormat="1" ht="12.75" hidden="1" customHeight="1">
      <c r="L7873" s="293"/>
      <c r="M7873" s="290"/>
      <c r="N7873" s="314"/>
    </row>
    <row r="7874" spans="12:14" s="291" customFormat="1" ht="12.75" hidden="1" customHeight="1">
      <c r="L7874" s="293"/>
      <c r="M7874" s="290"/>
      <c r="N7874" s="314"/>
    </row>
    <row r="7875" spans="12:14" s="291" customFormat="1" ht="12.75" hidden="1" customHeight="1">
      <c r="L7875" s="293"/>
      <c r="M7875" s="290"/>
      <c r="N7875" s="314"/>
    </row>
    <row r="7876" spans="12:14" s="291" customFormat="1" ht="12.75" hidden="1" customHeight="1">
      <c r="L7876" s="293"/>
      <c r="M7876" s="290"/>
      <c r="N7876" s="314"/>
    </row>
    <row r="7877" spans="12:14" s="291" customFormat="1" ht="12.75" hidden="1" customHeight="1">
      <c r="L7877" s="293"/>
      <c r="M7877" s="290"/>
      <c r="N7877" s="314"/>
    </row>
    <row r="7878" spans="12:14" s="291" customFormat="1" ht="12.75" hidden="1" customHeight="1">
      <c r="L7878" s="293"/>
      <c r="M7878" s="290"/>
      <c r="N7878" s="314"/>
    </row>
    <row r="7879" spans="12:14" s="291" customFormat="1" ht="12.75" hidden="1" customHeight="1">
      <c r="L7879" s="293"/>
      <c r="M7879" s="290"/>
      <c r="N7879" s="314"/>
    </row>
    <row r="7880" spans="12:14" s="291" customFormat="1" ht="12.75" hidden="1" customHeight="1">
      <c r="L7880" s="293"/>
      <c r="M7880" s="290"/>
      <c r="N7880" s="314"/>
    </row>
    <row r="7881" spans="12:14" s="291" customFormat="1" ht="12.75" hidden="1" customHeight="1">
      <c r="L7881" s="293"/>
      <c r="M7881" s="290"/>
      <c r="N7881" s="314"/>
    </row>
    <row r="7882" spans="12:14" s="291" customFormat="1" ht="12.75" hidden="1" customHeight="1">
      <c r="L7882" s="293"/>
      <c r="M7882" s="290"/>
      <c r="N7882" s="314"/>
    </row>
    <row r="7883" spans="12:14" s="291" customFormat="1" ht="12.75" hidden="1" customHeight="1">
      <c r="L7883" s="293"/>
      <c r="M7883" s="290"/>
      <c r="N7883" s="314"/>
    </row>
    <row r="7884" spans="12:14" s="291" customFormat="1" ht="12.75" hidden="1" customHeight="1">
      <c r="L7884" s="293"/>
      <c r="M7884" s="290"/>
      <c r="N7884" s="314"/>
    </row>
    <row r="7885" spans="12:14" s="291" customFormat="1" ht="12.75" hidden="1" customHeight="1">
      <c r="L7885" s="293"/>
      <c r="M7885" s="290"/>
      <c r="N7885" s="314"/>
    </row>
    <row r="7886" spans="12:14" s="291" customFormat="1" ht="12.75" hidden="1" customHeight="1">
      <c r="L7886" s="293"/>
      <c r="M7886" s="290"/>
      <c r="N7886" s="314"/>
    </row>
    <row r="7887" spans="12:14" s="291" customFormat="1" ht="12.75" hidden="1" customHeight="1">
      <c r="L7887" s="293"/>
      <c r="M7887" s="290"/>
      <c r="N7887" s="314"/>
    </row>
    <row r="7888" spans="12:14" s="291" customFormat="1" ht="12.75" hidden="1" customHeight="1">
      <c r="L7888" s="293"/>
      <c r="M7888" s="290"/>
      <c r="N7888" s="314"/>
    </row>
    <row r="7889" spans="12:14" s="291" customFormat="1" ht="12.75" hidden="1" customHeight="1">
      <c r="L7889" s="293"/>
      <c r="M7889" s="290"/>
      <c r="N7889" s="314"/>
    </row>
    <row r="7890" spans="12:14" s="291" customFormat="1" ht="12.75" hidden="1" customHeight="1">
      <c r="L7890" s="293"/>
      <c r="M7890" s="290"/>
      <c r="N7890" s="314"/>
    </row>
    <row r="7891" spans="12:14" s="291" customFormat="1" ht="12.75" hidden="1" customHeight="1">
      <c r="L7891" s="293"/>
      <c r="M7891" s="290"/>
      <c r="N7891" s="314"/>
    </row>
    <row r="7892" spans="12:14" s="291" customFormat="1" ht="12.75" hidden="1" customHeight="1">
      <c r="L7892" s="293"/>
      <c r="M7892" s="290"/>
      <c r="N7892" s="314"/>
    </row>
    <row r="7893" spans="12:14" s="291" customFormat="1" ht="12.75" hidden="1" customHeight="1">
      <c r="L7893" s="293"/>
      <c r="M7893" s="290"/>
      <c r="N7893" s="314"/>
    </row>
    <row r="7894" spans="12:14" s="291" customFormat="1" ht="12.75" hidden="1" customHeight="1">
      <c r="L7894" s="293"/>
      <c r="M7894" s="290"/>
      <c r="N7894" s="314"/>
    </row>
    <row r="7895" spans="12:14" s="291" customFormat="1" ht="12.75" hidden="1" customHeight="1">
      <c r="L7895" s="293"/>
      <c r="M7895" s="290"/>
      <c r="N7895" s="314"/>
    </row>
    <row r="7896" spans="12:14" s="291" customFormat="1" ht="12.75" hidden="1" customHeight="1">
      <c r="L7896" s="293"/>
      <c r="M7896" s="290"/>
      <c r="N7896" s="314"/>
    </row>
    <row r="7897" spans="12:14" s="291" customFormat="1" ht="12.75" hidden="1" customHeight="1">
      <c r="L7897" s="293"/>
      <c r="M7897" s="290"/>
      <c r="N7897" s="314"/>
    </row>
    <row r="7898" spans="12:14" s="291" customFormat="1" ht="12.75" hidden="1" customHeight="1">
      <c r="L7898" s="293"/>
      <c r="M7898" s="290"/>
      <c r="N7898" s="314"/>
    </row>
    <row r="7899" spans="12:14" s="291" customFormat="1" ht="12.75" hidden="1" customHeight="1">
      <c r="L7899" s="293"/>
      <c r="M7899" s="290"/>
      <c r="N7899" s="314"/>
    </row>
    <row r="7900" spans="12:14" s="291" customFormat="1" ht="12.75" hidden="1" customHeight="1">
      <c r="L7900" s="293"/>
      <c r="M7900" s="290"/>
      <c r="N7900" s="314"/>
    </row>
    <row r="7901" spans="12:14" s="291" customFormat="1" ht="12.75" hidden="1" customHeight="1">
      <c r="L7901" s="293"/>
      <c r="M7901" s="290"/>
      <c r="N7901" s="314"/>
    </row>
    <row r="7902" spans="12:14" s="291" customFormat="1" ht="12.75" hidden="1" customHeight="1">
      <c r="L7902" s="293"/>
      <c r="M7902" s="290"/>
      <c r="N7902" s="314"/>
    </row>
    <row r="7903" spans="12:14" s="291" customFormat="1" ht="12.75" hidden="1" customHeight="1">
      <c r="L7903" s="293"/>
      <c r="M7903" s="290"/>
      <c r="N7903" s="314"/>
    </row>
    <row r="7904" spans="12:14" s="291" customFormat="1" ht="12.75" hidden="1" customHeight="1">
      <c r="L7904" s="293"/>
      <c r="M7904" s="290"/>
      <c r="N7904" s="314"/>
    </row>
    <row r="7905" spans="12:14" s="291" customFormat="1" ht="12.75" hidden="1" customHeight="1">
      <c r="L7905" s="293"/>
      <c r="M7905" s="290"/>
      <c r="N7905" s="314"/>
    </row>
    <row r="7906" spans="12:14" s="291" customFormat="1" ht="12.75" hidden="1" customHeight="1">
      <c r="L7906" s="293"/>
      <c r="M7906" s="290"/>
      <c r="N7906" s="314"/>
    </row>
    <row r="7907" spans="12:14" s="291" customFormat="1" ht="12.75" hidden="1" customHeight="1">
      <c r="L7907" s="293"/>
      <c r="M7907" s="290"/>
      <c r="N7907" s="314"/>
    </row>
    <row r="7908" spans="12:14" s="291" customFormat="1" ht="12.75" hidden="1" customHeight="1">
      <c r="L7908" s="293"/>
      <c r="M7908" s="290"/>
      <c r="N7908" s="314"/>
    </row>
    <row r="7909" spans="12:14" s="291" customFormat="1" ht="12.75" hidden="1" customHeight="1">
      <c r="L7909" s="293"/>
      <c r="M7909" s="290"/>
      <c r="N7909" s="314"/>
    </row>
    <row r="7910" spans="12:14" s="291" customFormat="1" ht="12.75" hidden="1" customHeight="1">
      <c r="L7910" s="293"/>
      <c r="M7910" s="290"/>
      <c r="N7910" s="314"/>
    </row>
    <row r="7911" spans="12:14" s="291" customFormat="1" ht="12.75" hidden="1" customHeight="1">
      <c r="L7911" s="293"/>
      <c r="M7911" s="290"/>
      <c r="N7911" s="314"/>
    </row>
    <row r="7912" spans="12:14" s="291" customFormat="1" ht="12.75" hidden="1" customHeight="1">
      <c r="L7912" s="293"/>
      <c r="M7912" s="290"/>
      <c r="N7912" s="314"/>
    </row>
    <row r="7913" spans="12:14" s="291" customFormat="1" ht="12.75" hidden="1" customHeight="1">
      <c r="L7913" s="293"/>
      <c r="M7913" s="290"/>
      <c r="N7913" s="314"/>
    </row>
    <row r="7914" spans="12:14" s="291" customFormat="1" ht="12.75" hidden="1" customHeight="1">
      <c r="L7914" s="293"/>
      <c r="M7914" s="290"/>
      <c r="N7914" s="314"/>
    </row>
    <row r="7915" spans="12:14" s="291" customFormat="1" ht="12.75" hidden="1" customHeight="1">
      <c r="L7915" s="293"/>
      <c r="M7915" s="290"/>
      <c r="N7915" s="314"/>
    </row>
    <row r="7916" spans="12:14" s="291" customFormat="1" ht="12.75" hidden="1" customHeight="1">
      <c r="L7916" s="293"/>
      <c r="M7916" s="290"/>
      <c r="N7916" s="314"/>
    </row>
    <row r="7917" spans="12:14" s="291" customFormat="1" ht="12.75" hidden="1" customHeight="1">
      <c r="L7917" s="293"/>
      <c r="M7917" s="290"/>
      <c r="N7917" s="314"/>
    </row>
    <row r="7918" spans="12:14" s="291" customFormat="1" ht="12.75" hidden="1" customHeight="1">
      <c r="L7918" s="293"/>
      <c r="M7918" s="290"/>
      <c r="N7918" s="314"/>
    </row>
    <row r="7919" spans="12:14" s="291" customFormat="1" ht="12.75" hidden="1" customHeight="1">
      <c r="L7919" s="293"/>
      <c r="M7919" s="290"/>
      <c r="N7919" s="314"/>
    </row>
    <row r="7920" spans="12:14" s="291" customFormat="1" ht="12.75" hidden="1" customHeight="1">
      <c r="L7920" s="293"/>
      <c r="M7920" s="290"/>
      <c r="N7920" s="314"/>
    </row>
    <row r="7921" spans="12:14" s="291" customFormat="1" ht="12.75" hidden="1" customHeight="1">
      <c r="L7921" s="293"/>
      <c r="M7921" s="290"/>
      <c r="N7921" s="314"/>
    </row>
    <row r="7922" spans="12:14" s="291" customFormat="1" ht="12.75" hidden="1" customHeight="1">
      <c r="L7922" s="293"/>
      <c r="M7922" s="290"/>
      <c r="N7922" s="314"/>
    </row>
    <row r="7923" spans="12:14" s="291" customFormat="1" ht="12.75" hidden="1" customHeight="1">
      <c r="L7923" s="293"/>
      <c r="M7923" s="290"/>
      <c r="N7923" s="314"/>
    </row>
    <row r="7924" spans="12:14" s="291" customFormat="1" ht="12.75" hidden="1" customHeight="1">
      <c r="L7924" s="293"/>
      <c r="M7924" s="290"/>
      <c r="N7924" s="314"/>
    </row>
    <row r="7925" spans="12:14" s="291" customFormat="1" ht="12.75" hidden="1" customHeight="1">
      <c r="L7925" s="293"/>
      <c r="M7925" s="290"/>
      <c r="N7925" s="314"/>
    </row>
    <row r="7926" spans="12:14" s="291" customFormat="1" ht="12.75" hidden="1" customHeight="1">
      <c r="L7926" s="293"/>
      <c r="M7926" s="290"/>
      <c r="N7926" s="314"/>
    </row>
    <row r="7927" spans="12:14" s="291" customFormat="1" ht="12.75" hidden="1" customHeight="1">
      <c r="L7927" s="293"/>
      <c r="M7927" s="290"/>
      <c r="N7927" s="314"/>
    </row>
    <row r="7928" spans="12:14" s="291" customFormat="1" ht="12.75" hidden="1" customHeight="1">
      <c r="L7928" s="293"/>
      <c r="M7928" s="290"/>
      <c r="N7928" s="314"/>
    </row>
    <row r="7929" spans="12:14" s="291" customFormat="1" ht="12.75" hidden="1" customHeight="1">
      <c r="L7929" s="293"/>
      <c r="M7929" s="290"/>
      <c r="N7929" s="314"/>
    </row>
    <row r="7930" spans="12:14" s="291" customFormat="1" ht="12.75" hidden="1" customHeight="1">
      <c r="L7930" s="293"/>
      <c r="M7930" s="290"/>
      <c r="N7930" s="314"/>
    </row>
    <row r="7931" spans="12:14" s="291" customFormat="1" ht="12.75" hidden="1" customHeight="1">
      <c r="L7931" s="293"/>
      <c r="M7931" s="290"/>
      <c r="N7931" s="314"/>
    </row>
    <row r="7932" spans="12:14" s="291" customFormat="1" ht="12.75" hidden="1" customHeight="1">
      <c r="L7932" s="293"/>
      <c r="M7932" s="290"/>
      <c r="N7932" s="314"/>
    </row>
    <row r="7933" spans="12:14" s="291" customFormat="1" ht="12.75" hidden="1" customHeight="1">
      <c r="L7933" s="293"/>
      <c r="M7933" s="290"/>
      <c r="N7933" s="314"/>
    </row>
    <row r="7934" spans="12:14" s="291" customFormat="1" ht="12.75" hidden="1" customHeight="1">
      <c r="L7934" s="293"/>
      <c r="M7934" s="290"/>
      <c r="N7934" s="314"/>
    </row>
    <row r="7935" spans="12:14" s="291" customFormat="1" ht="12.75" hidden="1" customHeight="1">
      <c r="L7935" s="293"/>
      <c r="M7935" s="290"/>
      <c r="N7935" s="314"/>
    </row>
    <row r="7936" spans="12:14" s="291" customFormat="1" ht="12.75" hidden="1" customHeight="1">
      <c r="L7936" s="293"/>
      <c r="M7936" s="290"/>
      <c r="N7936" s="314"/>
    </row>
    <row r="7937" spans="12:14" s="291" customFormat="1" ht="12.75" hidden="1" customHeight="1">
      <c r="L7937" s="293"/>
      <c r="M7937" s="290"/>
      <c r="N7937" s="314"/>
    </row>
    <row r="7938" spans="12:14" s="291" customFormat="1" ht="12.75" hidden="1" customHeight="1">
      <c r="L7938" s="293"/>
      <c r="M7938" s="290"/>
      <c r="N7938" s="314"/>
    </row>
    <row r="7939" spans="12:14" s="291" customFormat="1" ht="12.75" hidden="1" customHeight="1">
      <c r="L7939" s="293"/>
      <c r="M7939" s="290"/>
      <c r="N7939" s="314"/>
    </row>
    <row r="7940" spans="12:14" s="291" customFormat="1" ht="12.75" hidden="1" customHeight="1">
      <c r="L7940" s="293"/>
      <c r="M7940" s="290"/>
      <c r="N7940" s="314"/>
    </row>
    <row r="7941" spans="12:14" s="291" customFormat="1" ht="12.75" hidden="1" customHeight="1">
      <c r="L7941" s="293"/>
      <c r="M7941" s="290"/>
      <c r="N7941" s="314"/>
    </row>
    <row r="7942" spans="12:14" s="291" customFormat="1" ht="12.75" hidden="1" customHeight="1">
      <c r="L7942" s="293"/>
      <c r="M7942" s="290"/>
      <c r="N7942" s="314"/>
    </row>
    <row r="7943" spans="12:14" s="291" customFormat="1" ht="12.75" hidden="1" customHeight="1">
      <c r="L7943" s="293"/>
      <c r="M7943" s="290"/>
      <c r="N7943" s="314"/>
    </row>
    <row r="7944" spans="12:14" s="291" customFormat="1" ht="12.75" hidden="1" customHeight="1">
      <c r="L7944" s="293"/>
      <c r="M7944" s="290"/>
      <c r="N7944" s="314"/>
    </row>
    <row r="7945" spans="12:14" s="291" customFormat="1" ht="12.75" hidden="1" customHeight="1">
      <c r="L7945" s="293"/>
      <c r="M7945" s="290"/>
      <c r="N7945" s="314"/>
    </row>
    <row r="7946" spans="12:14" s="291" customFormat="1" ht="12.75" hidden="1" customHeight="1">
      <c r="L7946" s="293"/>
      <c r="M7946" s="290"/>
      <c r="N7946" s="314"/>
    </row>
    <row r="7947" spans="12:14" s="291" customFormat="1" ht="12.75" hidden="1" customHeight="1">
      <c r="L7947" s="293"/>
      <c r="M7947" s="290"/>
      <c r="N7947" s="314"/>
    </row>
    <row r="7948" spans="12:14" s="291" customFormat="1" ht="12.75" hidden="1" customHeight="1">
      <c r="L7948" s="293"/>
      <c r="M7948" s="290"/>
      <c r="N7948" s="314"/>
    </row>
    <row r="7949" spans="12:14" s="291" customFormat="1" ht="12.75" hidden="1" customHeight="1">
      <c r="L7949" s="293"/>
      <c r="M7949" s="290"/>
      <c r="N7949" s="314"/>
    </row>
    <row r="7950" spans="12:14" s="291" customFormat="1" ht="12.75" hidden="1" customHeight="1">
      <c r="L7950" s="293"/>
      <c r="M7950" s="290"/>
      <c r="N7950" s="314"/>
    </row>
    <row r="7951" spans="12:14" s="291" customFormat="1" ht="12.75" hidden="1" customHeight="1">
      <c r="L7951" s="293"/>
      <c r="M7951" s="290"/>
      <c r="N7951" s="314"/>
    </row>
    <row r="7952" spans="12:14" s="291" customFormat="1" ht="12.75" hidden="1" customHeight="1">
      <c r="L7952" s="293"/>
      <c r="M7952" s="290"/>
      <c r="N7952" s="314"/>
    </row>
    <row r="7953" spans="12:14" s="291" customFormat="1" ht="12.75" hidden="1" customHeight="1">
      <c r="L7953" s="293"/>
      <c r="M7953" s="290"/>
      <c r="N7953" s="314"/>
    </row>
    <row r="7954" spans="12:14" s="291" customFormat="1" ht="12.75" hidden="1" customHeight="1">
      <c r="L7954" s="293"/>
      <c r="M7954" s="290"/>
      <c r="N7954" s="314"/>
    </row>
    <row r="7955" spans="12:14" s="291" customFormat="1" ht="12.75" hidden="1" customHeight="1">
      <c r="L7955" s="293"/>
      <c r="M7955" s="290"/>
      <c r="N7955" s="314"/>
    </row>
    <row r="7956" spans="12:14" s="291" customFormat="1" ht="12.75" hidden="1" customHeight="1">
      <c r="L7956" s="293"/>
      <c r="M7956" s="290"/>
      <c r="N7956" s="314"/>
    </row>
    <row r="7957" spans="12:14" s="291" customFormat="1" ht="12.75" hidden="1" customHeight="1">
      <c r="L7957" s="293"/>
      <c r="M7957" s="290"/>
      <c r="N7957" s="314"/>
    </row>
    <row r="7958" spans="12:14" s="291" customFormat="1" ht="12.75" hidden="1" customHeight="1">
      <c r="L7958" s="293"/>
      <c r="M7958" s="290"/>
      <c r="N7958" s="314"/>
    </row>
    <row r="7959" spans="12:14" s="291" customFormat="1" ht="12.75" hidden="1" customHeight="1">
      <c r="L7959" s="293"/>
      <c r="M7959" s="290"/>
      <c r="N7959" s="314"/>
    </row>
    <row r="7960" spans="12:14" s="291" customFormat="1" ht="12.75" hidden="1" customHeight="1">
      <c r="L7960" s="293"/>
      <c r="M7960" s="290"/>
      <c r="N7960" s="314"/>
    </row>
    <row r="7961" spans="12:14" s="291" customFormat="1" ht="12.75" hidden="1" customHeight="1">
      <c r="L7961" s="293"/>
      <c r="M7961" s="290"/>
      <c r="N7961" s="314"/>
    </row>
    <row r="7962" spans="12:14" s="291" customFormat="1" ht="12.75" hidden="1" customHeight="1">
      <c r="L7962" s="293"/>
      <c r="M7962" s="290"/>
      <c r="N7962" s="314"/>
    </row>
    <row r="7963" spans="12:14" s="291" customFormat="1" ht="12.75" hidden="1" customHeight="1">
      <c r="L7963" s="293"/>
      <c r="M7963" s="290"/>
      <c r="N7963" s="314"/>
    </row>
    <row r="7964" spans="12:14" s="291" customFormat="1" ht="12.75" hidden="1" customHeight="1">
      <c r="L7964" s="293"/>
      <c r="M7964" s="290"/>
      <c r="N7964" s="314"/>
    </row>
    <row r="7965" spans="12:14" s="291" customFormat="1" ht="12.75" hidden="1" customHeight="1">
      <c r="L7965" s="293"/>
      <c r="M7965" s="290"/>
      <c r="N7965" s="314"/>
    </row>
    <row r="7966" spans="12:14" s="291" customFormat="1" ht="12.75" hidden="1" customHeight="1">
      <c r="L7966" s="293"/>
      <c r="M7966" s="290"/>
      <c r="N7966" s="314"/>
    </row>
    <row r="7967" spans="12:14" s="291" customFormat="1" ht="12.75" hidden="1" customHeight="1">
      <c r="L7967" s="293"/>
      <c r="M7967" s="290"/>
      <c r="N7967" s="314"/>
    </row>
    <row r="7968" spans="12:14" s="291" customFormat="1" ht="12.75" hidden="1" customHeight="1">
      <c r="L7968" s="293"/>
      <c r="M7968" s="290"/>
      <c r="N7968" s="314"/>
    </row>
    <row r="7969" spans="12:14" s="291" customFormat="1" ht="12.75" hidden="1" customHeight="1">
      <c r="L7969" s="293"/>
      <c r="M7969" s="290"/>
      <c r="N7969" s="314"/>
    </row>
    <row r="7970" spans="12:14" s="291" customFormat="1" ht="12.75" hidden="1" customHeight="1">
      <c r="L7970" s="293"/>
      <c r="M7970" s="290"/>
      <c r="N7970" s="314"/>
    </row>
    <row r="7971" spans="12:14" s="291" customFormat="1" ht="12.75" hidden="1" customHeight="1">
      <c r="L7971" s="293"/>
      <c r="M7971" s="290"/>
      <c r="N7971" s="314"/>
    </row>
    <row r="7972" spans="12:14" s="291" customFormat="1" ht="12.75" hidden="1" customHeight="1">
      <c r="L7972" s="293"/>
      <c r="M7972" s="290"/>
      <c r="N7972" s="314"/>
    </row>
    <row r="7973" spans="12:14" s="291" customFormat="1" ht="12.75" hidden="1" customHeight="1">
      <c r="L7973" s="293"/>
      <c r="M7973" s="290"/>
      <c r="N7973" s="314"/>
    </row>
    <row r="7974" spans="12:14" s="291" customFormat="1" ht="12.75" hidden="1" customHeight="1">
      <c r="L7974" s="293"/>
      <c r="M7974" s="290"/>
      <c r="N7974" s="314"/>
    </row>
    <row r="7975" spans="12:14" s="291" customFormat="1" ht="12.75" hidden="1" customHeight="1">
      <c r="L7975" s="293"/>
      <c r="M7975" s="290"/>
      <c r="N7975" s="314"/>
    </row>
    <row r="7976" spans="12:14" s="291" customFormat="1" ht="12.75" hidden="1" customHeight="1">
      <c r="L7976" s="293"/>
      <c r="M7976" s="290"/>
      <c r="N7976" s="314"/>
    </row>
    <row r="7977" spans="12:14" s="291" customFormat="1" ht="12.75" hidden="1" customHeight="1">
      <c r="L7977" s="293"/>
      <c r="M7977" s="290"/>
      <c r="N7977" s="314"/>
    </row>
    <row r="7978" spans="12:14" s="291" customFormat="1" ht="12.75" hidden="1" customHeight="1">
      <c r="L7978" s="293"/>
      <c r="M7978" s="290"/>
      <c r="N7978" s="314"/>
    </row>
    <row r="7979" spans="12:14" s="291" customFormat="1" ht="12.75" hidden="1" customHeight="1">
      <c r="L7979" s="293"/>
      <c r="M7979" s="290"/>
      <c r="N7979" s="314"/>
    </row>
    <row r="7980" spans="12:14" s="291" customFormat="1" ht="12.75" hidden="1" customHeight="1">
      <c r="L7980" s="293"/>
      <c r="M7980" s="290"/>
      <c r="N7980" s="314"/>
    </row>
    <row r="7981" spans="12:14" s="291" customFormat="1" ht="12.75" hidden="1" customHeight="1">
      <c r="L7981" s="293"/>
      <c r="M7981" s="290"/>
      <c r="N7981" s="314"/>
    </row>
    <row r="7982" spans="12:14" s="291" customFormat="1" ht="12.75" hidden="1" customHeight="1">
      <c r="L7982" s="293"/>
      <c r="M7982" s="290"/>
      <c r="N7982" s="314"/>
    </row>
    <row r="7983" spans="12:14" s="291" customFormat="1" ht="12.75" hidden="1" customHeight="1">
      <c r="L7983" s="293"/>
      <c r="M7983" s="290"/>
      <c r="N7983" s="314"/>
    </row>
    <row r="7984" spans="12:14" s="291" customFormat="1" ht="12.75" hidden="1" customHeight="1">
      <c r="L7984" s="293"/>
      <c r="M7984" s="290"/>
      <c r="N7984" s="314"/>
    </row>
    <row r="7985" spans="12:14" s="291" customFormat="1" ht="12.75" hidden="1" customHeight="1">
      <c r="L7985" s="293"/>
      <c r="M7985" s="290"/>
      <c r="N7985" s="314"/>
    </row>
    <row r="7986" spans="12:14" s="291" customFormat="1" ht="12.75" hidden="1" customHeight="1">
      <c r="L7986" s="293"/>
      <c r="M7986" s="290"/>
      <c r="N7986" s="314"/>
    </row>
    <row r="7987" spans="12:14" s="291" customFormat="1" ht="12.75" hidden="1" customHeight="1">
      <c r="L7987" s="293"/>
      <c r="M7987" s="290"/>
      <c r="N7987" s="314"/>
    </row>
    <row r="7988" spans="12:14" s="291" customFormat="1" ht="12.75" hidden="1" customHeight="1">
      <c r="L7988" s="293"/>
      <c r="M7988" s="290"/>
      <c r="N7988" s="314"/>
    </row>
    <row r="7989" spans="12:14" s="291" customFormat="1" ht="12.75" hidden="1" customHeight="1">
      <c r="L7989" s="293"/>
      <c r="M7989" s="290"/>
      <c r="N7989" s="314"/>
    </row>
    <row r="7990" spans="12:14" s="291" customFormat="1" ht="12.75" hidden="1" customHeight="1">
      <c r="L7990" s="293"/>
      <c r="M7990" s="290"/>
      <c r="N7990" s="314"/>
    </row>
    <row r="7991" spans="12:14" s="291" customFormat="1" ht="12.75" hidden="1" customHeight="1">
      <c r="L7991" s="293"/>
      <c r="M7991" s="290"/>
      <c r="N7991" s="314"/>
    </row>
    <row r="7992" spans="12:14" s="291" customFormat="1" ht="12.75" hidden="1" customHeight="1">
      <c r="L7992" s="293"/>
      <c r="M7992" s="290"/>
      <c r="N7992" s="314"/>
    </row>
    <row r="7993" spans="12:14" s="291" customFormat="1" ht="12.75" hidden="1" customHeight="1">
      <c r="L7993" s="293"/>
      <c r="M7993" s="290"/>
      <c r="N7993" s="314"/>
    </row>
    <row r="7994" spans="12:14" s="291" customFormat="1" ht="12.75" hidden="1" customHeight="1">
      <c r="L7994" s="293"/>
      <c r="M7994" s="290"/>
      <c r="N7994" s="314"/>
    </row>
    <row r="7995" spans="12:14" s="291" customFormat="1" ht="12.75" hidden="1" customHeight="1">
      <c r="L7995" s="293"/>
      <c r="M7995" s="290"/>
      <c r="N7995" s="314"/>
    </row>
    <row r="7996" spans="12:14" s="291" customFormat="1" ht="12.75" hidden="1" customHeight="1">
      <c r="L7996" s="293"/>
      <c r="M7996" s="290"/>
      <c r="N7996" s="314"/>
    </row>
    <row r="7997" spans="12:14" s="291" customFormat="1" ht="12.75" hidden="1" customHeight="1">
      <c r="L7997" s="293"/>
      <c r="M7997" s="290"/>
      <c r="N7997" s="314"/>
    </row>
    <row r="7998" spans="12:14" s="291" customFormat="1" ht="12.75" hidden="1" customHeight="1">
      <c r="L7998" s="293"/>
      <c r="M7998" s="290"/>
      <c r="N7998" s="314"/>
    </row>
    <row r="7999" spans="12:14" s="291" customFormat="1" ht="12.75" hidden="1" customHeight="1">
      <c r="L7999" s="293"/>
      <c r="M7999" s="290"/>
      <c r="N7999" s="314"/>
    </row>
    <row r="8000" spans="12:14" s="291" customFormat="1" ht="12.75" hidden="1" customHeight="1">
      <c r="L8000" s="293"/>
      <c r="M8000" s="290"/>
      <c r="N8000" s="314"/>
    </row>
    <row r="8001" spans="12:14" s="291" customFormat="1" ht="12.75" hidden="1" customHeight="1">
      <c r="L8001" s="293"/>
      <c r="M8001" s="290"/>
      <c r="N8001" s="314"/>
    </row>
    <row r="8002" spans="12:14" s="291" customFormat="1" ht="12.75" hidden="1" customHeight="1">
      <c r="L8002" s="293"/>
      <c r="M8002" s="290"/>
      <c r="N8002" s="314"/>
    </row>
    <row r="8003" spans="12:14" s="291" customFormat="1" ht="12.75" hidden="1" customHeight="1">
      <c r="L8003" s="293"/>
      <c r="M8003" s="290"/>
      <c r="N8003" s="314"/>
    </row>
    <row r="8004" spans="12:14" s="291" customFormat="1" ht="12.75" hidden="1" customHeight="1">
      <c r="L8004" s="293"/>
      <c r="M8004" s="290"/>
      <c r="N8004" s="314"/>
    </row>
    <row r="8005" spans="12:14" s="291" customFormat="1" ht="12.75" hidden="1" customHeight="1">
      <c r="L8005" s="293"/>
      <c r="M8005" s="290"/>
      <c r="N8005" s="314"/>
    </row>
    <row r="8006" spans="12:14" s="291" customFormat="1" ht="12.75" hidden="1" customHeight="1">
      <c r="L8006" s="293"/>
      <c r="M8006" s="290"/>
      <c r="N8006" s="314"/>
    </row>
    <row r="8007" spans="12:14" s="291" customFormat="1" ht="12.75" hidden="1" customHeight="1">
      <c r="L8007" s="293"/>
      <c r="M8007" s="290"/>
      <c r="N8007" s="314"/>
    </row>
    <row r="8008" spans="12:14" s="291" customFormat="1" ht="12.75" hidden="1" customHeight="1">
      <c r="L8008" s="293"/>
      <c r="M8008" s="290"/>
      <c r="N8008" s="314"/>
    </row>
    <row r="8009" spans="12:14" s="291" customFormat="1" ht="12.75" hidden="1" customHeight="1">
      <c r="L8009" s="293"/>
      <c r="M8009" s="290"/>
      <c r="N8009" s="314"/>
    </row>
    <row r="8010" spans="12:14" s="291" customFormat="1" ht="12.75" hidden="1" customHeight="1">
      <c r="L8010" s="293"/>
      <c r="M8010" s="290"/>
      <c r="N8010" s="314"/>
    </row>
    <row r="8011" spans="12:14" s="291" customFormat="1" ht="12.75" hidden="1" customHeight="1">
      <c r="L8011" s="293"/>
      <c r="M8011" s="290"/>
      <c r="N8011" s="314"/>
    </row>
    <row r="8012" spans="12:14" s="291" customFormat="1" ht="12.75" hidden="1" customHeight="1">
      <c r="L8012" s="293"/>
      <c r="M8012" s="290"/>
      <c r="N8012" s="314"/>
    </row>
    <row r="8013" spans="12:14" s="291" customFormat="1" ht="12.75" hidden="1" customHeight="1">
      <c r="L8013" s="293"/>
      <c r="M8013" s="290"/>
      <c r="N8013" s="314"/>
    </row>
    <row r="8014" spans="12:14" s="291" customFormat="1" ht="12.75" hidden="1" customHeight="1">
      <c r="L8014" s="293"/>
      <c r="M8014" s="290"/>
      <c r="N8014" s="314"/>
    </row>
    <row r="8015" spans="12:14" s="291" customFormat="1" ht="12.75" hidden="1" customHeight="1">
      <c r="L8015" s="293"/>
      <c r="M8015" s="290"/>
      <c r="N8015" s="314"/>
    </row>
    <row r="8016" spans="12:14" s="291" customFormat="1" ht="12.75" hidden="1" customHeight="1">
      <c r="L8016" s="293"/>
      <c r="M8016" s="290"/>
      <c r="N8016" s="314"/>
    </row>
    <row r="8017" spans="12:14" s="291" customFormat="1" ht="12.75" hidden="1" customHeight="1">
      <c r="L8017" s="293"/>
      <c r="M8017" s="290"/>
      <c r="N8017" s="314"/>
    </row>
    <row r="8018" spans="12:14" s="291" customFormat="1" ht="12.75" hidden="1" customHeight="1">
      <c r="L8018" s="293"/>
      <c r="M8018" s="290"/>
      <c r="N8018" s="314"/>
    </row>
    <row r="8019" spans="12:14" s="291" customFormat="1" ht="12.75" hidden="1" customHeight="1">
      <c r="L8019" s="293"/>
      <c r="M8019" s="290"/>
      <c r="N8019" s="314"/>
    </row>
    <row r="8020" spans="12:14" s="291" customFormat="1" ht="12.75" hidden="1" customHeight="1">
      <c r="L8020" s="293"/>
      <c r="M8020" s="290"/>
      <c r="N8020" s="314"/>
    </row>
    <row r="8021" spans="12:14" s="291" customFormat="1" ht="12.75" hidden="1" customHeight="1">
      <c r="L8021" s="293"/>
      <c r="M8021" s="290"/>
      <c r="N8021" s="314"/>
    </row>
    <row r="8022" spans="12:14" s="291" customFormat="1" ht="12.75" hidden="1" customHeight="1">
      <c r="L8022" s="293"/>
      <c r="M8022" s="290"/>
      <c r="N8022" s="314"/>
    </row>
    <row r="8023" spans="12:14" s="291" customFormat="1" ht="12.75" hidden="1" customHeight="1">
      <c r="L8023" s="293"/>
      <c r="M8023" s="290"/>
      <c r="N8023" s="314"/>
    </row>
    <row r="8024" spans="12:14" s="291" customFormat="1" ht="12.75" hidden="1" customHeight="1">
      <c r="L8024" s="293"/>
      <c r="M8024" s="290"/>
      <c r="N8024" s="314"/>
    </row>
    <row r="8025" spans="12:14" s="291" customFormat="1" ht="12.75" hidden="1" customHeight="1">
      <c r="L8025" s="293"/>
      <c r="M8025" s="290"/>
      <c r="N8025" s="314"/>
    </row>
    <row r="8026" spans="12:14" s="291" customFormat="1" ht="12.75" hidden="1" customHeight="1">
      <c r="L8026" s="293"/>
      <c r="M8026" s="290"/>
      <c r="N8026" s="314"/>
    </row>
    <row r="8027" spans="12:14" s="291" customFormat="1" ht="12.75" hidden="1" customHeight="1">
      <c r="L8027" s="293"/>
      <c r="M8027" s="290"/>
      <c r="N8027" s="314"/>
    </row>
    <row r="8028" spans="12:14" s="291" customFormat="1" ht="12.75" hidden="1" customHeight="1">
      <c r="L8028" s="293"/>
      <c r="M8028" s="290"/>
      <c r="N8028" s="314"/>
    </row>
    <row r="8029" spans="12:14" s="291" customFormat="1" ht="12.75" hidden="1" customHeight="1">
      <c r="L8029" s="293"/>
      <c r="M8029" s="290"/>
      <c r="N8029" s="314"/>
    </row>
    <row r="8030" spans="12:14" s="291" customFormat="1" ht="12.75" hidden="1" customHeight="1">
      <c r="L8030" s="293"/>
      <c r="M8030" s="290"/>
      <c r="N8030" s="314"/>
    </row>
    <row r="8031" spans="12:14" s="291" customFormat="1" ht="12.75" hidden="1" customHeight="1">
      <c r="L8031" s="293"/>
      <c r="M8031" s="290"/>
      <c r="N8031" s="314"/>
    </row>
    <row r="8032" spans="12:14" s="291" customFormat="1" ht="12.75" hidden="1" customHeight="1">
      <c r="L8032" s="293"/>
      <c r="M8032" s="290"/>
      <c r="N8032" s="314"/>
    </row>
    <row r="8033" spans="12:14" s="291" customFormat="1" ht="12.75" hidden="1" customHeight="1">
      <c r="L8033" s="293"/>
      <c r="M8033" s="290"/>
      <c r="N8033" s="314"/>
    </row>
    <row r="8034" spans="12:14" s="291" customFormat="1" ht="12.75" hidden="1" customHeight="1">
      <c r="L8034" s="293"/>
      <c r="M8034" s="290"/>
      <c r="N8034" s="314"/>
    </row>
    <row r="8035" spans="12:14" s="291" customFormat="1" ht="12.75" hidden="1" customHeight="1">
      <c r="L8035" s="293"/>
      <c r="M8035" s="290"/>
      <c r="N8035" s="314"/>
    </row>
    <row r="8036" spans="12:14" s="291" customFormat="1" ht="12.75" hidden="1" customHeight="1">
      <c r="L8036" s="293"/>
      <c r="M8036" s="290"/>
      <c r="N8036" s="314"/>
    </row>
    <row r="8037" spans="12:14" s="291" customFormat="1" ht="12.75" hidden="1" customHeight="1">
      <c r="L8037" s="293"/>
      <c r="M8037" s="290"/>
      <c r="N8037" s="314"/>
    </row>
    <row r="8038" spans="12:14" s="291" customFormat="1" ht="12.75" hidden="1" customHeight="1">
      <c r="L8038" s="293"/>
      <c r="M8038" s="290"/>
      <c r="N8038" s="314"/>
    </row>
    <row r="8039" spans="12:14" s="291" customFormat="1" ht="12.75" hidden="1" customHeight="1">
      <c r="L8039" s="293"/>
      <c r="M8039" s="290"/>
      <c r="N8039" s="314"/>
    </row>
    <row r="8040" spans="12:14" s="291" customFormat="1" ht="12.75" hidden="1" customHeight="1">
      <c r="L8040" s="293"/>
      <c r="M8040" s="290"/>
      <c r="N8040" s="314"/>
    </row>
    <row r="8041" spans="12:14" s="291" customFormat="1" ht="12.75" hidden="1" customHeight="1">
      <c r="L8041" s="293"/>
      <c r="M8041" s="290"/>
      <c r="N8041" s="314"/>
    </row>
    <row r="8042" spans="12:14" s="291" customFormat="1" ht="12.75" hidden="1" customHeight="1">
      <c r="L8042" s="293"/>
      <c r="M8042" s="290"/>
      <c r="N8042" s="314"/>
    </row>
    <row r="8043" spans="12:14" s="291" customFormat="1" ht="12.75" hidden="1" customHeight="1">
      <c r="L8043" s="293"/>
      <c r="M8043" s="290"/>
      <c r="N8043" s="314"/>
    </row>
    <row r="8044" spans="12:14" s="291" customFormat="1" ht="12.75" hidden="1" customHeight="1">
      <c r="L8044" s="293"/>
      <c r="M8044" s="290"/>
      <c r="N8044" s="314"/>
    </row>
    <row r="8045" spans="12:14" s="291" customFormat="1" ht="12.75" hidden="1" customHeight="1">
      <c r="L8045" s="293"/>
      <c r="M8045" s="290"/>
      <c r="N8045" s="314"/>
    </row>
    <row r="8046" spans="12:14" s="291" customFormat="1" ht="12.75" hidden="1" customHeight="1">
      <c r="L8046" s="293"/>
      <c r="M8046" s="290"/>
      <c r="N8046" s="314"/>
    </row>
    <row r="8047" spans="12:14" s="291" customFormat="1" ht="12.75" hidden="1" customHeight="1">
      <c r="L8047" s="293"/>
      <c r="M8047" s="290"/>
      <c r="N8047" s="314"/>
    </row>
    <row r="8048" spans="12:14" s="291" customFormat="1" ht="12.75" hidden="1" customHeight="1">
      <c r="L8048" s="293"/>
      <c r="M8048" s="290"/>
      <c r="N8048" s="314"/>
    </row>
    <row r="8049" spans="12:14" s="291" customFormat="1" ht="12.75" hidden="1" customHeight="1">
      <c r="L8049" s="293"/>
      <c r="M8049" s="290"/>
      <c r="N8049" s="314"/>
    </row>
    <row r="8050" spans="12:14" s="291" customFormat="1" ht="12.75" hidden="1" customHeight="1">
      <c r="L8050" s="293"/>
      <c r="M8050" s="290"/>
      <c r="N8050" s="314"/>
    </row>
    <row r="8051" spans="12:14" s="291" customFormat="1" ht="12.75" hidden="1" customHeight="1">
      <c r="L8051" s="293"/>
      <c r="M8051" s="290"/>
      <c r="N8051" s="314"/>
    </row>
    <row r="8052" spans="12:14" s="291" customFormat="1" ht="12.75" hidden="1" customHeight="1">
      <c r="L8052" s="293"/>
      <c r="M8052" s="290"/>
      <c r="N8052" s="314"/>
    </row>
    <row r="8053" spans="12:14" s="291" customFormat="1" ht="12.75" hidden="1" customHeight="1">
      <c r="L8053" s="293"/>
      <c r="M8053" s="290"/>
      <c r="N8053" s="314"/>
    </row>
    <row r="8054" spans="12:14" s="291" customFormat="1" ht="12.75" hidden="1" customHeight="1">
      <c r="L8054" s="293"/>
      <c r="M8054" s="290"/>
      <c r="N8054" s="314"/>
    </row>
    <row r="8055" spans="12:14" s="291" customFormat="1" ht="12.75" hidden="1" customHeight="1">
      <c r="L8055" s="293"/>
      <c r="M8055" s="290"/>
      <c r="N8055" s="314"/>
    </row>
    <row r="8056" spans="12:14" s="291" customFormat="1" ht="12.75" hidden="1" customHeight="1">
      <c r="L8056" s="293"/>
      <c r="M8056" s="290"/>
      <c r="N8056" s="314"/>
    </row>
    <row r="8057" spans="12:14" s="291" customFormat="1" ht="12.75" hidden="1" customHeight="1">
      <c r="L8057" s="293"/>
      <c r="M8057" s="290"/>
      <c r="N8057" s="314"/>
    </row>
    <row r="8058" spans="12:14" s="291" customFormat="1" ht="12.75" hidden="1" customHeight="1">
      <c r="L8058" s="293"/>
      <c r="M8058" s="290"/>
      <c r="N8058" s="314"/>
    </row>
    <row r="8059" spans="12:14" s="291" customFormat="1" ht="12.75" hidden="1" customHeight="1">
      <c r="L8059" s="293"/>
      <c r="M8059" s="290"/>
      <c r="N8059" s="314"/>
    </row>
    <row r="8060" spans="12:14" s="291" customFormat="1" ht="12.75" hidden="1" customHeight="1">
      <c r="L8060" s="293"/>
      <c r="M8060" s="290"/>
      <c r="N8060" s="314"/>
    </row>
    <row r="8061" spans="12:14" s="291" customFormat="1" ht="12.75" hidden="1" customHeight="1">
      <c r="L8061" s="293"/>
      <c r="M8061" s="290"/>
      <c r="N8061" s="314"/>
    </row>
    <row r="8062" spans="12:14" s="291" customFormat="1" ht="12.75" hidden="1" customHeight="1">
      <c r="L8062" s="293"/>
      <c r="M8062" s="290"/>
      <c r="N8062" s="314"/>
    </row>
    <row r="8063" spans="12:14" s="291" customFormat="1" ht="12.75" hidden="1" customHeight="1">
      <c r="L8063" s="293"/>
      <c r="M8063" s="290"/>
      <c r="N8063" s="314"/>
    </row>
    <row r="8064" spans="12:14" s="291" customFormat="1" ht="12.75" hidden="1" customHeight="1">
      <c r="L8064" s="293"/>
      <c r="M8064" s="290"/>
      <c r="N8064" s="314"/>
    </row>
    <row r="8065" spans="12:14" s="291" customFormat="1" ht="12.75" hidden="1" customHeight="1">
      <c r="L8065" s="293"/>
      <c r="M8065" s="290"/>
      <c r="N8065" s="314"/>
    </row>
    <row r="8066" spans="12:14" s="291" customFormat="1" ht="12.75" hidden="1" customHeight="1">
      <c r="L8066" s="293"/>
      <c r="M8066" s="290"/>
      <c r="N8066" s="314"/>
    </row>
    <row r="8067" spans="12:14" s="291" customFormat="1" ht="12.75" hidden="1" customHeight="1">
      <c r="L8067" s="293"/>
      <c r="M8067" s="290"/>
      <c r="N8067" s="314"/>
    </row>
    <row r="8068" spans="12:14" s="291" customFormat="1" ht="12.75" hidden="1" customHeight="1">
      <c r="L8068" s="293"/>
      <c r="M8068" s="290"/>
      <c r="N8068" s="314"/>
    </row>
    <row r="8069" spans="12:14" s="291" customFormat="1" ht="12.75" hidden="1" customHeight="1">
      <c r="L8069" s="293"/>
      <c r="M8069" s="290"/>
      <c r="N8069" s="314"/>
    </row>
    <row r="8070" spans="12:14" s="291" customFormat="1" ht="12.75" hidden="1" customHeight="1">
      <c r="L8070" s="293"/>
      <c r="M8070" s="290"/>
      <c r="N8070" s="314"/>
    </row>
    <row r="8071" spans="12:14" s="291" customFormat="1" ht="12.75" hidden="1" customHeight="1">
      <c r="L8071" s="293"/>
      <c r="M8071" s="290"/>
      <c r="N8071" s="314"/>
    </row>
    <row r="8072" spans="12:14" s="291" customFormat="1" ht="12.75" hidden="1" customHeight="1">
      <c r="L8072" s="293"/>
      <c r="M8072" s="290"/>
      <c r="N8072" s="314"/>
    </row>
    <row r="8073" spans="12:14" s="291" customFormat="1" ht="12.75" hidden="1" customHeight="1">
      <c r="L8073" s="293"/>
      <c r="M8073" s="290"/>
      <c r="N8073" s="314"/>
    </row>
    <row r="8074" spans="12:14" s="291" customFormat="1" ht="12.75" hidden="1" customHeight="1">
      <c r="L8074" s="293"/>
      <c r="M8074" s="290"/>
      <c r="N8074" s="314"/>
    </row>
    <row r="8075" spans="12:14" s="291" customFormat="1" ht="12.75" hidden="1" customHeight="1">
      <c r="L8075" s="293"/>
      <c r="M8075" s="290"/>
      <c r="N8075" s="314"/>
    </row>
    <row r="8076" spans="12:14" s="291" customFormat="1" ht="12.75" hidden="1" customHeight="1">
      <c r="L8076" s="293"/>
      <c r="M8076" s="290"/>
      <c r="N8076" s="314"/>
    </row>
    <row r="8077" spans="12:14" s="291" customFormat="1" ht="12.75" hidden="1" customHeight="1">
      <c r="L8077" s="293"/>
      <c r="M8077" s="290"/>
      <c r="N8077" s="314"/>
    </row>
    <row r="8078" spans="12:14" s="291" customFormat="1" ht="12.75" hidden="1" customHeight="1">
      <c r="L8078" s="293"/>
      <c r="M8078" s="290"/>
      <c r="N8078" s="314"/>
    </row>
    <row r="8079" spans="12:14" s="291" customFormat="1" ht="12.75" hidden="1" customHeight="1">
      <c r="L8079" s="293"/>
      <c r="M8079" s="290"/>
      <c r="N8079" s="314"/>
    </row>
    <row r="8080" spans="12:14" s="291" customFormat="1" ht="12.75" hidden="1" customHeight="1">
      <c r="L8080" s="293"/>
      <c r="M8080" s="290"/>
      <c r="N8080" s="314"/>
    </row>
    <row r="8081" spans="12:14" s="291" customFormat="1" ht="12.75" hidden="1" customHeight="1">
      <c r="L8081" s="293"/>
      <c r="M8081" s="290"/>
      <c r="N8081" s="314"/>
    </row>
    <row r="8082" spans="12:14" s="291" customFormat="1" ht="12.75" hidden="1" customHeight="1">
      <c r="L8082" s="293"/>
      <c r="M8082" s="290"/>
      <c r="N8082" s="314"/>
    </row>
    <row r="8083" spans="12:14" s="291" customFormat="1" ht="12.75" hidden="1" customHeight="1">
      <c r="L8083" s="293"/>
      <c r="M8083" s="290"/>
      <c r="N8083" s="314"/>
    </row>
    <row r="8084" spans="12:14" s="291" customFormat="1" ht="12.75" hidden="1" customHeight="1">
      <c r="L8084" s="293"/>
      <c r="M8084" s="290"/>
      <c r="N8084" s="314"/>
    </row>
    <row r="8085" spans="12:14" s="291" customFormat="1" ht="12.75" hidden="1" customHeight="1">
      <c r="L8085" s="293"/>
      <c r="M8085" s="290"/>
      <c r="N8085" s="314"/>
    </row>
    <row r="8086" spans="12:14" s="291" customFormat="1" ht="12.75" hidden="1" customHeight="1">
      <c r="L8086" s="293"/>
      <c r="M8086" s="290"/>
      <c r="N8086" s="314"/>
    </row>
    <row r="8087" spans="12:14" s="291" customFormat="1" ht="12.75" hidden="1" customHeight="1">
      <c r="L8087" s="293"/>
      <c r="M8087" s="290"/>
      <c r="N8087" s="314"/>
    </row>
    <row r="8088" spans="12:14" s="291" customFormat="1" ht="12.75" hidden="1" customHeight="1">
      <c r="L8088" s="293"/>
      <c r="M8088" s="290"/>
      <c r="N8088" s="314"/>
    </row>
    <row r="8089" spans="12:14" s="291" customFormat="1" ht="12.75" hidden="1" customHeight="1">
      <c r="L8089" s="293"/>
      <c r="M8089" s="290"/>
      <c r="N8089" s="314"/>
    </row>
    <row r="8090" spans="12:14" s="291" customFormat="1" ht="12.75" hidden="1" customHeight="1">
      <c r="L8090" s="293"/>
      <c r="M8090" s="290"/>
      <c r="N8090" s="314"/>
    </row>
    <row r="8091" spans="12:14" s="291" customFormat="1" ht="12.75" hidden="1" customHeight="1">
      <c r="L8091" s="293"/>
      <c r="M8091" s="290"/>
      <c r="N8091" s="314"/>
    </row>
    <row r="8092" spans="12:14" s="291" customFormat="1" ht="12.75" hidden="1" customHeight="1">
      <c r="L8092" s="293"/>
      <c r="M8092" s="290"/>
      <c r="N8092" s="314"/>
    </row>
    <row r="8093" spans="12:14" s="291" customFormat="1" ht="12.75" hidden="1" customHeight="1">
      <c r="L8093" s="293"/>
      <c r="M8093" s="290"/>
      <c r="N8093" s="314"/>
    </row>
    <row r="8094" spans="12:14" s="291" customFormat="1" ht="12.75" hidden="1" customHeight="1">
      <c r="L8094" s="293"/>
      <c r="M8094" s="290"/>
      <c r="N8094" s="314"/>
    </row>
    <row r="8095" spans="12:14" s="291" customFormat="1" ht="12.75" hidden="1" customHeight="1">
      <c r="L8095" s="293"/>
      <c r="M8095" s="290"/>
      <c r="N8095" s="314"/>
    </row>
    <row r="8096" spans="12:14" s="291" customFormat="1" ht="12.75" hidden="1" customHeight="1">
      <c r="L8096" s="293"/>
      <c r="M8096" s="290"/>
      <c r="N8096" s="314"/>
    </row>
    <row r="8097" spans="12:14" s="291" customFormat="1" ht="12.75" hidden="1" customHeight="1">
      <c r="L8097" s="293"/>
      <c r="M8097" s="290"/>
      <c r="N8097" s="314"/>
    </row>
    <row r="8098" spans="12:14" s="291" customFormat="1" ht="12.75" hidden="1" customHeight="1">
      <c r="L8098" s="293"/>
      <c r="M8098" s="290"/>
      <c r="N8098" s="314"/>
    </row>
    <row r="8099" spans="12:14" s="291" customFormat="1" ht="12.75" hidden="1" customHeight="1">
      <c r="L8099" s="293"/>
      <c r="M8099" s="290"/>
      <c r="N8099" s="314"/>
    </row>
    <row r="8100" spans="12:14" s="291" customFormat="1" ht="12.75" hidden="1" customHeight="1">
      <c r="L8100" s="293"/>
      <c r="M8100" s="290"/>
      <c r="N8100" s="314"/>
    </row>
    <row r="8101" spans="12:14" s="291" customFormat="1" ht="12.75" hidden="1" customHeight="1">
      <c r="L8101" s="293"/>
      <c r="M8101" s="290"/>
      <c r="N8101" s="314"/>
    </row>
    <row r="8102" spans="12:14" s="291" customFormat="1" ht="12.75" hidden="1" customHeight="1">
      <c r="L8102" s="293"/>
      <c r="M8102" s="290"/>
      <c r="N8102" s="314"/>
    </row>
    <row r="8103" spans="12:14" s="291" customFormat="1" ht="12.75" hidden="1" customHeight="1">
      <c r="L8103" s="293"/>
      <c r="M8103" s="290"/>
      <c r="N8103" s="314"/>
    </row>
    <row r="8104" spans="12:14" s="291" customFormat="1" ht="12.75" hidden="1" customHeight="1">
      <c r="L8104" s="293"/>
      <c r="M8104" s="290"/>
      <c r="N8104" s="314"/>
    </row>
    <row r="8105" spans="12:14" s="291" customFormat="1" ht="12.75" hidden="1" customHeight="1">
      <c r="L8105" s="293"/>
      <c r="M8105" s="290"/>
      <c r="N8105" s="314"/>
    </row>
    <row r="8106" spans="12:14" s="291" customFormat="1" ht="12.75" hidden="1" customHeight="1">
      <c r="L8106" s="293"/>
      <c r="M8106" s="290"/>
      <c r="N8106" s="314"/>
    </row>
    <row r="8107" spans="12:14" s="291" customFormat="1" ht="12.75" hidden="1" customHeight="1">
      <c r="L8107" s="293"/>
      <c r="M8107" s="290"/>
      <c r="N8107" s="314"/>
    </row>
    <row r="8108" spans="12:14" s="291" customFormat="1" ht="12.75" hidden="1" customHeight="1">
      <c r="L8108" s="293"/>
      <c r="M8108" s="290"/>
      <c r="N8108" s="314"/>
    </row>
    <row r="8109" spans="12:14" s="291" customFormat="1" ht="12.75" hidden="1" customHeight="1">
      <c r="L8109" s="293"/>
      <c r="M8109" s="290"/>
      <c r="N8109" s="314"/>
    </row>
    <row r="8110" spans="12:14" s="291" customFormat="1" ht="12.75" hidden="1" customHeight="1">
      <c r="L8110" s="293"/>
      <c r="M8110" s="290"/>
      <c r="N8110" s="314"/>
    </row>
    <row r="8111" spans="12:14" s="291" customFormat="1" ht="12.75" hidden="1" customHeight="1">
      <c r="L8111" s="293"/>
      <c r="M8111" s="290"/>
      <c r="N8111" s="314"/>
    </row>
    <row r="8112" spans="12:14" s="291" customFormat="1" ht="12.75" hidden="1" customHeight="1">
      <c r="L8112" s="293"/>
      <c r="M8112" s="290"/>
      <c r="N8112" s="314"/>
    </row>
    <row r="8113" spans="12:14" s="291" customFormat="1" ht="12.75" hidden="1" customHeight="1">
      <c r="L8113" s="293"/>
      <c r="M8113" s="290"/>
      <c r="N8113" s="314"/>
    </row>
    <row r="8114" spans="12:14" s="291" customFormat="1" ht="12.75" hidden="1" customHeight="1">
      <c r="L8114" s="293"/>
      <c r="M8114" s="290"/>
      <c r="N8114" s="314"/>
    </row>
    <row r="8115" spans="12:14" s="291" customFormat="1" ht="12.75" hidden="1" customHeight="1">
      <c r="L8115" s="293"/>
      <c r="M8115" s="290"/>
      <c r="N8115" s="314"/>
    </row>
    <row r="8116" spans="12:14" s="291" customFormat="1" ht="12.75" hidden="1" customHeight="1">
      <c r="L8116" s="293"/>
      <c r="M8116" s="290"/>
      <c r="N8116" s="314"/>
    </row>
    <row r="8117" spans="12:14" s="291" customFormat="1" ht="12.75" hidden="1" customHeight="1">
      <c r="L8117" s="293"/>
      <c r="M8117" s="290"/>
      <c r="N8117" s="314"/>
    </row>
    <row r="8118" spans="12:14" s="291" customFormat="1" ht="12.75" hidden="1" customHeight="1">
      <c r="L8118" s="293"/>
      <c r="M8118" s="290"/>
      <c r="N8118" s="314"/>
    </row>
    <row r="8119" spans="12:14" s="291" customFormat="1" ht="12.75" hidden="1" customHeight="1">
      <c r="L8119" s="293"/>
      <c r="M8119" s="290"/>
      <c r="N8119" s="314"/>
    </row>
    <row r="8120" spans="12:14" s="291" customFormat="1" ht="12.75" hidden="1" customHeight="1">
      <c r="L8120" s="293"/>
      <c r="M8120" s="290"/>
      <c r="N8120" s="314"/>
    </row>
    <row r="8121" spans="12:14" s="291" customFormat="1" ht="12.75" hidden="1" customHeight="1">
      <c r="L8121" s="293"/>
      <c r="M8121" s="290"/>
      <c r="N8121" s="314"/>
    </row>
    <row r="8122" spans="12:14" s="291" customFormat="1" ht="12.75" hidden="1" customHeight="1">
      <c r="L8122" s="293"/>
      <c r="M8122" s="290"/>
      <c r="N8122" s="314"/>
    </row>
    <row r="8123" spans="12:14" s="291" customFormat="1" ht="12.75" hidden="1" customHeight="1">
      <c r="L8123" s="293"/>
      <c r="M8123" s="290"/>
      <c r="N8123" s="314"/>
    </row>
    <row r="8124" spans="12:14" s="291" customFormat="1" ht="12.75" hidden="1" customHeight="1">
      <c r="L8124" s="293"/>
      <c r="M8124" s="290"/>
      <c r="N8124" s="314"/>
    </row>
    <row r="8125" spans="12:14" s="291" customFormat="1" ht="12.75" hidden="1" customHeight="1">
      <c r="L8125" s="293"/>
      <c r="M8125" s="290"/>
      <c r="N8125" s="314"/>
    </row>
    <row r="8126" spans="12:14" s="291" customFormat="1" ht="12.75" hidden="1" customHeight="1">
      <c r="L8126" s="293"/>
      <c r="M8126" s="290"/>
      <c r="N8126" s="314"/>
    </row>
    <row r="8127" spans="12:14" s="291" customFormat="1" ht="12.75" hidden="1" customHeight="1">
      <c r="L8127" s="293"/>
      <c r="M8127" s="290"/>
      <c r="N8127" s="314"/>
    </row>
    <row r="8128" spans="12:14" s="291" customFormat="1" ht="12.75" hidden="1" customHeight="1">
      <c r="L8128" s="293"/>
      <c r="M8128" s="290"/>
      <c r="N8128" s="314"/>
    </row>
    <row r="8129" spans="12:14" s="291" customFormat="1" ht="12.75" hidden="1" customHeight="1">
      <c r="L8129" s="293"/>
      <c r="M8129" s="290"/>
      <c r="N8129" s="314"/>
    </row>
    <row r="8130" spans="12:14" s="291" customFormat="1" ht="12.75" hidden="1" customHeight="1">
      <c r="L8130" s="293"/>
      <c r="M8130" s="290"/>
      <c r="N8130" s="314"/>
    </row>
    <row r="8131" spans="12:14" s="291" customFormat="1" ht="12.75" hidden="1" customHeight="1">
      <c r="L8131" s="293"/>
      <c r="M8131" s="290"/>
      <c r="N8131" s="314"/>
    </row>
    <row r="8132" spans="12:14" s="291" customFormat="1" ht="12.75" hidden="1" customHeight="1">
      <c r="L8132" s="293"/>
      <c r="M8132" s="290"/>
      <c r="N8132" s="314"/>
    </row>
    <row r="8133" spans="12:14" s="291" customFormat="1" ht="12.75" hidden="1" customHeight="1">
      <c r="L8133" s="293"/>
      <c r="M8133" s="290"/>
      <c r="N8133" s="314"/>
    </row>
    <row r="8134" spans="12:14" s="291" customFormat="1" ht="12.75" hidden="1" customHeight="1">
      <c r="L8134" s="293"/>
      <c r="M8134" s="290"/>
      <c r="N8134" s="314"/>
    </row>
    <row r="8135" spans="12:14" s="291" customFormat="1" ht="12.75" hidden="1" customHeight="1">
      <c r="L8135" s="293"/>
      <c r="M8135" s="290"/>
      <c r="N8135" s="314"/>
    </row>
    <row r="8136" spans="12:14" s="291" customFormat="1" ht="12.75" hidden="1" customHeight="1">
      <c r="L8136" s="293"/>
      <c r="M8136" s="290"/>
      <c r="N8136" s="314"/>
    </row>
    <row r="8137" spans="12:14" s="291" customFormat="1" ht="12.75" hidden="1" customHeight="1">
      <c r="L8137" s="293"/>
      <c r="M8137" s="290"/>
      <c r="N8137" s="314"/>
    </row>
    <row r="8138" spans="12:14" s="291" customFormat="1" ht="12.75" hidden="1" customHeight="1">
      <c r="L8138" s="293"/>
      <c r="M8138" s="290"/>
      <c r="N8138" s="314"/>
    </row>
    <row r="8139" spans="12:14" s="291" customFormat="1" ht="12.75" hidden="1" customHeight="1">
      <c r="L8139" s="293"/>
      <c r="M8139" s="290"/>
      <c r="N8139" s="314"/>
    </row>
    <row r="8140" spans="12:14" s="291" customFormat="1" ht="12.75" hidden="1" customHeight="1">
      <c r="L8140" s="293"/>
      <c r="M8140" s="290"/>
      <c r="N8140" s="314"/>
    </row>
    <row r="8141" spans="12:14" s="291" customFormat="1" ht="12.75" hidden="1" customHeight="1">
      <c r="L8141" s="293"/>
      <c r="M8141" s="290"/>
      <c r="N8141" s="314"/>
    </row>
    <row r="8142" spans="12:14" s="291" customFormat="1" ht="12.75" hidden="1" customHeight="1">
      <c r="L8142" s="293"/>
      <c r="M8142" s="290"/>
      <c r="N8142" s="314"/>
    </row>
    <row r="8143" spans="12:14" s="291" customFormat="1" ht="12.75" hidden="1" customHeight="1">
      <c r="L8143" s="293"/>
      <c r="M8143" s="290"/>
      <c r="N8143" s="314"/>
    </row>
    <row r="8144" spans="12:14" s="291" customFormat="1" ht="12.75" hidden="1" customHeight="1">
      <c r="L8144" s="293"/>
      <c r="M8144" s="290"/>
      <c r="N8144" s="314"/>
    </row>
    <row r="8145" spans="12:14" s="291" customFormat="1" ht="12.75" hidden="1" customHeight="1">
      <c r="L8145" s="293"/>
      <c r="M8145" s="290"/>
      <c r="N8145" s="314"/>
    </row>
    <row r="8146" spans="12:14" s="291" customFormat="1" ht="12.75" hidden="1" customHeight="1">
      <c r="L8146" s="293"/>
      <c r="M8146" s="290"/>
      <c r="N8146" s="314"/>
    </row>
    <row r="8147" spans="12:14" s="291" customFormat="1" ht="12.75" hidden="1" customHeight="1">
      <c r="L8147" s="293"/>
      <c r="M8147" s="290"/>
      <c r="N8147" s="314"/>
    </row>
    <row r="8148" spans="12:14" s="291" customFormat="1" ht="12.75" hidden="1" customHeight="1">
      <c r="L8148" s="293"/>
      <c r="M8148" s="290"/>
      <c r="N8148" s="314"/>
    </row>
    <row r="8149" spans="12:14" s="291" customFormat="1" ht="12.75" hidden="1" customHeight="1">
      <c r="L8149" s="293"/>
      <c r="M8149" s="290"/>
      <c r="N8149" s="314"/>
    </row>
    <row r="8150" spans="12:14" s="291" customFormat="1" ht="12.75" hidden="1" customHeight="1">
      <c r="L8150" s="293"/>
      <c r="M8150" s="290"/>
      <c r="N8150" s="314"/>
    </row>
    <row r="8151" spans="12:14" s="291" customFormat="1" ht="12.75" hidden="1" customHeight="1">
      <c r="L8151" s="293"/>
      <c r="M8151" s="290"/>
      <c r="N8151" s="314"/>
    </row>
    <row r="8152" spans="12:14" s="291" customFormat="1" ht="12.75" hidden="1" customHeight="1">
      <c r="L8152" s="293"/>
      <c r="M8152" s="290"/>
      <c r="N8152" s="314"/>
    </row>
    <row r="8153" spans="12:14" s="291" customFormat="1" ht="12.75" hidden="1" customHeight="1">
      <c r="L8153" s="293"/>
      <c r="M8153" s="290"/>
      <c r="N8153" s="314"/>
    </row>
    <row r="8154" spans="12:14" s="291" customFormat="1" ht="12.75" hidden="1" customHeight="1">
      <c r="L8154" s="293"/>
      <c r="M8154" s="290"/>
      <c r="N8154" s="314"/>
    </row>
    <row r="8155" spans="12:14" s="291" customFormat="1" ht="12.75" hidden="1" customHeight="1">
      <c r="L8155" s="293"/>
      <c r="M8155" s="290"/>
      <c r="N8155" s="314"/>
    </row>
    <row r="8156" spans="12:14" s="291" customFormat="1" ht="12.75" hidden="1" customHeight="1">
      <c r="L8156" s="293"/>
      <c r="M8156" s="290"/>
      <c r="N8156" s="314"/>
    </row>
    <row r="8157" spans="12:14" s="291" customFormat="1" ht="12.75" hidden="1" customHeight="1">
      <c r="L8157" s="293"/>
      <c r="M8157" s="290"/>
      <c r="N8157" s="314"/>
    </row>
    <row r="8158" spans="12:14" s="291" customFormat="1" ht="12.75" hidden="1" customHeight="1">
      <c r="L8158" s="293"/>
      <c r="M8158" s="290"/>
      <c r="N8158" s="314"/>
    </row>
    <row r="8159" spans="12:14" s="291" customFormat="1" ht="12.75" hidden="1" customHeight="1">
      <c r="L8159" s="293"/>
      <c r="M8159" s="290"/>
      <c r="N8159" s="314"/>
    </row>
    <row r="8160" spans="12:14" s="291" customFormat="1" ht="12.75" hidden="1" customHeight="1">
      <c r="L8160" s="293"/>
      <c r="M8160" s="290"/>
      <c r="N8160" s="314"/>
    </row>
    <row r="8161" spans="12:14" s="291" customFormat="1" ht="12.75" hidden="1" customHeight="1">
      <c r="L8161" s="293"/>
      <c r="M8161" s="290"/>
      <c r="N8161" s="314"/>
    </row>
    <row r="8162" spans="12:14" s="291" customFormat="1" ht="12.75" hidden="1" customHeight="1">
      <c r="L8162" s="293"/>
      <c r="M8162" s="290"/>
      <c r="N8162" s="314"/>
    </row>
    <row r="8163" spans="12:14" s="291" customFormat="1" ht="12.75" hidden="1" customHeight="1">
      <c r="L8163" s="293"/>
      <c r="M8163" s="290"/>
      <c r="N8163" s="314"/>
    </row>
    <row r="8164" spans="12:14" s="291" customFormat="1" ht="12.75" hidden="1" customHeight="1">
      <c r="L8164" s="293"/>
      <c r="M8164" s="290"/>
      <c r="N8164" s="314"/>
    </row>
    <row r="8165" spans="12:14" s="291" customFormat="1" ht="12.75" hidden="1" customHeight="1">
      <c r="L8165" s="293"/>
      <c r="M8165" s="290"/>
      <c r="N8165" s="314"/>
    </row>
    <row r="8166" spans="12:14" s="291" customFormat="1" ht="12.75" hidden="1" customHeight="1">
      <c r="L8166" s="293"/>
      <c r="M8166" s="290"/>
      <c r="N8166" s="314"/>
    </row>
    <row r="8167" spans="12:14" s="291" customFormat="1" ht="12.75" hidden="1" customHeight="1">
      <c r="L8167" s="293"/>
      <c r="M8167" s="290"/>
      <c r="N8167" s="314"/>
    </row>
    <row r="8168" spans="12:14" s="291" customFormat="1" ht="12.75" hidden="1" customHeight="1">
      <c r="L8168" s="293"/>
      <c r="M8168" s="290"/>
      <c r="N8168" s="314"/>
    </row>
    <row r="8169" spans="12:14" s="291" customFormat="1" ht="12.75" hidden="1" customHeight="1">
      <c r="L8169" s="293"/>
      <c r="M8169" s="290"/>
      <c r="N8169" s="314"/>
    </row>
    <row r="8170" spans="12:14" s="291" customFormat="1" ht="12.75" hidden="1" customHeight="1">
      <c r="L8170" s="293"/>
      <c r="M8170" s="290"/>
      <c r="N8170" s="314"/>
    </row>
    <row r="8171" spans="12:14" s="291" customFormat="1" ht="12.75" hidden="1" customHeight="1">
      <c r="L8171" s="293"/>
      <c r="M8171" s="290"/>
      <c r="N8171" s="314"/>
    </row>
    <row r="8172" spans="12:14" s="291" customFormat="1" ht="12.75" hidden="1" customHeight="1">
      <c r="L8172" s="293"/>
      <c r="M8172" s="290"/>
      <c r="N8172" s="314"/>
    </row>
    <row r="8173" spans="12:14" s="291" customFormat="1" ht="12.75" hidden="1" customHeight="1">
      <c r="L8173" s="293"/>
      <c r="M8173" s="290"/>
      <c r="N8173" s="314"/>
    </row>
    <row r="8174" spans="12:14" s="291" customFormat="1" ht="12.75" hidden="1" customHeight="1">
      <c r="L8174" s="293"/>
      <c r="M8174" s="290"/>
      <c r="N8174" s="314"/>
    </row>
    <row r="8175" spans="12:14" s="291" customFormat="1" ht="12.75" hidden="1" customHeight="1">
      <c r="L8175" s="293"/>
      <c r="M8175" s="290"/>
      <c r="N8175" s="314"/>
    </row>
    <row r="8176" spans="12:14" s="291" customFormat="1" ht="12.75" hidden="1" customHeight="1">
      <c r="L8176" s="293"/>
      <c r="M8176" s="290"/>
      <c r="N8176" s="314"/>
    </row>
    <row r="8177" spans="12:14" s="291" customFormat="1" ht="12.75" hidden="1" customHeight="1">
      <c r="L8177" s="293"/>
      <c r="M8177" s="290"/>
      <c r="N8177" s="314"/>
    </row>
    <row r="8178" spans="12:14" s="291" customFormat="1" ht="12.75" hidden="1" customHeight="1">
      <c r="L8178" s="293"/>
      <c r="M8178" s="290"/>
      <c r="N8178" s="314"/>
    </row>
    <row r="8179" spans="12:14" s="291" customFormat="1" ht="12.75" hidden="1" customHeight="1">
      <c r="L8179" s="293"/>
      <c r="M8179" s="290"/>
      <c r="N8179" s="314"/>
    </row>
    <row r="8180" spans="12:14" s="291" customFormat="1" ht="12.75" hidden="1" customHeight="1">
      <c r="L8180" s="293"/>
      <c r="M8180" s="290"/>
      <c r="N8180" s="314"/>
    </row>
    <row r="8181" spans="12:14" s="291" customFormat="1" ht="12.75" hidden="1" customHeight="1">
      <c r="L8181" s="293"/>
      <c r="M8181" s="290"/>
      <c r="N8181" s="314"/>
    </row>
    <row r="8182" spans="12:14" s="291" customFormat="1" ht="12.75" hidden="1" customHeight="1">
      <c r="L8182" s="293"/>
      <c r="M8182" s="290"/>
      <c r="N8182" s="314"/>
    </row>
    <row r="8183" spans="12:14" s="291" customFormat="1" ht="12.75" hidden="1" customHeight="1">
      <c r="L8183" s="293"/>
      <c r="M8183" s="290"/>
      <c r="N8183" s="314"/>
    </row>
    <row r="8184" spans="12:14" s="291" customFormat="1" ht="12.75" hidden="1" customHeight="1">
      <c r="L8184" s="293"/>
      <c r="M8184" s="290"/>
      <c r="N8184" s="314"/>
    </row>
    <row r="8185" spans="12:14" s="291" customFormat="1" ht="12.75" hidden="1" customHeight="1">
      <c r="L8185" s="293"/>
      <c r="M8185" s="290"/>
      <c r="N8185" s="314"/>
    </row>
    <row r="8186" spans="12:14" s="291" customFormat="1" ht="12.75" hidden="1" customHeight="1">
      <c r="L8186" s="293"/>
      <c r="M8186" s="290"/>
      <c r="N8186" s="314"/>
    </row>
    <row r="8187" spans="12:14" s="291" customFormat="1" ht="12.75" hidden="1" customHeight="1">
      <c r="L8187" s="293"/>
      <c r="M8187" s="290"/>
      <c r="N8187" s="314"/>
    </row>
    <row r="8188" spans="12:14" s="291" customFormat="1" ht="12.75" hidden="1" customHeight="1">
      <c r="L8188" s="293"/>
      <c r="M8188" s="290"/>
      <c r="N8188" s="314"/>
    </row>
    <row r="8189" spans="12:14" s="291" customFormat="1" ht="12.75" hidden="1" customHeight="1">
      <c r="L8189" s="293"/>
      <c r="M8189" s="290"/>
      <c r="N8189" s="314"/>
    </row>
    <row r="8190" spans="12:14" s="291" customFormat="1" ht="12.75" hidden="1" customHeight="1">
      <c r="L8190" s="293"/>
      <c r="M8190" s="290"/>
      <c r="N8190" s="314"/>
    </row>
    <row r="8191" spans="12:14" s="291" customFormat="1" ht="12.75" hidden="1" customHeight="1">
      <c r="L8191" s="293"/>
      <c r="M8191" s="290"/>
      <c r="N8191" s="314"/>
    </row>
    <row r="8192" spans="12:14" s="291" customFormat="1" ht="12.75" hidden="1" customHeight="1">
      <c r="L8192" s="293"/>
      <c r="M8192" s="290"/>
      <c r="N8192" s="314"/>
    </row>
    <row r="8193" spans="12:14" s="291" customFormat="1" ht="12.75" hidden="1" customHeight="1">
      <c r="L8193" s="293"/>
      <c r="M8193" s="290"/>
      <c r="N8193" s="314"/>
    </row>
    <row r="8194" spans="12:14" s="291" customFormat="1" ht="12.75" hidden="1" customHeight="1">
      <c r="L8194" s="293"/>
      <c r="M8194" s="290"/>
      <c r="N8194" s="314"/>
    </row>
    <row r="8195" spans="12:14" s="291" customFormat="1" ht="12.75" hidden="1" customHeight="1">
      <c r="L8195" s="293"/>
      <c r="M8195" s="290"/>
      <c r="N8195" s="314"/>
    </row>
    <row r="8196" spans="12:14" s="291" customFormat="1" ht="12.75" hidden="1" customHeight="1">
      <c r="L8196" s="293"/>
      <c r="M8196" s="290"/>
      <c r="N8196" s="314"/>
    </row>
    <row r="8197" spans="12:14" s="291" customFormat="1" ht="12.75" hidden="1" customHeight="1">
      <c r="L8197" s="293"/>
      <c r="M8197" s="290"/>
      <c r="N8197" s="314"/>
    </row>
    <row r="8198" spans="12:14" s="291" customFormat="1" ht="12.75" hidden="1" customHeight="1">
      <c r="L8198" s="293"/>
      <c r="M8198" s="290"/>
      <c r="N8198" s="314"/>
    </row>
    <row r="8199" spans="12:14" s="291" customFormat="1" ht="12.75" hidden="1" customHeight="1">
      <c r="L8199" s="293"/>
      <c r="M8199" s="290"/>
      <c r="N8199" s="314"/>
    </row>
    <row r="8200" spans="12:14" s="291" customFormat="1" ht="12.75" hidden="1" customHeight="1">
      <c r="L8200" s="293"/>
      <c r="M8200" s="290"/>
      <c r="N8200" s="314"/>
    </row>
    <row r="8201" spans="12:14" s="291" customFormat="1" ht="12.75" hidden="1" customHeight="1">
      <c r="L8201" s="293"/>
      <c r="M8201" s="290"/>
      <c r="N8201" s="314"/>
    </row>
    <row r="8202" spans="12:14" s="291" customFormat="1" ht="12.75" hidden="1" customHeight="1">
      <c r="L8202" s="293"/>
      <c r="M8202" s="290"/>
      <c r="N8202" s="314"/>
    </row>
    <row r="8203" spans="12:14" s="291" customFormat="1" ht="12.75" hidden="1" customHeight="1">
      <c r="L8203" s="293"/>
      <c r="M8203" s="290"/>
      <c r="N8203" s="314"/>
    </row>
    <row r="8204" spans="12:14" s="291" customFormat="1" ht="12.75" hidden="1" customHeight="1">
      <c r="L8204" s="293"/>
      <c r="M8204" s="290"/>
      <c r="N8204" s="314"/>
    </row>
    <row r="8205" spans="12:14" s="291" customFormat="1" ht="12.75" hidden="1" customHeight="1">
      <c r="L8205" s="293"/>
      <c r="M8205" s="290"/>
      <c r="N8205" s="314"/>
    </row>
    <row r="8206" spans="12:14" s="291" customFormat="1" ht="12.75" hidden="1" customHeight="1">
      <c r="L8206" s="293"/>
      <c r="M8206" s="290"/>
      <c r="N8206" s="314"/>
    </row>
    <row r="8207" spans="12:14" s="291" customFormat="1" ht="12.75" hidden="1" customHeight="1">
      <c r="L8207" s="293"/>
      <c r="M8207" s="290"/>
      <c r="N8207" s="314"/>
    </row>
    <row r="8208" spans="12:14" s="291" customFormat="1" ht="12.75" hidden="1" customHeight="1">
      <c r="L8208" s="293"/>
      <c r="M8208" s="290"/>
      <c r="N8208" s="314"/>
    </row>
    <row r="8209" spans="12:14" s="291" customFormat="1" ht="12.75" hidden="1" customHeight="1">
      <c r="L8209" s="293"/>
      <c r="M8209" s="290"/>
      <c r="N8209" s="314"/>
    </row>
    <row r="8210" spans="12:14" s="291" customFormat="1" ht="12.75" hidden="1" customHeight="1">
      <c r="L8210" s="293"/>
      <c r="M8210" s="290"/>
      <c r="N8210" s="314"/>
    </row>
    <row r="8211" spans="12:14" s="291" customFormat="1" ht="12.75" hidden="1" customHeight="1">
      <c r="L8211" s="293"/>
      <c r="M8211" s="290"/>
      <c r="N8211" s="314"/>
    </row>
    <row r="8212" spans="12:14" s="291" customFormat="1" ht="12.75" hidden="1" customHeight="1">
      <c r="L8212" s="293"/>
      <c r="M8212" s="290"/>
      <c r="N8212" s="314"/>
    </row>
    <row r="8213" spans="12:14" s="291" customFormat="1" ht="12.75" hidden="1" customHeight="1">
      <c r="L8213" s="293"/>
      <c r="M8213" s="290"/>
      <c r="N8213" s="314"/>
    </row>
    <row r="8214" spans="12:14" s="291" customFormat="1" ht="12.75" hidden="1" customHeight="1">
      <c r="L8214" s="293"/>
      <c r="M8214" s="290"/>
      <c r="N8214" s="314"/>
    </row>
    <row r="8215" spans="12:14" s="291" customFormat="1" ht="12.75" hidden="1" customHeight="1">
      <c r="L8215" s="293"/>
      <c r="M8215" s="290"/>
      <c r="N8215" s="314"/>
    </row>
    <row r="8216" spans="12:14" s="291" customFormat="1" ht="12.75" hidden="1" customHeight="1">
      <c r="L8216" s="293"/>
      <c r="M8216" s="290"/>
      <c r="N8216" s="314"/>
    </row>
    <row r="8217" spans="12:14" s="291" customFormat="1" ht="12.75" hidden="1" customHeight="1">
      <c r="L8217" s="293"/>
      <c r="M8217" s="290"/>
      <c r="N8217" s="314"/>
    </row>
    <row r="8218" spans="12:14" s="291" customFormat="1" ht="12.75" hidden="1" customHeight="1">
      <c r="L8218" s="293"/>
      <c r="M8218" s="290"/>
      <c r="N8218" s="314"/>
    </row>
    <row r="8219" spans="12:14" s="291" customFormat="1" ht="12.75" hidden="1" customHeight="1">
      <c r="L8219" s="293"/>
      <c r="M8219" s="290"/>
      <c r="N8219" s="314"/>
    </row>
    <row r="8220" spans="12:14" s="291" customFormat="1" ht="12.75" hidden="1" customHeight="1">
      <c r="L8220" s="293"/>
      <c r="M8220" s="290"/>
      <c r="N8220" s="314"/>
    </row>
    <row r="8221" spans="12:14" s="291" customFormat="1" ht="12.75" hidden="1" customHeight="1">
      <c r="L8221" s="293"/>
      <c r="M8221" s="290"/>
      <c r="N8221" s="314"/>
    </row>
    <row r="8222" spans="12:14" s="291" customFormat="1" ht="12.75" hidden="1" customHeight="1">
      <c r="L8222" s="293"/>
      <c r="M8222" s="290"/>
      <c r="N8222" s="314"/>
    </row>
    <row r="8223" spans="12:14" s="291" customFormat="1" ht="12.75" hidden="1" customHeight="1">
      <c r="L8223" s="293"/>
      <c r="M8223" s="290"/>
      <c r="N8223" s="314"/>
    </row>
    <row r="8224" spans="12:14" s="291" customFormat="1" ht="12.75" hidden="1" customHeight="1">
      <c r="L8224" s="293"/>
      <c r="M8224" s="290"/>
      <c r="N8224" s="314"/>
    </row>
    <row r="8225" spans="12:14" s="291" customFormat="1" ht="12.75" hidden="1" customHeight="1">
      <c r="L8225" s="293"/>
      <c r="M8225" s="290"/>
      <c r="N8225" s="314"/>
    </row>
    <row r="8226" spans="12:14" s="291" customFormat="1" ht="12.75" hidden="1" customHeight="1">
      <c r="L8226" s="293"/>
      <c r="M8226" s="290"/>
      <c r="N8226" s="314"/>
    </row>
    <row r="8227" spans="12:14" s="291" customFormat="1" ht="12.75" hidden="1" customHeight="1">
      <c r="L8227" s="293"/>
      <c r="M8227" s="290"/>
      <c r="N8227" s="314"/>
    </row>
    <row r="8228" spans="12:14" s="291" customFormat="1" ht="12.75" hidden="1" customHeight="1">
      <c r="L8228" s="293"/>
      <c r="M8228" s="290"/>
      <c r="N8228" s="314"/>
    </row>
    <row r="8229" spans="12:14" s="291" customFormat="1" ht="12.75" hidden="1" customHeight="1">
      <c r="L8229" s="293"/>
      <c r="M8229" s="290"/>
      <c r="N8229" s="314"/>
    </row>
    <row r="8230" spans="12:14" s="291" customFormat="1" ht="12.75" hidden="1" customHeight="1">
      <c r="L8230" s="293"/>
      <c r="M8230" s="290"/>
      <c r="N8230" s="314"/>
    </row>
    <row r="8231" spans="12:14" s="291" customFormat="1" ht="12.75" hidden="1" customHeight="1">
      <c r="L8231" s="293"/>
      <c r="M8231" s="290"/>
      <c r="N8231" s="314"/>
    </row>
    <row r="8232" spans="12:14" s="291" customFormat="1" ht="12.75" hidden="1" customHeight="1">
      <c r="L8232" s="293"/>
      <c r="M8232" s="290"/>
      <c r="N8232" s="314"/>
    </row>
    <row r="8233" spans="12:14" s="291" customFormat="1" ht="12.75" hidden="1" customHeight="1">
      <c r="L8233" s="293"/>
      <c r="M8233" s="290"/>
      <c r="N8233" s="314"/>
    </row>
    <row r="8234" spans="12:14" s="291" customFormat="1" ht="12.75" hidden="1" customHeight="1">
      <c r="L8234" s="293"/>
      <c r="M8234" s="290"/>
      <c r="N8234" s="314"/>
    </row>
    <row r="8235" spans="12:14" s="291" customFormat="1" ht="12.75" hidden="1" customHeight="1">
      <c r="L8235" s="293"/>
      <c r="M8235" s="290"/>
      <c r="N8235" s="314"/>
    </row>
    <row r="8236" spans="12:14" s="291" customFormat="1" ht="12.75" hidden="1" customHeight="1">
      <c r="L8236" s="293"/>
      <c r="M8236" s="290"/>
      <c r="N8236" s="314"/>
    </row>
    <row r="8237" spans="12:14" s="291" customFormat="1" ht="12.75" hidden="1" customHeight="1">
      <c r="L8237" s="293"/>
      <c r="M8237" s="290"/>
      <c r="N8237" s="314"/>
    </row>
    <row r="8238" spans="12:14" s="291" customFormat="1" ht="12.75" hidden="1" customHeight="1">
      <c r="L8238" s="293"/>
      <c r="M8238" s="290"/>
      <c r="N8238" s="314"/>
    </row>
    <row r="8239" spans="12:14" s="291" customFormat="1" ht="12.75" hidden="1" customHeight="1">
      <c r="L8239" s="293"/>
      <c r="M8239" s="290"/>
      <c r="N8239" s="314"/>
    </row>
    <row r="8240" spans="12:14" s="291" customFormat="1" ht="12.75" hidden="1" customHeight="1">
      <c r="L8240" s="293"/>
      <c r="M8240" s="290"/>
      <c r="N8240" s="314"/>
    </row>
    <row r="8241" spans="12:14" s="291" customFormat="1" ht="12.75" hidden="1" customHeight="1">
      <c r="L8241" s="293"/>
      <c r="M8241" s="290"/>
      <c r="N8241" s="314"/>
    </row>
    <row r="8242" spans="12:14" s="291" customFormat="1" ht="12.75" hidden="1" customHeight="1">
      <c r="L8242" s="293"/>
      <c r="M8242" s="290"/>
      <c r="N8242" s="314"/>
    </row>
    <row r="8243" spans="12:14" s="291" customFormat="1" ht="12.75" hidden="1" customHeight="1">
      <c r="L8243" s="293"/>
      <c r="M8243" s="290"/>
      <c r="N8243" s="314"/>
    </row>
    <row r="8244" spans="12:14" s="291" customFormat="1" ht="12.75" hidden="1" customHeight="1">
      <c r="L8244" s="293"/>
      <c r="M8244" s="290"/>
      <c r="N8244" s="314"/>
    </row>
    <row r="8245" spans="12:14" s="291" customFormat="1" ht="12.75" hidden="1" customHeight="1">
      <c r="L8245" s="293"/>
      <c r="M8245" s="290"/>
      <c r="N8245" s="314"/>
    </row>
    <row r="8246" spans="12:14" s="291" customFormat="1" ht="12.75" hidden="1" customHeight="1">
      <c r="L8246" s="293"/>
      <c r="M8246" s="290"/>
      <c r="N8246" s="314"/>
    </row>
    <row r="8247" spans="12:14" s="291" customFormat="1" ht="12.75" hidden="1" customHeight="1">
      <c r="L8247" s="293"/>
      <c r="M8247" s="290"/>
      <c r="N8247" s="314"/>
    </row>
    <row r="8248" spans="12:14" s="291" customFormat="1" ht="12.75" hidden="1" customHeight="1">
      <c r="L8248" s="293"/>
      <c r="M8248" s="290"/>
      <c r="N8248" s="314"/>
    </row>
    <row r="8249" spans="12:14" s="291" customFormat="1" ht="12.75" hidden="1" customHeight="1">
      <c r="L8249" s="293"/>
      <c r="M8249" s="290"/>
      <c r="N8249" s="314"/>
    </row>
    <row r="8250" spans="12:14" s="291" customFormat="1" ht="12.75" hidden="1" customHeight="1">
      <c r="L8250" s="293"/>
      <c r="M8250" s="290"/>
      <c r="N8250" s="314"/>
    </row>
    <row r="8251" spans="12:14" s="291" customFormat="1" ht="12.75" hidden="1" customHeight="1">
      <c r="L8251" s="293"/>
      <c r="M8251" s="290"/>
      <c r="N8251" s="314"/>
    </row>
    <row r="8252" spans="12:14" s="291" customFormat="1" ht="12.75" hidden="1" customHeight="1">
      <c r="L8252" s="293"/>
      <c r="M8252" s="290"/>
      <c r="N8252" s="314"/>
    </row>
    <row r="8253" spans="12:14" s="291" customFormat="1" ht="12.75" hidden="1" customHeight="1">
      <c r="L8253" s="293"/>
      <c r="M8253" s="290"/>
      <c r="N8253" s="314"/>
    </row>
    <row r="8254" spans="12:14" s="291" customFormat="1" ht="12.75" hidden="1" customHeight="1">
      <c r="L8254" s="293"/>
      <c r="M8254" s="290"/>
      <c r="N8254" s="314"/>
    </row>
    <row r="8255" spans="12:14" s="291" customFormat="1" ht="12.75" hidden="1" customHeight="1">
      <c r="L8255" s="293"/>
      <c r="M8255" s="290"/>
      <c r="N8255" s="314"/>
    </row>
    <row r="8256" spans="12:14" s="291" customFormat="1" ht="12.75" hidden="1" customHeight="1">
      <c r="L8256" s="293"/>
      <c r="M8256" s="290"/>
      <c r="N8256" s="314"/>
    </row>
    <row r="8257" spans="12:14" s="291" customFormat="1" ht="12.75" hidden="1" customHeight="1">
      <c r="L8257" s="293"/>
      <c r="M8257" s="290"/>
      <c r="N8257" s="314"/>
    </row>
    <row r="8258" spans="12:14" s="291" customFormat="1" ht="12.75" hidden="1" customHeight="1">
      <c r="L8258" s="293"/>
      <c r="M8258" s="290"/>
      <c r="N8258" s="314"/>
    </row>
    <row r="8259" spans="12:14" s="291" customFormat="1" ht="12.75" hidden="1" customHeight="1">
      <c r="L8259" s="293"/>
      <c r="M8259" s="290"/>
      <c r="N8259" s="314"/>
    </row>
    <row r="8260" spans="12:14" s="291" customFormat="1" ht="12.75" hidden="1" customHeight="1">
      <c r="L8260" s="293"/>
      <c r="M8260" s="290"/>
      <c r="N8260" s="314"/>
    </row>
    <row r="8261" spans="12:14" s="291" customFormat="1" ht="12.75" hidden="1" customHeight="1">
      <c r="L8261" s="293"/>
      <c r="M8261" s="290"/>
      <c r="N8261" s="314"/>
    </row>
    <row r="8262" spans="12:14" s="291" customFormat="1" ht="12.75" hidden="1" customHeight="1">
      <c r="L8262" s="293"/>
      <c r="M8262" s="290"/>
      <c r="N8262" s="314"/>
    </row>
    <row r="8263" spans="12:14" s="291" customFormat="1" ht="12.75" hidden="1" customHeight="1">
      <c r="L8263" s="293"/>
      <c r="M8263" s="290"/>
      <c r="N8263" s="314"/>
    </row>
    <row r="8264" spans="12:14" s="291" customFormat="1" ht="12.75" hidden="1" customHeight="1">
      <c r="L8264" s="293"/>
      <c r="M8264" s="290"/>
      <c r="N8264" s="314"/>
    </row>
    <row r="8265" spans="12:14" s="291" customFormat="1" ht="12.75" hidden="1" customHeight="1">
      <c r="L8265" s="293"/>
      <c r="M8265" s="290"/>
      <c r="N8265" s="314"/>
    </row>
    <row r="8266" spans="12:14" s="291" customFormat="1" ht="12.75" hidden="1" customHeight="1">
      <c r="L8266" s="293"/>
      <c r="M8266" s="290"/>
      <c r="N8266" s="314"/>
    </row>
    <row r="8267" spans="12:14" s="291" customFormat="1" ht="12.75" hidden="1" customHeight="1">
      <c r="L8267" s="293"/>
      <c r="M8267" s="290"/>
      <c r="N8267" s="314"/>
    </row>
    <row r="8268" spans="12:14" s="291" customFormat="1" ht="12.75" hidden="1" customHeight="1">
      <c r="L8268" s="293"/>
      <c r="M8268" s="290"/>
      <c r="N8268" s="314"/>
    </row>
    <row r="8269" spans="12:14" s="291" customFormat="1" ht="12.75" hidden="1" customHeight="1">
      <c r="L8269" s="293"/>
      <c r="M8269" s="290"/>
      <c r="N8269" s="314"/>
    </row>
    <row r="8270" spans="12:14" s="291" customFormat="1" ht="12.75" hidden="1" customHeight="1">
      <c r="L8270" s="293"/>
      <c r="M8270" s="290"/>
      <c r="N8270" s="314"/>
    </row>
    <row r="8271" spans="12:14" s="291" customFormat="1" ht="12.75" hidden="1" customHeight="1">
      <c r="L8271" s="293"/>
      <c r="M8271" s="290"/>
      <c r="N8271" s="314"/>
    </row>
    <row r="8272" spans="12:14" s="291" customFormat="1" ht="12.75" hidden="1" customHeight="1">
      <c r="L8272" s="293"/>
      <c r="M8272" s="290"/>
      <c r="N8272" s="314"/>
    </row>
    <row r="8273" spans="12:14" s="291" customFormat="1" ht="12.75" hidden="1" customHeight="1">
      <c r="L8273" s="293"/>
      <c r="M8273" s="290"/>
      <c r="N8273" s="314"/>
    </row>
    <row r="8274" spans="12:14" s="291" customFormat="1" ht="12.75" hidden="1" customHeight="1">
      <c r="L8274" s="293"/>
      <c r="M8274" s="290"/>
      <c r="N8274" s="314"/>
    </row>
    <row r="8275" spans="12:14" s="291" customFormat="1" ht="12.75" hidden="1" customHeight="1">
      <c r="L8275" s="293"/>
      <c r="M8275" s="290"/>
      <c r="N8275" s="314"/>
    </row>
    <row r="8276" spans="12:14" s="291" customFormat="1" ht="12.75" hidden="1" customHeight="1">
      <c r="L8276" s="293"/>
      <c r="M8276" s="290"/>
      <c r="N8276" s="314"/>
    </row>
    <row r="8277" spans="12:14" s="291" customFormat="1" ht="12.75" hidden="1" customHeight="1">
      <c r="L8277" s="293"/>
      <c r="M8277" s="290"/>
      <c r="N8277" s="314"/>
    </row>
    <row r="8278" spans="12:14" s="291" customFormat="1" ht="12.75" hidden="1" customHeight="1">
      <c r="L8278" s="293"/>
      <c r="M8278" s="290"/>
      <c r="N8278" s="314"/>
    </row>
    <row r="8279" spans="12:14" s="291" customFormat="1" ht="12.75" hidden="1" customHeight="1">
      <c r="L8279" s="293"/>
      <c r="M8279" s="290"/>
      <c r="N8279" s="314"/>
    </row>
    <row r="8280" spans="12:14" s="291" customFormat="1" ht="12.75" hidden="1" customHeight="1">
      <c r="L8280" s="293"/>
      <c r="M8280" s="290"/>
      <c r="N8280" s="314"/>
    </row>
    <row r="8281" spans="12:14" s="291" customFormat="1" ht="12.75" hidden="1" customHeight="1">
      <c r="L8281" s="293"/>
      <c r="M8281" s="290"/>
      <c r="N8281" s="314"/>
    </row>
    <row r="8282" spans="12:14" s="291" customFormat="1" ht="12.75" hidden="1" customHeight="1">
      <c r="L8282" s="293"/>
      <c r="M8282" s="290"/>
      <c r="N8282" s="314"/>
    </row>
    <row r="8283" spans="12:14" s="291" customFormat="1" ht="12.75" hidden="1" customHeight="1">
      <c r="L8283" s="293"/>
      <c r="M8283" s="290"/>
      <c r="N8283" s="314"/>
    </row>
    <row r="8284" spans="12:14" s="291" customFormat="1" ht="12.75" hidden="1" customHeight="1">
      <c r="L8284" s="293"/>
      <c r="M8284" s="290"/>
      <c r="N8284" s="314"/>
    </row>
    <row r="8285" spans="12:14" s="291" customFormat="1" ht="12.75" hidden="1" customHeight="1">
      <c r="L8285" s="293"/>
      <c r="M8285" s="290"/>
      <c r="N8285" s="314"/>
    </row>
    <row r="8286" spans="12:14" s="291" customFormat="1" ht="12.75" hidden="1" customHeight="1">
      <c r="L8286" s="293"/>
      <c r="M8286" s="290"/>
      <c r="N8286" s="314"/>
    </row>
    <row r="8287" spans="12:14" s="291" customFormat="1" ht="12.75" hidden="1" customHeight="1">
      <c r="L8287" s="293"/>
      <c r="M8287" s="290"/>
      <c r="N8287" s="314"/>
    </row>
    <row r="8288" spans="12:14" s="291" customFormat="1" ht="12.75" hidden="1" customHeight="1">
      <c r="L8288" s="293"/>
      <c r="M8288" s="290"/>
      <c r="N8288" s="314"/>
    </row>
    <row r="8289" spans="12:14" s="291" customFormat="1" ht="12.75" hidden="1" customHeight="1">
      <c r="L8289" s="293"/>
      <c r="M8289" s="290"/>
      <c r="N8289" s="314"/>
    </row>
    <row r="8290" spans="12:14" s="291" customFormat="1" ht="12.75" hidden="1" customHeight="1">
      <c r="L8290" s="293"/>
      <c r="M8290" s="290"/>
      <c r="N8290" s="314"/>
    </row>
    <row r="8291" spans="12:14" s="291" customFormat="1" ht="12.75" hidden="1" customHeight="1">
      <c r="L8291" s="293"/>
      <c r="M8291" s="290"/>
      <c r="N8291" s="314"/>
    </row>
    <row r="8292" spans="12:14" s="291" customFormat="1" ht="12.75" hidden="1" customHeight="1">
      <c r="L8292" s="293"/>
      <c r="M8292" s="290"/>
      <c r="N8292" s="314"/>
    </row>
    <row r="8293" spans="12:14" s="291" customFormat="1" ht="12.75" hidden="1" customHeight="1">
      <c r="L8293" s="293"/>
      <c r="M8293" s="290"/>
      <c r="N8293" s="314"/>
    </row>
    <row r="8294" spans="12:14" s="291" customFormat="1" ht="12.75" hidden="1" customHeight="1">
      <c r="L8294" s="293"/>
      <c r="M8294" s="290"/>
      <c r="N8294" s="314"/>
    </row>
    <row r="8295" spans="12:14" s="291" customFormat="1" ht="12.75" hidden="1" customHeight="1">
      <c r="L8295" s="293"/>
      <c r="M8295" s="290"/>
      <c r="N8295" s="314"/>
    </row>
    <row r="8296" spans="12:14" s="291" customFormat="1" ht="12.75" hidden="1" customHeight="1">
      <c r="L8296" s="293"/>
      <c r="M8296" s="290"/>
      <c r="N8296" s="314"/>
    </row>
    <row r="8297" spans="12:14" s="291" customFormat="1" ht="12.75" hidden="1" customHeight="1">
      <c r="L8297" s="293"/>
      <c r="M8297" s="290"/>
      <c r="N8297" s="314"/>
    </row>
    <row r="8298" spans="12:14" s="291" customFormat="1" ht="12.75" hidden="1" customHeight="1">
      <c r="L8298" s="293"/>
      <c r="M8298" s="290"/>
      <c r="N8298" s="314"/>
    </row>
    <row r="8299" spans="12:14" s="291" customFormat="1" ht="12.75" hidden="1" customHeight="1">
      <c r="L8299" s="293"/>
      <c r="M8299" s="290"/>
      <c r="N8299" s="314"/>
    </row>
    <row r="8300" spans="12:14" s="291" customFormat="1" ht="12.75" hidden="1" customHeight="1">
      <c r="L8300" s="293"/>
      <c r="M8300" s="290"/>
      <c r="N8300" s="314"/>
    </row>
    <row r="8301" spans="12:14" s="291" customFormat="1" ht="12.75" hidden="1" customHeight="1">
      <c r="L8301" s="293"/>
      <c r="M8301" s="290"/>
      <c r="N8301" s="314"/>
    </row>
    <row r="8302" spans="12:14" s="291" customFormat="1" ht="12.75" hidden="1" customHeight="1">
      <c r="L8302" s="293"/>
      <c r="M8302" s="290"/>
      <c r="N8302" s="314"/>
    </row>
    <row r="8303" spans="12:14" s="291" customFormat="1" ht="12.75" hidden="1" customHeight="1">
      <c r="L8303" s="293"/>
      <c r="M8303" s="290"/>
      <c r="N8303" s="314"/>
    </row>
    <row r="8304" spans="12:14" s="291" customFormat="1" ht="12.75" hidden="1" customHeight="1">
      <c r="L8304" s="293"/>
      <c r="M8304" s="290"/>
      <c r="N8304" s="314"/>
    </row>
    <row r="8305" spans="12:14" s="291" customFormat="1" ht="12.75" hidden="1" customHeight="1">
      <c r="L8305" s="293"/>
      <c r="M8305" s="290"/>
      <c r="N8305" s="314"/>
    </row>
    <row r="8306" spans="12:14" s="291" customFormat="1" ht="12.75" hidden="1" customHeight="1">
      <c r="L8306" s="293"/>
      <c r="M8306" s="290"/>
      <c r="N8306" s="314"/>
    </row>
    <row r="8307" spans="12:14" s="291" customFormat="1" ht="12.75" hidden="1" customHeight="1">
      <c r="L8307" s="293"/>
      <c r="M8307" s="290"/>
      <c r="N8307" s="314"/>
    </row>
    <row r="8308" spans="12:14" s="291" customFormat="1" ht="12.75" hidden="1" customHeight="1">
      <c r="L8308" s="293"/>
      <c r="M8308" s="290"/>
      <c r="N8308" s="314"/>
    </row>
    <row r="8309" spans="12:14" s="291" customFormat="1" ht="12.75" hidden="1" customHeight="1">
      <c r="L8309" s="293"/>
      <c r="M8309" s="290"/>
      <c r="N8309" s="314"/>
    </row>
    <row r="8310" spans="12:14" s="291" customFormat="1" ht="12.75" hidden="1" customHeight="1">
      <c r="L8310" s="293"/>
      <c r="M8310" s="290"/>
      <c r="N8310" s="314"/>
    </row>
    <row r="8311" spans="12:14" s="291" customFormat="1" ht="12.75" hidden="1" customHeight="1">
      <c r="L8311" s="293"/>
      <c r="M8311" s="290"/>
      <c r="N8311" s="314"/>
    </row>
    <row r="8312" spans="12:14" s="291" customFormat="1" ht="12.75" hidden="1" customHeight="1">
      <c r="L8312" s="293"/>
      <c r="M8312" s="290"/>
      <c r="N8312" s="314"/>
    </row>
    <row r="8313" spans="12:14" s="291" customFormat="1" ht="12.75" hidden="1" customHeight="1">
      <c r="L8313" s="293"/>
      <c r="M8313" s="290"/>
      <c r="N8313" s="314"/>
    </row>
    <row r="8314" spans="12:14" s="291" customFormat="1" ht="12.75" hidden="1" customHeight="1">
      <c r="L8314" s="293"/>
      <c r="M8314" s="290"/>
      <c r="N8314" s="314"/>
    </row>
    <row r="8315" spans="12:14" s="291" customFormat="1" ht="12.75" hidden="1" customHeight="1">
      <c r="L8315" s="293"/>
      <c r="M8315" s="290"/>
      <c r="N8315" s="314"/>
    </row>
    <row r="8316" spans="12:14" s="291" customFormat="1" ht="12.75" hidden="1" customHeight="1">
      <c r="L8316" s="293"/>
      <c r="M8316" s="290"/>
      <c r="N8316" s="314"/>
    </row>
    <row r="8317" spans="12:14" s="291" customFormat="1" ht="12.75" hidden="1" customHeight="1">
      <c r="L8317" s="293"/>
      <c r="M8317" s="290"/>
      <c r="N8317" s="314"/>
    </row>
    <row r="8318" spans="12:14" s="291" customFormat="1" ht="12.75" hidden="1" customHeight="1">
      <c r="L8318" s="293"/>
      <c r="M8318" s="290"/>
      <c r="N8318" s="314"/>
    </row>
    <row r="8319" spans="12:14" s="291" customFormat="1" ht="12.75" hidden="1" customHeight="1">
      <c r="L8319" s="293"/>
      <c r="M8319" s="290"/>
      <c r="N8319" s="314"/>
    </row>
    <row r="8320" spans="12:14" s="291" customFormat="1" ht="12.75" hidden="1" customHeight="1">
      <c r="L8320" s="293"/>
      <c r="M8320" s="290"/>
      <c r="N8320" s="314"/>
    </row>
    <row r="8321" spans="12:14" s="291" customFormat="1" ht="12.75" hidden="1" customHeight="1">
      <c r="L8321" s="293"/>
      <c r="M8321" s="290"/>
      <c r="N8321" s="314"/>
    </row>
    <row r="8322" spans="12:14" s="291" customFormat="1" ht="12.75" hidden="1" customHeight="1">
      <c r="L8322" s="293"/>
      <c r="M8322" s="290"/>
      <c r="N8322" s="314"/>
    </row>
    <row r="8323" spans="12:14" s="291" customFormat="1" ht="12.75" hidden="1" customHeight="1">
      <c r="L8323" s="293"/>
      <c r="M8323" s="290"/>
      <c r="N8323" s="314"/>
    </row>
    <row r="8324" spans="12:14" s="291" customFormat="1" ht="12.75" hidden="1" customHeight="1">
      <c r="L8324" s="293"/>
      <c r="M8324" s="290"/>
      <c r="N8324" s="314"/>
    </row>
    <row r="8325" spans="12:14" s="291" customFormat="1" ht="12.75" hidden="1" customHeight="1">
      <c r="L8325" s="293"/>
      <c r="M8325" s="290"/>
      <c r="N8325" s="314"/>
    </row>
    <row r="8326" spans="12:14" s="291" customFormat="1" ht="12.75" hidden="1" customHeight="1">
      <c r="L8326" s="293"/>
      <c r="M8326" s="290"/>
      <c r="N8326" s="314"/>
    </row>
    <row r="8327" spans="12:14" s="291" customFormat="1" ht="12.75" hidden="1" customHeight="1">
      <c r="L8327" s="293"/>
      <c r="M8327" s="290"/>
      <c r="N8327" s="314"/>
    </row>
    <row r="8328" spans="12:14" s="291" customFormat="1" ht="12.75" hidden="1" customHeight="1">
      <c r="L8328" s="293"/>
      <c r="M8328" s="290"/>
      <c r="N8328" s="314"/>
    </row>
    <row r="8329" spans="12:14" s="291" customFormat="1" ht="12.75" hidden="1" customHeight="1">
      <c r="L8329" s="293"/>
      <c r="M8329" s="290"/>
      <c r="N8329" s="314"/>
    </row>
    <row r="8330" spans="12:14" s="291" customFormat="1" ht="12.75" hidden="1" customHeight="1">
      <c r="L8330" s="293"/>
      <c r="M8330" s="290"/>
      <c r="N8330" s="314"/>
    </row>
    <row r="8331" spans="12:14" s="291" customFormat="1" ht="12.75" hidden="1" customHeight="1">
      <c r="L8331" s="293"/>
      <c r="M8331" s="290"/>
      <c r="N8331" s="314"/>
    </row>
    <row r="8332" spans="12:14" s="291" customFormat="1" ht="12.75" hidden="1" customHeight="1">
      <c r="L8332" s="293"/>
      <c r="M8332" s="290"/>
      <c r="N8332" s="314"/>
    </row>
    <row r="8333" spans="12:14" s="291" customFormat="1" ht="12.75" hidden="1" customHeight="1">
      <c r="L8333" s="293"/>
      <c r="M8333" s="290"/>
      <c r="N8333" s="314"/>
    </row>
    <row r="8334" spans="12:14" s="291" customFormat="1" ht="12.75" hidden="1" customHeight="1">
      <c r="L8334" s="293"/>
      <c r="M8334" s="290"/>
      <c r="N8334" s="314"/>
    </row>
    <row r="8335" spans="12:14" s="291" customFormat="1" ht="12.75" hidden="1" customHeight="1">
      <c r="L8335" s="293"/>
      <c r="M8335" s="290"/>
      <c r="N8335" s="314"/>
    </row>
    <row r="8336" spans="12:14" s="291" customFormat="1" ht="12.75" hidden="1" customHeight="1">
      <c r="L8336" s="293"/>
      <c r="M8336" s="290"/>
      <c r="N8336" s="314"/>
    </row>
    <row r="8337" spans="12:14" s="291" customFormat="1" ht="12.75" hidden="1" customHeight="1">
      <c r="L8337" s="293"/>
      <c r="M8337" s="290"/>
      <c r="N8337" s="314"/>
    </row>
    <row r="8338" spans="12:14" s="291" customFormat="1" ht="12.75" hidden="1" customHeight="1">
      <c r="L8338" s="293"/>
      <c r="M8338" s="290"/>
      <c r="N8338" s="314"/>
    </row>
    <row r="8339" spans="12:14" s="291" customFormat="1" ht="12.75" hidden="1" customHeight="1">
      <c r="L8339" s="293"/>
      <c r="M8339" s="290"/>
      <c r="N8339" s="314"/>
    </row>
    <row r="8340" spans="12:14" s="291" customFormat="1" ht="12.75" hidden="1" customHeight="1">
      <c r="L8340" s="293"/>
      <c r="M8340" s="290"/>
      <c r="N8340" s="314"/>
    </row>
    <row r="8341" spans="12:14" s="291" customFormat="1" ht="12.75" hidden="1" customHeight="1">
      <c r="L8341" s="293"/>
      <c r="M8341" s="290"/>
      <c r="N8341" s="314"/>
    </row>
    <row r="8342" spans="12:14" s="291" customFormat="1" ht="12.75" hidden="1" customHeight="1">
      <c r="L8342" s="293"/>
      <c r="M8342" s="290"/>
      <c r="N8342" s="314"/>
    </row>
    <row r="8343" spans="12:14" s="291" customFormat="1" ht="12.75" hidden="1" customHeight="1">
      <c r="L8343" s="293"/>
      <c r="M8343" s="290"/>
      <c r="N8343" s="314"/>
    </row>
    <row r="8344" spans="12:14" s="291" customFormat="1" ht="12.75" hidden="1" customHeight="1">
      <c r="L8344" s="293"/>
      <c r="M8344" s="290"/>
      <c r="N8344" s="314"/>
    </row>
    <row r="8345" spans="12:14" s="291" customFormat="1" ht="12.75" hidden="1" customHeight="1">
      <c r="L8345" s="293"/>
      <c r="M8345" s="290"/>
      <c r="N8345" s="314"/>
    </row>
    <row r="8346" spans="12:14" s="291" customFormat="1" ht="12.75" hidden="1" customHeight="1">
      <c r="L8346" s="293"/>
      <c r="M8346" s="290"/>
      <c r="N8346" s="314"/>
    </row>
    <row r="8347" spans="12:14" s="291" customFormat="1" ht="12.75" hidden="1" customHeight="1">
      <c r="L8347" s="293"/>
      <c r="M8347" s="290"/>
      <c r="N8347" s="314"/>
    </row>
    <row r="8348" spans="12:14" s="291" customFormat="1" ht="12.75" hidden="1" customHeight="1">
      <c r="L8348" s="293"/>
      <c r="M8348" s="290"/>
      <c r="N8348" s="314"/>
    </row>
    <row r="8349" spans="12:14" s="291" customFormat="1" ht="12.75" hidden="1" customHeight="1">
      <c r="L8349" s="293"/>
      <c r="M8349" s="290"/>
      <c r="N8349" s="314"/>
    </row>
    <row r="8350" spans="12:14" s="291" customFormat="1" ht="12.75" hidden="1" customHeight="1">
      <c r="L8350" s="293"/>
      <c r="M8350" s="290"/>
      <c r="N8350" s="314"/>
    </row>
    <row r="8351" spans="12:14" s="291" customFormat="1" ht="12.75" hidden="1" customHeight="1">
      <c r="L8351" s="293"/>
      <c r="M8351" s="290"/>
      <c r="N8351" s="314"/>
    </row>
    <row r="8352" spans="12:14" s="291" customFormat="1" ht="12.75" hidden="1" customHeight="1">
      <c r="L8352" s="293"/>
      <c r="M8352" s="290"/>
      <c r="N8352" s="314"/>
    </row>
    <row r="8353" spans="12:14" s="291" customFormat="1" ht="12.75" hidden="1" customHeight="1">
      <c r="L8353" s="293"/>
      <c r="M8353" s="290"/>
      <c r="N8353" s="314"/>
    </row>
    <row r="8354" spans="12:14" s="291" customFormat="1" ht="12.75" hidden="1" customHeight="1">
      <c r="L8354" s="293"/>
      <c r="M8354" s="290"/>
      <c r="N8354" s="314"/>
    </row>
    <row r="8355" spans="12:14" s="291" customFormat="1" ht="12.75" hidden="1" customHeight="1">
      <c r="L8355" s="293"/>
      <c r="M8355" s="290"/>
      <c r="N8355" s="314"/>
    </row>
    <row r="8356" spans="12:14" s="291" customFormat="1" ht="12.75" hidden="1" customHeight="1">
      <c r="L8356" s="293"/>
      <c r="M8356" s="290"/>
      <c r="N8356" s="314"/>
    </row>
    <row r="8357" spans="12:14" s="291" customFormat="1" ht="12.75" hidden="1" customHeight="1">
      <c r="L8357" s="293"/>
      <c r="M8357" s="290"/>
      <c r="N8357" s="314"/>
    </row>
    <row r="8358" spans="12:14" s="291" customFormat="1" ht="12.75" hidden="1" customHeight="1">
      <c r="L8358" s="293"/>
      <c r="M8358" s="290"/>
      <c r="N8358" s="314"/>
    </row>
    <row r="8359" spans="12:14" s="291" customFormat="1" ht="12.75" hidden="1" customHeight="1">
      <c r="L8359" s="293"/>
      <c r="M8359" s="290"/>
      <c r="N8359" s="314"/>
    </row>
    <row r="8360" spans="12:14" s="291" customFormat="1" ht="12.75" hidden="1" customHeight="1">
      <c r="L8360" s="293"/>
      <c r="M8360" s="290"/>
      <c r="N8360" s="314"/>
    </row>
    <row r="8361" spans="12:14" s="291" customFormat="1" ht="12.75" hidden="1" customHeight="1">
      <c r="L8361" s="293"/>
      <c r="M8361" s="290"/>
      <c r="N8361" s="314"/>
    </row>
    <row r="8362" spans="12:14" s="291" customFormat="1" ht="12.75" hidden="1" customHeight="1">
      <c r="L8362" s="293"/>
      <c r="M8362" s="290"/>
      <c r="N8362" s="314"/>
    </row>
    <row r="8363" spans="12:14" s="291" customFormat="1" ht="12.75" hidden="1" customHeight="1">
      <c r="L8363" s="293"/>
      <c r="M8363" s="290"/>
      <c r="N8363" s="314"/>
    </row>
    <row r="8364" spans="12:14" s="291" customFormat="1" ht="12.75" hidden="1" customHeight="1">
      <c r="L8364" s="293"/>
      <c r="M8364" s="290"/>
      <c r="N8364" s="314"/>
    </row>
    <row r="8365" spans="12:14" s="291" customFormat="1" ht="12.75" hidden="1" customHeight="1">
      <c r="L8365" s="293"/>
      <c r="M8365" s="290"/>
      <c r="N8365" s="314"/>
    </row>
    <row r="8366" spans="12:14" s="291" customFormat="1" ht="12.75" hidden="1" customHeight="1">
      <c r="L8366" s="293"/>
      <c r="M8366" s="290"/>
      <c r="N8366" s="314"/>
    </row>
    <row r="8367" spans="12:14" s="291" customFormat="1" ht="12.75" hidden="1" customHeight="1">
      <c r="L8367" s="293"/>
      <c r="M8367" s="290"/>
      <c r="N8367" s="314"/>
    </row>
    <row r="8368" spans="12:14" s="291" customFormat="1" ht="12.75" hidden="1" customHeight="1">
      <c r="L8368" s="293"/>
      <c r="M8368" s="290"/>
      <c r="N8368" s="314"/>
    </row>
    <row r="8369" spans="12:14" s="291" customFormat="1" ht="12.75" hidden="1" customHeight="1">
      <c r="L8369" s="293"/>
      <c r="M8369" s="290"/>
      <c r="N8369" s="314"/>
    </row>
    <row r="8370" spans="12:14" s="291" customFormat="1" ht="12.75" hidden="1" customHeight="1">
      <c r="L8370" s="293"/>
      <c r="M8370" s="290"/>
      <c r="N8370" s="314"/>
    </row>
    <row r="8371" spans="12:14" s="291" customFormat="1" ht="12.75" hidden="1" customHeight="1">
      <c r="L8371" s="293"/>
      <c r="M8371" s="290"/>
      <c r="N8371" s="314"/>
    </row>
    <row r="8372" spans="12:14" s="291" customFormat="1" ht="12.75" hidden="1" customHeight="1">
      <c r="L8372" s="293"/>
      <c r="M8372" s="290"/>
      <c r="N8372" s="314"/>
    </row>
    <row r="8373" spans="12:14" s="291" customFormat="1" ht="12.75" hidden="1" customHeight="1">
      <c r="L8373" s="293"/>
      <c r="M8373" s="290"/>
      <c r="N8373" s="314"/>
    </row>
    <row r="8374" spans="12:14" s="291" customFormat="1" ht="12.75" hidden="1" customHeight="1">
      <c r="L8374" s="293"/>
      <c r="M8374" s="290"/>
      <c r="N8374" s="314"/>
    </row>
    <row r="8375" spans="12:14" s="291" customFormat="1" ht="12.75" hidden="1" customHeight="1">
      <c r="L8375" s="293"/>
      <c r="M8375" s="290"/>
      <c r="N8375" s="314"/>
    </row>
    <row r="8376" spans="12:14" s="291" customFormat="1" ht="12.75" hidden="1" customHeight="1">
      <c r="L8376" s="293"/>
      <c r="M8376" s="290"/>
      <c r="N8376" s="314"/>
    </row>
    <row r="8377" spans="12:14" s="291" customFormat="1" ht="12.75" hidden="1" customHeight="1">
      <c r="L8377" s="293"/>
      <c r="M8377" s="290"/>
      <c r="N8377" s="314"/>
    </row>
    <row r="8378" spans="12:14" s="291" customFormat="1" ht="12.75" hidden="1" customHeight="1">
      <c r="L8378" s="293"/>
      <c r="M8378" s="290"/>
      <c r="N8378" s="314"/>
    </row>
    <row r="8379" spans="12:14" s="291" customFormat="1" ht="12.75" hidden="1" customHeight="1">
      <c r="L8379" s="293"/>
      <c r="M8379" s="290"/>
      <c r="N8379" s="314"/>
    </row>
    <row r="8380" spans="12:14" s="291" customFormat="1" ht="12.75" hidden="1" customHeight="1">
      <c r="L8380" s="293"/>
      <c r="M8380" s="290"/>
      <c r="N8380" s="314"/>
    </row>
    <row r="8381" spans="12:14" s="291" customFormat="1" ht="12.75" hidden="1" customHeight="1">
      <c r="L8381" s="293"/>
      <c r="M8381" s="290"/>
      <c r="N8381" s="314"/>
    </row>
    <row r="8382" spans="12:14" s="291" customFormat="1" ht="12.75" hidden="1" customHeight="1">
      <c r="L8382" s="293"/>
      <c r="M8382" s="290"/>
      <c r="N8382" s="314"/>
    </row>
    <row r="8383" spans="12:14" s="291" customFormat="1" ht="12.75" hidden="1" customHeight="1">
      <c r="L8383" s="293"/>
      <c r="M8383" s="290"/>
      <c r="N8383" s="314"/>
    </row>
    <row r="8384" spans="12:14" s="291" customFormat="1" ht="12.75" hidden="1" customHeight="1">
      <c r="L8384" s="293"/>
      <c r="M8384" s="290"/>
      <c r="N8384" s="314"/>
    </row>
    <row r="8385" spans="12:14" s="291" customFormat="1" ht="12.75" hidden="1" customHeight="1">
      <c r="L8385" s="293"/>
      <c r="M8385" s="290"/>
      <c r="N8385" s="314"/>
    </row>
    <row r="8386" spans="12:14" s="291" customFormat="1" ht="12.75" hidden="1" customHeight="1">
      <c r="L8386" s="293"/>
      <c r="M8386" s="290"/>
      <c r="N8386" s="314"/>
    </row>
    <row r="8387" spans="12:14" s="291" customFormat="1" ht="12.75" hidden="1" customHeight="1">
      <c r="L8387" s="293"/>
      <c r="M8387" s="290"/>
      <c r="N8387" s="314"/>
    </row>
    <row r="8388" spans="12:14" s="291" customFormat="1" ht="12.75" hidden="1" customHeight="1">
      <c r="L8388" s="293"/>
      <c r="M8388" s="290"/>
      <c r="N8388" s="314"/>
    </row>
    <row r="8389" spans="12:14" s="291" customFormat="1" ht="12.75" hidden="1" customHeight="1">
      <c r="L8389" s="293"/>
      <c r="M8389" s="290"/>
      <c r="N8389" s="314"/>
    </row>
    <row r="8390" spans="12:14" s="291" customFormat="1" ht="12.75" hidden="1" customHeight="1">
      <c r="L8390" s="293"/>
      <c r="M8390" s="290"/>
      <c r="N8390" s="314"/>
    </row>
    <row r="8391" spans="12:14" s="291" customFormat="1" ht="12.75" hidden="1" customHeight="1">
      <c r="L8391" s="293"/>
      <c r="M8391" s="290"/>
      <c r="N8391" s="314"/>
    </row>
    <row r="8392" spans="12:14" s="291" customFormat="1" ht="12.75" hidden="1" customHeight="1">
      <c r="L8392" s="293"/>
      <c r="M8392" s="290"/>
      <c r="N8392" s="314"/>
    </row>
    <row r="8393" spans="12:14" s="291" customFormat="1" ht="12.75" hidden="1" customHeight="1">
      <c r="L8393" s="293"/>
      <c r="M8393" s="290"/>
      <c r="N8393" s="314"/>
    </row>
    <row r="8394" spans="12:14" s="291" customFormat="1" ht="12.75" hidden="1" customHeight="1">
      <c r="L8394" s="293"/>
      <c r="M8394" s="290"/>
      <c r="N8394" s="314"/>
    </row>
    <row r="8395" spans="12:14" s="291" customFormat="1" ht="12.75" hidden="1" customHeight="1">
      <c r="L8395" s="293"/>
      <c r="M8395" s="290"/>
      <c r="N8395" s="314"/>
    </row>
    <row r="8396" spans="12:14" s="291" customFormat="1" ht="12.75" hidden="1" customHeight="1">
      <c r="L8396" s="293"/>
      <c r="M8396" s="290"/>
      <c r="N8396" s="314"/>
    </row>
    <row r="8397" spans="12:14" s="291" customFormat="1" ht="12.75" hidden="1" customHeight="1">
      <c r="L8397" s="293"/>
      <c r="M8397" s="290"/>
      <c r="N8397" s="314"/>
    </row>
    <row r="8398" spans="12:14" s="291" customFormat="1" ht="12.75" hidden="1" customHeight="1">
      <c r="L8398" s="293"/>
      <c r="M8398" s="290"/>
      <c r="N8398" s="314"/>
    </row>
    <row r="8399" spans="12:14" s="291" customFormat="1" ht="12.75" hidden="1" customHeight="1">
      <c r="L8399" s="293"/>
      <c r="M8399" s="290"/>
      <c r="N8399" s="314"/>
    </row>
    <row r="8400" spans="12:14" s="291" customFormat="1" ht="12.75" hidden="1" customHeight="1">
      <c r="L8400" s="293"/>
      <c r="M8400" s="290"/>
      <c r="N8400" s="314"/>
    </row>
    <row r="8401" spans="12:14" s="291" customFormat="1" ht="12.75" hidden="1" customHeight="1">
      <c r="L8401" s="293"/>
      <c r="M8401" s="290"/>
      <c r="N8401" s="314"/>
    </row>
    <row r="8402" spans="12:14" s="291" customFormat="1" ht="12.75" hidden="1" customHeight="1">
      <c r="L8402" s="293"/>
      <c r="M8402" s="290"/>
      <c r="N8402" s="314"/>
    </row>
    <row r="8403" spans="12:14" s="291" customFormat="1" ht="12.75" hidden="1" customHeight="1">
      <c r="L8403" s="293"/>
      <c r="M8403" s="290"/>
      <c r="N8403" s="314"/>
    </row>
    <row r="8404" spans="12:14" s="291" customFormat="1" ht="12.75" hidden="1" customHeight="1">
      <c r="L8404" s="293"/>
      <c r="M8404" s="290"/>
      <c r="N8404" s="314"/>
    </row>
    <row r="8405" spans="12:14" s="291" customFormat="1" ht="12.75" hidden="1" customHeight="1">
      <c r="L8405" s="293"/>
      <c r="M8405" s="290"/>
      <c r="N8405" s="314"/>
    </row>
    <row r="8406" spans="12:14" s="291" customFormat="1" ht="12.75" hidden="1" customHeight="1">
      <c r="L8406" s="293"/>
      <c r="M8406" s="290"/>
      <c r="N8406" s="314"/>
    </row>
    <row r="8407" spans="12:14" s="291" customFormat="1" ht="12.75" hidden="1" customHeight="1">
      <c r="L8407" s="293"/>
      <c r="M8407" s="290"/>
      <c r="N8407" s="314"/>
    </row>
    <row r="8408" spans="12:14" s="291" customFormat="1" ht="12.75" hidden="1" customHeight="1">
      <c r="L8408" s="293"/>
      <c r="M8408" s="290"/>
      <c r="N8408" s="314"/>
    </row>
    <row r="8409" spans="12:14" s="291" customFormat="1" ht="12.75" hidden="1" customHeight="1">
      <c r="L8409" s="293"/>
      <c r="M8409" s="290"/>
      <c r="N8409" s="314"/>
    </row>
    <row r="8410" spans="12:14" s="291" customFormat="1" ht="12.75" hidden="1" customHeight="1">
      <c r="L8410" s="293"/>
      <c r="M8410" s="290"/>
      <c r="N8410" s="314"/>
    </row>
    <row r="8411" spans="12:14" s="291" customFormat="1" ht="12.75" hidden="1" customHeight="1">
      <c r="L8411" s="293"/>
      <c r="M8411" s="290"/>
      <c r="N8411" s="314"/>
    </row>
    <row r="8412" spans="12:14" s="291" customFormat="1" ht="12.75" hidden="1" customHeight="1">
      <c r="L8412" s="293"/>
      <c r="M8412" s="290"/>
      <c r="N8412" s="314"/>
    </row>
    <row r="8413" spans="12:14" s="291" customFormat="1" ht="12.75" hidden="1" customHeight="1">
      <c r="L8413" s="293"/>
      <c r="M8413" s="290"/>
      <c r="N8413" s="314"/>
    </row>
    <row r="8414" spans="12:14" s="291" customFormat="1" ht="12.75" hidden="1" customHeight="1">
      <c r="L8414" s="293"/>
      <c r="M8414" s="290"/>
      <c r="N8414" s="314"/>
    </row>
    <row r="8415" spans="12:14" s="291" customFormat="1" ht="12.75" hidden="1" customHeight="1">
      <c r="L8415" s="293"/>
      <c r="M8415" s="290"/>
      <c r="N8415" s="314"/>
    </row>
    <row r="8416" spans="12:14" s="291" customFormat="1" ht="12.75" hidden="1" customHeight="1">
      <c r="L8416" s="293"/>
      <c r="M8416" s="290"/>
      <c r="N8416" s="314"/>
    </row>
    <row r="8417" spans="12:14" s="291" customFormat="1" ht="12.75" hidden="1" customHeight="1">
      <c r="L8417" s="293"/>
      <c r="M8417" s="290"/>
      <c r="N8417" s="314"/>
    </row>
    <row r="8418" spans="12:14" s="291" customFormat="1" ht="12.75" hidden="1" customHeight="1">
      <c r="L8418" s="293"/>
      <c r="M8418" s="290"/>
      <c r="N8418" s="314"/>
    </row>
    <row r="8419" spans="12:14" s="291" customFormat="1" ht="12.75" hidden="1" customHeight="1">
      <c r="L8419" s="293"/>
      <c r="M8419" s="290"/>
      <c r="N8419" s="314"/>
    </row>
    <row r="8420" spans="12:14" s="291" customFormat="1" ht="12.75" hidden="1" customHeight="1">
      <c r="L8420" s="293"/>
      <c r="M8420" s="290"/>
      <c r="N8420" s="314"/>
    </row>
    <row r="8421" spans="12:14" s="291" customFormat="1" ht="12.75" hidden="1" customHeight="1">
      <c r="L8421" s="293"/>
      <c r="M8421" s="290"/>
      <c r="N8421" s="314"/>
    </row>
    <row r="8422" spans="12:14" s="291" customFormat="1" ht="12.75" hidden="1" customHeight="1">
      <c r="L8422" s="293"/>
      <c r="M8422" s="290"/>
      <c r="N8422" s="314"/>
    </row>
    <row r="8423" spans="12:14" s="291" customFormat="1" ht="12.75" hidden="1" customHeight="1">
      <c r="L8423" s="293"/>
      <c r="M8423" s="290"/>
      <c r="N8423" s="314"/>
    </row>
    <row r="8424" spans="12:14" s="291" customFormat="1" ht="12.75" hidden="1" customHeight="1">
      <c r="L8424" s="293"/>
      <c r="M8424" s="290"/>
      <c r="N8424" s="314"/>
    </row>
    <row r="8425" spans="12:14" s="291" customFormat="1" ht="12.75" hidden="1" customHeight="1">
      <c r="L8425" s="293"/>
      <c r="M8425" s="290"/>
      <c r="N8425" s="314"/>
    </row>
    <row r="8426" spans="12:14" s="291" customFormat="1" ht="12.75" hidden="1" customHeight="1">
      <c r="L8426" s="293"/>
      <c r="M8426" s="290"/>
      <c r="N8426" s="314"/>
    </row>
    <row r="8427" spans="12:14" s="291" customFormat="1" ht="12.75" hidden="1" customHeight="1">
      <c r="L8427" s="293"/>
      <c r="M8427" s="290"/>
      <c r="N8427" s="314"/>
    </row>
    <row r="8428" spans="12:14" s="291" customFormat="1" ht="12.75" hidden="1" customHeight="1">
      <c r="L8428" s="293"/>
      <c r="M8428" s="290"/>
      <c r="N8428" s="314"/>
    </row>
    <row r="8429" spans="12:14" s="291" customFormat="1" ht="12.75" hidden="1" customHeight="1">
      <c r="L8429" s="293"/>
      <c r="M8429" s="290"/>
      <c r="N8429" s="314"/>
    </row>
    <row r="8430" spans="12:14" s="291" customFormat="1" ht="12.75" hidden="1" customHeight="1">
      <c r="L8430" s="293"/>
      <c r="M8430" s="290"/>
      <c r="N8430" s="314"/>
    </row>
    <row r="8431" spans="12:14" s="291" customFormat="1" ht="12.75" hidden="1" customHeight="1">
      <c r="L8431" s="293"/>
      <c r="M8431" s="290"/>
      <c r="N8431" s="314"/>
    </row>
    <row r="8432" spans="12:14" s="291" customFormat="1" ht="12.75" hidden="1" customHeight="1">
      <c r="L8432" s="293"/>
      <c r="M8432" s="290"/>
      <c r="N8432" s="314"/>
    </row>
    <row r="8433" spans="12:14" s="291" customFormat="1" ht="12.75" hidden="1" customHeight="1">
      <c r="L8433" s="293"/>
      <c r="M8433" s="290"/>
      <c r="N8433" s="314"/>
    </row>
    <row r="8434" spans="12:14" s="291" customFormat="1" ht="12.75" hidden="1" customHeight="1">
      <c r="L8434" s="293"/>
      <c r="M8434" s="290"/>
      <c r="N8434" s="314"/>
    </row>
    <row r="8435" spans="12:14" s="291" customFormat="1" ht="12.75" hidden="1" customHeight="1">
      <c r="L8435" s="293"/>
      <c r="M8435" s="290"/>
      <c r="N8435" s="314"/>
    </row>
    <row r="8436" spans="12:14" s="291" customFormat="1" ht="12.75" hidden="1" customHeight="1">
      <c r="L8436" s="293"/>
      <c r="M8436" s="290"/>
      <c r="N8436" s="314"/>
    </row>
    <row r="8437" spans="12:14" s="291" customFormat="1" ht="12.75" hidden="1" customHeight="1">
      <c r="L8437" s="293"/>
      <c r="M8437" s="290"/>
      <c r="N8437" s="314"/>
    </row>
    <row r="8438" spans="12:14" s="291" customFormat="1" ht="12.75" hidden="1" customHeight="1">
      <c r="L8438" s="293"/>
      <c r="M8438" s="290"/>
      <c r="N8438" s="314"/>
    </row>
    <row r="8439" spans="12:14" s="291" customFormat="1" ht="12.75" hidden="1" customHeight="1">
      <c r="L8439" s="293"/>
      <c r="M8439" s="290"/>
      <c r="N8439" s="314"/>
    </row>
    <row r="8440" spans="12:14" s="291" customFormat="1" ht="12.75" hidden="1" customHeight="1">
      <c r="L8440" s="293"/>
      <c r="M8440" s="290"/>
      <c r="N8440" s="314"/>
    </row>
    <row r="8441" spans="12:14" s="291" customFormat="1" ht="12.75" hidden="1" customHeight="1">
      <c r="L8441" s="293"/>
      <c r="M8441" s="290"/>
      <c r="N8441" s="314"/>
    </row>
    <row r="8442" spans="12:14" s="291" customFormat="1" ht="12.75" hidden="1" customHeight="1">
      <c r="L8442" s="293"/>
      <c r="M8442" s="290"/>
      <c r="N8442" s="314"/>
    </row>
    <row r="8443" spans="12:14" s="291" customFormat="1" ht="12.75" hidden="1" customHeight="1">
      <c r="L8443" s="293"/>
      <c r="M8443" s="290"/>
      <c r="N8443" s="314"/>
    </row>
    <row r="8444" spans="12:14" s="291" customFormat="1" ht="12.75" hidden="1" customHeight="1">
      <c r="L8444" s="293"/>
      <c r="M8444" s="290"/>
      <c r="N8444" s="314"/>
    </row>
    <row r="8445" spans="12:14" s="291" customFormat="1" ht="12.75" hidden="1" customHeight="1">
      <c r="L8445" s="293"/>
      <c r="M8445" s="290"/>
      <c r="N8445" s="314"/>
    </row>
    <row r="8446" spans="12:14" s="291" customFormat="1" ht="12.75" hidden="1" customHeight="1">
      <c r="L8446" s="293"/>
      <c r="M8446" s="290"/>
      <c r="N8446" s="314"/>
    </row>
    <row r="8447" spans="12:14" s="291" customFormat="1" ht="12.75" hidden="1" customHeight="1">
      <c r="L8447" s="293"/>
      <c r="M8447" s="290"/>
      <c r="N8447" s="314"/>
    </row>
    <row r="8448" spans="12:14" s="291" customFormat="1" ht="12.75" hidden="1" customHeight="1">
      <c r="L8448" s="293"/>
      <c r="M8448" s="290"/>
      <c r="N8448" s="314"/>
    </row>
    <row r="8449" spans="12:14" s="291" customFormat="1" ht="12.75" hidden="1" customHeight="1">
      <c r="L8449" s="293"/>
      <c r="M8449" s="290"/>
      <c r="N8449" s="314"/>
    </row>
    <row r="8450" spans="12:14" s="291" customFormat="1" ht="12.75" hidden="1" customHeight="1">
      <c r="L8450" s="293"/>
      <c r="M8450" s="290"/>
      <c r="N8450" s="314"/>
    </row>
    <row r="8451" spans="12:14" s="291" customFormat="1" ht="12.75" hidden="1" customHeight="1">
      <c r="L8451" s="293"/>
      <c r="M8451" s="290"/>
      <c r="N8451" s="314"/>
    </row>
    <row r="8452" spans="12:14" s="291" customFormat="1" ht="12.75" hidden="1" customHeight="1">
      <c r="L8452" s="293"/>
      <c r="M8452" s="290"/>
      <c r="N8452" s="314"/>
    </row>
    <row r="8453" spans="12:14" s="291" customFormat="1" ht="12.75" hidden="1" customHeight="1">
      <c r="L8453" s="293"/>
      <c r="M8453" s="290"/>
      <c r="N8453" s="314"/>
    </row>
    <row r="8454" spans="12:14" s="291" customFormat="1" ht="12.75" hidden="1" customHeight="1">
      <c r="L8454" s="293"/>
      <c r="M8454" s="290"/>
      <c r="N8454" s="314"/>
    </row>
    <row r="8455" spans="12:14" s="291" customFormat="1" ht="12.75" hidden="1" customHeight="1">
      <c r="L8455" s="293"/>
      <c r="M8455" s="290"/>
      <c r="N8455" s="314"/>
    </row>
    <row r="8456" spans="12:14" s="291" customFormat="1" ht="12.75" hidden="1" customHeight="1">
      <c r="L8456" s="293"/>
      <c r="M8456" s="290"/>
      <c r="N8456" s="314"/>
    </row>
    <row r="8457" spans="12:14" s="291" customFormat="1" ht="12.75" hidden="1" customHeight="1">
      <c r="L8457" s="293"/>
      <c r="M8457" s="290"/>
      <c r="N8457" s="314"/>
    </row>
    <row r="8458" spans="12:14" s="291" customFormat="1" ht="12.75" hidden="1" customHeight="1">
      <c r="L8458" s="293"/>
      <c r="M8458" s="290"/>
      <c r="N8458" s="314"/>
    </row>
    <row r="8459" spans="12:14" s="291" customFormat="1" ht="12.75" hidden="1" customHeight="1">
      <c r="L8459" s="293"/>
      <c r="M8459" s="290"/>
      <c r="N8459" s="314"/>
    </row>
    <row r="8460" spans="12:14" s="291" customFormat="1" ht="12.75" hidden="1" customHeight="1">
      <c r="L8460" s="293"/>
      <c r="M8460" s="290"/>
      <c r="N8460" s="314"/>
    </row>
    <row r="8461" spans="12:14" s="291" customFormat="1" ht="12.75" hidden="1" customHeight="1">
      <c r="L8461" s="293"/>
      <c r="M8461" s="290"/>
      <c r="N8461" s="314"/>
    </row>
    <row r="8462" spans="12:14" s="291" customFormat="1" ht="12.75" hidden="1" customHeight="1">
      <c r="L8462" s="293"/>
      <c r="M8462" s="290"/>
      <c r="N8462" s="314"/>
    </row>
    <row r="8463" spans="12:14" s="291" customFormat="1" ht="12.75" hidden="1" customHeight="1">
      <c r="L8463" s="293"/>
      <c r="M8463" s="290"/>
      <c r="N8463" s="314"/>
    </row>
    <row r="8464" spans="12:14" s="291" customFormat="1" ht="12.75" hidden="1" customHeight="1">
      <c r="L8464" s="293"/>
      <c r="M8464" s="290"/>
      <c r="N8464" s="314"/>
    </row>
    <row r="8465" spans="12:14" s="291" customFormat="1" ht="12.75" hidden="1" customHeight="1">
      <c r="L8465" s="293"/>
      <c r="M8465" s="290"/>
      <c r="N8465" s="314"/>
    </row>
    <row r="8466" spans="12:14" s="291" customFormat="1" ht="12.75" hidden="1" customHeight="1">
      <c r="L8466" s="293"/>
      <c r="M8466" s="290"/>
      <c r="N8466" s="314"/>
    </row>
    <row r="8467" spans="12:14" s="291" customFormat="1" ht="12.75" hidden="1" customHeight="1">
      <c r="L8467" s="293"/>
      <c r="M8467" s="290"/>
      <c r="N8467" s="314"/>
    </row>
    <row r="8468" spans="12:14" s="291" customFormat="1" ht="12.75" hidden="1" customHeight="1">
      <c r="L8468" s="293"/>
      <c r="M8468" s="290"/>
      <c r="N8468" s="314"/>
    </row>
    <row r="8469" spans="12:14" s="291" customFormat="1" ht="12.75" hidden="1" customHeight="1">
      <c r="L8469" s="293"/>
      <c r="M8469" s="290"/>
      <c r="N8469" s="314"/>
    </row>
    <row r="8470" spans="12:14" s="291" customFormat="1" ht="12.75" hidden="1" customHeight="1">
      <c r="L8470" s="293"/>
      <c r="M8470" s="290"/>
      <c r="N8470" s="314"/>
    </row>
    <row r="8471" spans="12:14" s="291" customFormat="1" ht="12.75" hidden="1" customHeight="1">
      <c r="L8471" s="293"/>
      <c r="M8471" s="290"/>
      <c r="N8471" s="314"/>
    </row>
    <row r="8472" spans="12:14" s="291" customFormat="1" ht="12.75" hidden="1" customHeight="1">
      <c r="L8472" s="293"/>
      <c r="M8472" s="290"/>
      <c r="N8472" s="314"/>
    </row>
    <row r="8473" spans="12:14" s="291" customFormat="1" ht="12.75" hidden="1" customHeight="1">
      <c r="L8473" s="293"/>
      <c r="M8473" s="290"/>
      <c r="N8473" s="314"/>
    </row>
    <row r="8474" spans="12:14" s="291" customFormat="1" ht="12.75" hidden="1" customHeight="1">
      <c r="L8474" s="293"/>
      <c r="M8474" s="290"/>
      <c r="N8474" s="314"/>
    </row>
    <row r="8475" spans="12:14" s="291" customFormat="1" ht="12.75" hidden="1" customHeight="1">
      <c r="L8475" s="293"/>
      <c r="M8475" s="290"/>
      <c r="N8475" s="314"/>
    </row>
    <row r="8476" spans="12:14" s="291" customFormat="1" ht="12.75" hidden="1" customHeight="1">
      <c r="L8476" s="293"/>
      <c r="M8476" s="290"/>
      <c r="N8476" s="314"/>
    </row>
    <row r="8477" spans="12:14" s="291" customFormat="1" ht="12.75" hidden="1" customHeight="1">
      <c r="L8477" s="293"/>
      <c r="M8477" s="290"/>
      <c r="N8477" s="314"/>
    </row>
    <row r="8478" spans="12:14" s="291" customFormat="1" ht="12.75" hidden="1" customHeight="1">
      <c r="L8478" s="293"/>
      <c r="M8478" s="290"/>
      <c r="N8478" s="314"/>
    </row>
    <row r="8479" spans="12:14" s="291" customFormat="1" ht="12.75" hidden="1" customHeight="1">
      <c r="L8479" s="293"/>
      <c r="M8479" s="290"/>
      <c r="N8479" s="314"/>
    </row>
    <row r="8480" spans="12:14" s="291" customFormat="1" ht="12.75" hidden="1" customHeight="1">
      <c r="L8480" s="293"/>
      <c r="M8480" s="290"/>
      <c r="N8480" s="314"/>
    </row>
    <row r="8481" spans="12:14" s="291" customFormat="1" ht="12.75" hidden="1" customHeight="1">
      <c r="L8481" s="293"/>
      <c r="M8481" s="290"/>
      <c r="N8481" s="314"/>
    </row>
    <row r="8482" spans="12:14" s="291" customFormat="1" ht="12.75" hidden="1" customHeight="1">
      <c r="L8482" s="293"/>
      <c r="M8482" s="290"/>
      <c r="N8482" s="314"/>
    </row>
    <row r="8483" spans="12:14" s="291" customFormat="1" ht="12.75" hidden="1" customHeight="1">
      <c r="L8483" s="293"/>
      <c r="M8483" s="290"/>
      <c r="N8483" s="314"/>
    </row>
    <row r="8484" spans="12:14" s="291" customFormat="1" ht="12.75" hidden="1" customHeight="1">
      <c r="L8484" s="293"/>
      <c r="M8484" s="290"/>
      <c r="N8484" s="314"/>
    </row>
    <row r="8485" spans="12:14" s="291" customFormat="1" ht="12.75" hidden="1" customHeight="1">
      <c r="L8485" s="293"/>
      <c r="M8485" s="290"/>
      <c r="N8485" s="314"/>
    </row>
    <row r="8486" spans="12:14" s="291" customFormat="1" ht="12.75" hidden="1" customHeight="1">
      <c r="L8486" s="293"/>
      <c r="M8486" s="290"/>
      <c r="N8486" s="314"/>
    </row>
    <row r="8487" spans="12:14" s="291" customFormat="1" ht="12.75" hidden="1" customHeight="1">
      <c r="L8487" s="293"/>
      <c r="M8487" s="290"/>
      <c r="N8487" s="314"/>
    </row>
    <row r="8488" spans="12:14" s="291" customFormat="1" ht="12.75" hidden="1" customHeight="1">
      <c r="L8488" s="293"/>
      <c r="M8488" s="290"/>
      <c r="N8488" s="314"/>
    </row>
    <row r="8489" spans="12:14" s="291" customFormat="1" ht="12.75" hidden="1" customHeight="1">
      <c r="L8489" s="293"/>
      <c r="M8489" s="290"/>
      <c r="N8489" s="314"/>
    </row>
    <row r="8490" spans="12:14" s="291" customFormat="1" ht="12.75" hidden="1" customHeight="1">
      <c r="L8490" s="293"/>
      <c r="M8490" s="290"/>
      <c r="N8490" s="314"/>
    </row>
    <row r="8491" spans="12:14" s="291" customFormat="1" ht="12.75" hidden="1" customHeight="1">
      <c r="L8491" s="293"/>
      <c r="M8491" s="290"/>
      <c r="N8491" s="314"/>
    </row>
    <row r="8492" spans="12:14" s="291" customFormat="1" ht="12.75" hidden="1" customHeight="1">
      <c r="L8492" s="293"/>
      <c r="M8492" s="290"/>
      <c r="N8492" s="314"/>
    </row>
    <row r="8493" spans="12:14" s="291" customFormat="1" ht="12.75" hidden="1" customHeight="1">
      <c r="L8493" s="293"/>
      <c r="M8493" s="290"/>
      <c r="N8493" s="314"/>
    </row>
    <row r="8494" spans="12:14" s="291" customFormat="1" ht="12.75" hidden="1" customHeight="1">
      <c r="L8494" s="293"/>
      <c r="M8494" s="290"/>
      <c r="N8494" s="314"/>
    </row>
    <row r="8495" spans="12:14" s="291" customFormat="1" ht="12.75" hidden="1" customHeight="1">
      <c r="L8495" s="293"/>
      <c r="M8495" s="290"/>
      <c r="N8495" s="314"/>
    </row>
    <row r="8496" spans="12:14" s="291" customFormat="1" ht="12.75" hidden="1" customHeight="1">
      <c r="L8496" s="293"/>
      <c r="M8496" s="290"/>
      <c r="N8496" s="314"/>
    </row>
    <row r="8497" spans="12:14" s="291" customFormat="1" ht="12.75" hidden="1" customHeight="1">
      <c r="L8497" s="293"/>
      <c r="M8497" s="290"/>
      <c r="N8497" s="314"/>
    </row>
    <row r="8498" spans="12:14" s="291" customFormat="1" ht="12.75" hidden="1" customHeight="1">
      <c r="L8498" s="293"/>
      <c r="M8498" s="290"/>
      <c r="N8498" s="314"/>
    </row>
    <row r="8499" spans="12:14" s="291" customFormat="1" ht="12.75" hidden="1" customHeight="1">
      <c r="L8499" s="293"/>
      <c r="M8499" s="290"/>
      <c r="N8499" s="314"/>
    </row>
    <row r="8500" spans="12:14" s="291" customFormat="1" ht="12.75" hidden="1" customHeight="1">
      <c r="L8500" s="293"/>
      <c r="M8500" s="290"/>
      <c r="N8500" s="314"/>
    </row>
    <row r="8501" spans="12:14" s="291" customFormat="1" ht="12.75" hidden="1" customHeight="1">
      <c r="L8501" s="293"/>
      <c r="M8501" s="290"/>
      <c r="N8501" s="314"/>
    </row>
    <row r="8502" spans="12:14" s="291" customFormat="1" ht="12.75" hidden="1" customHeight="1">
      <c r="L8502" s="293"/>
      <c r="M8502" s="290"/>
      <c r="N8502" s="314"/>
    </row>
    <row r="8503" spans="12:14" s="291" customFormat="1" ht="12.75" hidden="1" customHeight="1">
      <c r="L8503" s="293"/>
      <c r="M8503" s="290"/>
      <c r="N8503" s="314"/>
    </row>
    <row r="8504" spans="12:14" s="291" customFormat="1" ht="12.75" hidden="1" customHeight="1">
      <c r="L8504" s="293"/>
      <c r="M8504" s="290"/>
      <c r="N8504" s="314"/>
    </row>
    <row r="8505" spans="12:14" s="291" customFormat="1" ht="12.75" hidden="1" customHeight="1">
      <c r="L8505" s="293"/>
      <c r="M8505" s="290"/>
      <c r="N8505" s="314"/>
    </row>
    <row r="8506" spans="12:14" s="291" customFormat="1" ht="12.75" hidden="1" customHeight="1">
      <c r="L8506" s="293"/>
      <c r="M8506" s="290"/>
      <c r="N8506" s="314"/>
    </row>
    <row r="8507" spans="12:14" s="291" customFormat="1" ht="12.75" hidden="1" customHeight="1">
      <c r="L8507" s="293"/>
      <c r="M8507" s="290"/>
      <c r="N8507" s="314"/>
    </row>
    <row r="8508" spans="12:14" s="291" customFormat="1" ht="12.75" hidden="1" customHeight="1">
      <c r="L8508" s="293"/>
      <c r="M8508" s="290"/>
      <c r="N8508" s="314"/>
    </row>
    <row r="8509" spans="12:14" s="291" customFormat="1" ht="12.75" hidden="1" customHeight="1">
      <c r="L8509" s="293"/>
      <c r="M8509" s="290"/>
      <c r="N8509" s="314"/>
    </row>
    <row r="8510" spans="12:14" s="291" customFormat="1" ht="12.75" hidden="1" customHeight="1">
      <c r="L8510" s="293"/>
      <c r="M8510" s="290"/>
      <c r="N8510" s="314"/>
    </row>
    <row r="8511" spans="12:14" s="291" customFormat="1" ht="12.75" hidden="1" customHeight="1">
      <c r="L8511" s="293"/>
      <c r="M8511" s="290"/>
      <c r="N8511" s="314"/>
    </row>
    <row r="8512" spans="12:14" s="291" customFormat="1" ht="12.75" hidden="1" customHeight="1">
      <c r="L8512" s="293"/>
      <c r="M8512" s="290"/>
      <c r="N8512" s="314"/>
    </row>
    <row r="8513" spans="12:14" s="291" customFormat="1" ht="12.75" hidden="1" customHeight="1">
      <c r="L8513" s="293"/>
      <c r="M8513" s="290"/>
      <c r="N8513" s="314"/>
    </row>
    <row r="8514" spans="12:14" s="291" customFormat="1" ht="12.75" hidden="1" customHeight="1">
      <c r="L8514" s="293"/>
      <c r="M8514" s="290"/>
      <c r="N8514" s="314"/>
    </row>
    <row r="8515" spans="12:14" s="291" customFormat="1" ht="12.75" hidden="1" customHeight="1">
      <c r="L8515" s="293"/>
      <c r="M8515" s="290"/>
      <c r="N8515" s="314"/>
    </row>
    <row r="8516" spans="12:14" s="291" customFormat="1" ht="12.75" hidden="1" customHeight="1">
      <c r="L8516" s="293"/>
      <c r="M8516" s="290"/>
      <c r="N8516" s="314"/>
    </row>
    <row r="8517" spans="12:14" s="291" customFormat="1" ht="12.75" hidden="1" customHeight="1">
      <c r="L8517" s="293"/>
      <c r="M8517" s="290"/>
      <c r="N8517" s="314"/>
    </row>
    <row r="8518" spans="12:14" s="291" customFormat="1" ht="12.75" hidden="1" customHeight="1">
      <c r="L8518" s="293"/>
      <c r="M8518" s="290"/>
      <c r="N8518" s="314"/>
    </row>
    <row r="8519" spans="12:14" s="291" customFormat="1" ht="12.75" hidden="1" customHeight="1">
      <c r="L8519" s="293"/>
      <c r="M8519" s="290"/>
      <c r="N8519" s="314"/>
    </row>
    <row r="8520" spans="12:14" s="291" customFormat="1" ht="12.75" hidden="1" customHeight="1">
      <c r="L8520" s="293"/>
      <c r="M8520" s="290"/>
      <c r="N8520" s="314"/>
    </row>
    <row r="8521" spans="12:14" s="291" customFormat="1" ht="12.75" hidden="1" customHeight="1">
      <c r="L8521" s="293"/>
      <c r="M8521" s="290"/>
      <c r="N8521" s="314"/>
    </row>
    <row r="8522" spans="12:14" s="291" customFormat="1" ht="12.75" hidden="1" customHeight="1">
      <c r="L8522" s="293"/>
      <c r="M8522" s="290"/>
      <c r="N8522" s="314"/>
    </row>
    <row r="8523" spans="12:14" s="291" customFormat="1" ht="12.75" hidden="1" customHeight="1">
      <c r="L8523" s="293"/>
      <c r="M8523" s="290"/>
      <c r="N8523" s="314"/>
    </row>
    <row r="8524" spans="12:14" s="291" customFormat="1" ht="12.75" hidden="1" customHeight="1">
      <c r="L8524" s="293"/>
      <c r="M8524" s="290"/>
      <c r="N8524" s="314"/>
    </row>
    <row r="8525" spans="12:14" s="291" customFormat="1" ht="12.75" hidden="1" customHeight="1">
      <c r="L8525" s="293"/>
      <c r="M8525" s="290"/>
      <c r="N8525" s="314"/>
    </row>
    <row r="8526" spans="12:14" s="291" customFormat="1" ht="12.75" hidden="1" customHeight="1">
      <c r="L8526" s="293"/>
      <c r="M8526" s="290"/>
      <c r="N8526" s="314"/>
    </row>
    <row r="8527" spans="12:14" s="291" customFormat="1" ht="12.75" hidden="1" customHeight="1">
      <c r="L8527" s="293"/>
      <c r="M8527" s="290"/>
      <c r="N8527" s="314"/>
    </row>
    <row r="8528" spans="12:14" s="291" customFormat="1" ht="12.75" hidden="1" customHeight="1">
      <c r="L8528" s="293"/>
      <c r="M8528" s="290"/>
      <c r="N8528" s="314"/>
    </row>
    <row r="8529" spans="12:14" s="291" customFormat="1" ht="12.75" hidden="1" customHeight="1">
      <c r="L8529" s="293"/>
      <c r="M8529" s="290"/>
      <c r="N8529" s="314"/>
    </row>
    <row r="8530" spans="12:14" s="291" customFormat="1" ht="12.75" hidden="1" customHeight="1">
      <c r="L8530" s="293"/>
      <c r="M8530" s="290"/>
      <c r="N8530" s="314"/>
    </row>
    <row r="8531" spans="12:14" s="291" customFormat="1" ht="12.75" hidden="1" customHeight="1">
      <c r="L8531" s="293"/>
      <c r="M8531" s="290"/>
      <c r="N8531" s="314"/>
    </row>
    <row r="8532" spans="12:14" s="291" customFormat="1" ht="12.75" hidden="1" customHeight="1">
      <c r="L8532" s="293"/>
      <c r="M8532" s="290"/>
      <c r="N8532" s="314"/>
    </row>
    <row r="8533" spans="12:14" s="291" customFormat="1" ht="12.75" hidden="1" customHeight="1">
      <c r="L8533" s="293"/>
      <c r="M8533" s="290"/>
      <c r="N8533" s="314"/>
    </row>
    <row r="8534" spans="12:14" s="291" customFormat="1" ht="12.75" hidden="1" customHeight="1">
      <c r="L8534" s="293"/>
      <c r="M8534" s="290"/>
      <c r="N8534" s="314"/>
    </row>
    <row r="8535" spans="12:14" s="291" customFormat="1" ht="12.75" hidden="1" customHeight="1">
      <c r="L8535" s="293"/>
      <c r="M8535" s="290"/>
      <c r="N8535" s="314"/>
    </row>
    <row r="8536" spans="12:14" s="291" customFormat="1" ht="12.75" hidden="1" customHeight="1">
      <c r="L8536" s="293"/>
      <c r="M8536" s="290"/>
      <c r="N8536" s="314"/>
    </row>
    <row r="8537" spans="12:14" s="291" customFormat="1" ht="12.75" hidden="1" customHeight="1">
      <c r="L8537" s="293"/>
      <c r="M8537" s="290"/>
      <c r="N8537" s="314"/>
    </row>
    <row r="8538" spans="12:14" s="291" customFormat="1" ht="12.75" hidden="1" customHeight="1">
      <c r="L8538" s="293"/>
      <c r="M8538" s="290"/>
      <c r="N8538" s="314"/>
    </row>
    <row r="8539" spans="12:14" s="291" customFormat="1" ht="12.75" hidden="1" customHeight="1">
      <c r="L8539" s="293"/>
      <c r="M8539" s="290"/>
      <c r="N8539" s="314"/>
    </row>
    <row r="8540" spans="12:14" s="291" customFormat="1" ht="12.75" hidden="1" customHeight="1">
      <c r="L8540" s="293"/>
      <c r="M8540" s="290"/>
      <c r="N8540" s="314"/>
    </row>
    <row r="8541" spans="12:14" s="291" customFormat="1" ht="12.75" hidden="1" customHeight="1">
      <c r="L8541" s="293"/>
      <c r="M8541" s="290"/>
      <c r="N8541" s="314"/>
    </row>
    <row r="8542" spans="12:14" s="291" customFormat="1" ht="12.75" hidden="1" customHeight="1">
      <c r="L8542" s="293"/>
      <c r="M8542" s="290"/>
      <c r="N8542" s="314"/>
    </row>
    <row r="8543" spans="12:14" s="291" customFormat="1" ht="12.75" hidden="1" customHeight="1">
      <c r="L8543" s="293"/>
      <c r="M8543" s="290"/>
      <c r="N8543" s="314"/>
    </row>
    <row r="8544" spans="12:14" s="291" customFormat="1" ht="12.75" hidden="1" customHeight="1">
      <c r="L8544" s="293"/>
      <c r="M8544" s="290"/>
      <c r="N8544" s="314"/>
    </row>
    <row r="8545" spans="12:14" s="291" customFormat="1" ht="12.75" hidden="1" customHeight="1">
      <c r="L8545" s="293"/>
      <c r="M8545" s="290"/>
      <c r="N8545" s="314"/>
    </row>
    <row r="8546" spans="12:14" s="291" customFormat="1" ht="12.75" hidden="1" customHeight="1">
      <c r="L8546" s="293"/>
      <c r="M8546" s="290"/>
      <c r="N8546" s="314"/>
    </row>
    <row r="8547" spans="12:14" s="291" customFormat="1" ht="12.75" hidden="1" customHeight="1">
      <c r="L8547" s="293"/>
      <c r="M8547" s="290"/>
      <c r="N8547" s="314"/>
    </row>
    <row r="8548" spans="12:14" s="291" customFormat="1" ht="12.75" hidden="1" customHeight="1">
      <c r="L8548" s="293"/>
      <c r="M8548" s="290"/>
      <c r="N8548" s="314"/>
    </row>
    <row r="8549" spans="12:14" s="291" customFormat="1" ht="12.75" hidden="1" customHeight="1">
      <c r="L8549" s="293"/>
      <c r="M8549" s="290"/>
      <c r="N8549" s="314"/>
    </row>
    <row r="8550" spans="12:14" s="291" customFormat="1" ht="12.75" hidden="1" customHeight="1">
      <c r="L8550" s="293"/>
      <c r="M8550" s="290"/>
      <c r="N8550" s="314"/>
    </row>
    <row r="8551" spans="12:14" s="291" customFormat="1" ht="12.75" hidden="1" customHeight="1">
      <c r="L8551" s="293"/>
      <c r="M8551" s="290"/>
      <c r="N8551" s="314"/>
    </row>
    <row r="8552" spans="12:14" s="291" customFormat="1" ht="12.75" hidden="1" customHeight="1">
      <c r="L8552" s="293"/>
      <c r="M8552" s="290"/>
      <c r="N8552" s="314"/>
    </row>
    <row r="8553" spans="12:14" s="291" customFormat="1" ht="12.75" hidden="1" customHeight="1">
      <c r="L8553" s="293"/>
      <c r="M8553" s="290"/>
      <c r="N8553" s="314"/>
    </row>
    <row r="8554" spans="12:14" s="291" customFormat="1" ht="12.75" hidden="1" customHeight="1">
      <c r="L8554" s="293"/>
      <c r="M8554" s="290"/>
      <c r="N8554" s="314"/>
    </row>
    <row r="8555" spans="12:14" s="291" customFormat="1" ht="12.75" hidden="1" customHeight="1">
      <c r="L8555" s="293"/>
      <c r="M8555" s="290"/>
      <c r="N8555" s="314"/>
    </row>
    <row r="8556" spans="12:14" s="291" customFormat="1" ht="12.75" hidden="1" customHeight="1">
      <c r="L8556" s="293"/>
      <c r="M8556" s="290"/>
      <c r="N8556" s="314"/>
    </row>
    <row r="8557" spans="12:14" s="291" customFormat="1" ht="12.75" hidden="1" customHeight="1">
      <c r="L8557" s="293"/>
      <c r="M8557" s="290"/>
      <c r="N8557" s="314"/>
    </row>
    <row r="8558" spans="12:14" s="291" customFormat="1" ht="12.75" hidden="1" customHeight="1">
      <c r="L8558" s="293"/>
      <c r="M8558" s="290"/>
      <c r="N8558" s="314"/>
    </row>
    <row r="8559" spans="12:14" s="291" customFormat="1" ht="12.75" hidden="1" customHeight="1">
      <c r="L8559" s="293"/>
      <c r="M8559" s="290"/>
      <c r="N8559" s="314"/>
    </row>
    <row r="8560" spans="12:14" s="291" customFormat="1" ht="12.75" hidden="1" customHeight="1">
      <c r="L8560" s="293"/>
      <c r="M8560" s="290"/>
      <c r="N8560" s="314"/>
    </row>
    <row r="8561" spans="12:14" s="291" customFormat="1" ht="12.75" hidden="1" customHeight="1">
      <c r="L8561" s="293"/>
      <c r="M8561" s="290"/>
      <c r="N8561" s="314"/>
    </row>
    <row r="8562" spans="12:14" s="291" customFormat="1" ht="12.75" hidden="1" customHeight="1">
      <c r="L8562" s="293"/>
      <c r="M8562" s="290"/>
      <c r="N8562" s="314"/>
    </row>
    <row r="8563" spans="12:14" s="291" customFormat="1" ht="12.75" hidden="1" customHeight="1">
      <c r="L8563" s="293"/>
      <c r="M8563" s="290"/>
      <c r="N8563" s="314"/>
    </row>
    <row r="8564" spans="12:14" s="291" customFormat="1" ht="12.75" hidden="1" customHeight="1">
      <c r="L8564" s="293"/>
      <c r="M8564" s="290"/>
      <c r="N8564" s="314"/>
    </row>
    <row r="8565" spans="12:14" s="291" customFormat="1" ht="12.75" hidden="1" customHeight="1">
      <c r="L8565" s="293"/>
      <c r="M8565" s="290"/>
      <c r="N8565" s="314"/>
    </row>
    <row r="8566" spans="12:14" s="291" customFormat="1" ht="12.75" hidden="1" customHeight="1">
      <c r="L8566" s="293"/>
      <c r="M8566" s="290"/>
      <c r="N8566" s="314"/>
    </row>
    <row r="8567" spans="12:14" s="291" customFormat="1" ht="12.75" hidden="1" customHeight="1">
      <c r="L8567" s="293"/>
      <c r="M8567" s="290"/>
      <c r="N8567" s="314"/>
    </row>
    <row r="8568" spans="12:14" s="291" customFormat="1" ht="12.75" hidden="1" customHeight="1">
      <c r="L8568" s="293"/>
      <c r="M8568" s="290"/>
      <c r="N8568" s="314"/>
    </row>
    <row r="8569" spans="12:14" s="291" customFormat="1" ht="12.75" hidden="1" customHeight="1">
      <c r="L8569" s="293"/>
      <c r="M8569" s="290"/>
      <c r="N8569" s="314"/>
    </row>
    <row r="8570" spans="12:14" s="291" customFormat="1" ht="12.75" hidden="1" customHeight="1">
      <c r="L8570" s="293"/>
      <c r="M8570" s="290"/>
      <c r="N8570" s="314"/>
    </row>
    <row r="8571" spans="12:14" s="291" customFormat="1" ht="12.75" hidden="1" customHeight="1">
      <c r="L8571" s="293"/>
      <c r="M8571" s="290"/>
      <c r="N8571" s="314"/>
    </row>
    <row r="8572" spans="12:14" s="291" customFormat="1" ht="12.75" hidden="1" customHeight="1">
      <c r="L8572" s="293"/>
      <c r="M8572" s="290"/>
      <c r="N8572" s="314"/>
    </row>
    <row r="8573" spans="12:14" s="291" customFormat="1" ht="12.75" hidden="1" customHeight="1">
      <c r="L8573" s="293"/>
      <c r="M8573" s="290"/>
      <c r="N8573" s="314"/>
    </row>
    <row r="8574" spans="12:14" s="291" customFormat="1" ht="12.75" hidden="1" customHeight="1">
      <c r="L8574" s="293"/>
      <c r="M8574" s="290"/>
      <c r="N8574" s="314"/>
    </row>
    <row r="8575" spans="12:14" s="291" customFormat="1" ht="12.75" hidden="1" customHeight="1">
      <c r="L8575" s="293"/>
      <c r="M8575" s="290"/>
      <c r="N8575" s="314"/>
    </row>
    <row r="8576" spans="12:14" s="291" customFormat="1" ht="12.75" hidden="1" customHeight="1">
      <c r="L8576" s="293"/>
      <c r="M8576" s="290"/>
      <c r="N8576" s="314"/>
    </row>
    <row r="8577" spans="12:14" s="291" customFormat="1" ht="12.75" hidden="1" customHeight="1">
      <c r="L8577" s="293"/>
      <c r="M8577" s="290"/>
      <c r="N8577" s="314"/>
    </row>
    <row r="8578" spans="12:14" s="291" customFormat="1" ht="12.75" hidden="1" customHeight="1">
      <c r="L8578" s="293"/>
      <c r="M8578" s="290"/>
      <c r="N8578" s="314"/>
    </row>
    <row r="8579" spans="12:14" s="291" customFormat="1" ht="12.75" hidden="1" customHeight="1">
      <c r="L8579" s="293"/>
      <c r="M8579" s="290"/>
      <c r="N8579" s="314"/>
    </row>
    <row r="8580" spans="12:14" s="291" customFormat="1" ht="12.75" hidden="1" customHeight="1">
      <c r="L8580" s="293"/>
      <c r="M8580" s="290"/>
      <c r="N8580" s="314"/>
    </row>
    <row r="8581" spans="12:14" s="291" customFormat="1" ht="12.75" hidden="1" customHeight="1">
      <c r="L8581" s="293"/>
      <c r="M8581" s="290"/>
      <c r="N8581" s="314"/>
    </row>
    <row r="8582" spans="12:14" s="291" customFormat="1" ht="12.75" hidden="1" customHeight="1">
      <c r="L8582" s="293"/>
      <c r="M8582" s="290"/>
      <c r="N8582" s="314"/>
    </row>
    <row r="8583" spans="12:14" s="291" customFormat="1" ht="12.75" hidden="1" customHeight="1">
      <c r="L8583" s="293"/>
      <c r="M8583" s="290"/>
      <c r="N8583" s="314"/>
    </row>
    <row r="8584" spans="12:14" s="291" customFormat="1" ht="12.75" hidden="1" customHeight="1">
      <c r="L8584" s="293"/>
      <c r="M8584" s="290"/>
      <c r="N8584" s="314"/>
    </row>
    <row r="8585" spans="12:14" s="291" customFormat="1" ht="12.75" hidden="1" customHeight="1">
      <c r="L8585" s="293"/>
      <c r="M8585" s="290"/>
      <c r="N8585" s="314"/>
    </row>
    <row r="8586" spans="12:14" s="291" customFormat="1" ht="12.75" hidden="1" customHeight="1">
      <c r="L8586" s="293"/>
      <c r="M8586" s="290"/>
      <c r="N8586" s="314"/>
    </row>
    <row r="8587" spans="12:14" s="291" customFormat="1" ht="12.75" hidden="1" customHeight="1">
      <c r="L8587" s="293"/>
      <c r="M8587" s="290"/>
      <c r="N8587" s="314"/>
    </row>
    <row r="8588" spans="12:14" s="291" customFormat="1" ht="12.75" hidden="1" customHeight="1">
      <c r="L8588" s="293"/>
      <c r="M8588" s="290"/>
      <c r="N8588" s="314"/>
    </row>
    <row r="8589" spans="12:14" s="291" customFormat="1" ht="12.75" hidden="1" customHeight="1">
      <c r="L8589" s="293"/>
      <c r="M8589" s="290"/>
      <c r="N8589" s="314"/>
    </row>
    <row r="8590" spans="12:14" s="291" customFormat="1" ht="12.75" hidden="1" customHeight="1">
      <c r="L8590" s="293"/>
      <c r="M8590" s="290"/>
      <c r="N8590" s="314"/>
    </row>
    <row r="8591" spans="12:14" s="291" customFormat="1" ht="12.75" hidden="1" customHeight="1">
      <c r="L8591" s="293"/>
      <c r="M8591" s="290"/>
      <c r="N8591" s="314"/>
    </row>
    <row r="8592" spans="12:14" s="291" customFormat="1" ht="12.75" hidden="1" customHeight="1">
      <c r="L8592" s="293"/>
      <c r="M8592" s="290"/>
      <c r="N8592" s="314"/>
    </row>
    <row r="8593" spans="12:14" s="291" customFormat="1" ht="12.75" hidden="1" customHeight="1">
      <c r="L8593" s="293"/>
      <c r="M8593" s="290"/>
      <c r="N8593" s="314"/>
    </row>
    <row r="8594" spans="12:14" s="291" customFormat="1" ht="12.75" hidden="1" customHeight="1">
      <c r="L8594" s="293"/>
      <c r="M8594" s="290"/>
      <c r="N8594" s="314"/>
    </row>
    <row r="8595" spans="12:14" s="291" customFormat="1" ht="12.75" hidden="1" customHeight="1">
      <c r="L8595" s="293"/>
      <c r="M8595" s="290"/>
      <c r="N8595" s="314"/>
    </row>
    <row r="8596" spans="12:14" s="291" customFormat="1" ht="12.75" hidden="1" customHeight="1">
      <c r="L8596" s="293"/>
      <c r="M8596" s="290"/>
      <c r="N8596" s="314"/>
    </row>
    <row r="8597" spans="12:14" s="291" customFormat="1" ht="12.75" hidden="1" customHeight="1">
      <c r="L8597" s="293"/>
      <c r="M8597" s="290"/>
      <c r="N8597" s="314"/>
    </row>
    <row r="8598" spans="12:14" s="291" customFormat="1" ht="12.75" hidden="1" customHeight="1">
      <c r="L8598" s="293"/>
      <c r="M8598" s="290"/>
      <c r="N8598" s="314"/>
    </row>
    <row r="8599" spans="12:14" s="291" customFormat="1" ht="12.75" hidden="1" customHeight="1">
      <c r="L8599" s="293"/>
      <c r="M8599" s="290"/>
      <c r="N8599" s="314"/>
    </row>
    <row r="8600" spans="12:14" s="291" customFormat="1" ht="12.75" hidden="1" customHeight="1">
      <c r="L8600" s="293"/>
      <c r="M8600" s="290"/>
      <c r="N8600" s="314"/>
    </row>
    <row r="8601" spans="12:14" s="291" customFormat="1" ht="12.75" hidden="1" customHeight="1">
      <c r="L8601" s="293"/>
      <c r="M8601" s="290"/>
      <c r="N8601" s="314"/>
    </row>
    <row r="8602" spans="12:14" s="291" customFormat="1" ht="12.75" hidden="1" customHeight="1">
      <c r="L8602" s="293"/>
      <c r="M8602" s="290"/>
      <c r="N8602" s="314"/>
    </row>
    <row r="8603" spans="12:14" s="291" customFormat="1" ht="12.75" hidden="1" customHeight="1">
      <c r="L8603" s="293"/>
      <c r="M8603" s="290"/>
      <c r="N8603" s="314"/>
    </row>
    <row r="8604" spans="12:14" s="291" customFormat="1" ht="12.75" hidden="1" customHeight="1">
      <c r="L8604" s="293"/>
      <c r="M8604" s="290"/>
      <c r="N8604" s="314"/>
    </row>
    <row r="8605" spans="12:14" s="291" customFormat="1" ht="12.75" hidden="1" customHeight="1">
      <c r="L8605" s="293"/>
      <c r="M8605" s="290"/>
      <c r="N8605" s="314"/>
    </row>
    <row r="8606" spans="12:14" s="291" customFormat="1" ht="12.75" hidden="1" customHeight="1">
      <c r="L8606" s="293"/>
      <c r="M8606" s="290"/>
      <c r="N8606" s="314"/>
    </row>
    <row r="8607" spans="12:14" s="291" customFormat="1" ht="12.75" hidden="1" customHeight="1">
      <c r="L8607" s="293"/>
      <c r="M8607" s="290"/>
      <c r="N8607" s="314"/>
    </row>
    <row r="8608" spans="12:14" s="291" customFormat="1" ht="12.75" hidden="1" customHeight="1">
      <c r="L8608" s="293"/>
      <c r="M8608" s="290"/>
      <c r="N8608" s="314"/>
    </row>
    <row r="8609" spans="12:14" s="291" customFormat="1" ht="12.75" hidden="1" customHeight="1">
      <c r="L8609" s="293"/>
      <c r="M8609" s="290"/>
      <c r="N8609" s="314"/>
    </row>
    <row r="8610" spans="12:14" s="291" customFormat="1" ht="12.75" hidden="1" customHeight="1">
      <c r="L8610" s="293"/>
      <c r="M8610" s="290"/>
      <c r="N8610" s="314"/>
    </row>
    <row r="8611" spans="12:14" s="291" customFormat="1" ht="12.75" hidden="1" customHeight="1">
      <c r="L8611" s="293"/>
      <c r="M8611" s="290"/>
      <c r="N8611" s="314"/>
    </row>
    <row r="8612" spans="12:14" s="291" customFormat="1" ht="12.75" hidden="1" customHeight="1">
      <c r="L8612" s="293"/>
      <c r="M8612" s="290"/>
      <c r="N8612" s="314"/>
    </row>
    <row r="8613" spans="12:14" s="291" customFormat="1" ht="12.75" hidden="1" customHeight="1">
      <c r="L8613" s="293"/>
      <c r="M8613" s="290"/>
      <c r="N8613" s="314"/>
    </row>
    <row r="8614" spans="12:14" s="291" customFormat="1" ht="12.75" hidden="1" customHeight="1">
      <c r="L8614" s="293"/>
      <c r="M8614" s="290"/>
      <c r="N8614" s="314"/>
    </row>
    <row r="8615" spans="12:14" s="291" customFormat="1" ht="12.75" hidden="1" customHeight="1">
      <c r="L8615" s="293"/>
      <c r="M8615" s="290"/>
      <c r="N8615" s="314"/>
    </row>
    <row r="8616" spans="12:14" s="291" customFormat="1" ht="12.75" hidden="1" customHeight="1">
      <c r="L8616" s="293"/>
      <c r="M8616" s="290"/>
      <c r="N8616" s="314"/>
    </row>
    <row r="8617" spans="12:14" s="291" customFormat="1" ht="12.75" hidden="1" customHeight="1">
      <c r="L8617" s="293"/>
      <c r="M8617" s="290"/>
      <c r="N8617" s="314"/>
    </row>
    <row r="8618" spans="12:14" s="291" customFormat="1" ht="12.75" hidden="1" customHeight="1">
      <c r="L8618" s="293"/>
      <c r="M8618" s="290"/>
      <c r="N8618" s="314"/>
    </row>
    <row r="8619" spans="12:14" s="291" customFormat="1" ht="12.75" hidden="1" customHeight="1">
      <c r="L8619" s="293"/>
      <c r="M8619" s="290"/>
      <c r="N8619" s="314"/>
    </row>
    <row r="8620" spans="12:14" s="291" customFormat="1" ht="12.75" hidden="1" customHeight="1">
      <c r="L8620" s="293"/>
      <c r="M8620" s="290"/>
      <c r="N8620" s="314"/>
    </row>
    <row r="8621" spans="12:14" s="291" customFormat="1" ht="12.75" hidden="1" customHeight="1">
      <c r="L8621" s="293"/>
      <c r="M8621" s="290"/>
      <c r="N8621" s="314"/>
    </row>
    <row r="8622" spans="12:14" s="291" customFormat="1" ht="12.75" hidden="1" customHeight="1">
      <c r="L8622" s="293"/>
      <c r="M8622" s="290"/>
      <c r="N8622" s="314"/>
    </row>
    <row r="8623" spans="12:14" s="291" customFormat="1" ht="12.75" hidden="1" customHeight="1">
      <c r="L8623" s="293"/>
      <c r="M8623" s="290"/>
      <c r="N8623" s="314"/>
    </row>
    <row r="8624" spans="12:14" s="291" customFormat="1" ht="12.75" hidden="1" customHeight="1">
      <c r="L8624" s="293"/>
      <c r="M8624" s="290"/>
      <c r="N8624" s="314"/>
    </row>
    <row r="8625" spans="12:14" s="291" customFormat="1" ht="12.75" hidden="1" customHeight="1">
      <c r="L8625" s="293"/>
      <c r="M8625" s="290"/>
      <c r="N8625" s="314"/>
    </row>
    <row r="8626" spans="12:14" s="291" customFormat="1" ht="12.75" hidden="1" customHeight="1">
      <c r="L8626" s="293"/>
      <c r="M8626" s="290"/>
      <c r="N8626" s="314"/>
    </row>
    <row r="8627" spans="12:14" s="291" customFormat="1" ht="12.75" hidden="1" customHeight="1">
      <c r="L8627" s="293"/>
      <c r="M8627" s="290"/>
      <c r="N8627" s="314"/>
    </row>
    <row r="8628" spans="12:14" s="291" customFormat="1" ht="12.75" hidden="1" customHeight="1">
      <c r="L8628" s="293"/>
      <c r="M8628" s="290"/>
      <c r="N8628" s="314"/>
    </row>
    <row r="8629" spans="12:14" s="291" customFormat="1" ht="12.75" hidden="1" customHeight="1">
      <c r="L8629" s="293"/>
      <c r="M8629" s="290"/>
      <c r="N8629" s="314"/>
    </row>
    <row r="8630" spans="12:14" s="291" customFormat="1" ht="12.75" hidden="1" customHeight="1">
      <c r="L8630" s="293"/>
      <c r="M8630" s="290"/>
      <c r="N8630" s="314"/>
    </row>
    <row r="8631" spans="12:14" s="291" customFormat="1" ht="12.75" hidden="1" customHeight="1">
      <c r="L8631" s="293"/>
      <c r="M8631" s="290"/>
      <c r="N8631" s="314"/>
    </row>
    <row r="8632" spans="12:14" s="291" customFormat="1" ht="12.75" hidden="1" customHeight="1">
      <c r="L8632" s="293"/>
      <c r="M8632" s="290"/>
      <c r="N8632" s="314"/>
    </row>
    <row r="8633" spans="12:14" s="291" customFormat="1" ht="12.75" hidden="1" customHeight="1">
      <c r="L8633" s="293"/>
      <c r="M8633" s="290"/>
      <c r="N8633" s="314"/>
    </row>
    <row r="8634" spans="12:14" s="291" customFormat="1" ht="12.75" hidden="1" customHeight="1">
      <c r="L8634" s="293"/>
      <c r="M8634" s="290"/>
      <c r="N8634" s="314"/>
    </row>
    <row r="8635" spans="12:14" s="291" customFormat="1" ht="12.75" hidden="1" customHeight="1">
      <c r="L8635" s="293"/>
      <c r="M8635" s="290"/>
      <c r="N8635" s="314"/>
    </row>
    <row r="8636" spans="12:14" s="291" customFormat="1" ht="12.75" hidden="1" customHeight="1">
      <c r="L8636" s="293"/>
      <c r="M8636" s="290"/>
      <c r="N8636" s="314"/>
    </row>
    <row r="8637" spans="12:14" s="291" customFormat="1" ht="12.75" hidden="1" customHeight="1">
      <c r="L8637" s="293"/>
      <c r="M8637" s="290"/>
      <c r="N8637" s="314"/>
    </row>
    <row r="8638" spans="12:14" s="291" customFormat="1" ht="12.75" hidden="1" customHeight="1">
      <c r="L8638" s="293"/>
      <c r="M8638" s="290"/>
      <c r="N8638" s="314"/>
    </row>
    <row r="8639" spans="12:14" s="291" customFormat="1" ht="12.75" hidden="1" customHeight="1">
      <c r="L8639" s="293"/>
      <c r="M8639" s="290"/>
      <c r="N8639" s="314"/>
    </row>
    <row r="8640" spans="12:14" s="291" customFormat="1" ht="12.75" hidden="1" customHeight="1">
      <c r="L8640" s="293"/>
      <c r="M8640" s="290"/>
      <c r="N8640" s="314"/>
    </row>
    <row r="8641" spans="12:14" s="291" customFormat="1" ht="12.75" hidden="1" customHeight="1">
      <c r="L8641" s="293"/>
      <c r="M8641" s="290"/>
      <c r="N8641" s="314"/>
    </row>
    <row r="8642" spans="12:14" s="291" customFormat="1" ht="12.75" hidden="1" customHeight="1">
      <c r="L8642" s="293"/>
      <c r="M8642" s="290"/>
      <c r="N8642" s="314"/>
    </row>
    <row r="8643" spans="12:14" s="291" customFormat="1" ht="12.75" hidden="1" customHeight="1">
      <c r="L8643" s="293"/>
      <c r="M8643" s="290"/>
      <c r="N8643" s="314"/>
    </row>
    <row r="8644" spans="12:14" s="291" customFormat="1" ht="12.75" hidden="1" customHeight="1">
      <c r="L8644" s="293"/>
      <c r="M8644" s="290"/>
      <c r="N8644" s="314"/>
    </row>
    <row r="8645" spans="12:14" s="291" customFormat="1" ht="12.75" hidden="1" customHeight="1">
      <c r="L8645" s="293"/>
      <c r="M8645" s="290"/>
      <c r="N8645" s="314"/>
    </row>
    <row r="8646" spans="12:14" s="291" customFormat="1" ht="12.75" hidden="1" customHeight="1">
      <c r="L8646" s="293"/>
      <c r="M8646" s="290"/>
      <c r="N8646" s="314"/>
    </row>
    <row r="8647" spans="12:14" s="291" customFormat="1" ht="12.75" hidden="1" customHeight="1">
      <c r="L8647" s="293"/>
      <c r="M8647" s="290"/>
      <c r="N8647" s="314"/>
    </row>
    <row r="8648" spans="12:14" s="291" customFormat="1" ht="12.75" hidden="1" customHeight="1">
      <c r="L8648" s="293"/>
      <c r="M8648" s="290"/>
      <c r="N8648" s="314"/>
    </row>
    <row r="8649" spans="12:14" s="291" customFormat="1" ht="12.75" hidden="1" customHeight="1">
      <c r="L8649" s="293"/>
      <c r="M8649" s="290"/>
      <c r="N8649" s="314"/>
    </row>
    <row r="8650" spans="12:14" s="291" customFormat="1" ht="12.75" hidden="1" customHeight="1">
      <c r="L8650" s="293"/>
      <c r="M8650" s="290"/>
      <c r="N8650" s="314"/>
    </row>
    <row r="8651" spans="12:14" s="291" customFormat="1" ht="12.75" hidden="1" customHeight="1">
      <c r="L8651" s="293"/>
      <c r="M8651" s="290"/>
      <c r="N8651" s="314"/>
    </row>
    <row r="8652" spans="12:14" s="291" customFormat="1" ht="12.75" hidden="1" customHeight="1">
      <c r="L8652" s="293"/>
      <c r="M8652" s="290"/>
      <c r="N8652" s="314"/>
    </row>
    <row r="8653" spans="12:14" s="291" customFormat="1" ht="12.75" hidden="1" customHeight="1">
      <c r="L8653" s="293"/>
      <c r="M8653" s="290"/>
      <c r="N8653" s="314"/>
    </row>
    <row r="8654" spans="12:14" s="291" customFormat="1" ht="12.75" hidden="1" customHeight="1">
      <c r="L8654" s="293"/>
      <c r="M8654" s="290"/>
      <c r="N8654" s="314"/>
    </row>
    <row r="8655" spans="12:14" s="291" customFormat="1" ht="12.75" hidden="1" customHeight="1">
      <c r="L8655" s="293"/>
      <c r="M8655" s="290"/>
      <c r="N8655" s="314"/>
    </row>
    <row r="8656" spans="12:14" s="291" customFormat="1" ht="12.75" hidden="1" customHeight="1">
      <c r="L8656" s="293"/>
      <c r="M8656" s="290"/>
      <c r="N8656" s="314"/>
    </row>
    <row r="8657" spans="12:14" s="291" customFormat="1" ht="12.75" hidden="1" customHeight="1">
      <c r="L8657" s="293"/>
      <c r="M8657" s="290"/>
      <c r="N8657" s="314"/>
    </row>
    <row r="8658" spans="12:14" s="291" customFormat="1" ht="12.75" hidden="1" customHeight="1">
      <c r="L8658" s="293"/>
      <c r="M8658" s="290"/>
      <c r="N8658" s="314"/>
    </row>
    <row r="8659" spans="12:14" s="291" customFormat="1" ht="12.75" hidden="1" customHeight="1">
      <c r="L8659" s="293"/>
      <c r="M8659" s="290"/>
      <c r="N8659" s="314"/>
    </row>
    <row r="8660" spans="12:14" s="291" customFormat="1" ht="12.75" hidden="1" customHeight="1">
      <c r="L8660" s="293"/>
      <c r="M8660" s="290"/>
      <c r="N8660" s="314"/>
    </row>
    <row r="8661" spans="12:14" s="291" customFormat="1" ht="12.75" hidden="1" customHeight="1">
      <c r="L8661" s="293"/>
      <c r="M8661" s="290"/>
      <c r="N8661" s="314"/>
    </row>
    <row r="8662" spans="12:14" s="291" customFormat="1" ht="12.75" hidden="1" customHeight="1">
      <c r="L8662" s="293"/>
      <c r="M8662" s="290"/>
      <c r="N8662" s="314"/>
    </row>
    <row r="8663" spans="12:14" s="291" customFormat="1" ht="12.75" hidden="1" customHeight="1">
      <c r="L8663" s="293"/>
      <c r="M8663" s="290"/>
      <c r="N8663" s="314"/>
    </row>
    <row r="8664" spans="12:14" s="291" customFormat="1" ht="12.75" hidden="1" customHeight="1">
      <c r="L8664" s="293"/>
      <c r="M8664" s="290"/>
      <c r="N8664" s="314"/>
    </row>
    <row r="8665" spans="12:14" s="291" customFormat="1" ht="12.75" hidden="1" customHeight="1">
      <c r="L8665" s="293"/>
      <c r="M8665" s="290"/>
      <c r="N8665" s="314"/>
    </row>
    <row r="8666" spans="12:14" s="291" customFormat="1" ht="12.75" hidden="1" customHeight="1">
      <c r="L8666" s="293"/>
      <c r="M8666" s="290"/>
      <c r="N8666" s="314"/>
    </row>
    <row r="8667" spans="12:14" s="291" customFormat="1" ht="12.75" hidden="1" customHeight="1">
      <c r="L8667" s="293"/>
      <c r="M8667" s="290"/>
      <c r="N8667" s="314"/>
    </row>
    <row r="8668" spans="12:14" s="291" customFormat="1" ht="12.75" hidden="1" customHeight="1">
      <c r="L8668" s="293"/>
      <c r="M8668" s="290"/>
      <c r="N8668" s="314"/>
    </row>
    <row r="8669" spans="12:14" s="291" customFormat="1" ht="12.75" hidden="1" customHeight="1">
      <c r="L8669" s="293"/>
      <c r="M8669" s="290"/>
      <c r="N8669" s="314"/>
    </row>
    <row r="8670" spans="12:14" s="291" customFormat="1" ht="12.75" hidden="1" customHeight="1">
      <c r="L8670" s="293"/>
      <c r="M8670" s="290"/>
      <c r="N8670" s="314"/>
    </row>
    <row r="8671" spans="12:14" s="291" customFormat="1" ht="12.75" hidden="1" customHeight="1">
      <c r="L8671" s="293"/>
      <c r="M8671" s="290"/>
      <c r="N8671" s="314"/>
    </row>
    <row r="8672" spans="12:14" s="291" customFormat="1" ht="12.75" hidden="1" customHeight="1">
      <c r="L8672" s="293"/>
      <c r="M8672" s="290"/>
      <c r="N8672" s="314"/>
    </row>
    <row r="8673" spans="12:14" s="291" customFormat="1" ht="12.75" hidden="1" customHeight="1">
      <c r="L8673" s="293"/>
      <c r="M8673" s="290"/>
      <c r="N8673" s="314"/>
    </row>
    <row r="8674" spans="12:14" s="291" customFormat="1" ht="12.75" hidden="1" customHeight="1">
      <c r="L8674" s="293"/>
      <c r="M8674" s="290"/>
      <c r="N8674" s="314"/>
    </row>
    <row r="8675" spans="12:14" s="291" customFormat="1" ht="12.75" hidden="1" customHeight="1">
      <c r="L8675" s="293"/>
      <c r="M8675" s="290"/>
      <c r="N8675" s="314"/>
    </row>
    <row r="8676" spans="12:14" s="291" customFormat="1" ht="12.75" hidden="1" customHeight="1">
      <c r="L8676" s="293"/>
      <c r="M8676" s="290"/>
      <c r="N8676" s="314"/>
    </row>
    <row r="8677" spans="12:14" s="291" customFormat="1" ht="12.75" hidden="1" customHeight="1">
      <c r="L8677" s="293"/>
      <c r="M8677" s="290"/>
      <c r="N8677" s="314"/>
    </row>
    <row r="8678" spans="12:14" s="291" customFormat="1" ht="12.75" hidden="1" customHeight="1">
      <c r="L8678" s="293"/>
      <c r="M8678" s="290"/>
      <c r="N8678" s="314"/>
    </row>
    <row r="8679" spans="12:14" s="291" customFormat="1" ht="12.75" hidden="1" customHeight="1">
      <c r="L8679" s="293"/>
      <c r="M8679" s="290"/>
      <c r="N8679" s="314"/>
    </row>
    <row r="8680" spans="12:14" s="291" customFormat="1" ht="12.75" hidden="1" customHeight="1">
      <c r="L8680" s="293"/>
      <c r="M8680" s="290"/>
      <c r="N8680" s="314"/>
    </row>
    <row r="8681" spans="12:14" s="291" customFormat="1" ht="12.75" hidden="1" customHeight="1">
      <c r="L8681" s="293"/>
      <c r="M8681" s="290"/>
      <c r="N8681" s="314"/>
    </row>
    <row r="8682" spans="12:14" s="291" customFormat="1" ht="12.75" hidden="1" customHeight="1">
      <c r="L8682" s="293"/>
      <c r="M8682" s="290"/>
      <c r="N8682" s="314"/>
    </row>
    <row r="8683" spans="12:14" s="291" customFormat="1" ht="12.75" hidden="1" customHeight="1">
      <c r="L8683" s="293"/>
      <c r="M8683" s="290"/>
      <c r="N8683" s="314"/>
    </row>
    <row r="8684" spans="12:14" s="291" customFormat="1" ht="12.75" hidden="1" customHeight="1">
      <c r="L8684" s="293"/>
      <c r="M8684" s="290"/>
      <c r="N8684" s="314"/>
    </row>
    <row r="8685" spans="12:14" s="291" customFormat="1" ht="12.75" hidden="1" customHeight="1">
      <c r="L8685" s="293"/>
      <c r="M8685" s="290"/>
      <c r="N8685" s="314"/>
    </row>
    <row r="8686" spans="12:14" s="291" customFormat="1" ht="12.75" hidden="1" customHeight="1">
      <c r="L8686" s="293"/>
      <c r="M8686" s="290"/>
      <c r="N8686" s="314"/>
    </row>
    <row r="8687" spans="12:14" s="291" customFormat="1" ht="12.75" hidden="1" customHeight="1">
      <c r="L8687" s="293"/>
      <c r="M8687" s="290"/>
      <c r="N8687" s="314"/>
    </row>
    <row r="8688" spans="12:14" s="291" customFormat="1" ht="12.75" hidden="1" customHeight="1">
      <c r="L8688" s="293"/>
      <c r="M8688" s="290"/>
      <c r="N8688" s="314"/>
    </row>
    <row r="8689" spans="12:14" s="291" customFormat="1" ht="12.75" hidden="1" customHeight="1">
      <c r="L8689" s="293"/>
      <c r="M8689" s="290"/>
      <c r="N8689" s="314"/>
    </row>
    <row r="8690" spans="12:14" s="291" customFormat="1" ht="12.75" hidden="1" customHeight="1">
      <c r="L8690" s="293"/>
      <c r="M8690" s="290"/>
      <c r="N8690" s="314"/>
    </row>
    <row r="8691" spans="12:14" s="291" customFormat="1" ht="12.75" hidden="1" customHeight="1">
      <c r="L8691" s="293"/>
      <c r="M8691" s="290"/>
      <c r="N8691" s="314"/>
    </row>
    <row r="8692" spans="12:14" s="291" customFormat="1" ht="12.75" hidden="1" customHeight="1">
      <c r="L8692" s="293"/>
      <c r="M8692" s="290"/>
      <c r="N8692" s="314"/>
    </row>
    <row r="8693" spans="12:14" s="291" customFormat="1" ht="12.75" hidden="1" customHeight="1">
      <c r="L8693" s="293"/>
      <c r="M8693" s="290"/>
      <c r="N8693" s="314"/>
    </row>
    <row r="8694" spans="12:14" s="291" customFormat="1" ht="12.75" hidden="1" customHeight="1">
      <c r="L8694" s="293"/>
      <c r="M8694" s="290"/>
      <c r="N8694" s="314"/>
    </row>
    <row r="8695" spans="12:14" s="291" customFormat="1" ht="12.75" hidden="1" customHeight="1">
      <c r="L8695" s="293"/>
      <c r="M8695" s="290"/>
      <c r="N8695" s="314"/>
    </row>
    <row r="8696" spans="12:14" s="291" customFormat="1" ht="12.75" hidden="1" customHeight="1">
      <c r="L8696" s="293"/>
      <c r="M8696" s="290"/>
      <c r="N8696" s="314"/>
    </row>
    <row r="8697" spans="12:14" s="291" customFormat="1" ht="12.75" hidden="1" customHeight="1">
      <c r="L8697" s="293"/>
      <c r="M8697" s="290"/>
      <c r="N8697" s="314"/>
    </row>
    <row r="8698" spans="12:14" s="291" customFormat="1" ht="12.75" hidden="1" customHeight="1">
      <c r="L8698" s="293"/>
      <c r="M8698" s="290"/>
      <c r="N8698" s="314"/>
    </row>
    <row r="8699" spans="12:14" s="291" customFormat="1" ht="12.75" hidden="1" customHeight="1">
      <c r="L8699" s="293"/>
      <c r="M8699" s="290"/>
      <c r="N8699" s="314"/>
    </row>
    <row r="8700" spans="12:14" s="291" customFormat="1" ht="12.75" hidden="1" customHeight="1">
      <c r="L8700" s="293"/>
      <c r="M8700" s="290"/>
      <c r="N8700" s="314"/>
    </row>
    <row r="8701" spans="12:14" s="291" customFormat="1" ht="12.75" hidden="1" customHeight="1">
      <c r="L8701" s="293"/>
      <c r="M8701" s="290"/>
      <c r="N8701" s="314"/>
    </row>
    <row r="8702" spans="12:14" s="291" customFormat="1" ht="12.75" hidden="1" customHeight="1">
      <c r="L8702" s="293"/>
      <c r="M8702" s="290"/>
      <c r="N8702" s="314"/>
    </row>
    <row r="8703" spans="12:14" s="291" customFormat="1" ht="12.75" hidden="1" customHeight="1">
      <c r="L8703" s="293"/>
      <c r="M8703" s="290"/>
      <c r="N8703" s="314"/>
    </row>
    <row r="8704" spans="12:14" s="291" customFormat="1" ht="12.75" hidden="1" customHeight="1">
      <c r="L8704" s="293"/>
      <c r="M8704" s="290"/>
      <c r="N8704" s="314"/>
    </row>
    <row r="8705" spans="12:14" s="291" customFormat="1" ht="12.75" hidden="1" customHeight="1">
      <c r="L8705" s="293"/>
      <c r="M8705" s="290"/>
      <c r="N8705" s="314"/>
    </row>
    <row r="8706" spans="12:14" s="291" customFormat="1" ht="12.75" hidden="1" customHeight="1">
      <c r="L8706" s="293"/>
      <c r="M8706" s="290"/>
      <c r="N8706" s="314"/>
    </row>
    <row r="8707" spans="12:14" s="291" customFormat="1" ht="12.75" hidden="1" customHeight="1">
      <c r="L8707" s="293"/>
      <c r="M8707" s="290"/>
      <c r="N8707" s="314"/>
    </row>
    <row r="8708" spans="12:14" s="291" customFormat="1" ht="12.75" hidden="1" customHeight="1">
      <c r="L8708" s="293"/>
      <c r="M8708" s="290"/>
      <c r="N8708" s="314"/>
    </row>
    <row r="8709" spans="12:14" s="291" customFormat="1" ht="12.75" hidden="1" customHeight="1">
      <c r="L8709" s="293"/>
      <c r="M8709" s="290"/>
      <c r="N8709" s="314"/>
    </row>
    <row r="8710" spans="12:14" s="291" customFormat="1" ht="12.75" hidden="1" customHeight="1">
      <c r="L8710" s="293"/>
      <c r="M8710" s="290"/>
      <c r="N8710" s="314"/>
    </row>
    <row r="8711" spans="12:14" s="291" customFormat="1" ht="12.75" hidden="1" customHeight="1">
      <c r="L8711" s="293"/>
      <c r="M8711" s="290"/>
      <c r="N8711" s="314"/>
    </row>
    <row r="8712" spans="12:14" s="291" customFormat="1" ht="12.75" hidden="1" customHeight="1">
      <c r="L8712" s="293"/>
      <c r="M8712" s="290"/>
      <c r="N8712" s="314"/>
    </row>
    <row r="8713" spans="12:14" s="291" customFormat="1" ht="12.75" hidden="1" customHeight="1">
      <c r="L8713" s="293"/>
      <c r="M8713" s="290"/>
      <c r="N8713" s="314"/>
    </row>
    <row r="8714" spans="12:14" s="291" customFormat="1" ht="12.75" hidden="1" customHeight="1">
      <c r="L8714" s="293"/>
      <c r="M8714" s="290"/>
      <c r="N8714" s="314"/>
    </row>
    <row r="8715" spans="12:14" s="291" customFormat="1" ht="12.75" hidden="1" customHeight="1">
      <c r="L8715" s="293"/>
      <c r="M8715" s="290"/>
      <c r="N8715" s="314"/>
    </row>
    <row r="8716" spans="12:14" s="291" customFormat="1" ht="12.75" hidden="1" customHeight="1">
      <c r="L8716" s="293"/>
      <c r="M8716" s="290"/>
      <c r="N8716" s="314"/>
    </row>
    <row r="8717" spans="12:14" s="291" customFormat="1" ht="12.75" hidden="1" customHeight="1">
      <c r="L8717" s="293"/>
      <c r="M8717" s="290"/>
      <c r="N8717" s="314"/>
    </row>
    <row r="8718" spans="12:14" s="291" customFormat="1" ht="12.75" hidden="1" customHeight="1">
      <c r="L8718" s="293"/>
      <c r="M8718" s="290"/>
      <c r="N8718" s="314"/>
    </row>
    <row r="8719" spans="12:14" s="291" customFormat="1" ht="12.75" hidden="1" customHeight="1">
      <c r="L8719" s="293"/>
      <c r="M8719" s="290"/>
      <c r="N8719" s="314"/>
    </row>
    <row r="8720" spans="12:14" s="291" customFormat="1" ht="12.75" hidden="1" customHeight="1">
      <c r="L8720" s="293"/>
      <c r="M8720" s="290"/>
      <c r="N8720" s="314"/>
    </row>
    <row r="8721" spans="12:14" s="291" customFormat="1" ht="12.75" hidden="1" customHeight="1">
      <c r="L8721" s="293"/>
      <c r="M8721" s="290"/>
      <c r="N8721" s="314"/>
    </row>
    <row r="8722" spans="12:14" s="291" customFormat="1" ht="12.75" hidden="1" customHeight="1">
      <c r="L8722" s="293"/>
      <c r="M8722" s="290"/>
      <c r="N8722" s="314"/>
    </row>
    <row r="8723" spans="12:14" s="291" customFormat="1" ht="12.75" hidden="1" customHeight="1">
      <c r="L8723" s="293"/>
      <c r="M8723" s="290"/>
      <c r="N8723" s="314"/>
    </row>
    <row r="8724" spans="12:14" s="291" customFormat="1" ht="12.75" hidden="1" customHeight="1">
      <c r="L8724" s="293"/>
      <c r="M8724" s="290"/>
      <c r="N8724" s="314"/>
    </row>
    <row r="8725" spans="12:14" s="291" customFormat="1" ht="12.75" hidden="1" customHeight="1">
      <c r="L8725" s="293"/>
      <c r="M8725" s="290"/>
      <c r="N8725" s="314"/>
    </row>
    <row r="8726" spans="12:14" s="291" customFormat="1" ht="12.75" hidden="1" customHeight="1">
      <c r="L8726" s="293"/>
      <c r="M8726" s="290"/>
      <c r="N8726" s="314"/>
    </row>
    <row r="8727" spans="12:14" s="291" customFormat="1" ht="12.75" hidden="1" customHeight="1">
      <c r="L8727" s="293"/>
      <c r="M8727" s="290"/>
      <c r="N8727" s="314"/>
    </row>
    <row r="8728" spans="12:14" s="291" customFormat="1" ht="12.75" hidden="1" customHeight="1">
      <c r="L8728" s="293"/>
      <c r="M8728" s="290"/>
      <c r="N8728" s="314"/>
    </row>
    <row r="8729" spans="12:14" s="291" customFormat="1" ht="12.75" hidden="1" customHeight="1">
      <c r="L8729" s="293"/>
      <c r="M8729" s="290"/>
      <c r="N8729" s="314"/>
    </row>
    <row r="8730" spans="12:14" s="291" customFormat="1" ht="12.75" hidden="1" customHeight="1">
      <c r="L8730" s="293"/>
      <c r="M8730" s="290"/>
      <c r="N8730" s="314"/>
    </row>
    <row r="8731" spans="12:14" s="291" customFormat="1" ht="12.75" hidden="1" customHeight="1">
      <c r="L8731" s="293"/>
      <c r="M8731" s="290"/>
      <c r="N8731" s="314"/>
    </row>
    <row r="8732" spans="12:14" s="291" customFormat="1" ht="12.75" hidden="1" customHeight="1">
      <c r="L8732" s="293"/>
      <c r="M8732" s="290"/>
      <c r="N8732" s="314"/>
    </row>
    <row r="8733" spans="12:14" s="291" customFormat="1" ht="12.75" hidden="1" customHeight="1">
      <c r="L8733" s="293"/>
      <c r="M8733" s="290"/>
      <c r="N8733" s="314"/>
    </row>
    <row r="8734" spans="12:14" s="291" customFormat="1" ht="12.75" hidden="1" customHeight="1">
      <c r="L8734" s="293"/>
      <c r="M8734" s="290"/>
      <c r="N8734" s="314"/>
    </row>
    <row r="8735" spans="12:14" s="291" customFormat="1" ht="12.75" hidden="1" customHeight="1">
      <c r="L8735" s="293"/>
      <c r="M8735" s="290"/>
      <c r="N8735" s="314"/>
    </row>
    <row r="8736" spans="12:14" s="291" customFormat="1" ht="12.75" hidden="1" customHeight="1">
      <c r="L8736" s="293"/>
      <c r="M8736" s="290"/>
      <c r="N8736" s="314"/>
    </row>
    <row r="8737" spans="12:14" s="291" customFormat="1" ht="12.75" hidden="1" customHeight="1">
      <c r="L8737" s="293"/>
      <c r="M8737" s="290"/>
      <c r="N8737" s="314"/>
    </row>
    <row r="8738" spans="12:14" s="291" customFormat="1" ht="12.75" hidden="1" customHeight="1">
      <c r="L8738" s="293"/>
      <c r="M8738" s="290"/>
      <c r="N8738" s="314"/>
    </row>
    <row r="8739" spans="12:14" s="291" customFormat="1" ht="12.75" hidden="1" customHeight="1">
      <c r="L8739" s="293"/>
      <c r="M8739" s="290"/>
      <c r="N8739" s="314"/>
    </row>
    <row r="8740" spans="12:14" s="291" customFormat="1" ht="12.75" hidden="1" customHeight="1">
      <c r="L8740" s="293"/>
      <c r="M8740" s="290"/>
      <c r="N8740" s="314"/>
    </row>
    <row r="8741" spans="12:14" s="291" customFormat="1" ht="12.75" hidden="1" customHeight="1">
      <c r="L8741" s="293"/>
      <c r="M8741" s="290"/>
      <c r="N8741" s="314"/>
    </row>
    <row r="8742" spans="12:14" s="291" customFormat="1" ht="12.75" hidden="1" customHeight="1">
      <c r="L8742" s="293"/>
      <c r="M8742" s="290"/>
      <c r="N8742" s="314"/>
    </row>
    <row r="8743" spans="12:14" s="291" customFormat="1" ht="12.75" hidden="1" customHeight="1">
      <c r="L8743" s="293"/>
      <c r="M8743" s="290"/>
      <c r="N8743" s="314"/>
    </row>
    <row r="8744" spans="12:14" s="291" customFormat="1" ht="12.75" hidden="1" customHeight="1">
      <c r="L8744" s="293"/>
      <c r="M8744" s="290"/>
      <c r="N8744" s="314"/>
    </row>
    <row r="8745" spans="12:14" s="291" customFormat="1" ht="12.75" hidden="1" customHeight="1">
      <c r="L8745" s="293"/>
      <c r="M8745" s="290"/>
      <c r="N8745" s="314"/>
    </row>
    <row r="8746" spans="12:14" s="291" customFormat="1" ht="12.75" hidden="1" customHeight="1">
      <c r="L8746" s="293"/>
      <c r="M8746" s="290"/>
      <c r="N8746" s="314"/>
    </row>
    <row r="8747" spans="12:14" s="291" customFormat="1" ht="12.75" hidden="1" customHeight="1">
      <c r="L8747" s="293"/>
      <c r="M8747" s="290"/>
      <c r="N8747" s="314"/>
    </row>
    <row r="8748" spans="12:14" s="291" customFormat="1" ht="12.75" hidden="1" customHeight="1">
      <c r="L8748" s="293"/>
      <c r="M8748" s="290"/>
      <c r="N8748" s="314"/>
    </row>
    <row r="8749" spans="12:14" s="291" customFormat="1" ht="12.75" hidden="1" customHeight="1">
      <c r="L8749" s="293"/>
      <c r="M8749" s="290"/>
      <c r="N8749" s="314"/>
    </row>
    <row r="8750" spans="12:14" s="291" customFormat="1" ht="12.75" hidden="1" customHeight="1">
      <c r="L8750" s="293"/>
      <c r="M8750" s="290"/>
      <c r="N8750" s="314"/>
    </row>
    <row r="8751" spans="12:14" s="291" customFormat="1" ht="12.75" hidden="1" customHeight="1">
      <c r="L8751" s="293"/>
      <c r="M8751" s="290"/>
      <c r="N8751" s="314"/>
    </row>
    <row r="8752" spans="12:14" s="291" customFormat="1" ht="12.75" hidden="1" customHeight="1">
      <c r="L8752" s="293"/>
      <c r="M8752" s="290"/>
      <c r="N8752" s="314"/>
    </row>
    <row r="8753" spans="12:14" s="291" customFormat="1" ht="12.75" hidden="1" customHeight="1">
      <c r="L8753" s="293"/>
      <c r="M8753" s="290"/>
      <c r="N8753" s="314"/>
    </row>
    <row r="8754" spans="12:14" s="291" customFormat="1" ht="12.75" hidden="1" customHeight="1">
      <c r="L8754" s="293"/>
      <c r="M8754" s="290"/>
      <c r="N8754" s="314"/>
    </row>
    <row r="8755" spans="12:14" s="291" customFormat="1" ht="12.75" hidden="1" customHeight="1">
      <c r="L8755" s="293"/>
      <c r="M8755" s="290"/>
      <c r="N8755" s="314"/>
    </row>
    <row r="8756" spans="12:14" s="291" customFormat="1" ht="12.75" hidden="1" customHeight="1">
      <c r="L8756" s="293"/>
      <c r="M8756" s="290"/>
      <c r="N8756" s="314"/>
    </row>
    <row r="8757" spans="12:14" s="291" customFormat="1" ht="12.75" hidden="1" customHeight="1">
      <c r="L8757" s="293"/>
      <c r="M8757" s="290"/>
      <c r="N8757" s="314"/>
    </row>
    <row r="8758" spans="12:14" s="291" customFormat="1" ht="12.75" hidden="1" customHeight="1">
      <c r="L8758" s="293"/>
      <c r="M8758" s="290"/>
      <c r="N8758" s="314"/>
    </row>
    <row r="8759" spans="12:14" s="291" customFormat="1" ht="12.75" hidden="1" customHeight="1">
      <c r="L8759" s="293"/>
      <c r="M8759" s="290"/>
      <c r="N8759" s="314"/>
    </row>
    <row r="8760" spans="12:14" s="291" customFormat="1" ht="12.75" hidden="1" customHeight="1">
      <c r="L8760" s="293"/>
      <c r="M8760" s="290"/>
      <c r="N8760" s="314"/>
    </row>
    <row r="8761" spans="12:14" s="291" customFormat="1" ht="12.75" hidden="1" customHeight="1">
      <c r="L8761" s="293"/>
      <c r="M8761" s="290"/>
      <c r="N8761" s="314"/>
    </row>
    <row r="8762" spans="12:14" s="291" customFormat="1" ht="12.75" hidden="1" customHeight="1">
      <c r="L8762" s="293"/>
      <c r="M8762" s="290"/>
      <c r="N8762" s="314"/>
    </row>
    <row r="8763" spans="12:14" s="291" customFormat="1" ht="12.75" hidden="1" customHeight="1">
      <c r="L8763" s="293"/>
      <c r="M8763" s="290"/>
      <c r="N8763" s="314"/>
    </row>
    <row r="8764" spans="12:14" s="291" customFormat="1" ht="12.75" hidden="1" customHeight="1">
      <c r="L8764" s="293"/>
      <c r="M8764" s="290"/>
      <c r="N8764" s="314"/>
    </row>
    <row r="8765" spans="12:14" s="291" customFormat="1" ht="12.75" hidden="1" customHeight="1">
      <c r="L8765" s="293"/>
      <c r="M8765" s="290"/>
      <c r="N8765" s="314"/>
    </row>
    <row r="8766" spans="12:14" s="291" customFormat="1" ht="12.75" hidden="1" customHeight="1">
      <c r="L8766" s="293"/>
      <c r="M8766" s="290"/>
      <c r="N8766" s="314"/>
    </row>
    <row r="8767" spans="12:14" s="291" customFormat="1" ht="12.75" hidden="1" customHeight="1">
      <c r="L8767" s="293"/>
      <c r="M8767" s="290"/>
      <c r="N8767" s="314"/>
    </row>
    <row r="8768" spans="12:14" s="291" customFormat="1" ht="12.75" hidden="1" customHeight="1">
      <c r="L8768" s="293"/>
      <c r="M8768" s="290"/>
      <c r="N8768" s="314"/>
    </row>
    <row r="8769" spans="12:14" s="291" customFormat="1" ht="12.75" hidden="1" customHeight="1">
      <c r="L8769" s="293"/>
      <c r="M8769" s="290"/>
      <c r="N8769" s="314"/>
    </row>
    <row r="8770" spans="12:14" s="291" customFormat="1" ht="12.75" hidden="1" customHeight="1">
      <c r="L8770" s="293"/>
      <c r="M8770" s="290"/>
      <c r="N8770" s="314"/>
    </row>
    <row r="8771" spans="12:14" s="291" customFormat="1" ht="12.75" hidden="1" customHeight="1">
      <c r="L8771" s="293"/>
      <c r="M8771" s="290"/>
      <c r="N8771" s="314"/>
    </row>
    <row r="8772" spans="12:14" s="291" customFormat="1" ht="12.75" hidden="1" customHeight="1">
      <c r="L8772" s="293"/>
      <c r="M8772" s="290"/>
      <c r="N8772" s="314"/>
    </row>
    <row r="8773" spans="12:14" s="291" customFormat="1" ht="12.75" hidden="1" customHeight="1">
      <c r="L8773" s="293"/>
      <c r="M8773" s="290"/>
      <c r="N8773" s="314"/>
    </row>
    <row r="8774" spans="12:14" s="291" customFormat="1" ht="12.75" hidden="1" customHeight="1">
      <c r="L8774" s="293"/>
      <c r="M8774" s="290"/>
      <c r="N8774" s="314"/>
    </row>
    <row r="8775" spans="12:14" s="291" customFormat="1" ht="12.75" hidden="1" customHeight="1">
      <c r="L8775" s="293"/>
      <c r="M8775" s="290"/>
      <c r="N8775" s="314"/>
    </row>
    <row r="8776" spans="12:14" s="291" customFormat="1" ht="12.75" hidden="1" customHeight="1">
      <c r="L8776" s="293"/>
      <c r="M8776" s="290"/>
      <c r="N8776" s="314"/>
    </row>
    <row r="8777" spans="12:14" s="291" customFormat="1" ht="12.75" hidden="1" customHeight="1">
      <c r="L8777" s="293"/>
      <c r="M8777" s="290"/>
      <c r="N8777" s="314"/>
    </row>
    <row r="8778" spans="12:14" s="291" customFormat="1" ht="12.75" hidden="1" customHeight="1">
      <c r="L8778" s="293"/>
      <c r="M8778" s="290"/>
      <c r="N8778" s="314"/>
    </row>
    <row r="8779" spans="12:14" s="291" customFormat="1" ht="12.75" hidden="1" customHeight="1">
      <c r="L8779" s="293"/>
      <c r="M8779" s="290"/>
      <c r="N8779" s="314"/>
    </row>
    <row r="8780" spans="12:14" s="291" customFormat="1" ht="12.75" hidden="1" customHeight="1">
      <c r="L8780" s="293"/>
      <c r="M8780" s="290"/>
      <c r="N8780" s="314"/>
    </row>
    <row r="8781" spans="12:14" s="291" customFormat="1" ht="12.75" hidden="1" customHeight="1">
      <c r="L8781" s="293"/>
      <c r="M8781" s="290"/>
      <c r="N8781" s="314"/>
    </row>
    <row r="8782" spans="12:14" s="291" customFormat="1" ht="12.75" hidden="1" customHeight="1">
      <c r="L8782" s="293"/>
      <c r="M8782" s="290"/>
      <c r="N8782" s="314"/>
    </row>
    <row r="8783" spans="12:14" s="291" customFormat="1" ht="12.75" hidden="1" customHeight="1">
      <c r="L8783" s="293"/>
      <c r="M8783" s="290"/>
      <c r="N8783" s="314"/>
    </row>
    <row r="8784" spans="12:14" s="291" customFormat="1" ht="12.75" hidden="1" customHeight="1">
      <c r="L8784" s="293"/>
      <c r="M8784" s="290"/>
      <c r="N8784" s="314"/>
    </row>
    <row r="8785" spans="12:14" s="291" customFormat="1" ht="12.75" hidden="1" customHeight="1">
      <c r="L8785" s="293"/>
      <c r="M8785" s="290"/>
      <c r="N8785" s="314"/>
    </row>
    <row r="8786" spans="12:14" s="291" customFormat="1" ht="12.75" hidden="1" customHeight="1">
      <c r="L8786" s="293"/>
      <c r="M8786" s="290"/>
      <c r="N8786" s="314"/>
    </row>
    <row r="8787" spans="12:14" s="291" customFormat="1" ht="12.75" hidden="1" customHeight="1">
      <c r="L8787" s="293"/>
      <c r="M8787" s="290"/>
      <c r="N8787" s="314"/>
    </row>
    <row r="8788" spans="12:14" s="291" customFormat="1" ht="12.75" hidden="1" customHeight="1">
      <c r="L8788" s="293"/>
      <c r="M8788" s="290"/>
      <c r="N8788" s="314"/>
    </row>
    <row r="8789" spans="12:14" s="291" customFormat="1" ht="12.75" hidden="1" customHeight="1">
      <c r="L8789" s="293"/>
      <c r="M8789" s="290"/>
      <c r="N8789" s="314"/>
    </row>
    <row r="8790" spans="12:14" s="291" customFormat="1" ht="12.75" hidden="1" customHeight="1">
      <c r="L8790" s="293"/>
      <c r="M8790" s="290"/>
      <c r="N8790" s="314"/>
    </row>
    <row r="8791" spans="12:14" s="291" customFormat="1" ht="12.75" hidden="1" customHeight="1">
      <c r="L8791" s="293"/>
      <c r="M8791" s="290"/>
      <c r="N8791" s="314"/>
    </row>
    <row r="8792" spans="12:14" s="291" customFormat="1" ht="12.75" hidden="1" customHeight="1">
      <c r="L8792" s="293"/>
      <c r="M8792" s="290"/>
      <c r="N8792" s="314"/>
    </row>
    <row r="8793" spans="12:14" s="291" customFormat="1" ht="12.75" hidden="1" customHeight="1">
      <c r="L8793" s="293"/>
      <c r="M8793" s="290"/>
      <c r="N8793" s="314"/>
    </row>
    <row r="8794" spans="12:14" s="291" customFormat="1" ht="12.75" hidden="1" customHeight="1">
      <c r="L8794" s="293"/>
      <c r="M8794" s="290"/>
      <c r="N8794" s="314"/>
    </row>
    <row r="8795" spans="12:14" s="291" customFormat="1" ht="12.75" hidden="1" customHeight="1">
      <c r="L8795" s="293"/>
      <c r="M8795" s="290"/>
      <c r="N8795" s="314"/>
    </row>
    <row r="8796" spans="12:14" s="291" customFormat="1" ht="12.75" hidden="1" customHeight="1">
      <c r="L8796" s="293"/>
      <c r="M8796" s="290"/>
      <c r="N8796" s="314"/>
    </row>
    <row r="8797" spans="12:14" s="291" customFormat="1" ht="12.75" hidden="1" customHeight="1">
      <c r="L8797" s="293"/>
      <c r="M8797" s="290"/>
      <c r="N8797" s="314"/>
    </row>
    <row r="8798" spans="12:14" s="291" customFormat="1" ht="12.75" hidden="1" customHeight="1">
      <c r="L8798" s="293"/>
      <c r="M8798" s="290"/>
      <c r="N8798" s="314"/>
    </row>
    <row r="8799" spans="12:14" s="291" customFormat="1" ht="12.75" hidden="1" customHeight="1">
      <c r="L8799" s="293"/>
      <c r="M8799" s="290"/>
      <c r="N8799" s="314"/>
    </row>
    <row r="8800" spans="12:14" s="291" customFormat="1" ht="12.75" hidden="1" customHeight="1">
      <c r="L8800" s="293"/>
      <c r="M8800" s="290"/>
      <c r="N8800" s="314"/>
    </row>
    <row r="8801" spans="12:14" s="291" customFormat="1" ht="12.75" hidden="1" customHeight="1">
      <c r="L8801" s="293"/>
      <c r="M8801" s="290"/>
      <c r="N8801" s="314"/>
    </row>
    <row r="8802" spans="12:14" s="291" customFormat="1" ht="12.75" hidden="1" customHeight="1">
      <c r="L8802" s="293"/>
      <c r="M8802" s="290"/>
      <c r="N8802" s="314"/>
    </row>
    <row r="8803" spans="12:14" s="291" customFormat="1" ht="12.75" hidden="1" customHeight="1">
      <c r="L8803" s="293"/>
      <c r="M8803" s="290"/>
      <c r="N8803" s="314"/>
    </row>
    <row r="8804" spans="12:14" s="291" customFormat="1" ht="12.75" hidden="1" customHeight="1">
      <c r="L8804" s="293"/>
      <c r="M8804" s="290"/>
      <c r="N8804" s="314"/>
    </row>
    <row r="8805" spans="12:14" s="291" customFormat="1" ht="12.75" hidden="1" customHeight="1">
      <c r="L8805" s="293"/>
      <c r="M8805" s="290"/>
      <c r="N8805" s="314"/>
    </row>
    <row r="8806" spans="12:14" s="291" customFormat="1" ht="12.75" hidden="1" customHeight="1">
      <c r="L8806" s="293"/>
      <c r="M8806" s="290"/>
      <c r="N8806" s="314"/>
    </row>
    <row r="8807" spans="12:14" s="291" customFormat="1" ht="12.75" hidden="1" customHeight="1">
      <c r="L8807" s="293"/>
      <c r="M8807" s="290"/>
      <c r="N8807" s="314"/>
    </row>
    <row r="8808" spans="12:14" s="291" customFormat="1" ht="12.75" hidden="1" customHeight="1">
      <c r="L8808" s="293"/>
      <c r="M8808" s="290"/>
      <c r="N8808" s="314"/>
    </row>
    <row r="8809" spans="12:14" s="291" customFormat="1" ht="12.75" hidden="1" customHeight="1">
      <c r="L8809" s="293"/>
      <c r="M8809" s="290"/>
      <c r="N8809" s="314"/>
    </row>
    <row r="8810" spans="12:14" s="291" customFormat="1" ht="12.75" hidden="1" customHeight="1">
      <c r="L8810" s="293"/>
      <c r="M8810" s="290"/>
      <c r="N8810" s="314"/>
    </row>
    <row r="8811" spans="12:14" s="291" customFormat="1" ht="12.75" hidden="1" customHeight="1">
      <c r="L8811" s="293"/>
      <c r="M8811" s="290"/>
      <c r="N8811" s="314"/>
    </row>
    <row r="8812" spans="12:14" s="291" customFormat="1" ht="12.75" hidden="1" customHeight="1">
      <c r="L8812" s="293"/>
      <c r="M8812" s="290"/>
      <c r="N8812" s="314"/>
    </row>
    <row r="8813" spans="12:14" s="291" customFormat="1" ht="12.75" hidden="1" customHeight="1">
      <c r="L8813" s="293"/>
      <c r="M8813" s="290"/>
      <c r="N8813" s="314"/>
    </row>
    <row r="8814" spans="12:14" s="291" customFormat="1" ht="12.75" hidden="1" customHeight="1">
      <c r="L8814" s="293"/>
      <c r="M8814" s="290"/>
      <c r="N8814" s="314"/>
    </row>
    <row r="8815" spans="12:14" s="291" customFormat="1" ht="12.75" hidden="1" customHeight="1">
      <c r="L8815" s="293"/>
      <c r="M8815" s="290"/>
      <c r="N8815" s="314"/>
    </row>
    <row r="8816" spans="12:14" s="291" customFormat="1" ht="12.75" hidden="1" customHeight="1">
      <c r="L8816" s="293"/>
      <c r="M8816" s="290"/>
      <c r="N8816" s="314"/>
    </row>
    <row r="8817" spans="12:14" s="291" customFormat="1" ht="12.75" hidden="1" customHeight="1">
      <c r="L8817" s="293"/>
      <c r="M8817" s="290"/>
      <c r="N8817" s="314"/>
    </row>
    <row r="8818" spans="12:14" s="291" customFormat="1" ht="12.75" hidden="1" customHeight="1">
      <c r="L8818" s="293"/>
      <c r="M8818" s="290"/>
      <c r="N8818" s="314"/>
    </row>
    <row r="8819" spans="12:14" s="291" customFormat="1" ht="12.75" hidden="1" customHeight="1">
      <c r="L8819" s="293"/>
      <c r="M8819" s="290"/>
      <c r="N8819" s="314"/>
    </row>
    <row r="8820" spans="12:14" s="291" customFormat="1" ht="12.75" hidden="1" customHeight="1">
      <c r="L8820" s="293"/>
      <c r="M8820" s="290"/>
      <c r="N8820" s="314"/>
    </row>
    <row r="8821" spans="12:14" s="291" customFormat="1" ht="12.75" hidden="1" customHeight="1">
      <c r="L8821" s="293"/>
      <c r="M8821" s="290"/>
      <c r="N8821" s="314"/>
    </row>
    <row r="8822" spans="12:14" s="291" customFormat="1" ht="12.75" hidden="1" customHeight="1">
      <c r="L8822" s="293"/>
      <c r="M8822" s="290"/>
      <c r="N8822" s="314"/>
    </row>
    <row r="8823" spans="12:14" s="291" customFormat="1" ht="12.75" hidden="1" customHeight="1">
      <c r="L8823" s="293"/>
      <c r="M8823" s="290"/>
      <c r="N8823" s="314"/>
    </row>
    <row r="8824" spans="12:14" s="291" customFormat="1" ht="12.75" hidden="1" customHeight="1">
      <c r="L8824" s="293"/>
      <c r="M8824" s="290"/>
      <c r="N8824" s="314"/>
    </row>
    <row r="8825" spans="12:14" s="291" customFormat="1" ht="12.75" hidden="1" customHeight="1">
      <c r="L8825" s="293"/>
      <c r="M8825" s="290"/>
      <c r="N8825" s="314"/>
    </row>
    <row r="8826" spans="12:14" s="291" customFormat="1" ht="12.75" hidden="1" customHeight="1">
      <c r="L8826" s="293"/>
      <c r="M8826" s="290"/>
      <c r="N8826" s="314"/>
    </row>
    <row r="8827" spans="12:14" s="291" customFormat="1" ht="12.75" hidden="1" customHeight="1">
      <c r="L8827" s="293"/>
      <c r="M8827" s="290"/>
      <c r="N8827" s="314"/>
    </row>
    <row r="8828" spans="12:14" s="291" customFormat="1" ht="12.75" hidden="1" customHeight="1">
      <c r="L8828" s="293"/>
      <c r="M8828" s="290"/>
      <c r="N8828" s="314"/>
    </row>
    <row r="8829" spans="12:14" s="291" customFormat="1" ht="12.75" hidden="1" customHeight="1">
      <c r="L8829" s="293"/>
      <c r="M8829" s="290"/>
      <c r="N8829" s="314"/>
    </row>
    <row r="8830" spans="12:14" s="291" customFormat="1" ht="12.75" hidden="1" customHeight="1">
      <c r="L8830" s="293"/>
      <c r="M8830" s="290"/>
      <c r="N8830" s="314"/>
    </row>
    <row r="8831" spans="12:14" s="291" customFormat="1" ht="12.75" hidden="1" customHeight="1">
      <c r="L8831" s="293"/>
      <c r="M8831" s="290"/>
      <c r="N8831" s="314"/>
    </row>
    <row r="8832" spans="12:14" s="291" customFormat="1" ht="12.75" hidden="1" customHeight="1">
      <c r="L8832" s="293"/>
      <c r="M8832" s="290"/>
      <c r="N8832" s="314"/>
    </row>
    <row r="8833" spans="12:14" s="291" customFormat="1" ht="12.75" hidden="1" customHeight="1">
      <c r="L8833" s="293"/>
      <c r="M8833" s="290"/>
      <c r="N8833" s="314"/>
    </row>
    <row r="8834" spans="12:14" s="291" customFormat="1" ht="12.75" hidden="1" customHeight="1">
      <c r="L8834" s="293"/>
      <c r="M8834" s="290"/>
      <c r="N8834" s="314"/>
    </row>
    <row r="8835" spans="12:14" s="291" customFormat="1" ht="12.75" hidden="1" customHeight="1">
      <c r="L8835" s="293"/>
      <c r="M8835" s="290"/>
      <c r="N8835" s="314"/>
    </row>
    <row r="8836" spans="12:14" s="291" customFormat="1" ht="12.75" hidden="1" customHeight="1">
      <c r="L8836" s="293"/>
      <c r="M8836" s="290"/>
      <c r="N8836" s="314"/>
    </row>
    <row r="8837" spans="12:14" s="291" customFormat="1" ht="12.75" hidden="1" customHeight="1">
      <c r="L8837" s="293"/>
      <c r="M8837" s="290"/>
      <c r="N8837" s="314"/>
    </row>
    <row r="8838" spans="12:14" s="291" customFormat="1" ht="12.75" hidden="1" customHeight="1">
      <c r="L8838" s="293"/>
      <c r="M8838" s="290"/>
      <c r="N8838" s="314"/>
    </row>
    <row r="8839" spans="12:14" s="291" customFormat="1" ht="12.75" hidden="1" customHeight="1">
      <c r="L8839" s="293"/>
      <c r="M8839" s="290"/>
      <c r="N8839" s="314"/>
    </row>
    <row r="8840" spans="12:14" s="291" customFormat="1" ht="12.75" hidden="1" customHeight="1">
      <c r="L8840" s="293"/>
      <c r="M8840" s="290"/>
      <c r="N8840" s="314"/>
    </row>
    <row r="8841" spans="12:14" s="291" customFormat="1" ht="12.75" hidden="1" customHeight="1">
      <c r="L8841" s="293"/>
      <c r="M8841" s="290"/>
      <c r="N8841" s="314"/>
    </row>
    <row r="8842" spans="12:14" s="291" customFormat="1" ht="12.75" hidden="1" customHeight="1">
      <c r="L8842" s="293"/>
      <c r="M8842" s="290"/>
      <c r="N8842" s="314"/>
    </row>
    <row r="8843" spans="12:14" s="291" customFormat="1" ht="12.75" hidden="1" customHeight="1">
      <c r="L8843" s="293"/>
      <c r="M8843" s="290"/>
      <c r="N8843" s="314"/>
    </row>
    <row r="8844" spans="12:14" s="291" customFormat="1" ht="12.75" hidden="1" customHeight="1">
      <c r="L8844" s="293"/>
      <c r="M8844" s="290"/>
      <c r="N8844" s="314"/>
    </row>
    <row r="8845" spans="12:14" s="291" customFormat="1" ht="12.75" hidden="1" customHeight="1">
      <c r="L8845" s="293"/>
      <c r="M8845" s="290"/>
      <c r="N8845" s="314"/>
    </row>
    <row r="8846" spans="12:14" s="291" customFormat="1" ht="12.75" hidden="1" customHeight="1">
      <c r="L8846" s="293"/>
      <c r="M8846" s="290"/>
      <c r="N8846" s="314"/>
    </row>
    <row r="8847" spans="12:14" s="291" customFormat="1" ht="12.75" hidden="1" customHeight="1">
      <c r="L8847" s="293"/>
      <c r="M8847" s="290"/>
      <c r="N8847" s="314"/>
    </row>
    <row r="8848" spans="12:14" s="291" customFormat="1" ht="12.75" hidden="1" customHeight="1">
      <c r="L8848" s="293"/>
      <c r="M8848" s="290"/>
      <c r="N8848" s="314"/>
    </row>
    <row r="8849" spans="12:14" s="291" customFormat="1" ht="12.75" hidden="1" customHeight="1">
      <c r="L8849" s="293"/>
      <c r="M8849" s="290"/>
      <c r="N8849" s="314"/>
    </row>
    <row r="8850" spans="12:14" s="291" customFormat="1" ht="12.75" hidden="1" customHeight="1">
      <c r="L8850" s="293"/>
      <c r="M8850" s="290"/>
      <c r="N8850" s="314"/>
    </row>
    <row r="8851" spans="12:14" s="291" customFormat="1" ht="12.75" hidden="1" customHeight="1">
      <c r="L8851" s="293"/>
      <c r="M8851" s="290"/>
      <c r="N8851" s="314"/>
    </row>
    <row r="8852" spans="12:14" s="291" customFormat="1" ht="12.75" hidden="1" customHeight="1">
      <c r="L8852" s="293"/>
      <c r="M8852" s="290"/>
      <c r="N8852" s="314"/>
    </row>
    <row r="8853" spans="12:14" s="291" customFormat="1" ht="12.75" hidden="1" customHeight="1">
      <c r="L8853" s="293"/>
      <c r="M8853" s="290"/>
      <c r="N8853" s="314"/>
    </row>
    <row r="8854" spans="12:14" s="291" customFormat="1" ht="12.75" hidden="1" customHeight="1">
      <c r="L8854" s="293"/>
      <c r="M8854" s="290"/>
      <c r="N8854" s="314"/>
    </row>
    <row r="8855" spans="12:14" s="291" customFormat="1" ht="12.75" hidden="1" customHeight="1">
      <c r="L8855" s="293"/>
      <c r="M8855" s="290"/>
      <c r="N8855" s="314"/>
    </row>
    <row r="8856" spans="12:14" s="291" customFormat="1" ht="12.75" hidden="1" customHeight="1">
      <c r="L8856" s="293"/>
      <c r="M8856" s="290"/>
      <c r="N8856" s="314"/>
    </row>
    <row r="8857" spans="12:14" s="291" customFormat="1" ht="12.75" hidden="1" customHeight="1">
      <c r="L8857" s="293"/>
      <c r="M8857" s="290"/>
      <c r="N8857" s="314"/>
    </row>
    <row r="8858" spans="12:14" s="291" customFormat="1" ht="12.75" hidden="1" customHeight="1">
      <c r="L8858" s="293"/>
      <c r="M8858" s="290"/>
      <c r="N8858" s="314"/>
    </row>
    <row r="8859" spans="12:14" s="291" customFormat="1" ht="12.75" hidden="1" customHeight="1">
      <c r="L8859" s="293"/>
      <c r="M8859" s="290"/>
      <c r="N8859" s="314"/>
    </row>
    <row r="8860" spans="12:14" s="291" customFormat="1" ht="12.75" hidden="1" customHeight="1">
      <c r="L8860" s="293"/>
      <c r="M8860" s="290"/>
      <c r="N8860" s="314"/>
    </row>
    <row r="8861" spans="12:14" s="291" customFormat="1" ht="12.75" hidden="1" customHeight="1">
      <c r="L8861" s="293"/>
      <c r="M8861" s="290"/>
      <c r="N8861" s="314"/>
    </row>
    <row r="8862" spans="12:14" s="291" customFormat="1" ht="12.75" hidden="1" customHeight="1">
      <c r="L8862" s="293"/>
      <c r="M8862" s="290"/>
      <c r="N8862" s="314"/>
    </row>
    <row r="8863" spans="12:14" s="291" customFormat="1" ht="12.75" hidden="1" customHeight="1">
      <c r="L8863" s="293"/>
      <c r="M8863" s="290"/>
      <c r="N8863" s="314"/>
    </row>
    <row r="8864" spans="12:14" s="291" customFormat="1" ht="12.75" hidden="1" customHeight="1">
      <c r="L8864" s="293"/>
      <c r="M8864" s="290"/>
      <c r="N8864" s="314"/>
    </row>
    <row r="8865" spans="12:14" s="291" customFormat="1" ht="12.75" hidden="1" customHeight="1">
      <c r="L8865" s="293"/>
      <c r="M8865" s="290"/>
      <c r="N8865" s="314"/>
    </row>
    <row r="8866" spans="12:14" s="291" customFormat="1" ht="12.75" hidden="1" customHeight="1">
      <c r="L8866" s="293"/>
      <c r="M8866" s="290"/>
      <c r="N8866" s="314"/>
    </row>
    <row r="8867" spans="12:14" s="291" customFormat="1" ht="12.75" hidden="1" customHeight="1">
      <c r="L8867" s="293"/>
      <c r="M8867" s="290"/>
      <c r="N8867" s="314"/>
    </row>
    <row r="8868" spans="12:14" s="291" customFormat="1" ht="12.75" hidden="1" customHeight="1">
      <c r="L8868" s="293"/>
      <c r="M8868" s="290"/>
      <c r="N8868" s="314"/>
    </row>
    <row r="8869" spans="12:14" s="291" customFormat="1" ht="12.75" hidden="1" customHeight="1">
      <c r="L8869" s="293"/>
      <c r="M8869" s="290"/>
      <c r="N8869" s="314"/>
    </row>
    <row r="8870" spans="12:14" s="291" customFormat="1" ht="12.75" hidden="1" customHeight="1">
      <c r="L8870" s="293"/>
      <c r="M8870" s="290"/>
      <c r="N8870" s="314"/>
    </row>
    <row r="8871" spans="12:14" s="291" customFormat="1" ht="12.75" hidden="1" customHeight="1">
      <c r="L8871" s="293"/>
      <c r="M8871" s="290"/>
      <c r="N8871" s="314"/>
    </row>
    <row r="8872" spans="12:14" s="291" customFormat="1" ht="12.75" hidden="1" customHeight="1">
      <c r="L8872" s="293"/>
      <c r="M8872" s="290"/>
      <c r="N8872" s="314"/>
    </row>
    <row r="8873" spans="12:14" s="291" customFormat="1" ht="12.75" hidden="1" customHeight="1">
      <c r="L8873" s="293"/>
      <c r="M8873" s="290"/>
      <c r="N8873" s="314"/>
    </row>
    <row r="8874" spans="12:14" s="291" customFormat="1" ht="12.75" hidden="1" customHeight="1">
      <c r="L8874" s="293"/>
      <c r="M8874" s="290"/>
      <c r="N8874" s="314"/>
    </row>
    <row r="8875" spans="12:14" s="291" customFormat="1" ht="12.75" hidden="1" customHeight="1">
      <c r="L8875" s="293"/>
      <c r="M8875" s="290"/>
      <c r="N8875" s="314"/>
    </row>
    <row r="8876" spans="12:14" s="291" customFormat="1" ht="12.75" hidden="1" customHeight="1">
      <c r="L8876" s="293"/>
      <c r="M8876" s="290"/>
      <c r="N8876" s="314"/>
    </row>
    <row r="8877" spans="12:14" s="291" customFormat="1" ht="12.75" hidden="1" customHeight="1">
      <c r="L8877" s="293"/>
      <c r="M8877" s="290"/>
      <c r="N8877" s="314"/>
    </row>
    <row r="8878" spans="12:14" s="291" customFormat="1" ht="12.75" hidden="1" customHeight="1">
      <c r="L8878" s="293"/>
      <c r="M8878" s="290"/>
      <c r="N8878" s="314"/>
    </row>
    <row r="8879" spans="12:14" s="291" customFormat="1" ht="12.75" hidden="1" customHeight="1">
      <c r="L8879" s="293"/>
      <c r="M8879" s="290"/>
      <c r="N8879" s="314"/>
    </row>
    <row r="8880" spans="12:14" s="291" customFormat="1" ht="12.75" hidden="1" customHeight="1">
      <c r="L8880" s="293"/>
      <c r="M8880" s="290"/>
      <c r="N8880" s="314"/>
    </row>
    <row r="8881" spans="12:14" s="291" customFormat="1" ht="12.75" hidden="1" customHeight="1">
      <c r="L8881" s="293"/>
      <c r="M8881" s="290"/>
      <c r="N8881" s="314"/>
    </row>
    <row r="8882" spans="12:14" s="291" customFormat="1" ht="12.75" hidden="1" customHeight="1">
      <c r="L8882" s="293"/>
      <c r="M8882" s="290"/>
      <c r="N8882" s="314"/>
    </row>
    <row r="8883" spans="12:14" s="291" customFormat="1" ht="12.75" hidden="1" customHeight="1">
      <c r="L8883" s="293"/>
      <c r="M8883" s="290"/>
      <c r="N8883" s="314"/>
    </row>
    <row r="8884" spans="12:14" s="291" customFormat="1" ht="12.75" hidden="1" customHeight="1">
      <c r="L8884" s="293"/>
      <c r="M8884" s="290"/>
      <c r="N8884" s="314"/>
    </row>
    <row r="8885" spans="12:14" s="291" customFormat="1" ht="12.75" hidden="1" customHeight="1">
      <c r="L8885" s="293"/>
      <c r="M8885" s="290"/>
      <c r="N8885" s="314"/>
    </row>
    <row r="8886" spans="12:14" s="291" customFormat="1" ht="12.75" hidden="1" customHeight="1">
      <c r="L8886" s="293"/>
      <c r="M8886" s="290"/>
      <c r="N8886" s="314"/>
    </row>
    <row r="8887" spans="12:14" s="291" customFormat="1" ht="12.75" hidden="1" customHeight="1">
      <c r="L8887" s="293"/>
      <c r="M8887" s="290"/>
      <c r="N8887" s="314"/>
    </row>
    <row r="8888" spans="12:14" s="291" customFormat="1" ht="12.75" hidden="1" customHeight="1">
      <c r="L8888" s="293"/>
      <c r="M8888" s="290"/>
      <c r="N8888" s="314"/>
    </row>
    <row r="8889" spans="12:14" s="291" customFormat="1" ht="12.75" hidden="1" customHeight="1">
      <c r="L8889" s="293"/>
      <c r="M8889" s="290"/>
      <c r="N8889" s="314"/>
    </row>
    <row r="8890" spans="12:14" s="291" customFormat="1" ht="12.75" hidden="1" customHeight="1">
      <c r="L8890" s="293"/>
      <c r="M8890" s="290"/>
      <c r="N8890" s="314"/>
    </row>
    <row r="8891" spans="12:14" s="291" customFormat="1" ht="12.75" hidden="1" customHeight="1">
      <c r="L8891" s="293"/>
      <c r="M8891" s="290"/>
      <c r="N8891" s="314"/>
    </row>
    <row r="8892" spans="12:14" s="291" customFormat="1" ht="12.75" hidden="1" customHeight="1">
      <c r="L8892" s="293"/>
      <c r="M8892" s="290"/>
      <c r="N8892" s="314"/>
    </row>
    <row r="8893" spans="12:14" s="291" customFormat="1" ht="12.75" hidden="1" customHeight="1">
      <c r="L8893" s="293"/>
      <c r="M8893" s="290"/>
      <c r="N8893" s="314"/>
    </row>
    <row r="8894" spans="12:14" s="291" customFormat="1" ht="12.75" hidden="1" customHeight="1">
      <c r="L8894" s="293"/>
      <c r="M8894" s="290"/>
      <c r="N8894" s="314"/>
    </row>
    <row r="8895" spans="12:14" s="291" customFormat="1" ht="12.75" hidden="1" customHeight="1">
      <c r="L8895" s="293"/>
      <c r="M8895" s="290"/>
      <c r="N8895" s="314"/>
    </row>
    <row r="8896" spans="12:14" s="291" customFormat="1" ht="12.75" hidden="1" customHeight="1">
      <c r="L8896" s="293"/>
      <c r="M8896" s="290"/>
      <c r="N8896" s="314"/>
    </row>
    <row r="8897" spans="12:14" s="291" customFormat="1" ht="12.75" hidden="1" customHeight="1">
      <c r="L8897" s="293"/>
      <c r="M8897" s="290"/>
      <c r="N8897" s="314"/>
    </row>
    <row r="8898" spans="12:14" s="291" customFormat="1" ht="12.75" hidden="1" customHeight="1">
      <c r="L8898" s="293"/>
      <c r="M8898" s="290"/>
      <c r="N8898" s="314"/>
    </row>
    <row r="8899" spans="12:14" s="291" customFormat="1" ht="12.75" hidden="1" customHeight="1">
      <c r="L8899" s="293"/>
      <c r="M8899" s="290"/>
      <c r="N8899" s="314"/>
    </row>
    <row r="8900" spans="12:14" s="291" customFormat="1" ht="12.75" hidden="1" customHeight="1">
      <c r="L8900" s="293"/>
      <c r="M8900" s="290"/>
      <c r="N8900" s="314"/>
    </row>
    <row r="8901" spans="12:14" s="291" customFormat="1" ht="12.75" hidden="1" customHeight="1">
      <c r="L8901" s="293"/>
      <c r="M8901" s="290"/>
      <c r="N8901" s="314"/>
    </row>
    <row r="8902" spans="12:14" s="291" customFormat="1" ht="12.75" hidden="1" customHeight="1">
      <c r="L8902" s="293"/>
      <c r="M8902" s="290"/>
      <c r="N8902" s="314"/>
    </row>
    <row r="8903" spans="12:14" s="291" customFormat="1" ht="12.75" hidden="1" customHeight="1">
      <c r="L8903" s="293"/>
      <c r="M8903" s="290"/>
      <c r="N8903" s="314"/>
    </row>
    <row r="8904" spans="12:14" s="291" customFormat="1" ht="12.75" hidden="1" customHeight="1">
      <c r="L8904" s="293"/>
      <c r="M8904" s="290"/>
      <c r="N8904" s="314"/>
    </row>
    <row r="8905" spans="12:14" s="291" customFormat="1" ht="12.75" hidden="1" customHeight="1">
      <c r="L8905" s="293"/>
      <c r="M8905" s="290"/>
      <c r="N8905" s="314"/>
    </row>
    <row r="8906" spans="12:14" s="291" customFormat="1" ht="12.75" hidden="1" customHeight="1">
      <c r="L8906" s="293"/>
      <c r="M8906" s="290"/>
      <c r="N8906" s="314"/>
    </row>
    <row r="8907" spans="12:14" s="291" customFormat="1" ht="12.75" hidden="1" customHeight="1">
      <c r="L8907" s="293"/>
      <c r="M8907" s="290"/>
      <c r="N8907" s="314"/>
    </row>
    <row r="8908" spans="12:14" s="291" customFormat="1" ht="12.75" hidden="1" customHeight="1">
      <c r="L8908" s="293"/>
      <c r="M8908" s="290"/>
      <c r="N8908" s="314"/>
    </row>
    <row r="8909" spans="12:14" s="291" customFormat="1" ht="12.75" hidden="1" customHeight="1">
      <c r="L8909" s="293"/>
      <c r="M8909" s="290"/>
      <c r="N8909" s="314"/>
    </row>
    <row r="8910" spans="12:14" s="291" customFormat="1" ht="12.75" hidden="1" customHeight="1">
      <c r="L8910" s="293"/>
      <c r="M8910" s="290"/>
      <c r="N8910" s="314"/>
    </row>
    <row r="8911" spans="12:14" s="291" customFormat="1" ht="12.75" hidden="1" customHeight="1">
      <c r="L8911" s="293"/>
      <c r="M8911" s="290"/>
      <c r="N8911" s="314"/>
    </row>
    <row r="8912" spans="12:14" s="291" customFormat="1" ht="12.75" hidden="1" customHeight="1">
      <c r="L8912" s="293"/>
      <c r="M8912" s="290"/>
      <c r="N8912" s="314"/>
    </row>
    <row r="8913" spans="12:14" s="291" customFormat="1" ht="12.75" hidden="1" customHeight="1">
      <c r="L8913" s="293"/>
      <c r="M8913" s="290"/>
      <c r="N8913" s="314"/>
    </row>
    <row r="8914" spans="12:14" s="291" customFormat="1" ht="12.75" hidden="1" customHeight="1">
      <c r="L8914" s="293"/>
      <c r="M8914" s="290"/>
      <c r="N8914" s="314"/>
    </row>
    <row r="8915" spans="12:14" s="291" customFormat="1" ht="12.75" hidden="1" customHeight="1">
      <c r="L8915" s="293"/>
      <c r="M8915" s="290"/>
      <c r="N8915" s="314"/>
    </row>
    <row r="8916" spans="12:14" s="291" customFormat="1" ht="12.75" hidden="1" customHeight="1">
      <c r="L8916" s="293"/>
      <c r="M8916" s="290"/>
      <c r="N8916" s="314"/>
    </row>
    <row r="8917" spans="12:14" s="291" customFormat="1" ht="12.75" hidden="1" customHeight="1">
      <c r="L8917" s="293"/>
      <c r="M8917" s="290"/>
      <c r="N8917" s="314"/>
    </row>
    <row r="8918" spans="12:14" s="291" customFormat="1" ht="12.75" hidden="1" customHeight="1">
      <c r="L8918" s="293"/>
      <c r="M8918" s="290"/>
      <c r="N8918" s="314"/>
    </row>
    <row r="8919" spans="12:14" s="291" customFormat="1" ht="12.75" hidden="1" customHeight="1">
      <c r="L8919" s="293"/>
      <c r="M8919" s="290"/>
      <c r="N8919" s="314"/>
    </row>
    <row r="8920" spans="12:14" s="291" customFormat="1" ht="12.75" hidden="1" customHeight="1">
      <c r="L8920" s="293"/>
      <c r="M8920" s="290"/>
      <c r="N8920" s="314"/>
    </row>
    <row r="8921" spans="12:14" s="291" customFormat="1" ht="12.75" hidden="1" customHeight="1">
      <c r="L8921" s="293"/>
      <c r="M8921" s="290"/>
      <c r="N8921" s="314"/>
    </row>
    <row r="8922" spans="12:14" s="291" customFormat="1" ht="12.75" hidden="1" customHeight="1">
      <c r="L8922" s="293"/>
      <c r="M8922" s="290"/>
      <c r="N8922" s="314"/>
    </row>
    <row r="8923" spans="12:14" s="291" customFormat="1" ht="12.75" hidden="1" customHeight="1">
      <c r="L8923" s="293"/>
      <c r="M8923" s="290"/>
      <c r="N8923" s="314"/>
    </row>
    <row r="8924" spans="12:14" s="291" customFormat="1" ht="12.75" hidden="1" customHeight="1">
      <c r="L8924" s="293"/>
      <c r="M8924" s="290"/>
      <c r="N8924" s="314"/>
    </row>
    <row r="8925" spans="12:14" s="291" customFormat="1" ht="12.75" hidden="1" customHeight="1">
      <c r="L8925" s="293"/>
      <c r="M8925" s="290"/>
      <c r="N8925" s="314"/>
    </row>
    <row r="8926" spans="12:14" s="291" customFormat="1" ht="12.75" hidden="1" customHeight="1">
      <c r="L8926" s="293"/>
      <c r="M8926" s="290"/>
      <c r="N8926" s="314"/>
    </row>
    <row r="8927" spans="12:14" s="291" customFormat="1" ht="12.75" hidden="1" customHeight="1">
      <c r="L8927" s="293"/>
      <c r="M8927" s="290"/>
      <c r="N8927" s="314"/>
    </row>
    <row r="8928" spans="12:14" s="291" customFormat="1" ht="12.75" hidden="1" customHeight="1">
      <c r="L8928" s="293"/>
      <c r="M8928" s="290"/>
      <c r="N8928" s="314"/>
    </row>
    <row r="8929" spans="12:14" s="291" customFormat="1" ht="12.75" hidden="1" customHeight="1">
      <c r="L8929" s="293"/>
      <c r="M8929" s="290"/>
      <c r="N8929" s="314"/>
    </row>
    <row r="8930" spans="12:14" s="291" customFormat="1" ht="12.75" hidden="1" customHeight="1">
      <c r="L8930" s="293"/>
      <c r="M8930" s="290"/>
      <c r="N8930" s="314"/>
    </row>
    <row r="8931" spans="12:14" s="291" customFormat="1" ht="12.75" hidden="1" customHeight="1">
      <c r="L8931" s="293"/>
      <c r="M8931" s="290"/>
      <c r="N8931" s="314"/>
    </row>
    <row r="8932" spans="12:14" s="291" customFormat="1" ht="12.75" hidden="1" customHeight="1">
      <c r="L8932" s="293"/>
      <c r="M8932" s="290"/>
      <c r="N8932" s="314"/>
    </row>
    <row r="8933" spans="12:14" s="291" customFormat="1" ht="12.75" hidden="1" customHeight="1">
      <c r="L8933" s="293"/>
      <c r="M8933" s="290"/>
      <c r="N8933" s="314"/>
    </row>
    <row r="8934" spans="12:14" s="291" customFormat="1" ht="12.75" hidden="1" customHeight="1">
      <c r="L8934" s="293"/>
      <c r="M8934" s="290"/>
      <c r="N8934" s="314"/>
    </row>
    <row r="8935" spans="12:14" s="291" customFormat="1" ht="12.75" hidden="1" customHeight="1">
      <c r="L8935" s="293"/>
      <c r="M8935" s="290"/>
      <c r="N8935" s="314"/>
    </row>
    <row r="8936" spans="12:14" s="291" customFormat="1" ht="12.75" hidden="1" customHeight="1">
      <c r="L8936" s="293"/>
      <c r="M8936" s="290"/>
      <c r="N8936" s="314"/>
    </row>
    <row r="8937" spans="12:14" s="291" customFormat="1" ht="12.75" hidden="1" customHeight="1">
      <c r="L8937" s="293"/>
      <c r="M8937" s="290"/>
      <c r="N8937" s="314"/>
    </row>
    <row r="8938" spans="12:14" s="291" customFormat="1" ht="12.75" hidden="1" customHeight="1">
      <c r="L8938" s="293"/>
      <c r="M8938" s="290"/>
      <c r="N8938" s="314"/>
    </row>
    <row r="8939" spans="12:14" s="291" customFormat="1" ht="12.75" hidden="1" customHeight="1">
      <c r="L8939" s="293"/>
      <c r="M8939" s="290"/>
      <c r="N8939" s="314"/>
    </row>
    <row r="8940" spans="12:14" s="291" customFormat="1" ht="12.75" hidden="1" customHeight="1">
      <c r="L8940" s="293"/>
      <c r="M8940" s="290"/>
      <c r="N8940" s="314"/>
    </row>
    <row r="8941" spans="12:14" s="291" customFormat="1" ht="12.75" hidden="1" customHeight="1">
      <c r="L8941" s="293"/>
      <c r="M8941" s="290"/>
      <c r="N8941" s="314"/>
    </row>
    <row r="8942" spans="12:14" s="291" customFormat="1" ht="12.75" hidden="1" customHeight="1">
      <c r="L8942" s="293"/>
      <c r="M8942" s="290"/>
      <c r="N8942" s="314"/>
    </row>
    <row r="8943" spans="12:14" s="291" customFormat="1" ht="12.75" hidden="1" customHeight="1">
      <c r="L8943" s="293"/>
      <c r="M8943" s="290"/>
      <c r="N8943" s="314"/>
    </row>
    <row r="8944" spans="12:14" s="291" customFormat="1" ht="12.75" hidden="1" customHeight="1">
      <c r="L8944" s="293"/>
      <c r="M8944" s="290"/>
      <c r="N8944" s="314"/>
    </row>
    <row r="8945" spans="12:14" s="291" customFormat="1" ht="12.75" hidden="1" customHeight="1">
      <c r="L8945" s="293"/>
      <c r="M8945" s="290"/>
      <c r="N8945" s="314"/>
    </row>
    <row r="8946" spans="12:14" s="291" customFormat="1" ht="12.75" hidden="1" customHeight="1">
      <c r="L8946" s="293"/>
      <c r="M8946" s="290"/>
      <c r="N8946" s="314"/>
    </row>
    <row r="8947" spans="12:14" s="291" customFormat="1" ht="12.75" hidden="1" customHeight="1">
      <c r="L8947" s="293"/>
      <c r="M8947" s="290"/>
      <c r="N8947" s="314"/>
    </row>
    <row r="8948" spans="12:14" s="291" customFormat="1" ht="12.75" hidden="1" customHeight="1">
      <c r="L8948" s="293"/>
      <c r="M8948" s="290"/>
      <c r="N8948" s="314"/>
    </row>
    <row r="8949" spans="12:14" s="291" customFormat="1" ht="12.75" hidden="1" customHeight="1">
      <c r="L8949" s="293"/>
      <c r="M8949" s="290"/>
      <c r="N8949" s="314"/>
    </row>
    <row r="8950" spans="12:14" s="291" customFormat="1" ht="12.75" hidden="1" customHeight="1">
      <c r="L8950" s="293"/>
      <c r="M8950" s="290"/>
      <c r="N8950" s="314"/>
    </row>
    <row r="8951" spans="12:14" s="291" customFormat="1" ht="12.75" hidden="1" customHeight="1">
      <c r="L8951" s="293"/>
      <c r="M8951" s="290"/>
      <c r="N8951" s="314"/>
    </row>
    <row r="8952" spans="12:14" s="291" customFormat="1" ht="12.75" hidden="1" customHeight="1">
      <c r="L8952" s="293"/>
      <c r="M8952" s="290"/>
      <c r="N8952" s="314"/>
    </row>
    <row r="8953" spans="12:14" s="291" customFormat="1" ht="12.75" hidden="1" customHeight="1">
      <c r="L8953" s="293"/>
      <c r="M8953" s="290"/>
      <c r="N8953" s="314"/>
    </row>
    <row r="8954" spans="12:14" s="291" customFormat="1" ht="12.75" hidden="1" customHeight="1">
      <c r="L8954" s="293"/>
      <c r="M8954" s="290"/>
      <c r="N8954" s="314"/>
    </row>
    <row r="8955" spans="12:14" s="291" customFormat="1" ht="12.75" hidden="1" customHeight="1">
      <c r="L8955" s="293"/>
      <c r="M8955" s="290"/>
      <c r="N8955" s="314"/>
    </row>
    <row r="8956" spans="12:14" s="291" customFormat="1" ht="12.75" hidden="1" customHeight="1">
      <c r="L8956" s="293"/>
      <c r="M8956" s="290"/>
      <c r="N8956" s="314"/>
    </row>
    <row r="8957" spans="12:14" s="291" customFormat="1" ht="12.75" hidden="1" customHeight="1">
      <c r="L8957" s="293"/>
      <c r="M8957" s="290"/>
      <c r="N8957" s="314"/>
    </row>
    <row r="8958" spans="12:14" s="291" customFormat="1" ht="12.75" hidden="1" customHeight="1">
      <c r="L8958" s="293"/>
      <c r="M8958" s="290"/>
      <c r="N8958" s="314"/>
    </row>
    <row r="8959" spans="12:14" s="291" customFormat="1" ht="12.75" hidden="1" customHeight="1">
      <c r="L8959" s="293"/>
      <c r="M8959" s="290"/>
      <c r="N8959" s="314"/>
    </row>
    <row r="8960" spans="12:14" s="291" customFormat="1" ht="12.75" hidden="1" customHeight="1">
      <c r="L8960" s="293"/>
      <c r="M8960" s="290"/>
      <c r="N8960" s="314"/>
    </row>
    <row r="8961" spans="12:14" s="291" customFormat="1" ht="12.75" hidden="1" customHeight="1">
      <c r="L8961" s="293"/>
      <c r="M8961" s="290"/>
      <c r="N8961" s="314"/>
    </row>
    <row r="8962" spans="12:14" s="291" customFormat="1" ht="12.75" hidden="1" customHeight="1">
      <c r="L8962" s="293"/>
      <c r="M8962" s="290"/>
      <c r="N8962" s="314"/>
    </row>
    <row r="8963" spans="12:14" s="291" customFormat="1" ht="12.75" hidden="1" customHeight="1">
      <c r="L8963" s="293"/>
      <c r="M8963" s="290"/>
      <c r="N8963" s="314"/>
    </row>
    <row r="8964" spans="12:14" s="291" customFormat="1" ht="12.75" hidden="1" customHeight="1">
      <c r="L8964" s="293"/>
      <c r="M8964" s="290"/>
      <c r="N8964" s="314"/>
    </row>
    <row r="8965" spans="12:14" s="291" customFormat="1" ht="12.75" hidden="1" customHeight="1">
      <c r="L8965" s="293"/>
      <c r="M8965" s="290"/>
      <c r="N8965" s="314"/>
    </row>
    <row r="8966" spans="12:14" s="291" customFormat="1" ht="12.75" hidden="1" customHeight="1">
      <c r="L8966" s="293"/>
      <c r="M8966" s="290"/>
      <c r="N8966" s="314"/>
    </row>
    <row r="8967" spans="12:14" s="291" customFormat="1" ht="12.75" hidden="1" customHeight="1">
      <c r="L8967" s="293"/>
      <c r="M8967" s="290"/>
      <c r="N8967" s="314"/>
    </row>
    <row r="8968" spans="12:14" s="291" customFormat="1" ht="12.75" hidden="1" customHeight="1">
      <c r="L8968" s="293"/>
      <c r="M8968" s="290"/>
      <c r="N8968" s="314"/>
    </row>
    <row r="8969" spans="12:14" s="291" customFormat="1" ht="12.75" hidden="1" customHeight="1">
      <c r="L8969" s="293"/>
      <c r="M8969" s="290"/>
      <c r="N8969" s="314"/>
    </row>
    <row r="8970" spans="12:14" s="291" customFormat="1" ht="12.75" hidden="1" customHeight="1">
      <c r="L8970" s="293"/>
      <c r="M8970" s="290"/>
      <c r="N8970" s="314"/>
    </row>
    <row r="8971" spans="12:14" s="291" customFormat="1" ht="12.75" hidden="1" customHeight="1">
      <c r="L8971" s="293"/>
      <c r="M8971" s="290"/>
      <c r="N8971" s="314"/>
    </row>
    <row r="8972" spans="12:14" s="291" customFormat="1" ht="12.75" hidden="1" customHeight="1">
      <c r="L8972" s="293"/>
      <c r="M8972" s="290"/>
      <c r="N8972" s="314"/>
    </row>
    <row r="8973" spans="12:14" s="291" customFormat="1" ht="12.75" hidden="1" customHeight="1">
      <c r="L8973" s="293"/>
      <c r="M8973" s="290"/>
      <c r="N8973" s="314"/>
    </row>
    <row r="8974" spans="12:14" s="291" customFormat="1" ht="12.75" hidden="1" customHeight="1">
      <c r="L8974" s="293"/>
      <c r="M8974" s="290"/>
      <c r="N8974" s="314"/>
    </row>
    <row r="8975" spans="12:14" s="291" customFormat="1" ht="12.75" hidden="1" customHeight="1">
      <c r="L8975" s="293"/>
      <c r="M8975" s="290"/>
      <c r="N8975" s="314"/>
    </row>
    <row r="8976" spans="12:14" s="291" customFormat="1" ht="12.75" hidden="1" customHeight="1">
      <c r="L8976" s="293"/>
      <c r="M8976" s="290"/>
      <c r="N8976" s="314"/>
    </row>
    <row r="8977" spans="12:14" s="291" customFormat="1" ht="12.75" hidden="1" customHeight="1">
      <c r="L8977" s="293"/>
      <c r="M8977" s="290"/>
      <c r="N8977" s="314"/>
    </row>
    <row r="8978" spans="12:14" s="291" customFormat="1" ht="12.75" hidden="1" customHeight="1">
      <c r="L8978" s="293"/>
      <c r="M8978" s="290"/>
      <c r="N8978" s="314"/>
    </row>
    <row r="8979" spans="12:14" s="291" customFormat="1" ht="12.75" hidden="1" customHeight="1">
      <c r="L8979" s="293"/>
      <c r="M8979" s="290"/>
      <c r="N8979" s="314"/>
    </row>
    <row r="8980" spans="12:14" s="291" customFormat="1" ht="12.75" hidden="1" customHeight="1">
      <c r="L8980" s="293"/>
      <c r="M8980" s="290"/>
      <c r="N8980" s="314"/>
    </row>
    <row r="8981" spans="12:14" s="291" customFormat="1" ht="12.75" hidden="1" customHeight="1">
      <c r="L8981" s="293"/>
      <c r="M8981" s="290"/>
      <c r="N8981" s="314"/>
    </row>
    <row r="8982" spans="12:14" s="291" customFormat="1" ht="12.75" hidden="1" customHeight="1">
      <c r="L8982" s="293"/>
      <c r="M8982" s="290"/>
      <c r="N8982" s="314"/>
    </row>
    <row r="8983" spans="12:14" s="291" customFormat="1" ht="12.75" hidden="1" customHeight="1">
      <c r="L8983" s="293"/>
      <c r="M8983" s="290"/>
      <c r="N8983" s="314"/>
    </row>
    <row r="8984" spans="12:14" s="291" customFormat="1" ht="12.75" hidden="1" customHeight="1">
      <c r="L8984" s="293"/>
      <c r="M8984" s="290"/>
      <c r="N8984" s="314"/>
    </row>
    <row r="8985" spans="12:14" s="291" customFormat="1" ht="12.75" hidden="1" customHeight="1">
      <c r="L8985" s="293"/>
      <c r="M8985" s="290"/>
      <c r="N8985" s="314"/>
    </row>
    <row r="8986" spans="12:14" s="291" customFormat="1" ht="12.75" hidden="1" customHeight="1">
      <c r="L8986" s="293"/>
      <c r="M8986" s="290"/>
      <c r="N8986" s="314"/>
    </row>
    <row r="8987" spans="12:14" s="291" customFormat="1" ht="12.75" hidden="1" customHeight="1">
      <c r="L8987" s="293"/>
      <c r="M8987" s="290"/>
      <c r="N8987" s="314"/>
    </row>
    <row r="8988" spans="12:14" s="291" customFormat="1" ht="12.75" hidden="1" customHeight="1">
      <c r="L8988" s="293"/>
      <c r="M8988" s="290"/>
      <c r="N8988" s="314"/>
    </row>
    <row r="8989" spans="12:14" s="291" customFormat="1" ht="12.75" hidden="1" customHeight="1">
      <c r="L8989" s="293"/>
      <c r="M8989" s="290"/>
      <c r="N8989" s="314"/>
    </row>
    <row r="8990" spans="12:14" s="291" customFormat="1" ht="12.75" hidden="1" customHeight="1">
      <c r="L8990" s="293"/>
      <c r="M8990" s="290"/>
      <c r="N8990" s="314"/>
    </row>
    <row r="8991" spans="12:14" s="291" customFormat="1" ht="12.75" hidden="1" customHeight="1">
      <c r="L8991" s="293"/>
      <c r="M8991" s="290"/>
      <c r="N8991" s="314"/>
    </row>
    <row r="8992" spans="12:14" s="291" customFormat="1" ht="12.75" hidden="1" customHeight="1">
      <c r="L8992" s="293"/>
      <c r="M8992" s="290"/>
      <c r="N8992" s="314"/>
    </row>
    <row r="8993" spans="12:14" s="291" customFormat="1" ht="12.75" hidden="1" customHeight="1">
      <c r="L8993" s="293"/>
      <c r="M8993" s="290"/>
      <c r="N8993" s="314"/>
    </row>
    <row r="8994" spans="12:14" s="291" customFormat="1" ht="12.75" hidden="1" customHeight="1">
      <c r="L8994" s="293"/>
      <c r="M8994" s="290"/>
      <c r="N8994" s="314"/>
    </row>
    <row r="8995" spans="12:14" s="291" customFormat="1" ht="12.75" hidden="1" customHeight="1">
      <c r="L8995" s="293"/>
      <c r="M8995" s="290"/>
      <c r="N8995" s="314"/>
    </row>
    <row r="8996" spans="12:14" s="291" customFormat="1" ht="12.75" hidden="1" customHeight="1">
      <c r="L8996" s="293"/>
      <c r="M8996" s="290"/>
      <c r="N8996" s="314"/>
    </row>
    <row r="8997" spans="12:14" s="291" customFormat="1" ht="12.75" hidden="1" customHeight="1">
      <c r="L8997" s="293"/>
      <c r="M8997" s="290"/>
      <c r="N8997" s="314"/>
    </row>
    <row r="8998" spans="12:14" s="291" customFormat="1" ht="12.75" hidden="1" customHeight="1">
      <c r="L8998" s="293"/>
      <c r="M8998" s="290"/>
      <c r="N8998" s="314"/>
    </row>
    <row r="8999" spans="12:14" s="291" customFormat="1" ht="12.75" hidden="1" customHeight="1">
      <c r="L8999" s="293"/>
      <c r="M8999" s="290"/>
      <c r="N8999" s="314"/>
    </row>
    <row r="9000" spans="12:14" s="291" customFormat="1" ht="12.75" hidden="1" customHeight="1">
      <c r="L9000" s="293"/>
      <c r="M9000" s="290"/>
      <c r="N9000" s="314"/>
    </row>
    <row r="9001" spans="12:14" s="291" customFormat="1" ht="12.75" hidden="1" customHeight="1">
      <c r="L9001" s="293"/>
      <c r="M9001" s="290"/>
      <c r="N9001" s="314"/>
    </row>
    <row r="9002" spans="12:14" s="291" customFormat="1" ht="12.75" hidden="1" customHeight="1">
      <c r="L9002" s="293"/>
      <c r="M9002" s="290"/>
      <c r="N9002" s="314"/>
    </row>
    <row r="9003" spans="12:14" s="291" customFormat="1" ht="12.75" hidden="1" customHeight="1">
      <c r="L9003" s="293"/>
      <c r="M9003" s="290"/>
      <c r="N9003" s="314"/>
    </row>
    <row r="9004" spans="12:14" s="291" customFormat="1" ht="12.75" hidden="1" customHeight="1">
      <c r="L9004" s="293"/>
      <c r="M9004" s="290"/>
      <c r="N9004" s="314"/>
    </row>
    <row r="9005" spans="12:14" s="291" customFormat="1" ht="12.75" hidden="1" customHeight="1">
      <c r="L9005" s="293"/>
      <c r="M9005" s="290"/>
      <c r="N9005" s="314"/>
    </row>
    <row r="9006" spans="12:14" s="291" customFormat="1" ht="12.75" hidden="1" customHeight="1">
      <c r="L9006" s="293"/>
      <c r="M9006" s="290"/>
      <c r="N9006" s="314"/>
    </row>
    <row r="9007" spans="12:14" s="291" customFormat="1" ht="12.75" hidden="1" customHeight="1">
      <c r="L9007" s="293"/>
      <c r="M9007" s="290"/>
      <c r="N9007" s="314"/>
    </row>
    <row r="9008" spans="12:14" s="291" customFormat="1" ht="12.75" hidden="1" customHeight="1">
      <c r="L9008" s="293"/>
      <c r="M9008" s="290"/>
      <c r="N9008" s="314"/>
    </row>
    <row r="9009" spans="12:14" s="291" customFormat="1" ht="12.75" hidden="1" customHeight="1">
      <c r="L9009" s="293"/>
      <c r="M9009" s="290"/>
      <c r="N9009" s="314"/>
    </row>
    <row r="9010" spans="12:14" s="291" customFormat="1" ht="12.75" hidden="1" customHeight="1">
      <c r="L9010" s="293"/>
      <c r="M9010" s="290"/>
      <c r="N9010" s="314"/>
    </row>
    <row r="9011" spans="12:14" s="291" customFormat="1" ht="12.75" hidden="1" customHeight="1">
      <c r="L9011" s="293"/>
      <c r="M9011" s="290"/>
      <c r="N9011" s="314"/>
    </row>
    <row r="9012" spans="12:14" s="291" customFormat="1" ht="12.75" hidden="1" customHeight="1">
      <c r="L9012" s="293"/>
      <c r="M9012" s="290"/>
      <c r="N9012" s="314"/>
    </row>
    <row r="9013" spans="12:14" s="291" customFormat="1" ht="12.75" hidden="1" customHeight="1">
      <c r="L9013" s="293"/>
      <c r="M9013" s="290"/>
      <c r="N9013" s="314"/>
    </row>
    <row r="9014" spans="12:14" s="291" customFormat="1" ht="12.75" hidden="1" customHeight="1">
      <c r="L9014" s="293"/>
      <c r="M9014" s="290"/>
      <c r="N9014" s="314"/>
    </row>
    <row r="9015" spans="12:14" s="291" customFormat="1" ht="12.75" hidden="1" customHeight="1">
      <c r="L9015" s="293"/>
      <c r="M9015" s="290"/>
      <c r="N9015" s="314"/>
    </row>
    <row r="9016" spans="12:14" s="291" customFormat="1" ht="12.75" hidden="1" customHeight="1">
      <c r="L9016" s="293"/>
      <c r="M9016" s="290"/>
      <c r="N9016" s="314"/>
    </row>
    <row r="9017" spans="12:14" s="291" customFormat="1" ht="12.75" hidden="1" customHeight="1">
      <c r="L9017" s="293"/>
      <c r="M9017" s="290"/>
      <c r="N9017" s="314"/>
    </row>
    <row r="9018" spans="12:14" s="291" customFormat="1" ht="12.75" hidden="1" customHeight="1">
      <c r="L9018" s="293"/>
      <c r="M9018" s="290"/>
      <c r="N9018" s="314"/>
    </row>
    <row r="9019" spans="12:14" s="291" customFormat="1" ht="12.75" hidden="1" customHeight="1">
      <c r="L9019" s="293"/>
      <c r="M9019" s="290"/>
      <c r="N9019" s="314"/>
    </row>
    <row r="9020" spans="12:14" s="291" customFormat="1" ht="12.75" hidden="1" customHeight="1">
      <c r="L9020" s="293"/>
      <c r="M9020" s="290"/>
      <c r="N9020" s="314"/>
    </row>
    <row r="9021" spans="12:14" s="291" customFormat="1" ht="12.75" hidden="1" customHeight="1">
      <c r="L9021" s="293"/>
      <c r="M9021" s="290"/>
      <c r="N9021" s="314"/>
    </row>
    <row r="9022" spans="12:14" s="291" customFormat="1" ht="12.75" hidden="1" customHeight="1">
      <c r="L9022" s="293"/>
      <c r="M9022" s="290"/>
      <c r="N9022" s="314"/>
    </row>
    <row r="9023" spans="12:14" s="291" customFormat="1" ht="12.75" hidden="1" customHeight="1">
      <c r="L9023" s="293"/>
      <c r="M9023" s="290"/>
      <c r="N9023" s="314"/>
    </row>
    <row r="9024" spans="12:14" s="291" customFormat="1" ht="12.75" hidden="1" customHeight="1">
      <c r="L9024" s="293"/>
      <c r="M9024" s="290"/>
      <c r="N9024" s="314"/>
    </row>
    <row r="9025" spans="12:14" s="291" customFormat="1" ht="12.75" hidden="1" customHeight="1">
      <c r="L9025" s="293"/>
      <c r="M9025" s="290"/>
      <c r="N9025" s="314"/>
    </row>
    <row r="9026" spans="12:14" s="291" customFormat="1" ht="12.75" hidden="1" customHeight="1">
      <c r="L9026" s="293"/>
      <c r="M9026" s="290"/>
      <c r="N9026" s="314"/>
    </row>
    <row r="9027" spans="12:14" s="291" customFormat="1" ht="12.75" hidden="1" customHeight="1">
      <c r="L9027" s="293"/>
      <c r="M9027" s="290"/>
      <c r="N9027" s="314"/>
    </row>
    <row r="9028" spans="12:14" s="291" customFormat="1" ht="12.75" hidden="1" customHeight="1">
      <c r="L9028" s="293"/>
      <c r="M9028" s="290"/>
      <c r="N9028" s="314"/>
    </row>
    <row r="9029" spans="12:14" s="291" customFormat="1" ht="12.75" hidden="1" customHeight="1">
      <c r="L9029" s="293"/>
      <c r="M9029" s="290"/>
      <c r="N9029" s="314"/>
    </row>
    <row r="9030" spans="12:14" s="291" customFormat="1" ht="12.75" hidden="1" customHeight="1">
      <c r="L9030" s="293"/>
      <c r="M9030" s="290"/>
      <c r="N9030" s="314"/>
    </row>
    <row r="9031" spans="12:14" s="291" customFormat="1" ht="12.75" hidden="1" customHeight="1">
      <c r="L9031" s="293"/>
      <c r="M9031" s="290"/>
      <c r="N9031" s="314"/>
    </row>
    <row r="9032" spans="12:14" s="291" customFormat="1" ht="12.75" hidden="1" customHeight="1">
      <c r="L9032" s="293"/>
      <c r="M9032" s="290"/>
      <c r="N9032" s="314"/>
    </row>
    <row r="9033" spans="12:14" s="291" customFormat="1" ht="12.75" hidden="1" customHeight="1">
      <c r="L9033" s="293"/>
      <c r="M9033" s="290"/>
      <c r="N9033" s="314"/>
    </row>
    <row r="9034" spans="12:14" s="291" customFormat="1" ht="12.75" hidden="1" customHeight="1">
      <c r="L9034" s="293"/>
      <c r="M9034" s="290"/>
      <c r="N9034" s="314"/>
    </row>
    <row r="9035" spans="12:14" s="291" customFormat="1" ht="12.75" hidden="1" customHeight="1">
      <c r="L9035" s="293"/>
      <c r="M9035" s="290"/>
      <c r="N9035" s="314"/>
    </row>
    <row r="9036" spans="12:14" s="291" customFormat="1" ht="12.75" hidden="1" customHeight="1">
      <c r="L9036" s="293"/>
      <c r="M9036" s="290"/>
      <c r="N9036" s="314"/>
    </row>
    <row r="9037" spans="12:14" s="291" customFormat="1" ht="12.75" hidden="1" customHeight="1">
      <c r="L9037" s="293"/>
      <c r="M9037" s="290"/>
      <c r="N9037" s="314"/>
    </row>
    <row r="9038" spans="12:14" s="291" customFormat="1" ht="12.75" hidden="1" customHeight="1">
      <c r="L9038" s="293"/>
      <c r="M9038" s="290"/>
      <c r="N9038" s="314"/>
    </row>
    <row r="9039" spans="12:14" s="291" customFormat="1" ht="12.75" hidden="1" customHeight="1">
      <c r="L9039" s="293"/>
      <c r="M9039" s="290"/>
      <c r="N9039" s="314"/>
    </row>
    <row r="9040" spans="12:14" s="291" customFormat="1" ht="12.75" hidden="1" customHeight="1">
      <c r="L9040" s="293"/>
      <c r="M9040" s="290"/>
      <c r="N9040" s="314"/>
    </row>
    <row r="9041" spans="12:14" s="291" customFormat="1" ht="12.75" hidden="1" customHeight="1">
      <c r="L9041" s="293"/>
      <c r="M9041" s="290"/>
      <c r="N9041" s="314"/>
    </row>
    <row r="9042" spans="12:14" s="291" customFormat="1" ht="12.75" hidden="1" customHeight="1">
      <c r="L9042" s="293"/>
      <c r="M9042" s="290"/>
      <c r="N9042" s="314"/>
    </row>
    <row r="9043" spans="12:14" s="291" customFormat="1" ht="12.75" hidden="1" customHeight="1">
      <c r="L9043" s="293"/>
      <c r="M9043" s="290"/>
      <c r="N9043" s="314"/>
    </row>
    <row r="9044" spans="12:14" s="291" customFormat="1" ht="12.75" hidden="1" customHeight="1">
      <c r="L9044" s="293"/>
      <c r="M9044" s="290"/>
      <c r="N9044" s="314"/>
    </row>
    <row r="9045" spans="12:14" s="291" customFormat="1" ht="12.75" hidden="1" customHeight="1">
      <c r="L9045" s="293"/>
      <c r="M9045" s="290"/>
      <c r="N9045" s="314"/>
    </row>
    <row r="9046" spans="12:14" s="291" customFormat="1" ht="12.75" hidden="1" customHeight="1">
      <c r="L9046" s="293"/>
      <c r="M9046" s="290"/>
      <c r="N9046" s="314"/>
    </row>
    <row r="9047" spans="12:14" s="291" customFormat="1" ht="12.75" hidden="1" customHeight="1">
      <c r="L9047" s="293"/>
      <c r="M9047" s="290"/>
      <c r="N9047" s="314"/>
    </row>
    <row r="9048" spans="12:14" s="291" customFormat="1" ht="12.75" hidden="1" customHeight="1">
      <c r="L9048" s="293"/>
      <c r="M9048" s="290"/>
      <c r="N9048" s="314"/>
    </row>
    <row r="9049" spans="12:14" s="291" customFormat="1" ht="12.75" hidden="1" customHeight="1">
      <c r="L9049" s="293"/>
      <c r="M9049" s="290"/>
      <c r="N9049" s="314"/>
    </row>
    <row r="9050" spans="12:14" s="291" customFormat="1" ht="12.75" hidden="1" customHeight="1">
      <c r="L9050" s="293"/>
      <c r="M9050" s="290"/>
      <c r="N9050" s="314"/>
    </row>
    <row r="9051" spans="12:14" s="291" customFormat="1" ht="12.75" hidden="1" customHeight="1">
      <c r="L9051" s="293"/>
      <c r="M9051" s="290"/>
      <c r="N9051" s="314"/>
    </row>
    <row r="9052" spans="12:14" s="291" customFormat="1" ht="12.75" hidden="1" customHeight="1">
      <c r="L9052" s="293"/>
      <c r="M9052" s="290"/>
      <c r="N9052" s="314"/>
    </row>
    <row r="9053" spans="12:14" s="291" customFormat="1" ht="12.75" hidden="1" customHeight="1">
      <c r="L9053" s="293"/>
      <c r="M9053" s="290"/>
      <c r="N9053" s="314"/>
    </row>
    <row r="9054" spans="12:14" s="291" customFormat="1" ht="12.75" hidden="1" customHeight="1">
      <c r="L9054" s="293"/>
      <c r="M9054" s="290"/>
      <c r="N9054" s="314"/>
    </row>
    <row r="9055" spans="12:14" s="291" customFormat="1" ht="12.75" hidden="1" customHeight="1">
      <c r="L9055" s="293"/>
      <c r="M9055" s="290"/>
      <c r="N9055" s="314"/>
    </row>
    <row r="9056" spans="12:14" s="291" customFormat="1" ht="12.75" hidden="1" customHeight="1">
      <c r="L9056" s="293"/>
      <c r="M9056" s="290"/>
      <c r="N9056" s="314"/>
    </row>
    <row r="9057" spans="12:14" s="291" customFormat="1" ht="12.75" hidden="1" customHeight="1">
      <c r="L9057" s="293"/>
      <c r="M9057" s="290"/>
      <c r="N9057" s="314"/>
    </row>
    <row r="9058" spans="12:14" s="291" customFormat="1" ht="12.75" hidden="1" customHeight="1">
      <c r="L9058" s="293"/>
      <c r="M9058" s="290"/>
      <c r="N9058" s="314"/>
    </row>
    <row r="9059" spans="12:14" s="291" customFormat="1" ht="12.75" hidden="1" customHeight="1">
      <c r="L9059" s="293"/>
      <c r="M9059" s="290"/>
      <c r="N9059" s="314"/>
    </row>
    <row r="9060" spans="12:14" s="291" customFormat="1" ht="12.75" hidden="1" customHeight="1">
      <c r="L9060" s="293"/>
      <c r="M9060" s="290"/>
      <c r="N9060" s="314"/>
    </row>
    <row r="9061" spans="12:14" s="291" customFormat="1" ht="12.75" hidden="1" customHeight="1">
      <c r="L9061" s="293"/>
      <c r="M9061" s="290"/>
      <c r="N9061" s="314"/>
    </row>
    <row r="9062" spans="12:14" s="291" customFormat="1" ht="12.75" hidden="1" customHeight="1">
      <c r="L9062" s="293"/>
      <c r="M9062" s="290"/>
      <c r="N9062" s="314"/>
    </row>
    <row r="9063" spans="12:14" s="291" customFormat="1" ht="12.75" hidden="1" customHeight="1">
      <c r="L9063" s="293"/>
      <c r="M9063" s="290"/>
      <c r="N9063" s="314"/>
    </row>
    <row r="9064" spans="12:14" s="291" customFormat="1" ht="12.75" hidden="1" customHeight="1">
      <c r="L9064" s="293"/>
      <c r="M9064" s="290"/>
      <c r="N9064" s="314"/>
    </row>
    <row r="9065" spans="12:14" s="291" customFormat="1" ht="12.75" hidden="1" customHeight="1">
      <c r="L9065" s="293"/>
      <c r="M9065" s="290"/>
      <c r="N9065" s="314"/>
    </row>
    <row r="9066" spans="12:14" s="291" customFormat="1" ht="12.75" hidden="1" customHeight="1">
      <c r="L9066" s="293"/>
      <c r="M9066" s="290"/>
      <c r="N9066" s="314"/>
    </row>
    <row r="9067" spans="12:14" s="291" customFormat="1" ht="12.75" hidden="1" customHeight="1">
      <c r="L9067" s="293"/>
      <c r="M9067" s="290"/>
      <c r="N9067" s="314"/>
    </row>
    <row r="9068" spans="12:14" s="291" customFormat="1" ht="12.75" hidden="1" customHeight="1">
      <c r="L9068" s="293"/>
      <c r="M9068" s="290"/>
      <c r="N9068" s="314"/>
    </row>
    <row r="9069" spans="12:14" s="291" customFormat="1" ht="12.75" hidden="1" customHeight="1">
      <c r="L9069" s="293"/>
      <c r="M9069" s="290"/>
      <c r="N9069" s="314"/>
    </row>
    <row r="9070" spans="12:14" s="291" customFormat="1" ht="12.75" hidden="1" customHeight="1">
      <c r="L9070" s="293"/>
      <c r="M9070" s="290"/>
      <c r="N9070" s="314"/>
    </row>
    <row r="9071" spans="12:14" s="291" customFormat="1" ht="12.75" hidden="1" customHeight="1">
      <c r="L9071" s="293"/>
      <c r="M9071" s="290"/>
      <c r="N9071" s="314"/>
    </row>
    <row r="9072" spans="12:14" s="291" customFormat="1" ht="12.75" hidden="1" customHeight="1">
      <c r="L9072" s="293"/>
      <c r="M9072" s="290"/>
      <c r="N9072" s="314"/>
    </row>
    <row r="9073" spans="12:14" s="291" customFormat="1" ht="12.75" hidden="1" customHeight="1">
      <c r="L9073" s="293"/>
      <c r="M9073" s="290"/>
      <c r="N9073" s="314"/>
    </row>
    <row r="9074" spans="12:14" s="291" customFormat="1" ht="12.75" hidden="1" customHeight="1">
      <c r="L9074" s="293"/>
      <c r="M9074" s="290"/>
      <c r="N9074" s="314"/>
    </row>
    <row r="9075" spans="12:14" s="291" customFormat="1" ht="12.75" hidden="1" customHeight="1">
      <c r="L9075" s="293"/>
      <c r="M9075" s="290"/>
      <c r="N9075" s="314"/>
    </row>
    <row r="9076" spans="12:14" s="291" customFormat="1" ht="12.75" hidden="1" customHeight="1">
      <c r="L9076" s="293"/>
      <c r="M9076" s="290"/>
      <c r="N9076" s="314"/>
    </row>
    <row r="9077" spans="12:14" s="291" customFormat="1" ht="12.75" hidden="1" customHeight="1">
      <c r="L9077" s="293"/>
      <c r="M9077" s="290"/>
      <c r="N9077" s="314"/>
    </row>
    <row r="9078" spans="12:14" s="291" customFormat="1" ht="12.75" hidden="1" customHeight="1">
      <c r="L9078" s="293"/>
      <c r="M9078" s="290"/>
      <c r="N9078" s="314"/>
    </row>
    <row r="9079" spans="12:14" s="291" customFormat="1" ht="12.75" hidden="1" customHeight="1">
      <c r="L9079" s="293"/>
      <c r="M9079" s="290"/>
      <c r="N9079" s="314"/>
    </row>
    <row r="9080" spans="12:14" s="291" customFormat="1" ht="12.75" hidden="1" customHeight="1">
      <c r="L9080" s="293"/>
      <c r="M9080" s="290"/>
      <c r="N9080" s="314"/>
    </row>
    <row r="9081" spans="12:14" s="291" customFormat="1" ht="12.75" hidden="1" customHeight="1">
      <c r="L9081" s="293"/>
      <c r="M9081" s="290"/>
      <c r="N9081" s="314"/>
    </row>
    <row r="9082" spans="12:14" s="291" customFormat="1" ht="12.75" hidden="1" customHeight="1">
      <c r="L9082" s="293"/>
      <c r="M9082" s="290"/>
      <c r="N9082" s="314"/>
    </row>
    <row r="9083" spans="12:14" s="291" customFormat="1" ht="12.75" hidden="1" customHeight="1">
      <c r="L9083" s="293"/>
      <c r="M9083" s="290"/>
      <c r="N9083" s="314"/>
    </row>
    <row r="9084" spans="12:14" s="291" customFormat="1" ht="12.75" hidden="1" customHeight="1">
      <c r="L9084" s="293"/>
      <c r="M9084" s="290"/>
      <c r="N9084" s="314"/>
    </row>
    <row r="9085" spans="12:14" s="291" customFormat="1" ht="12.75" hidden="1" customHeight="1">
      <c r="L9085" s="293"/>
      <c r="M9085" s="290"/>
      <c r="N9085" s="314"/>
    </row>
    <row r="9086" spans="12:14" s="291" customFormat="1" ht="12.75" hidden="1" customHeight="1">
      <c r="L9086" s="293"/>
      <c r="M9086" s="290"/>
      <c r="N9086" s="314"/>
    </row>
    <row r="9087" spans="12:14" s="291" customFormat="1" ht="12.75" hidden="1" customHeight="1">
      <c r="L9087" s="293"/>
      <c r="M9087" s="290"/>
      <c r="N9087" s="314"/>
    </row>
    <row r="9088" spans="12:14" s="291" customFormat="1" ht="12.75" hidden="1" customHeight="1">
      <c r="L9088" s="293"/>
      <c r="M9088" s="290"/>
      <c r="N9088" s="314"/>
    </row>
    <row r="9089" spans="12:14" s="291" customFormat="1" ht="12.75" hidden="1" customHeight="1">
      <c r="L9089" s="293"/>
      <c r="M9089" s="290"/>
      <c r="N9089" s="314"/>
    </row>
    <row r="9090" spans="12:14" s="291" customFormat="1" ht="12.75" hidden="1" customHeight="1">
      <c r="L9090" s="293"/>
      <c r="M9090" s="290"/>
      <c r="N9090" s="314"/>
    </row>
    <row r="9091" spans="12:14" s="291" customFormat="1" ht="12.75" hidden="1" customHeight="1">
      <c r="L9091" s="293"/>
      <c r="M9091" s="290"/>
      <c r="N9091" s="314"/>
    </row>
    <row r="9092" spans="12:14" s="291" customFormat="1" ht="12.75" hidden="1" customHeight="1">
      <c r="L9092" s="293"/>
      <c r="M9092" s="290"/>
      <c r="N9092" s="314"/>
    </row>
    <row r="9093" spans="12:14" s="291" customFormat="1" ht="12.75" hidden="1" customHeight="1">
      <c r="L9093" s="293"/>
      <c r="M9093" s="290"/>
      <c r="N9093" s="314"/>
    </row>
    <row r="9094" spans="12:14" s="291" customFormat="1" ht="12.75" hidden="1" customHeight="1">
      <c r="L9094" s="293"/>
      <c r="M9094" s="290"/>
      <c r="N9094" s="314"/>
    </row>
    <row r="9095" spans="12:14" s="291" customFormat="1" ht="12.75" hidden="1" customHeight="1">
      <c r="L9095" s="293"/>
      <c r="M9095" s="290"/>
      <c r="N9095" s="314"/>
    </row>
    <row r="9096" spans="12:14" s="291" customFormat="1" ht="12.75" hidden="1" customHeight="1">
      <c r="L9096" s="293"/>
      <c r="M9096" s="290"/>
      <c r="N9096" s="314"/>
    </row>
    <row r="9097" spans="12:14" s="291" customFormat="1" ht="12.75" hidden="1" customHeight="1">
      <c r="L9097" s="293"/>
      <c r="M9097" s="290"/>
      <c r="N9097" s="314"/>
    </row>
    <row r="9098" spans="12:14" s="291" customFormat="1" ht="12.75" hidden="1" customHeight="1">
      <c r="L9098" s="293"/>
      <c r="M9098" s="290"/>
      <c r="N9098" s="314"/>
    </row>
    <row r="9099" spans="12:14" s="291" customFormat="1" ht="12.75" hidden="1" customHeight="1">
      <c r="L9099" s="293"/>
      <c r="M9099" s="290"/>
      <c r="N9099" s="314"/>
    </row>
    <row r="9100" spans="12:14" s="291" customFormat="1" ht="12.75" hidden="1" customHeight="1">
      <c r="L9100" s="293"/>
      <c r="M9100" s="290"/>
      <c r="N9100" s="314"/>
    </row>
    <row r="9101" spans="12:14" s="291" customFormat="1" ht="12.75" hidden="1" customHeight="1">
      <c r="L9101" s="293"/>
      <c r="M9101" s="290"/>
      <c r="N9101" s="314"/>
    </row>
    <row r="9102" spans="12:14" s="291" customFormat="1" ht="12.75" hidden="1" customHeight="1">
      <c r="L9102" s="293"/>
      <c r="M9102" s="290"/>
      <c r="N9102" s="314"/>
    </row>
    <row r="9103" spans="12:14" s="291" customFormat="1" ht="12.75" hidden="1" customHeight="1">
      <c r="L9103" s="293"/>
      <c r="M9103" s="290"/>
      <c r="N9103" s="314"/>
    </row>
    <row r="9104" spans="12:14" s="291" customFormat="1" ht="12.75" hidden="1" customHeight="1">
      <c r="L9104" s="293"/>
      <c r="M9104" s="290"/>
      <c r="N9104" s="314"/>
    </row>
    <row r="9105" spans="12:14" s="291" customFormat="1" ht="12.75" hidden="1" customHeight="1">
      <c r="L9105" s="293"/>
      <c r="M9105" s="290"/>
      <c r="N9105" s="314"/>
    </row>
    <row r="9106" spans="12:14" s="291" customFormat="1" ht="12.75" hidden="1" customHeight="1">
      <c r="L9106" s="293"/>
      <c r="M9106" s="290"/>
      <c r="N9106" s="314"/>
    </row>
    <row r="9107" spans="12:14" s="291" customFormat="1" ht="12.75" hidden="1" customHeight="1">
      <c r="L9107" s="293"/>
      <c r="M9107" s="290"/>
      <c r="N9107" s="314"/>
    </row>
    <row r="9108" spans="12:14" s="291" customFormat="1" ht="12.75" hidden="1" customHeight="1">
      <c r="L9108" s="293"/>
      <c r="M9108" s="290"/>
      <c r="N9108" s="314"/>
    </row>
    <row r="9109" spans="12:14" s="291" customFormat="1" ht="12.75" hidden="1" customHeight="1">
      <c r="L9109" s="293"/>
      <c r="M9109" s="290"/>
      <c r="N9109" s="314"/>
    </row>
    <row r="9110" spans="12:14" s="291" customFormat="1" ht="12.75" hidden="1" customHeight="1">
      <c r="L9110" s="293"/>
      <c r="M9110" s="290"/>
      <c r="N9110" s="314"/>
    </row>
    <row r="9111" spans="12:14" s="291" customFormat="1" ht="12.75" hidden="1" customHeight="1">
      <c r="L9111" s="293"/>
      <c r="M9111" s="290"/>
      <c r="N9111" s="314"/>
    </row>
    <row r="9112" spans="12:14" s="291" customFormat="1" ht="12.75" hidden="1" customHeight="1">
      <c r="L9112" s="293"/>
      <c r="M9112" s="290"/>
      <c r="N9112" s="314"/>
    </row>
    <row r="9113" spans="12:14" s="291" customFormat="1" ht="12.75" hidden="1" customHeight="1">
      <c r="L9113" s="293"/>
      <c r="M9113" s="290"/>
      <c r="N9113" s="314"/>
    </row>
    <row r="9114" spans="12:14" s="291" customFormat="1" ht="12.75" hidden="1" customHeight="1">
      <c r="L9114" s="293"/>
      <c r="M9114" s="290"/>
      <c r="N9114" s="314"/>
    </row>
    <row r="9115" spans="12:14" s="291" customFormat="1" ht="12.75" hidden="1" customHeight="1">
      <c r="L9115" s="293"/>
      <c r="M9115" s="290"/>
      <c r="N9115" s="314"/>
    </row>
    <row r="9116" spans="12:14" s="291" customFormat="1" ht="12.75" hidden="1" customHeight="1">
      <c r="L9116" s="293"/>
      <c r="M9116" s="290"/>
      <c r="N9116" s="314"/>
    </row>
    <row r="9117" spans="12:14" s="291" customFormat="1" ht="12.75" hidden="1" customHeight="1">
      <c r="L9117" s="293"/>
      <c r="M9117" s="290"/>
      <c r="N9117" s="314"/>
    </row>
    <row r="9118" spans="12:14" s="291" customFormat="1" ht="12.75" hidden="1" customHeight="1">
      <c r="L9118" s="293"/>
      <c r="M9118" s="290"/>
      <c r="N9118" s="314"/>
    </row>
    <row r="9119" spans="12:14" s="291" customFormat="1" ht="12.75" hidden="1" customHeight="1">
      <c r="L9119" s="293"/>
      <c r="M9119" s="290"/>
      <c r="N9119" s="314"/>
    </row>
    <row r="9120" spans="12:14" s="291" customFormat="1" ht="12.75" hidden="1" customHeight="1">
      <c r="L9120" s="293"/>
      <c r="M9120" s="290"/>
      <c r="N9120" s="314"/>
    </row>
    <row r="9121" spans="12:14" s="291" customFormat="1" ht="12.75" hidden="1" customHeight="1">
      <c r="L9121" s="293"/>
      <c r="M9121" s="290"/>
      <c r="N9121" s="314"/>
    </row>
    <row r="9122" spans="12:14" s="291" customFormat="1" ht="12.75" hidden="1" customHeight="1">
      <c r="L9122" s="293"/>
      <c r="M9122" s="290"/>
      <c r="N9122" s="314"/>
    </row>
    <row r="9123" spans="12:14" s="291" customFormat="1" ht="12.75" hidden="1" customHeight="1">
      <c r="L9123" s="293"/>
      <c r="M9123" s="290"/>
      <c r="N9123" s="314"/>
    </row>
    <row r="9124" spans="12:14" s="291" customFormat="1" ht="12.75" hidden="1" customHeight="1">
      <c r="L9124" s="293"/>
      <c r="M9124" s="290"/>
      <c r="N9124" s="314"/>
    </row>
    <row r="9125" spans="12:14" s="291" customFormat="1" ht="12.75" hidden="1" customHeight="1">
      <c r="L9125" s="293"/>
      <c r="M9125" s="290"/>
      <c r="N9125" s="314"/>
    </row>
    <row r="9126" spans="12:14" s="291" customFormat="1" ht="12.75" hidden="1" customHeight="1">
      <c r="L9126" s="293"/>
      <c r="M9126" s="290"/>
      <c r="N9126" s="314"/>
    </row>
    <row r="9127" spans="12:14" s="291" customFormat="1" ht="12.75" hidden="1" customHeight="1">
      <c r="L9127" s="293"/>
      <c r="M9127" s="290"/>
      <c r="N9127" s="314"/>
    </row>
    <row r="9128" spans="12:14" s="291" customFormat="1" ht="12.75" hidden="1" customHeight="1">
      <c r="L9128" s="293"/>
      <c r="M9128" s="290"/>
      <c r="N9128" s="314"/>
    </row>
    <row r="9129" spans="12:14" s="291" customFormat="1" ht="12.75" hidden="1" customHeight="1">
      <c r="L9129" s="293"/>
      <c r="M9129" s="290"/>
      <c r="N9129" s="314"/>
    </row>
    <row r="9130" spans="12:14" s="291" customFormat="1" ht="12.75" hidden="1" customHeight="1">
      <c r="L9130" s="293"/>
      <c r="M9130" s="290"/>
      <c r="N9130" s="314"/>
    </row>
    <row r="9131" spans="12:14" s="291" customFormat="1" ht="12.75" hidden="1" customHeight="1">
      <c r="L9131" s="293"/>
      <c r="M9131" s="290"/>
      <c r="N9131" s="314"/>
    </row>
    <row r="9132" spans="12:14" s="291" customFormat="1" ht="12.75" hidden="1" customHeight="1">
      <c r="L9132" s="293"/>
      <c r="M9132" s="290"/>
      <c r="N9132" s="314"/>
    </row>
    <row r="9133" spans="12:14" s="291" customFormat="1" ht="12.75" hidden="1" customHeight="1">
      <c r="L9133" s="293"/>
      <c r="M9133" s="290"/>
      <c r="N9133" s="314"/>
    </row>
    <row r="9134" spans="12:14" s="291" customFormat="1" ht="12.75" hidden="1" customHeight="1">
      <c r="L9134" s="293"/>
      <c r="M9134" s="290"/>
      <c r="N9134" s="314"/>
    </row>
    <row r="9135" spans="12:14" s="291" customFormat="1" ht="12.75" hidden="1" customHeight="1">
      <c r="L9135" s="293"/>
      <c r="M9135" s="290"/>
      <c r="N9135" s="314"/>
    </row>
    <row r="9136" spans="12:14" s="291" customFormat="1" ht="12.75" hidden="1" customHeight="1">
      <c r="L9136" s="293"/>
      <c r="M9136" s="290"/>
      <c r="N9136" s="314"/>
    </row>
    <row r="9137" spans="12:14" s="291" customFormat="1" ht="12.75" hidden="1" customHeight="1">
      <c r="L9137" s="293"/>
      <c r="M9137" s="290"/>
      <c r="N9137" s="314"/>
    </row>
    <row r="9138" spans="12:14" s="291" customFormat="1" ht="12.75" hidden="1" customHeight="1">
      <c r="L9138" s="293"/>
      <c r="M9138" s="290"/>
      <c r="N9138" s="314"/>
    </row>
    <row r="9139" spans="12:14" s="291" customFormat="1" ht="12.75" hidden="1" customHeight="1">
      <c r="L9139" s="293"/>
      <c r="M9139" s="290"/>
      <c r="N9139" s="314"/>
    </row>
    <row r="9140" spans="12:14" s="291" customFormat="1" ht="12.75" hidden="1" customHeight="1">
      <c r="L9140" s="293"/>
      <c r="M9140" s="290"/>
      <c r="N9140" s="314"/>
    </row>
    <row r="9141" spans="12:14" s="291" customFormat="1" ht="12.75" hidden="1" customHeight="1">
      <c r="L9141" s="293"/>
      <c r="M9141" s="290"/>
      <c r="N9141" s="314"/>
    </row>
    <row r="9142" spans="12:14" s="291" customFormat="1" ht="12.75" hidden="1" customHeight="1">
      <c r="L9142" s="293"/>
      <c r="M9142" s="290"/>
      <c r="N9142" s="314"/>
    </row>
    <row r="9143" spans="12:14" s="291" customFormat="1" ht="12.75" hidden="1" customHeight="1">
      <c r="L9143" s="293"/>
      <c r="M9143" s="290"/>
      <c r="N9143" s="314"/>
    </row>
    <row r="9144" spans="12:14" s="291" customFormat="1" ht="12.75" hidden="1" customHeight="1">
      <c r="L9144" s="293"/>
      <c r="M9144" s="290"/>
      <c r="N9144" s="314"/>
    </row>
    <row r="9145" spans="12:14" s="291" customFormat="1" ht="12.75" hidden="1" customHeight="1">
      <c r="L9145" s="293"/>
      <c r="M9145" s="290"/>
      <c r="N9145" s="314"/>
    </row>
    <row r="9146" spans="12:14" s="291" customFormat="1" ht="12.75" hidden="1" customHeight="1">
      <c r="L9146" s="293"/>
      <c r="M9146" s="290"/>
      <c r="N9146" s="314"/>
    </row>
    <row r="9147" spans="12:14" s="291" customFormat="1" ht="12.75" hidden="1" customHeight="1">
      <c r="L9147" s="293"/>
      <c r="M9147" s="290"/>
      <c r="N9147" s="314"/>
    </row>
    <row r="9148" spans="12:14" s="291" customFormat="1" ht="12.75" hidden="1" customHeight="1">
      <c r="L9148" s="293"/>
      <c r="M9148" s="290"/>
      <c r="N9148" s="314"/>
    </row>
    <row r="9149" spans="12:14" s="291" customFormat="1" ht="12.75" hidden="1" customHeight="1">
      <c r="L9149" s="293"/>
      <c r="M9149" s="290"/>
      <c r="N9149" s="314"/>
    </row>
    <row r="9150" spans="12:14" s="291" customFormat="1" ht="12.75" hidden="1" customHeight="1">
      <c r="L9150" s="293"/>
      <c r="M9150" s="290"/>
      <c r="N9150" s="314"/>
    </row>
    <row r="9151" spans="12:14" s="291" customFormat="1" ht="12.75" hidden="1" customHeight="1">
      <c r="L9151" s="293"/>
      <c r="M9151" s="290"/>
      <c r="N9151" s="314"/>
    </row>
    <row r="9152" spans="12:14" s="291" customFormat="1" ht="12.75" hidden="1" customHeight="1">
      <c r="L9152" s="293"/>
      <c r="M9152" s="290"/>
      <c r="N9152" s="314"/>
    </row>
    <row r="9153" spans="12:14" s="291" customFormat="1" ht="12.75" hidden="1" customHeight="1">
      <c r="L9153" s="293"/>
      <c r="M9153" s="290"/>
      <c r="N9153" s="314"/>
    </row>
    <row r="9154" spans="12:14" s="291" customFormat="1" ht="12.75" hidden="1" customHeight="1">
      <c r="L9154" s="293"/>
      <c r="M9154" s="290"/>
      <c r="N9154" s="314"/>
    </row>
    <row r="9155" spans="12:14" s="291" customFormat="1" ht="12.75" hidden="1" customHeight="1">
      <c r="L9155" s="293"/>
      <c r="M9155" s="290"/>
      <c r="N9155" s="314"/>
    </row>
    <row r="9156" spans="12:14" s="291" customFormat="1" ht="12.75" hidden="1" customHeight="1">
      <c r="L9156" s="293"/>
      <c r="M9156" s="290"/>
      <c r="N9156" s="314"/>
    </row>
    <row r="9157" spans="12:14" s="291" customFormat="1" ht="12.75" hidden="1" customHeight="1">
      <c r="L9157" s="293"/>
      <c r="M9157" s="290"/>
      <c r="N9157" s="314"/>
    </row>
    <row r="9158" spans="12:14" s="291" customFormat="1" ht="12.75" hidden="1" customHeight="1">
      <c r="L9158" s="293"/>
      <c r="M9158" s="290"/>
      <c r="N9158" s="314"/>
    </row>
    <row r="9159" spans="12:14" s="291" customFormat="1" ht="12.75" hidden="1" customHeight="1">
      <c r="L9159" s="293"/>
      <c r="M9159" s="290"/>
      <c r="N9159" s="314"/>
    </row>
    <row r="9160" spans="12:14" s="291" customFormat="1" ht="12.75" hidden="1" customHeight="1">
      <c r="L9160" s="293"/>
      <c r="M9160" s="290"/>
      <c r="N9160" s="314"/>
    </row>
    <row r="9161" spans="12:14" s="291" customFormat="1" ht="12.75" hidden="1" customHeight="1">
      <c r="L9161" s="293"/>
      <c r="M9161" s="290"/>
      <c r="N9161" s="314"/>
    </row>
    <row r="9162" spans="12:14" s="291" customFormat="1" ht="12.75" hidden="1" customHeight="1">
      <c r="L9162" s="293"/>
      <c r="M9162" s="290"/>
      <c r="N9162" s="314"/>
    </row>
    <row r="9163" spans="12:14" s="291" customFormat="1" ht="12.75" hidden="1" customHeight="1">
      <c r="L9163" s="293"/>
      <c r="M9163" s="290"/>
      <c r="N9163" s="314"/>
    </row>
    <row r="9164" spans="12:14" s="291" customFormat="1" ht="12.75" hidden="1" customHeight="1">
      <c r="L9164" s="293"/>
      <c r="M9164" s="290"/>
      <c r="N9164" s="314"/>
    </row>
    <row r="9165" spans="12:14" s="291" customFormat="1" ht="12.75" hidden="1" customHeight="1">
      <c r="L9165" s="293"/>
      <c r="M9165" s="290"/>
      <c r="N9165" s="314"/>
    </row>
    <row r="9166" spans="12:14" s="291" customFormat="1" ht="12.75" hidden="1" customHeight="1">
      <c r="L9166" s="293"/>
      <c r="M9166" s="290"/>
      <c r="N9166" s="314"/>
    </row>
    <row r="9167" spans="12:14" s="291" customFormat="1" ht="12.75" hidden="1" customHeight="1">
      <c r="L9167" s="293"/>
      <c r="M9167" s="290"/>
      <c r="N9167" s="314"/>
    </row>
    <row r="9168" spans="12:14" s="291" customFormat="1" ht="12.75" hidden="1" customHeight="1">
      <c r="L9168" s="293"/>
      <c r="M9168" s="290"/>
      <c r="N9168" s="314"/>
    </row>
    <row r="9169" spans="12:14" s="291" customFormat="1" ht="12.75" hidden="1" customHeight="1">
      <c r="L9169" s="293"/>
      <c r="M9169" s="290"/>
      <c r="N9169" s="314"/>
    </row>
    <row r="9170" spans="12:14" s="291" customFormat="1" ht="12.75" hidden="1" customHeight="1">
      <c r="L9170" s="293"/>
      <c r="M9170" s="290"/>
      <c r="N9170" s="314"/>
    </row>
    <row r="9171" spans="12:14" s="291" customFormat="1" ht="12.75" hidden="1" customHeight="1">
      <c r="L9171" s="293"/>
      <c r="M9171" s="290"/>
      <c r="N9171" s="314"/>
    </row>
    <row r="9172" spans="12:14" s="291" customFormat="1" ht="12.75" hidden="1" customHeight="1">
      <c r="L9172" s="293"/>
      <c r="M9172" s="290"/>
      <c r="N9172" s="314"/>
    </row>
    <row r="9173" spans="12:14" s="291" customFormat="1" ht="12.75" hidden="1" customHeight="1">
      <c r="L9173" s="293"/>
      <c r="M9173" s="290"/>
      <c r="N9173" s="314"/>
    </row>
    <row r="9174" spans="12:14" s="291" customFormat="1" ht="12.75" hidden="1" customHeight="1">
      <c r="L9174" s="293"/>
      <c r="M9174" s="290"/>
      <c r="N9174" s="314"/>
    </row>
    <row r="9175" spans="12:14" s="291" customFormat="1" ht="12.75" hidden="1" customHeight="1">
      <c r="L9175" s="293"/>
      <c r="M9175" s="290"/>
      <c r="N9175" s="314"/>
    </row>
    <row r="9176" spans="12:14" s="291" customFormat="1" ht="12.75" hidden="1" customHeight="1">
      <c r="L9176" s="293"/>
      <c r="M9176" s="290"/>
      <c r="N9176" s="314"/>
    </row>
    <row r="9177" spans="12:14" s="291" customFormat="1" ht="12.75" hidden="1" customHeight="1">
      <c r="L9177" s="293"/>
      <c r="M9177" s="290"/>
      <c r="N9177" s="314"/>
    </row>
    <row r="9178" spans="12:14" s="291" customFormat="1" ht="12.75" hidden="1" customHeight="1">
      <c r="L9178" s="293"/>
      <c r="M9178" s="290"/>
      <c r="N9178" s="314"/>
    </row>
    <row r="9179" spans="12:14" s="291" customFormat="1" ht="12.75" hidden="1" customHeight="1">
      <c r="L9179" s="293"/>
      <c r="M9179" s="290"/>
      <c r="N9179" s="314"/>
    </row>
    <row r="9180" spans="12:14" s="291" customFormat="1" ht="12.75" hidden="1" customHeight="1">
      <c r="L9180" s="293"/>
      <c r="M9180" s="290"/>
      <c r="N9180" s="314"/>
    </row>
    <row r="9181" spans="12:14" s="291" customFormat="1" ht="12.75" hidden="1" customHeight="1">
      <c r="L9181" s="293"/>
      <c r="M9181" s="290"/>
      <c r="N9181" s="314"/>
    </row>
    <row r="9182" spans="12:14" s="291" customFormat="1" ht="12.75" hidden="1" customHeight="1">
      <c r="L9182" s="293"/>
      <c r="M9182" s="290"/>
      <c r="N9182" s="314"/>
    </row>
    <row r="9183" spans="12:14" s="291" customFormat="1" ht="12.75" hidden="1" customHeight="1">
      <c r="L9183" s="293"/>
      <c r="M9183" s="290"/>
      <c r="N9183" s="314"/>
    </row>
    <row r="9184" spans="12:14" s="291" customFormat="1" ht="12.75" hidden="1" customHeight="1">
      <c r="L9184" s="293"/>
      <c r="M9184" s="290"/>
      <c r="N9184" s="314"/>
    </row>
    <row r="9185" spans="12:14" s="291" customFormat="1" ht="12.75" hidden="1" customHeight="1">
      <c r="L9185" s="293"/>
      <c r="M9185" s="290"/>
      <c r="N9185" s="314"/>
    </row>
    <row r="9186" spans="12:14" s="291" customFormat="1" ht="12.75" hidden="1" customHeight="1">
      <c r="L9186" s="293"/>
      <c r="M9186" s="290"/>
      <c r="N9186" s="314"/>
    </row>
    <row r="9187" spans="12:14" s="291" customFormat="1" ht="12.75" hidden="1" customHeight="1">
      <c r="L9187" s="293"/>
      <c r="M9187" s="290"/>
      <c r="N9187" s="314"/>
    </row>
    <row r="9188" spans="12:14" s="291" customFormat="1" ht="12.75" hidden="1" customHeight="1">
      <c r="L9188" s="293"/>
      <c r="M9188" s="290"/>
      <c r="N9188" s="314"/>
    </row>
    <row r="9189" spans="12:14" s="291" customFormat="1" ht="12.75" hidden="1" customHeight="1">
      <c r="L9189" s="293"/>
      <c r="M9189" s="290"/>
      <c r="N9189" s="314"/>
    </row>
    <row r="9190" spans="12:14" s="291" customFormat="1" ht="12.75" hidden="1" customHeight="1">
      <c r="L9190" s="293"/>
      <c r="M9190" s="290"/>
      <c r="N9190" s="314"/>
    </row>
    <row r="9191" spans="12:14" s="291" customFormat="1" ht="12.75" hidden="1" customHeight="1">
      <c r="L9191" s="293"/>
      <c r="M9191" s="290"/>
      <c r="N9191" s="314"/>
    </row>
    <row r="9192" spans="12:14" s="291" customFormat="1" ht="12.75" hidden="1" customHeight="1">
      <c r="L9192" s="293"/>
      <c r="M9192" s="290"/>
      <c r="N9192" s="314"/>
    </row>
    <row r="9193" spans="12:14" s="291" customFormat="1" ht="12.75" hidden="1" customHeight="1">
      <c r="L9193" s="293"/>
      <c r="M9193" s="290"/>
      <c r="N9193" s="314"/>
    </row>
    <row r="9194" spans="12:14" s="291" customFormat="1" ht="12.75" hidden="1" customHeight="1">
      <c r="L9194" s="293"/>
      <c r="M9194" s="290"/>
      <c r="N9194" s="314"/>
    </row>
    <row r="9195" spans="12:14" s="291" customFormat="1" ht="12.75" hidden="1" customHeight="1">
      <c r="L9195" s="293"/>
      <c r="M9195" s="290"/>
      <c r="N9195" s="314"/>
    </row>
    <row r="9196" spans="12:14" s="291" customFormat="1" ht="12.75" hidden="1" customHeight="1">
      <c r="L9196" s="293"/>
      <c r="M9196" s="290"/>
      <c r="N9196" s="314"/>
    </row>
    <row r="9197" spans="12:14" s="291" customFormat="1" ht="12.75" hidden="1" customHeight="1">
      <c r="L9197" s="293"/>
      <c r="M9197" s="290"/>
      <c r="N9197" s="314"/>
    </row>
    <row r="9198" spans="12:14" s="291" customFormat="1" ht="12.75" hidden="1" customHeight="1">
      <c r="L9198" s="293"/>
      <c r="M9198" s="290"/>
      <c r="N9198" s="314"/>
    </row>
    <row r="9199" spans="12:14" s="291" customFormat="1" ht="12.75" hidden="1" customHeight="1">
      <c r="L9199" s="293"/>
      <c r="M9199" s="290"/>
      <c r="N9199" s="314"/>
    </row>
    <row r="9200" spans="12:14" s="291" customFormat="1" ht="12.75" hidden="1" customHeight="1">
      <c r="L9200" s="293"/>
      <c r="M9200" s="290"/>
      <c r="N9200" s="314"/>
    </row>
    <row r="9201" spans="12:14" s="291" customFormat="1" ht="12.75" hidden="1" customHeight="1">
      <c r="L9201" s="293"/>
      <c r="M9201" s="290"/>
      <c r="N9201" s="314"/>
    </row>
    <row r="9202" spans="12:14" s="291" customFormat="1" ht="12.75" hidden="1" customHeight="1">
      <c r="L9202" s="293"/>
      <c r="M9202" s="290"/>
      <c r="N9202" s="314"/>
    </row>
    <row r="9203" spans="12:14" s="291" customFormat="1" ht="12.75" hidden="1" customHeight="1">
      <c r="L9203" s="293"/>
      <c r="M9203" s="290"/>
      <c r="N9203" s="314"/>
    </row>
    <row r="9204" spans="12:14" s="291" customFormat="1" ht="12.75" hidden="1" customHeight="1">
      <c r="L9204" s="293"/>
      <c r="M9204" s="290"/>
      <c r="N9204" s="314"/>
    </row>
    <row r="9205" spans="12:14" s="291" customFormat="1" ht="12.75" hidden="1" customHeight="1">
      <c r="L9205" s="293"/>
      <c r="M9205" s="290"/>
      <c r="N9205" s="314"/>
    </row>
    <row r="9206" spans="12:14" s="291" customFormat="1" ht="12.75" hidden="1" customHeight="1">
      <c r="L9206" s="293"/>
      <c r="M9206" s="290"/>
      <c r="N9206" s="314"/>
    </row>
    <row r="9207" spans="12:14" s="291" customFormat="1" ht="12.75" hidden="1" customHeight="1">
      <c r="L9207" s="293"/>
      <c r="M9207" s="290"/>
      <c r="N9207" s="314"/>
    </row>
    <row r="9208" spans="12:14" s="291" customFormat="1" ht="12.75" hidden="1" customHeight="1">
      <c r="L9208" s="293"/>
      <c r="M9208" s="290"/>
      <c r="N9208" s="314"/>
    </row>
    <row r="9209" spans="12:14" s="291" customFormat="1" ht="12.75" hidden="1" customHeight="1">
      <c r="L9209" s="293"/>
      <c r="M9209" s="290"/>
      <c r="N9209" s="314"/>
    </row>
    <row r="9210" spans="12:14" s="291" customFormat="1" ht="12.75" hidden="1" customHeight="1">
      <c r="L9210" s="293"/>
      <c r="M9210" s="290"/>
      <c r="N9210" s="314"/>
    </row>
    <row r="9211" spans="12:14" s="291" customFormat="1" ht="12.75" hidden="1" customHeight="1">
      <c r="L9211" s="293"/>
      <c r="M9211" s="290"/>
      <c r="N9211" s="314"/>
    </row>
    <row r="9212" spans="12:14" s="291" customFormat="1" ht="12.75" hidden="1" customHeight="1">
      <c r="L9212" s="293"/>
      <c r="M9212" s="290"/>
      <c r="N9212" s="314"/>
    </row>
    <row r="9213" spans="12:14" s="291" customFormat="1" ht="12.75" hidden="1" customHeight="1">
      <c r="L9213" s="293"/>
      <c r="M9213" s="290"/>
      <c r="N9213" s="314"/>
    </row>
    <row r="9214" spans="12:14" s="291" customFormat="1" ht="12.75" hidden="1" customHeight="1">
      <c r="L9214" s="293"/>
      <c r="M9214" s="290"/>
      <c r="N9214" s="314"/>
    </row>
    <row r="9215" spans="12:14" s="291" customFormat="1" ht="12.75" hidden="1" customHeight="1">
      <c r="L9215" s="293"/>
      <c r="M9215" s="290"/>
      <c r="N9215" s="314"/>
    </row>
    <row r="9216" spans="12:14" s="291" customFormat="1" ht="12.75" hidden="1" customHeight="1">
      <c r="L9216" s="293"/>
      <c r="M9216" s="290"/>
      <c r="N9216" s="314"/>
    </row>
    <row r="9217" spans="12:14" s="291" customFormat="1" ht="12.75" hidden="1" customHeight="1">
      <c r="L9217" s="293"/>
      <c r="M9217" s="290"/>
      <c r="N9217" s="314"/>
    </row>
    <row r="9218" spans="12:14" s="291" customFormat="1" ht="12.75" hidden="1" customHeight="1">
      <c r="L9218" s="293"/>
      <c r="M9218" s="290"/>
      <c r="N9218" s="314"/>
    </row>
    <row r="9219" spans="12:14" s="291" customFormat="1" ht="12.75" hidden="1" customHeight="1">
      <c r="L9219" s="293"/>
      <c r="M9219" s="290"/>
      <c r="N9219" s="314"/>
    </row>
    <row r="9220" spans="12:14" s="291" customFormat="1" ht="12.75" hidden="1" customHeight="1">
      <c r="L9220" s="293"/>
      <c r="M9220" s="290"/>
      <c r="N9220" s="314"/>
    </row>
    <row r="9221" spans="12:14" s="291" customFormat="1" ht="12.75" hidden="1" customHeight="1">
      <c r="L9221" s="293"/>
      <c r="M9221" s="290"/>
      <c r="N9221" s="314"/>
    </row>
    <row r="9222" spans="12:14" s="291" customFormat="1" ht="12.75" hidden="1" customHeight="1">
      <c r="L9222" s="293"/>
      <c r="M9222" s="290"/>
      <c r="N9222" s="314"/>
    </row>
    <row r="9223" spans="12:14" s="291" customFormat="1" ht="12.75" hidden="1" customHeight="1">
      <c r="L9223" s="293"/>
      <c r="M9223" s="290"/>
      <c r="N9223" s="314"/>
    </row>
    <row r="9224" spans="12:14" s="291" customFormat="1" ht="12.75" hidden="1" customHeight="1">
      <c r="L9224" s="293"/>
      <c r="M9224" s="290"/>
      <c r="N9224" s="314"/>
    </row>
    <row r="9225" spans="12:14" s="291" customFormat="1" ht="12.75" hidden="1" customHeight="1">
      <c r="L9225" s="293"/>
      <c r="M9225" s="290"/>
      <c r="N9225" s="314"/>
    </row>
    <row r="9226" spans="12:14" s="291" customFormat="1" ht="12.75" hidden="1" customHeight="1">
      <c r="L9226" s="293"/>
      <c r="M9226" s="290"/>
      <c r="N9226" s="314"/>
    </row>
    <row r="9227" spans="12:14" s="291" customFormat="1" ht="12.75" hidden="1" customHeight="1">
      <c r="L9227" s="293"/>
      <c r="M9227" s="290"/>
      <c r="N9227" s="314"/>
    </row>
    <row r="9228" spans="12:14" s="291" customFormat="1" ht="12.75" hidden="1" customHeight="1">
      <c r="L9228" s="293"/>
      <c r="M9228" s="290"/>
      <c r="N9228" s="314"/>
    </row>
    <row r="9229" spans="12:14" s="291" customFormat="1" ht="12.75" hidden="1" customHeight="1">
      <c r="L9229" s="293"/>
      <c r="M9229" s="290"/>
      <c r="N9229" s="314"/>
    </row>
    <row r="9230" spans="12:14" s="291" customFormat="1" ht="12.75" hidden="1" customHeight="1">
      <c r="L9230" s="293"/>
      <c r="M9230" s="290"/>
      <c r="N9230" s="314"/>
    </row>
    <row r="9231" spans="12:14" s="291" customFormat="1" ht="12.75" hidden="1" customHeight="1">
      <c r="L9231" s="293"/>
      <c r="M9231" s="290"/>
      <c r="N9231" s="314"/>
    </row>
    <row r="9232" spans="12:14" s="291" customFormat="1" ht="12.75" hidden="1" customHeight="1">
      <c r="L9232" s="293"/>
      <c r="M9232" s="290"/>
      <c r="N9232" s="314"/>
    </row>
    <row r="9233" spans="12:14" s="291" customFormat="1" ht="12.75" hidden="1" customHeight="1">
      <c r="L9233" s="293"/>
      <c r="M9233" s="290"/>
      <c r="N9233" s="314"/>
    </row>
    <row r="9234" spans="12:14" s="291" customFormat="1" ht="12.75" hidden="1" customHeight="1">
      <c r="L9234" s="293"/>
      <c r="M9234" s="290"/>
      <c r="N9234" s="314"/>
    </row>
    <row r="9235" spans="12:14" s="291" customFormat="1" ht="12.75" hidden="1" customHeight="1">
      <c r="L9235" s="293"/>
      <c r="M9235" s="290"/>
      <c r="N9235" s="314"/>
    </row>
    <row r="9236" spans="12:14" s="291" customFormat="1" ht="12.75" hidden="1" customHeight="1">
      <c r="L9236" s="293"/>
      <c r="M9236" s="290"/>
      <c r="N9236" s="314"/>
    </row>
    <row r="9237" spans="12:14" s="291" customFormat="1" ht="12.75" hidden="1" customHeight="1">
      <c r="L9237" s="293"/>
      <c r="M9237" s="290"/>
      <c r="N9237" s="314"/>
    </row>
    <row r="9238" spans="12:14" s="291" customFormat="1" ht="12.75" hidden="1" customHeight="1">
      <c r="L9238" s="293"/>
      <c r="M9238" s="290"/>
      <c r="N9238" s="314"/>
    </row>
    <row r="9239" spans="12:14" s="291" customFormat="1" ht="12.75" hidden="1" customHeight="1">
      <c r="L9239" s="293"/>
      <c r="M9239" s="290"/>
      <c r="N9239" s="314"/>
    </row>
    <row r="9240" spans="12:14" s="291" customFormat="1" ht="12.75" hidden="1" customHeight="1">
      <c r="L9240" s="293"/>
      <c r="M9240" s="290"/>
      <c r="N9240" s="314"/>
    </row>
    <row r="9241" spans="12:14" s="291" customFormat="1" ht="12.75" hidden="1" customHeight="1">
      <c r="L9241" s="293"/>
      <c r="M9241" s="290"/>
      <c r="N9241" s="314"/>
    </row>
    <row r="9242" spans="12:14" s="291" customFormat="1" ht="12.75" hidden="1" customHeight="1">
      <c r="L9242" s="293"/>
      <c r="M9242" s="290"/>
      <c r="N9242" s="314"/>
    </row>
    <row r="9243" spans="12:14" s="291" customFormat="1" ht="12.75" hidden="1" customHeight="1">
      <c r="L9243" s="293"/>
      <c r="M9243" s="290"/>
      <c r="N9243" s="314"/>
    </row>
    <row r="9244" spans="12:14" s="291" customFormat="1" ht="12.75" hidden="1" customHeight="1">
      <c r="L9244" s="293"/>
      <c r="M9244" s="290"/>
      <c r="N9244" s="314"/>
    </row>
    <row r="9245" spans="12:14" s="291" customFormat="1" ht="12.75" hidden="1" customHeight="1">
      <c r="L9245" s="293"/>
      <c r="M9245" s="290"/>
      <c r="N9245" s="314"/>
    </row>
    <row r="9246" spans="12:14" s="291" customFormat="1" ht="12.75" hidden="1" customHeight="1">
      <c r="L9246" s="293"/>
      <c r="M9246" s="290"/>
      <c r="N9246" s="314"/>
    </row>
    <row r="9247" spans="12:14" s="291" customFormat="1" ht="12.75" hidden="1" customHeight="1">
      <c r="L9247" s="293"/>
      <c r="M9247" s="290"/>
      <c r="N9247" s="314"/>
    </row>
    <row r="9248" spans="12:14" s="291" customFormat="1" ht="12.75" hidden="1" customHeight="1">
      <c r="L9248" s="293"/>
      <c r="M9248" s="290"/>
      <c r="N9248" s="314"/>
    </row>
    <row r="9249" spans="12:14" s="291" customFormat="1" ht="12.75" hidden="1" customHeight="1">
      <c r="L9249" s="293"/>
      <c r="M9249" s="290"/>
      <c r="N9249" s="314"/>
    </row>
    <row r="9250" spans="12:14" s="291" customFormat="1" ht="12.75" hidden="1" customHeight="1">
      <c r="L9250" s="293"/>
      <c r="M9250" s="290"/>
      <c r="N9250" s="314"/>
    </row>
    <row r="9251" spans="12:14" s="291" customFormat="1" ht="12.75" hidden="1" customHeight="1">
      <c r="L9251" s="293"/>
      <c r="M9251" s="290"/>
      <c r="N9251" s="314"/>
    </row>
    <row r="9252" spans="12:14" s="291" customFormat="1" ht="12.75" hidden="1" customHeight="1">
      <c r="L9252" s="293"/>
      <c r="M9252" s="290"/>
      <c r="N9252" s="314"/>
    </row>
    <row r="9253" spans="12:14" s="291" customFormat="1" ht="12.75" hidden="1" customHeight="1">
      <c r="L9253" s="293"/>
      <c r="M9253" s="290"/>
      <c r="N9253" s="314"/>
    </row>
    <row r="9254" spans="12:14" s="291" customFormat="1" ht="12.75" hidden="1" customHeight="1">
      <c r="L9254" s="293"/>
      <c r="M9254" s="290"/>
      <c r="N9254" s="314"/>
    </row>
    <row r="9255" spans="12:14" s="291" customFormat="1" ht="12.75" hidden="1" customHeight="1">
      <c r="L9255" s="293"/>
      <c r="M9255" s="290"/>
      <c r="N9255" s="314"/>
    </row>
    <row r="9256" spans="12:14" s="291" customFormat="1" ht="12.75" hidden="1" customHeight="1">
      <c r="L9256" s="293"/>
      <c r="M9256" s="290"/>
      <c r="N9256" s="314"/>
    </row>
    <row r="9257" spans="12:14" s="291" customFormat="1" ht="12.75" hidden="1" customHeight="1">
      <c r="L9257" s="293"/>
      <c r="M9257" s="290"/>
      <c r="N9257" s="314"/>
    </row>
    <row r="9258" spans="12:14" s="291" customFormat="1" ht="12.75" hidden="1" customHeight="1">
      <c r="L9258" s="293"/>
      <c r="M9258" s="290"/>
      <c r="N9258" s="314"/>
    </row>
    <row r="9259" spans="12:14" s="291" customFormat="1" ht="12.75" hidden="1" customHeight="1">
      <c r="L9259" s="293"/>
      <c r="M9259" s="290"/>
      <c r="N9259" s="314"/>
    </row>
    <row r="9260" spans="12:14" s="291" customFormat="1" ht="12.75" hidden="1" customHeight="1">
      <c r="L9260" s="293"/>
      <c r="M9260" s="290"/>
      <c r="N9260" s="314"/>
    </row>
    <row r="9261" spans="12:14" s="291" customFormat="1" ht="12.75" hidden="1" customHeight="1">
      <c r="L9261" s="293"/>
      <c r="M9261" s="290"/>
      <c r="N9261" s="314"/>
    </row>
    <row r="9262" spans="12:14" s="291" customFormat="1" ht="12.75" hidden="1" customHeight="1">
      <c r="L9262" s="293"/>
      <c r="M9262" s="290"/>
      <c r="N9262" s="314"/>
    </row>
    <row r="9263" spans="12:14" s="291" customFormat="1" ht="12.75" hidden="1" customHeight="1">
      <c r="L9263" s="293"/>
      <c r="M9263" s="290"/>
      <c r="N9263" s="314"/>
    </row>
    <row r="9264" spans="12:14" s="291" customFormat="1" ht="12.75" hidden="1" customHeight="1">
      <c r="L9264" s="293"/>
      <c r="M9264" s="290"/>
      <c r="N9264" s="314"/>
    </row>
    <row r="9265" spans="12:14" s="291" customFormat="1" ht="12.75" hidden="1" customHeight="1">
      <c r="L9265" s="293"/>
      <c r="M9265" s="290"/>
      <c r="N9265" s="314"/>
    </row>
    <row r="9266" spans="12:14" s="291" customFormat="1" ht="12.75" hidden="1" customHeight="1">
      <c r="L9266" s="293"/>
      <c r="M9266" s="290"/>
      <c r="N9266" s="314"/>
    </row>
    <row r="9267" spans="12:14" s="291" customFormat="1" ht="12.75" hidden="1" customHeight="1">
      <c r="L9267" s="293"/>
      <c r="M9267" s="290"/>
      <c r="N9267" s="314"/>
    </row>
    <row r="9268" spans="12:14" s="291" customFormat="1" ht="12.75" hidden="1" customHeight="1">
      <c r="L9268" s="293"/>
      <c r="M9268" s="290"/>
      <c r="N9268" s="314"/>
    </row>
    <row r="9269" spans="12:14" s="291" customFormat="1" ht="12.75" hidden="1" customHeight="1">
      <c r="L9269" s="293"/>
      <c r="M9269" s="290"/>
      <c r="N9269" s="314"/>
    </row>
    <row r="9270" spans="12:14" s="291" customFormat="1" ht="12.75" hidden="1" customHeight="1">
      <c r="L9270" s="293"/>
      <c r="M9270" s="290"/>
      <c r="N9270" s="314"/>
    </row>
    <row r="9271" spans="12:14" s="291" customFormat="1" ht="12.75" hidden="1" customHeight="1">
      <c r="L9271" s="293"/>
      <c r="M9271" s="290"/>
      <c r="N9271" s="314"/>
    </row>
    <row r="9272" spans="12:14" s="291" customFormat="1" ht="12.75" hidden="1" customHeight="1">
      <c r="L9272" s="293"/>
      <c r="M9272" s="290"/>
      <c r="N9272" s="314"/>
    </row>
    <row r="9273" spans="12:14" s="291" customFormat="1" ht="12.75" hidden="1" customHeight="1">
      <c r="L9273" s="293"/>
      <c r="M9273" s="290"/>
      <c r="N9273" s="314"/>
    </row>
    <row r="9274" spans="12:14" s="291" customFormat="1" ht="12.75" hidden="1" customHeight="1">
      <c r="L9274" s="293"/>
      <c r="M9274" s="290"/>
      <c r="N9274" s="314"/>
    </row>
    <row r="9275" spans="12:14" s="291" customFormat="1" ht="12.75" hidden="1" customHeight="1">
      <c r="L9275" s="293"/>
      <c r="M9275" s="290"/>
      <c r="N9275" s="314"/>
    </row>
    <row r="9276" spans="12:14" s="291" customFormat="1" ht="12.75" hidden="1" customHeight="1">
      <c r="L9276" s="293"/>
      <c r="M9276" s="290"/>
      <c r="N9276" s="314"/>
    </row>
    <row r="9277" spans="12:14" s="291" customFormat="1" ht="12.75" hidden="1" customHeight="1">
      <c r="L9277" s="293"/>
      <c r="M9277" s="290"/>
      <c r="N9277" s="314"/>
    </row>
    <row r="9278" spans="12:14" s="291" customFormat="1" ht="12.75" hidden="1" customHeight="1">
      <c r="L9278" s="293"/>
      <c r="M9278" s="290"/>
      <c r="N9278" s="314"/>
    </row>
    <row r="9279" spans="12:14" s="291" customFormat="1" ht="12.75" hidden="1" customHeight="1">
      <c r="L9279" s="293"/>
      <c r="M9279" s="290"/>
      <c r="N9279" s="314"/>
    </row>
    <row r="9280" spans="12:14" s="291" customFormat="1" ht="12.75" hidden="1" customHeight="1">
      <c r="L9280" s="293"/>
      <c r="M9280" s="290"/>
      <c r="N9280" s="314"/>
    </row>
    <row r="9281" spans="12:14" s="291" customFormat="1" ht="12.75" hidden="1" customHeight="1">
      <c r="L9281" s="293"/>
      <c r="M9281" s="290"/>
      <c r="N9281" s="314"/>
    </row>
    <row r="9282" spans="12:14" s="291" customFormat="1" ht="12.75" hidden="1" customHeight="1">
      <c r="L9282" s="293"/>
      <c r="M9282" s="290"/>
      <c r="N9282" s="314"/>
    </row>
    <row r="9283" spans="12:14" s="291" customFormat="1" ht="12.75" hidden="1" customHeight="1">
      <c r="L9283" s="293"/>
      <c r="M9283" s="290"/>
      <c r="N9283" s="314"/>
    </row>
    <row r="9284" spans="12:14" s="291" customFormat="1" ht="12.75" hidden="1" customHeight="1">
      <c r="L9284" s="293"/>
      <c r="M9284" s="290"/>
      <c r="N9284" s="314"/>
    </row>
    <row r="9285" spans="12:14" s="291" customFormat="1" ht="12.75" hidden="1" customHeight="1">
      <c r="L9285" s="293"/>
      <c r="M9285" s="290"/>
      <c r="N9285" s="314"/>
    </row>
    <row r="9286" spans="12:14" s="291" customFormat="1" ht="12.75" hidden="1" customHeight="1">
      <c r="L9286" s="293"/>
      <c r="M9286" s="290"/>
      <c r="N9286" s="314"/>
    </row>
    <row r="9287" spans="12:14" s="291" customFormat="1" ht="12.75" hidden="1" customHeight="1">
      <c r="L9287" s="293"/>
      <c r="M9287" s="290"/>
      <c r="N9287" s="314"/>
    </row>
    <row r="9288" spans="12:14" s="291" customFormat="1" ht="12.75" hidden="1" customHeight="1">
      <c r="L9288" s="293"/>
      <c r="M9288" s="290"/>
      <c r="N9288" s="314"/>
    </row>
    <row r="9289" spans="12:14" s="291" customFormat="1" ht="12.75" hidden="1" customHeight="1">
      <c r="L9289" s="293"/>
      <c r="M9289" s="290"/>
      <c r="N9289" s="314"/>
    </row>
    <row r="9290" spans="12:14" s="291" customFormat="1" ht="12.75" hidden="1" customHeight="1">
      <c r="L9290" s="293"/>
      <c r="M9290" s="290"/>
      <c r="N9290" s="314"/>
    </row>
    <row r="9291" spans="12:14" s="291" customFormat="1" ht="12.75" hidden="1" customHeight="1">
      <c r="L9291" s="293"/>
      <c r="M9291" s="290"/>
      <c r="N9291" s="314"/>
    </row>
    <row r="9292" spans="12:14" s="291" customFormat="1" ht="12.75" hidden="1" customHeight="1">
      <c r="L9292" s="293"/>
      <c r="M9292" s="290"/>
      <c r="N9292" s="314"/>
    </row>
    <row r="9293" spans="12:14" s="291" customFormat="1" ht="12.75" hidden="1" customHeight="1">
      <c r="L9293" s="293"/>
      <c r="M9293" s="290"/>
      <c r="N9293" s="314"/>
    </row>
    <row r="9294" spans="12:14" s="291" customFormat="1" ht="12.75" hidden="1" customHeight="1">
      <c r="L9294" s="293"/>
      <c r="M9294" s="290"/>
      <c r="N9294" s="314"/>
    </row>
    <row r="9295" spans="12:14" s="291" customFormat="1" ht="12.75" hidden="1" customHeight="1">
      <c r="L9295" s="293"/>
      <c r="M9295" s="290"/>
      <c r="N9295" s="314"/>
    </row>
    <row r="9296" spans="12:14" s="291" customFormat="1" ht="12.75" hidden="1" customHeight="1">
      <c r="L9296" s="293"/>
      <c r="M9296" s="290"/>
      <c r="N9296" s="314"/>
    </row>
    <row r="9297" spans="12:14" s="291" customFormat="1" ht="12.75" hidden="1" customHeight="1">
      <c r="L9297" s="293"/>
      <c r="M9297" s="290"/>
      <c r="N9297" s="314"/>
    </row>
    <row r="9298" spans="12:14" s="291" customFormat="1" ht="12.75" hidden="1" customHeight="1">
      <c r="L9298" s="293"/>
      <c r="M9298" s="290"/>
      <c r="N9298" s="314"/>
    </row>
    <row r="9299" spans="12:14" s="291" customFormat="1" ht="12.75" hidden="1" customHeight="1">
      <c r="L9299" s="293"/>
      <c r="M9299" s="290"/>
      <c r="N9299" s="314"/>
    </row>
    <row r="9300" spans="12:14" s="291" customFormat="1" ht="12.75" hidden="1" customHeight="1">
      <c r="L9300" s="293"/>
      <c r="M9300" s="290"/>
      <c r="N9300" s="314"/>
    </row>
    <row r="9301" spans="12:14" s="291" customFormat="1" ht="12.75" hidden="1" customHeight="1">
      <c r="L9301" s="293"/>
      <c r="M9301" s="290"/>
      <c r="N9301" s="314"/>
    </row>
    <row r="9302" spans="12:14" s="291" customFormat="1" ht="12.75" hidden="1" customHeight="1">
      <c r="L9302" s="293"/>
      <c r="M9302" s="290"/>
      <c r="N9302" s="314"/>
    </row>
    <row r="9303" spans="12:14" s="291" customFormat="1" ht="12.75" hidden="1" customHeight="1">
      <c r="L9303" s="293"/>
      <c r="M9303" s="290"/>
      <c r="N9303" s="314"/>
    </row>
    <row r="9304" spans="12:14" s="291" customFormat="1" ht="12.75" hidden="1" customHeight="1">
      <c r="L9304" s="293"/>
      <c r="M9304" s="290"/>
      <c r="N9304" s="314"/>
    </row>
    <row r="9305" spans="12:14" s="291" customFormat="1" ht="12.75" hidden="1" customHeight="1">
      <c r="L9305" s="293"/>
      <c r="M9305" s="290"/>
      <c r="N9305" s="314"/>
    </row>
    <row r="9306" spans="12:14" s="291" customFormat="1" ht="12.75" hidden="1" customHeight="1">
      <c r="L9306" s="293"/>
      <c r="M9306" s="290"/>
      <c r="N9306" s="314"/>
    </row>
    <row r="9307" spans="12:14" s="291" customFormat="1" ht="12.75" hidden="1" customHeight="1">
      <c r="L9307" s="293"/>
      <c r="M9307" s="290"/>
      <c r="N9307" s="314"/>
    </row>
    <row r="9308" spans="12:14" s="291" customFormat="1" ht="12.75" hidden="1" customHeight="1">
      <c r="L9308" s="293"/>
      <c r="M9308" s="290"/>
      <c r="N9308" s="314"/>
    </row>
    <row r="9309" spans="12:14" s="291" customFormat="1" ht="12.75" hidden="1" customHeight="1">
      <c r="L9309" s="293"/>
      <c r="M9309" s="290"/>
      <c r="N9309" s="314"/>
    </row>
    <row r="9310" spans="12:14" s="291" customFormat="1" ht="12.75" hidden="1" customHeight="1">
      <c r="L9310" s="293"/>
      <c r="M9310" s="290"/>
      <c r="N9310" s="314"/>
    </row>
    <row r="9311" spans="12:14" s="291" customFormat="1" ht="12.75" hidden="1" customHeight="1">
      <c r="L9311" s="293"/>
      <c r="M9311" s="290"/>
      <c r="N9311" s="314"/>
    </row>
    <row r="9312" spans="12:14" s="291" customFormat="1" ht="12.75" hidden="1" customHeight="1">
      <c r="L9312" s="293"/>
      <c r="M9312" s="290"/>
      <c r="N9312" s="314"/>
    </row>
    <row r="9313" spans="12:14" s="291" customFormat="1" ht="12.75" hidden="1" customHeight="1">
      <c r="L9313" s="293"/>
      <c r="M9313" s="290"/>
      <c r="N9313" s="314"/>
    </row>
    <row r="9314" spans="12:14" s="291" customFormat="1" ht="12.75" hidden="1" customHeight="1">
      <c r="L9314" s="293"/>
      <c r="M9314" s="290"/>
      <c r="N9314" s="314"/>
    </row>
    <row r="9315" spans="12:14" s="291" customFormat="1" ht="12.75" hidden="1" customHeight="1">
      <c r="L9315" s="293"/>
      <c r="M9315" s="290"/>
      <c r="N9315" s="314"/>
    </row>
    <row r="9316" spans="12:14" s="291" customFormat="1" ht="12.75" hidden="1" customHeight="1">
      <c r="L9316" s="293"/>
      <c r="M9316" s="290"/>
      <c r="N9316" s="314"/>
    </row>
    <row r="9317" spans="12:14" s="291" customFormat="1" ht="12.75" hidden="1" customHeight="1">
      <c r="L9317" s="293"/>
      <c r="M9317" s="290"/>
      <c r="N9317" s="314"/>
    </row>
    <row r="9318" spans="12:14" s="291" customFormat="1" ht="12.75" hidden="1" customHeight="1">
      <c r="L9318" s="293"/>
      <c r="M9318" s="290"/>
      <c r="N9318" s="314"/>
    </row>
    <row r="9319" spans="12:14" s="291" customFormat="1" ht="12.75" hidden="1" customHeight="1">
      <c r="L9319" s="293"/>
      <c r="M9319" s="290"/>
      <c r="N9319" s="314"/>
    </row>
    <row r="9320" spans="12:14" s="291" customFormat="1" ht="12.75" hidden="1" customHeight="1">
      <c r="L9320" s="293"/>
      <c r="M9320" s="290"/>
      <c r="N9320" s="314"/>
    </row>
    <row r="9321" spans="12:14" s="291" customFormat="1" ht="12.75" hidden="1" customHeight="1">
      <c r="L9321" s="293"/>
      <c r="M9321" s="290"/>
      <c r="N9321" s="314"/>
    </row>
    <row r="9322" spans="12:14" s="291" customFormat="1" ht="12.75" hidden="1" customHeight="1">
      <c r="L9322" s="293"/>
      <c r="M9322" s="290"/>
      <c r="N9322" s="314"/>
    </row>
    <row r="9323" spans="12:14" s="291" customFormat="1" ht="12.75" hidden="1" customHeight="1">
      <c r="L9323" s="293"/>
      <c r="M9323" s="290"/>
      <c r="N9323" s="314"/>
    </row>
    <row r="9324" spans="12:14" s="291" customFormat="1" ht="12.75" hidden="1" customHeight="1">
      <c r="L9324" s="293"/>
      <c r="M9324" s="290"/>
      <c r="N9324" s="314"/>
    </row>
    <row r="9325" spans="12:14" s="291" customFormat="1" ht="12.75" hidden="1" customHeight="1">
      <c r="L9325" s="293"/>
      <c r="M9325" s="290"/>
      <c r="N9325" s="314"/>
    </row>
    <row r="9326" spans="12:14" s="291" customFormat="1" ht="12.75" hidden="1" customHeight="1">
      <c r="L9326" s="293"/>
      <c r="M9326" s="290"/>
      <c r="N9326" s="314"/>
    </row>
    <row r="9327" spans="12:14" s="291" customFormat="1" ht="12.75" hidden="1" customHeight="1">
      <c r="L9327" s="293"/>
      <c r="M9327" s="290"/>
      <c r="N9327" s="314"/>
    </row>
    <row r="9328" spans="12:14" s="291" customFormat="1" ht="12.75" hidden="1" customHeight="1">
      <c r="L9328" s="293"/>
      <c r="M9328" s="290"/>
      <c r="N9328" s="314"/>
    </row>
    <row r="9329" spans="12:14" s="291" customFormat="1" ht="12.75" hidden="1" customHeight="1">
      <c r="L9329" s="293"/>
      <c r="M9329" s="290"/>
      <c r="N9329" s="314"/>
    </row>
    <row r="9330" spans="12:14" s="291" customFormat="1" ht="12.75" hidden="1" customHeight="1">
      <c r="L9330" s="293"/>
      <c r="M9330" s="290"/>
      <c r="N9330" s="314"/>
    </row>
    <row r="9331" spans="12:14" s="291" customFormat="1" ht="12.75" hidden="1" customHeight="1">
      <c r="L9331" s="293"/>
      <c r="M9331" s="290"/>
      <c r="N9331" s="314"/>
    </row>
    <row r="9332" spans="12:14" s="291" customFormat="1" ht="12.75" hidden="1" customHeight="1">
      <c r="L9332" s="293"/>
      <c r="M9332" s="290"/>
      <c r="N9332" s="314"/>
    </row>
    <row r="9333" spans="12:14" s="291" customFormat="1" ht="12.75" hidden="1" customHeight="1">
      <c r="L9333" s="293"/>
      <c r="M9333" s="290"/>
      <c r="N9333" s="314"/>
    </row>
    <row r="9334" spans="12:14" s="291" customFormat="1" ht="12.75" hidden="1" customHeight="1">
      <c r="L9334" s="293"/>
      <c r="M9334" s="290"/>
      <c r="N9334" s="314"/>
    </row>
    <row r="9335" spans="12:14" s="291" customFormat="1" ht="12.75" hidden="1" customHeight="1">
      <c r="L9335" s="293"/>
      <c r="M9335" s="290"/>
      <c r="N9335" s="314"/>
    </row>
    <row r="9336" spans="12:14" s="291" customFormat="1" ht="12.75" hidden="1" customHeight="1">
      <c r="L9336" s="293"/>
      <c r="M9336" s="290"/>
      <c r="N9336" s="314"/>
    </row>
    <row r="9337" spans="12:14" s="291" customFormat="1" ht="12.75" hidden="1" customHeight="1">
      <c r="L9337" s="293"/>
      <c r="M9337" s="290"/>
      <c r="N9337" s="314"/>
    </row>
    <row r="9338" spans="12:14" s="291" customFormat="1" ht="12.75" hidden="1" customHeight="1">
      <c r="L9338" s="293"/>
      <c r="M9338" s="290"/>
      <c r="N9338" s="314"/>
    </row>
    <row r="9339" spans="12:14" s="291" customFormat="1" ht="12.75" hidden="1" customHeight="1">
      <c r="L9339" s="293"/>
      <c r="M9339" s="290"/>
      <c r="N9339" s="314"/>
    </row>
    <row r="9340" spans="12:14" s="291" customFormat="1" ht="12.75" hidden="1" customHeight="1">
      <c r="L9340" s="293"/>
      <c r="M9340" s="290"/>
      <c r="N9340" s="314"/>
    </row>
    <row r="9341" spans="12:14" s="291" customFormat="1" ht="12.75" hidden="1" customHeight="1">
      <c r="L9341" s="293"/>
      <c r="M9341" s="290"/>
      <c r="N9341" s="314"/>
    </row>
    <row r="9342" spans="12:14" s="291" customFormat="1" ht="12.75" hidden="1" customHeight="1">
      <c r="L9342" s="293"/>
      <c r="M9342" s="290"/>
      <c r="N9342" s="314"/>
    </row>
    <row r="9343" spans="12:14" s="291" customFormat="1" ht="12.75" hidden="1" customHeight="1">
      <c r="L9343" s="293"/>
      <c r="M9343" s="290"/>
      <c r="N9343" s="314"/>
    </row>
    <row r="9344" spans="12:14" s="291" customFormat="1" ht="12.75" hidden="1" customHeight="1">
      <c r="L9344" s="293"/>
      <c r="M9344" s="290"/>
      <c r="N9344" s="314"/>
    </row>
    <row r="9345" spans="12:14" s="291" customFormat="1" ht="12.75" hidden="1" customHeight="1">
      <c r="L9345" s="293"/>
      <c r="M9345" s="290"/>
      <c r="N9345" s="314"/>
    </row>
    <row r="9346" spans="12:14" s="291" customFormat="1" ht="12.75" hidden="1" customHeight="1">
      <c r="L9346" s="293"/>
      <c r="M9346" s="290"/>
      <c r="N9346" s="314"/>
    </row>
    <row r="9347" spans="12:14" s="291" customFormat="1" ht="12.75" hidden="1" customHeight="1">
      <c r="L9347" s="293"/>
      <c r="M9347" s="290"/>
      <c r="N9347" s="314"/>
    </row>
    <row r="9348" spans="12:14" s="291" customFormat="1" ht="12.75" hidden="1" customHeight="1">
      <c r="L9348" s="293"/>
      <c r="M9348" s="290"/>
      <c r="N9348" s="314"/>
    </row>
    <row r="9349" spans="12:14" s="291" customFormat="1" ht="12.75" hidden="1" customHeight="1">
      <c r="L9349" s="293"/>
      <c r="M9349" s="290"/>
      <c r="N9349" s="314"/>
    </row>
    <row r="9350" spans="12:14" s="291" customFormat="1" ht="12.75" hidden="1" customHeight="1">
      <c r="L9350" s="293"/>
      <c r="M9350" s="290"/>
      <c r="N9350" s="314"/>
    </row>
    <row r="9351" spans="12:14" s="291" customFormat="1" ht="12.75" hidden="1" customHeight="1">
      <c r="L9351" s="293"/>
      <c r="M9351" s="290"/>
      <c r="N9351" s="314"/>
    </row>
    <row r="9352" spans="12:14" s="291" customFormat="1" ht="12.75" hidden="1" customHeight="1">
      <c r="L9352" s="293"/>
      <c r="M9352" s="290"/>
      <c r="N9352" s="314"/>
    </row>
    <row r="9353" spans="12:14" s="291" customFormat="1" ht="12.75" hidden="1" customHeight="1">
      <c r="L9353" s="293"/>
      <c r="M9353" s="290"/>
      <c r="N9353" s="314"/>
    </row>
    <row r="9354" spans="12:14" s="291" customFormat="1" ht="12.75" hidden="1" customHeight="1">
      <c r="L9354" s="293"/>
      <c r="M9354" s="290"/>
      <c r="N9354" s="314"/>
    </row>
    <row r="9355" spans="12:14" s="291" customFormat="1" ht="12.75" hidden="1" customHeight="1">
      <c r="L9355" s="293"/>
      <c r="M9355" s="290"/>
      <c r="N9355" s="314"/>
    </row>
    <row r="9356" spans="12:14" s="291" customFormat="1" ht="12.75" hidden="1" customHeight="1">
      <c r="L9356" s="293"/>
      <c r="M9356" s="290"/>
      <c r="N9356" s="314"/>
    </row>
    <row r="9357" spans="12:14" s="291" customFormat="1" ht="12.75" hidden="1" customHeight="1">
      <c r="L9357" s="293"/>
      <c r="M9357" s="290"/>
      <c r="N9357" s="314"/>
    </row>
    <row r="9358" spans="12:14" s="291" customFormat="1" ht="12.75" hidden="1" customHeight="1">
      <c r="L9358" s="293"/>
      <c r="M9358" s="290"/>
      <c r="N9358" s="314"/>
    </row>
    <row r="9359" spans="12:14" s="291" customFormat="1" ht="12.75" hidden="1" customHeight="1">
      <c r="L9359" s="293"/>
      <c r="M9359" s="290"/>
      <c r="N9359" s="314"/>
    </row>
    <row r="9360" spans="12:14" s="291" customFormat="1" ht="12.75" hidden="1" customHeight="1">
      <c r="L9360" s="293"/>
      <c r="M9360" s="290"/>
      <c r="N9360" s="314"/>
    </row>
    <row r="9361" spans="12:14" s="291" customFormat="1" ht="12.75" hidden="1" customHeight="1">
      <c r="L9361" s="293"/>
      <c r="M9361" s="290"/>
      <c r="N9361" s="314"/>
    </row>
    <row r="9362" spans="12:14" s="291" customFormat="1" ht="12.75" hidden="1" customHeight="1">
      <c r="L9362" s="293"/>
      <c r="M9362" s="290"/>
      <c r="N9362" s="314"/>
    </row>
    <row r="9363" spans="12:14" s="291" customFormat="1" ht="12.75" hidden="1" customHeight="1">
      <c r="L9363" s="293"/>
      <c r="M9363" s="290"/>
      <c r="N9363" s="314"/>
    </row>
    <row r="9364" spans="12:14" s="291" customFormat="1" ht="12.75" hidden="1" customHeight="1">
      <c r="L9364" s="293"/>
      <c r="M9364" s="290"/>
      <c r="N9364" s="314"/>
    </row>
    <row r="9365" spans="12:14" s="291" customFormat="1" ht="12.75" hidden="1" customHeight="1">
      <c r="L9365" s="293"/>
      <c r="M9365" s="290"/>
      <c r="N9365" s="314"/>
    </row>
    <row r="9366" spans="12:14" s="291" customFormat="1" ht="12.75" hidden="1" customHeight="1">
      <c r="L9366" s="293"/>
      <c r="M9366" s="290"/>
      <c r="N9366" s="314"/>
    </row>
    <row r="9367" spans="12:14" s="291" customFormat="1" ht="12.75" hidden="1" customHeight="1">
      <c r="L9367" s="293"/>
      <c r="M9367" s="290"/>
      <c r="N9367" s="314"/>
    </row>
    <row r="9368" spans="12:14" s="291" customFormat="1" ht="12.75" hidden="1" customHeight="1">
      <c r="L9368" s="293"/>
      <c r="M9368" s="290"/>
      <c r="N9368" s="314"/>
    </row>
    <row r="9369" spans="12:14" s="291" customFormat="1" ht="12.75" hidden="1" customHeight="1">
      <c r="L9369" s="293"/>
      <c r="M9369" s="290"/>
      <c r="N9369" s="314"/>
    </row>
    <row r="9370" spans="12:14" s="291" customFormat="1" ht="12.75" hidden="1" customHeight="1">
      <c r="L9370" s="293"/>
      <c r="M9370" s="290"/>
      <c r="N9370" s="314"/>
    </row>
    <row r="9371" spans="12:14" s="291" customFormat="1" ht="12.75" hidden="1" customHeight="1">
      <c r="L9371" s="293"/>
      <c r="M9371" s="290"/>
      <c r="N9371" s="314"/>
    </row>
    <row r="9372" spans="12:14" s="291" customFormat="1" ht="12.75" hidden="1" customHeight="1">
      <c r="L9372" s="293"/>
      <c r="M9372" s="290"/>
      <c r="N9372" s="314"/>
    </row>
    <row r="9373" spans="12:14" s="291" customFormat="1" ht="12.75" hidden="1" customHeight="1">
      <c r="L9373" s="293"/>
      <c r="M9373" s="290"/>
      <c r="N9373" s="314"/>
    </row>
    <row r="9374" spans="12:14" s="291" customFormat="1" ht="12.75" hidden="1" customHeight="1">
      <c r="L9374" s="293"/>
      <c r="M9374" s="290"/>
      <c r="N9374" s="314"/>
    </row>
    <row r="9375" spans="12:14" s="291" customFormat="1" ht="12.75" hidden="1" customHeight="1">
      <c r="L9375" s="293"/>
      <c r="M9375" s="290"/>
      <c r="N9375" s="314"/>
    </row>
    <row r="9376" spans="12:14" s="291" customFormat="1" ht="12.75" hidden="1" customHeight="1">
      <c r="L9376" s="293"/>
      <c r="M9376" s="290"/>
      <c r="N9376" s="314"/>
    </row>
    <row r="9377" spans="12:14" s="291" customFormat="1" ht="12.75" hidden="1" customHeight="1">
      <c r="L9377" s="293"/>
      <c r="M9377" s="290"/>
      <c r="N9377" s="314"/>
    </row>
    <row r="9378" spans="12:14" s="291" customFormat="1" ht="12.75" hidden="1" customHeight="1">
      <c r="L9378" s="293"/>
      <c r="M9378" s="290"/>
      <c r="N9378" s="314"/>
    </row>
    <row r="9379" spans="12:14" s="291" customFormat="1" ht="12.75" hidden="1" customHeight="1">
      <c r="L9379" s="293"/>
      <c r="M9379" s="290"/>
      <c r="N9379" s="314"/>
    </row>
    <row r="9380" spans="12:14" s="291" customFormat="1" ht="12.75" hidden="1" customHeight="1">
      <c r="L9380" s="293"/>
      <c r="M9380" s="290"/>
      <c r="N9380" s="314"/>
    </row>
    <row r="9381" spans="12:14" s="291" customFormat="1" ht="12.75" hidden="1" customHeight="1">
      <c r="L9381" s="293"/>
      <c r="M9381" s="290"/>
      <c r="N9381" s="314"/>
    </row>
    <row r="9382" spans="12:14" s="291" customFormat="1" ht="12.75" hidden="1" customHeight="1">
      <c r="L9382" s="293"/>
      <c r="M9382" s="290"/>
      <c r="N9382" s="314"/>
    </row>
    <row r="9383" spans="12:14" s="291" customFormat="1" ht="12.75" hidden="1" customHeight="1">
      <c r="L9383" s="293"/>
      <c r="M9383" s="290"/>
      <c r="N9383" s="314"/>
    </row>
    <row r="9384" spans="12:14" s="291" customFormat="1" ht="12.75" hidden="1" customHeight="1">
      <c r="L9384" s="293"/>
      <c r="M9384" s="290"/>
      <c r="N9384" s="314"/>
    </row>
    <row r="9385" spans="12:14" s="291" customFormat="1" ht="12.75" hidden="1" customHeight="1">
      <c r="L9385" s="293"/>
      <c r="M9385" s="290"/>
      <c r="N9385" s="314"/>
    </row>
    <row r="9386" spans="12:14" s="291" customFormat="1" ht="12.75" hidden="1" customHeight="1">
      <c r="L9386" s="293"/>
      <c r="M9386" s="290"/>
      <c r="N9386" s="314"/>
    </row>
    <row r="9387" spans="12:14" s="291" customFormat="1" ht="12.75" hidden="1" customHeight="1">
      <c r="L9387" s="293"/>
      <c r="M9387" s="290"/>
      <c r="N9387" s="314"/>
    </row>
    <row r="9388" spans="12:14" s="291" customFormat="1" ht="12.75" hidden="1" customHeight="1">
      <c r="L9388" s="293"/>
      <c r="M9388" s="290"/>
      <c r="N9388" s="314"/>
    </row>
    <row r="9389" spans="12:14" s="291" customFormat="1" ht="12.75" hidden="1" customHeight="1">
      <c r="L9389" s="293"/>
      <c r="M9389" s="290"/>
      <c r="N9389" s="314"/>
    </row>
    <row r="9390" spans="12:14" s="291" customFormat="1" ht="12.75" hidden="1" customHeight="1">
      <c r="L9390" s="293"/>
      <c r="M9390" s="290"/>
      <c r="N9390" s="314"/>
    </row>
    <row r="9391" spans="12:14" s="291" customFormat="1" ht="12.75" hidden="1" customHeight="1">
      <c r="L9391" s="293"/>
      <c r="M9391" s="290"/>
      <c r="N9391" s="314"/>
    </row>
    <row r="9392" spans="12:14" s="291" customFormat="1" ht="12.75" hidden="1" customHeight="1">
      <c r="L9392" s="293"/>
      <c r="M9392" s="290"/>
      <c r="N9392" s="314"/>
    </row>
    <row r="9393" spans="12:14" s="291" customFormat="1" ht="12.75" hidden="1" customHeight="1">
      <c r="L9393" s="293"/>
      <c r="M9393" s="290"/>
      <c r="N9393" s="314"/>
    </row>
    <row r="9394" spans="12:14" s="291" customFormat="1" ht="12.75" hidden="1" customHeight="1">
      <c r="L9394" s="293"/>
      <c r="M9394" s="290"/>
      <c r="N9394" s="314"/>
    </row>
    <row r="9395" spans="12:14" s="291" customFormat="1" ht="12.75" hidden="1" customHeight="1">
      <c r="L9395" s="293"/>
      <c r="M9395" s="290"/>
      <c r="N9395" s="314"/>
    </row>
    <row r="9396" spans="12:14" s="291" customFormat="1" ht="12.75" hidden="1" customHeight="1">
      <c r="L9396" s="293"/>
      <c r="M9396" s="290"/>
      <c r="N9396" s="314"/>
    </row>
    <row r="9397" spans="12:14" s="291" customFormat="1" ht="12.75" hidden="1" customHeight="1">
      <c r="L9397" s="293"/>
      <c r="M9397" s="290"/>
      <c r="N9397" s="314"/>
    </row>
    <row r="9398" spans="12:14" s="291" customFormat="1" ht="12.75" hidden="1" customHeight="1">
      <c r="L9398" s="293"/>
      <c r="M9398" s="290"/>
      <c r="N9398" s="314"/>
    </row>
    <row r="9399" spans="12:14" s="291" customFormat="1" ht="12.75" hidden="1" customHeight="1">
      <c r="L9399" s="293"/>
      <c r="M9399" s="290"/>
      <c r="N9399" s="314"/>
    </row>
    <row r="9400" spans="12:14" s="291" customFormat="1" ht="12.75" hidden="1" customHeight="1">
      <c r="L9400" s="293"/>
      <c r="M9400" s="290"/>
      <c r="N9400" s="314"/>
    </row>
    <row r="9401" spans="12:14" s="291" customFormat="1" ht="12.75" hidden="1" customHeight="1">
      <c r="L9401" s="293"/>
      <c r="M9401" s="290"/>
      <c r="N9401" s="314"/>
    </row>
    <row r="9402" spans="12:14" s="291" customFormat="1" ht="12.75" hidden="1" customHeight="1">
      <c r="L9402" s="293"/>
      <c r="M9402" s="290"/>
      <c r="N9402" s="314"/>
    </row>
    <row r="9403" spans="12:14" s="291" customFormat="1" ht="12.75" hidden="1" customHeight="1">
      <c r="L9403" s="293"/>
      <c r="M9403" s="290"/>
      <c r="N9403" s="314"/>
    </row>
    <row r="9404" spans="12:14" s="291" customFormat="1" ht="12.75" hidden="1" customHeight="1">
      <c r="L9404" s="293"/>
      <c r="M9404" s="290"/>
      <c r="N9404" s="314"/>
    </row>
    <row r="9405" spans="12:14" s="291" customFormat="1" ht="12.75" hidden="1" customHeight="1">
      <c r="L9405" s="293"/>
      <c r="M9405" s="290"/>
      <c r="N9405" s="314"/>
    </row>
    <row r="9406" spans="12:14" s="291" customFormat="1" ht="12.75" hidden="1" customHeight="1">
      <c r="L9406" s="293"/>
      <c r="M9406" s="290"/>
      <c r="N9406" s="314"/>
    </row>
    <row r="9407" spans="12:14" s="291" customFormat="1" ht="12.75" hidden="1" customHeight="1">
      <c r="L9407" s="293"/>
      <c r="M9407" s="290"/>
      <c r="N9407" s="314"/>
    </row>
    <row r="9408" spans="12:14" s="291" customFormat="1" ht="12.75" hidden="1" customHeight="1">
      <c r="L9408" s="293"/>
      <c r="M9408" s="290"/>
      <c r="N9408" s="314"/>
    </row>
    <row r="9409" spans="12:14" s="291" customFormat="1" ht="12.75" hidden="1" customHeight="1">
      <c r="L9409" s="293"/>
      <c r="M9409" s="290"/>
      <c r="N9409" s="314"/>
    </row>
    <row r="9410" spans="12:14" s="291" customFormat="1" ht="12.75" hidden="1" customHeight="1">
      <c r="L9410" s="293"/>
      <c r="M9410" s="290"/>
      <c r="N9410" s="314"/>
    </row>
    <row r="9411" spans="12:14" s="291" customFormat="1" ht="12.75" hidden="1" customHeight="1">
      <c r="L9411" s="293"/>
      <c r="M9411" s="290"/>
      <c r="N9411" s="314"/>
    </row>
    <row r="9412" spans="12:14" s="291" customFormat="1" ht="12.75" hidden="1" customHeight="1">
      <c r="L9412" s="293"/>
      <c r="M9412" s="290"/>
      <c r="N9412" s="314"/>
    </row>
    <row r="9413" spans="12:14" s="291" customFormat="1" ht="12.75" hidden="1" customHeight="1">
      <c r="L9413" s="293"/>
      <c r="M9413" s="290"/>
      <c r="N9413" s="314"/>
    </row>
    <row r="9414" spans="12:14" s="291" customFormat="1" ht="12.75" hidden="1" customHeight="1">
      <c r="L9414" s="293"/>
      <c r="M9414" s="290"/>
      <c r="N9414" s="314"/>
    </row>
    <row r="9415" spans="12:14" s="291" customFormat="1" ht="12.75" hidden="1" customHeight="1">
      <c r="L9415" s="293"/>
      <c r="M9415" s="290"/>
      <c r="N9415" s="314"/>
    </row>
    <row r="9416" spans="12:14" s="291" customFormat="1" ht="12.75" hidden="1" customHeight="1">
      <c r="L9416" s="293"/>
      <c r="M9416" s="290"/>
      <c r="N9416" s="314"/>
    </row>
    <row r="9417" spans="12:14" s="291" customFormat="1" ht="12.75" hidden="1" customHeight="1">
      <c r="L9417" s="293"/>
      <c r="M9417" s="290"/>
      <c r="N9417" s="314"/>
    </row>
    <row r="9418" spans="12:14" s="291" customFormat="1" ht="12.75" hidden="1" customHeight="1">
      <c r="L9418" s="293"/>
      <c r="M9418" s="290"/>
      <c r="N9418" s="314"/>
    </row>
    <row r="9419" spans="12:14" s="291" customFormat="1" ht="12.75" hidden="1" customHeight="1">
      <c r="L9419" s="293"/>
      <c r="M9419" s="290"/>
      <c r="N9419" s="314"/>
    </row>
    <row r="9420" spans="12:14" s="291" customFormat="1" ht="12.75" hidden="1" customHeight="1">
      <c r="L9420" s="293"/>
      <c r="M9420" s="290"/>
      <c r="N9420" s="314"/>
    </row>
    <row r="9421" spans="12:14" s="291" customFormat="1" ht="12.75" hidden="1" customHeight="1">
      <c r="L9421" s="293"/>
      <c r="M9421" s="290"/>
      <c r="N9421" s="314"/>
    </row>
    <row r="9422" spans="12:14" s="291" customFormat="1" ht="12.75" hidden="1" customHeight="1">
      <c r="L9422" s="293"/>
      <c r="M9422" s="290"/>
      <c r="N9422" s="314"/>
    </row>
    <row r="9423" spans="12:14" s="291" customFormat="1" ht="12.75" hidden="1" customHeight="1">
      <c r="L9423" s="293"/>
      <c r="M9423" s="290"/>
      <c r="N9423" s="314"/>
    </row>
    <row r="9424" spans="12:14" s="291" customFormat="1" ht="12.75" hidden="1" customHeight="1">
      <c r="L9424" s="293"/>
      <c r="M9424" s="290"/>
      <c r="N9424" s="314"/>
    </row>
    <row r="9425" spans="12:14" s="291" customFormat="1" ht="12.75" hidden="1" customHeight="1">
      <c r="L9425" s="293"/>
      <c r="M9425" s="290"/>
      <c r="N9425" s="314"/>
    </row>
    <row r="9426" spans="12:14" s="291" customFormat="1" ht="12.75" hidden="1" customHeight="1">
      <c r="L9426" s="293"/>
      <c r="M9426" s="290"/>
      <c r="N9426" s="314"/>
    </row>
    <row r="9427" spans="12:14" s="291" customFormat="1" ht="12.75" hidden="1" customHeight="1">
      <c r="L9427" s="293"/>
      <c r="M9427" s="290"/>
      <c r="N9427" s="314"/>
    </row>
    <row r="9428" spans="12:14" s="291" customFormat="1" ht="12.75" hidden="1" customHeight="1">
      <c r="L9428" s="293"/>
      <c r="M9428" s="290"/>
      <c r="N9428" s="314"/>
    </row>
    <row r="9429" spans="12:14" s="291" customFormat="1" ht="12.75" hidden="1" customHeight="1">
      <c r="L9429" s="293"/>
      <c r="M9429" s="290"/>
      <c r="N9429" s="314"/>
    </row>
    <row r="9430" spans="12:14" s="291" customFormat="1" ht="12.75" hidden="1" customHeight="1">
      <c r="L9430" s="293"/>
      <c r="M9430" s="290"/>
      <c r="N9430" s="314"/>
    </row>
    <row r="9431" spans="12:14" s="291" customFormat="1" ht="12.75" hidden="1" customHeight="1">
      <c r="L9431" s="293"/>
      <c r="M9431" s="290"/>
      <c r="N9431" s="314"/>
    </row>
    <row r="9432" spans="12:14" s="291" customFormat="1" ht="12.75" hidden="1" customHeight="1">
      <c r="L9432" s="293"/>
      <c r="M9432" s="290"/>
      <c r="N9432" s="314"/>
    </row>
    <row r="9433" spans="12:14" s="291" customFormat="1" ht="12.75" hidden="1" customHeight="1">
      <c r="L9433" s="293"/>
      <c r="M9433" s="290"/>
      <c r="N9433" s="314"/>
    </row>
    <row r="9434" spans="12:14" s="291" customFormat="1" ht="12.75" hidden="1" customHeight="1">
      <c r="L9434" s="293"/>
      <c r="M9434" s="290"/>
      <c r="N9434" s="314"/>
    </row>
    <row r="9435" spans="12:14" s="291" customFormat="1" ht="12.75" hidden="1" customHeight="1">
      <c r="L9435" s="293"/>
      <c r="M9435" s="290"/>
      <c r="N9435" s="314"/>
    </row>
    <row r="9436" spans="12:14" s="291" customFormat="1" ht="12.75" hidden="1" customHeight="1">
      <c r="L9436" s="293"/>
      <c r="M9436" s="290"/>
      <c r="N9436" s="314"/>
    </row>
    <row r="9437" spans="12:14" s="291" customFormat="1" ht="12.75" hidden="1" customHeight="1">
      <c r="L9437" s="293"/>
      <c r="M9437" s="290"/>
      <c r="N9437" s="314"/>
    </row>
    <row r="9438" spans="12:14" s="291" customFormat="1" ht="12.75" hidden="1" customHeight="1">
      <c r="L9438" s="293"/>
      <c r="M9438" s="290"/>
      <c r="N9438" s="314"/>
    </row>
    <row r="9439" spans="12:14" s="291" customFormat="1" ht="12.75" hidden="1" customHeight="1">
      <c r="L9439" s="293"/>
      <c r="M9439" s="290"/>
      <c r="N9439" s="314"/>
    </row>
    <row r="9440" spans="12:14" s="291" customFormat="1" ht="12.75" hidden="1" customHeight="1">
      <c r="L9440" s="293"/>
      <c r="M9440" s="290"/>
      <c r="N9440" s="314"/>
    </row>
    <row r="9441" spans="12:14" s="291" customFormat="1" ht="12.75" hidden="1" customHeight="1">
      <c r="L9441" s="293"/>
      <c r="M9441" s="290"/>
      <c r="N9441" s="314"/>
    </row>
    <row r="9442" spans="12:14" s="291" customFormat="1" ht="12.75" hidden="1" customHeight="1">
      <c r="L9442" s="293"/>
      <c r="M9442" s="290"/>
      <c r="N9442" s="314"/>
    </row>
    <row r="9443" spans="12:14" s="291" customFormat="1" ht="12.75" hidden="1" customHeight="1">
      <c r="L9443" s="293"/>
      <c r="M9443" s="290"/>
      <c r="N9443" s="314"/>
    </row>
    <row r="9444" spans="12:14" s="291" customFormat="1" ht="12.75" hidden="1" customHeight="1">
      <c r="L9444" s="293"/>
      <c r="M9444" s="290"/>
      <c r="N9444" s="314"/>
    </row>
    <row r="9445" spans="12:14" s="291" customFormat="1" ht="12.75" hidden="1" customHeight="1">
      <c r="L9445" s="293"/>
      <c r="M9445" s="290"/>
      <c r="N9445" s="314"/>
    </row>
    <row r="9446" spans="12:14" s="291" customFormat="1" ht="12.75" hidden="1" customHeight="1">
      <c r="L9446" s="293"/>
      <c r="M9446" s="290"/>
      <c r="N9446" s="314"/>
    </row>
    <row r="9447" spans="12:14" s="291" customFormat="1" ht="12.75" hidden="1" customHeight="1">
      <c r="L9447" s="293"/>
      <c r="M9447" s="290"/>
      <c r="N9447" s="314"/>
    </row>
    <row r="9448" spans="12:14" s="291" customFormat="1" ht="12.75" hidden="1" customHeight="1">
      <c r="L9448" s="293"/>
      <c r="M9448" s="290"/>
      <c r="N9448" s="314"/>
    </row>
    <row r="9449" spans="12:14" s="291" customFormat="1" ht="12.75" hidden="1" customHeight="1">
      <c r="L9449" s="293"/>
      <c r="M9449" s="290"/>
      <c r="N9449" s="314"/>
    </row>
    <row r="9450" spans="12:14" s="291" customFormat="1" ht="12.75" hidden="1" customHeight="1">
      <c r="L9450" s="293"/>
      <c r="M9450" s="290"/>
      <c r="N9450" s="314"/>
    </row>
    <row r="9451" spans="12:14" s="291" customFormat="1" ht="12.75" hidden="1" customHeight="1">
      <c r="L9451" s="293"/>
      <c r="M9451" s="290"/>
      <c r="N9451" s="314"/>
    </row>
    <row r="9452" spans="12:14" s="291" customFormat="1" ht="12.75" hidden="1" customHeight="1">
      <c r="L9452" s="293"/>
      <c r="M9452" s="290"/>
      <c r="N9452" s="314"/>
    </row>
    <row r="9453" spans="12:14" s="291" customFormat="1" ht="12.75" hidden="1" customHeight="1">
      <c r="L9453" s="293"/>
      <c r="M9453" s="290"/>
      <c r="N9453" s="314"/>
    </row>
    <row r="9454" spans="12:14" s="291" customFormat="1" ht="12.75" hidden="1" customHeight="1">
      <c r="L9454" s="293"/>
      <c r="M9454" s="290"/>
      <c r="N9454" s="314"/>
    </row>
    <row r="9455" spans="12:14" s="291" customFormat="1" ht="12.75" hidden="1" customHeight="1">
      <c r="L9455" s="293"/>
      <c r="M9455" s="290"/>
      <c r="N9455" s="314"/>
    </row>
    <row r="9456" spans="12:14" s="291" customFormat="1" ht="12.75" hidden="1" customHeight="1">
      <c r="L9456" s="293"/>
      <c r="M9456" s="290"/>
      <c r="N9456" s="314"/>
    </row>
    <row r="9457" spans="12:14" s="291" customFormat="1" ht="12.75" hidden="1" customHeight="1">
      <c r="L9457" s="293"/>
      <c r="M9457" s="290"/>
      <c r="N9457" s="314"/>
    </row>
    <row r="9458" spans="12:14" s="291" customFormat="1" ht="12.75" hidden="1" customHeight="1">
      <c r="L9458" s="293"/>
      <c r="M9458" s="290"/>
      <c r="N9458" s="314"/>
    </row>
    <row r="9459" spans="12:14" s="291" customFormat="1" ht="12.75" hidden="1" customHeight="1">
      <c r="L9459" s="293"/>
      <c r="M9459" s="290"/>
      <c r="N9459" s="314"/>
    </row>
    <row r="9460" spans="12:14" s="291" customFormat="1" ht="12.75" hidden="1" customHeight="1">
      <c r="L9460" s="293"/>
      <c r="M9460" s="290"/>
      <c r="N9460" s="314"/>
    </row>
    <row r="9461" spans="12:14" s="291" customFormat="1" ht="12.75" hidden="1" customHeight="1">
      <c r="L9461" s="293"/>
      <c r="M9461" s="290"/>
      <c r="N9461" s="314"/>
    </row>
    <row r="9462" spans="12:14" s="291" customFormat="1" ht="12.75" hidden="1" customHeight="1">
      <c r="L9462" s="293"/>
      <c r="M9462" s="290"/>
      <c r="N9462" s="314"/>
    </row>
    <row r="9463" spans="12:14" s="291" customFormat="1" ht="12.75" hidden="1" customHeight="1">
      <c r="L9463" s="293"/>
      <c r="M9463" s="290"/>
      <c r="N9463" s="314"/>
    </row>
    <row r="9464" spans="12:14" s="291" customFormat="1" ht="12.75" hidden="1" customHeight="1">
      <c r="L9464" s="293"/>
      <c r="M9464" s="290"/>
      <c r="N9464" s="314"/>
    </row>
    <row r="9465" spans="12:14" s="291" customFormat="1" ht="12.75" hidden="1" customHeight="1">
      <c r="L9465" s="293"/>
      <c r="M9465" s="290"/>
      <c r="N9465" s="314"/>
    </row>
    <row r="9466" spans="12:14" s="291" customFormat="1" ht="12.75" hidden="1" customHeight="1">
      <c r="L9466" s="293"/>
      <c r="M9466" s="290"/>
      <c r="N9466" s="314"/>
    </row>
    <row r="9467" spans="12:14" s="291" customFormat="1" ht="12.75" hidden="1" customHeight="1">
      <c r="L9467" s="293"/>
      <c r="M9467" s="290"/>
      <c r="N9467" s="314"/>
    </row>
    <row r="9468" spans="12:14" s="291" customFormat="1" ht="12.75" hidden="1" customHeight="1">
      <c r="L9468" s="293"/>
      <c r="M9468" s="290"/>
      <c r="N9468" s="314"/>
    </row>
    <row r="9469" spans="12:14" s="291" customFormat="1" ht="12.75" hidden="1" customHeight="1">
      <c r="L9469" s="293"/>
      <c r="M9469" s="290"/>
      <c r="N9469" s="314"/>
    </row>
    <row r="9470" spans="12:14" s="291" customFormat="1" ht="12.75" hidden="1" customHeight="1">
      <c r="L9470" s="293"/>
      <c r="M9470" s="290"/>
      <c r="N9470" s="314"/>
    </row>
    <row r="9471" spans="12:14" s="291" customFormat="1" ht="12.75" hidden="1" customHeight="1">
      <c r="L9471" s="293"/>
      <c r="M9471" s="290"/>
      <c r="N9471" s="314"/>
    </row>
    <row r="9472" spans="12:14" s="291" customFormat="1" ht="12.75" hidden="1" customHeight="1">
      <c r="L9472" s="293"/>
      <c r="M9472" s="290"/>
      <c r="N9472" s="314"/>
    </row>
    <row r="9473" spans="12:14" s="291" customFormat="1" ht="12.75" hidden="1" customHeight="1">
      <c r="L9473" s="293"/>
      <c r="M9473" s="290"/>
      <c r="N9473" s="314"/>
    </row>
    <row r="9474" spans="12:14" s="291" customFormat="1" ht="12.75" hidden="1" customHeight="1">
      <c r="L9474" s="293"/>
      <c r="M9474" s="290"/>
      <c r="N9474" s="314"/>
    </row>
    <row r="9475" spans="12:14" s="291" customFormat="1" ht="12.75" hidden="1" customHeight="1">
      <c r="L9475" s="293"/>
      <c r="M9475" s="290"/>
      <c r="N9475" s="314"/>
    </row>
    <row r="9476" spans="12:14" s="291" customFormat="1" ht="12.75" hidden="1" customHeight="1">
      <c r="L9476" s="293"/>
      <c r="M9476" s="290"/>
      <c r="N9476" s="314"/>
    </row>
    <row r="9477" spans="12:14" s="291" customFormat="1" ht="12.75" hidden="1" customHeight="1">
      <c r="L9477" s="293"/>
      <c r="M9477" s="290"/>
      <c r="N9477" s="314"/>
    </row>
    <row r="9478" spans="12:14" s="291" customFormat="1" ht="12.75" hidden="1" customHeight="1">
      <c r="L9478" s="293"/>
      <c r="M9478" s="290"/>
      <c r="N9478" s="314"/>
    </row>
    <row r="9479" spans="12:14" s="291" customFormat="1" ht="12.75" hidden="1" customHeight="1">
      <c r="L9479" s="293"/>
      <c r="M9479" s="290"/>
      <c r="N9479" s="314"/>
    </row>
    <row r="9480" spans="12:14" s="291" customFormat="1" ht="12.75" hidden="1" customHeight="1">
      <c r="L9480" s="293"/>
      <c r="M9480" s="290"/>
      <c r="N9480" s="314"/>
    </row>
    <row r="9481" spans="12:14" s="291" customFormat="1" ht="12.75" hidden="1" customHeight="1">
      <c r="L9481" s="293"/>
      <c r="M9481" s="290"/>
      <c r="N9481" s="314"/>
    </row>
    <row r="9482" spans="12:14" s="291" customFormat="1" ht="12.75" hidden="1" customHeight="1">
      <c r="L9482" s="293"/>
      <c r="M9482" s="290"/>
      <c r="N9482" s="314"/>
    </row>
    <row r="9483" spans="12:14" s="291" customFormat="1" ht="12.75" hidden="1" customHeight="1">
      <c r="L9483" s="293"/>
      <c r="M9483" s="290"/>
      <c r="N9483" s="314"/>
    </row>
    <row r="9484" spans="12:14" s="291" customFormat="1" ht="12.75" hidden="1" customHeight="1">
      <c r="L9484" s="293"/>
      <c r="M9484" s="290"/>
      <c r="N9484" s="314"/>
    </row>
    <row r="9485" spans="12:14" s="291" customFormat="1" ht="12.75" hidden="1" customHeight="1">
      <c r="L9485" s="293"/>
      <c r="M9485" s="290"/>
      <c r="N9485" s="314"/>
    </row>
    <row r="9486" spans="12:14" s="291" customFormat="1" ht="12.75" hidden="1" customHeight="1">
      <c r="L9486" s="293"/>
      <c r="M9486" s="290"/>
      <c r="N9486" s="314"/>
    </row>
    <row r="9487" spans="12:14" s="291" customFormat="1" ht="12.75" hidden="1" customHeight="1">
      <c r="L9487" s="293"/>
      <c r="M9487" s="290"/>
      <c r="N9487" s="314"/>
    </row>
    <row r="9488" spans="12:14" s="291" customFormat="1" ht="12.75" hidden="1" customHeight="1">
      <c r="L9488" s="293"/>
      <c r="M9488" s="290"/>
      <c r="N9488" s="314"/>
    </row>
    <row r="9489" spans="12:14" s="291" customFormat="1" ht="12.75" hidden="1" customHeight="1">
      <c r="L9489" s="293"/>
      <c r="M9489" s="290"/>
      <c r="N9489" s="314"/>
    </row>
    <row r="9490" spans="12:14" s="291" customFormat="1" ht="12.75" hidden="1" customHeight="1">
      <c r="L9490" s="293"/>
      <c r="M9490" s="290"/>
      <c r="N9490" s="314"/>
    </row>
    <row r="9491" spans="12:14" s="291" customFormat="1" ht="12.75" hidden="1" customHeight="1">
      <c r="L9491" s="293"/>
      <c r="M9491" s="290"/>
      <c r="N9491" s="314"/>
    </row>
    <row r="9492" spans="12:14" s="291" customFormat="1" ht="12.75" hidden="1" customHeight="1">
      <c r="L9492" s="293"/>
      <c r="M9492" s="290"/>
      <c r="N9492" s="314"/>
    </row>
    <row r="9493" spans="12:14" s="291" customFormat="1" ht="12.75" hidden="1" customHeight="1">
      <c r="L9493" s="293"/>
      <c r="M9493" s="290"/>
      <c r="N9493" s="314"/>
    </row>
    <row r="9494" spans="12:14" s="291" customFormat="1" ht="12.75" hidden="1" customHeight="1">
      <c r="L9494" s="293"/>
      <c r="M9494" s="290"/>
      <c r="N9494" s="314"/>
    </row>
    <row r="9495" spans="12:14" s="291" customFormat="1" ht="12.75" hidden="1" customHeight="1">
      <c r="L9495" s="293"/>
      <c r="M9495" s="290"/>
      <c r="N9495" s="314"/>
    </row>
    <row r="9496" spans="12:14" s="291" customFormat="1" ht="12.75" hidden="1" customHeight="1">
      <c r="L9496" s="293"/>
      <c r="M9496" s="290"/>
      <c r="N9496" s="314"/>
    </row>
    <row r="9497" spans="12:14" s="291" customFormat="1" ht="12.75" hidden="1" customHeight="1">
      <c r="L9497" s="293"/>
      <c r="M9497" s="290"/>
      <c r="N9497" s="314"/>
    </row>
    <row r="9498" spans="12:14" s="291" customFormat="1" ht="12.75" hidden="1" customHeight="1">
      <c r="L9498" s="293"/>
      <c r="M9498" s="290"/>
      <c r="N9498" s="314"/>
    </row>
    <row r="9499" spans="12:14" s="291" customFormat="1" ht="12.75" hidden="1" customHeight="1">
      <c r="L9499" s="293"/>
      <c r="M9499" s="290"/>
      <c r="N9499" s="314"/>
    </row>
    <row r="9500" spans="12:14" s="291" customFormat="1" ht="12.75" hidden="1" customHeight="1">
      <c r="L9500" s="293"/>
      <c r="M9500" s="290"/>
      <c r="N9500" s="314"/>
    </row>
    <row r="9501" spans="12:14" s="291" customFormat="1" ht="12.75" hidden="1" customHeight="1">
      <c r="L9501" s="293"/>
      <c r="M9501" s="290"/>
      <c r="N9501" s="314"/>
    </row>
    <row r="9502" spans="12:14" s="291" customFormat="1" ht="12.75" hidden="1" customHeight="1">
      <c r="L9502" s="293"/>
      <c r="M9502" s="290"/>
      <c r="N9502" s="314"/>
    </row>
    <row r="9503" spans="12:14" s="291" customFormat="1" ht="12.75" hidden="1" customHeight="1">
      <c r="L9503" s="293"/>
      <c r="M9503" s="290"/>
      <c r="N9503" s="314"/>
    </row>
    <row r="9504" spans="12:14" s="291" customFormat="1" ht="12.75" hidden="1" customHeight="1">
      <c r="L9504" s="293"/>
      <c r="M9504" s="290"/>
      <c r="N9504" s="314"/>
    </row>
    <row r="9505" spans="12:14" s="291" customFormat="1" ht="12.75" hidden="1" customHeight="1">
      <c r="L9505" s="293"/>
      <c r="M9505" s="290"/>
      <c r="N9505" s="314"/>
    </row>
    <row r="9506" spans="12:14" s="291" customFormat="1" ht="12.75" hidden="1" customHeight="1">
      <c r="L9506" s="293"/>
      <c r="M9506" s="290"/>
      <c r="N9506" s="314"/>
    </row>
    <row r="9507" spans="12:14" s="291" customFormat="1" ht="12.75" hidden="1" customHeight="1">
      <c r="L9507" s="293"/>
      <c r="M9507" s="290"/>
      <c r="N9507" s="314"/>
    </row>
    <row r="9508" spans="12:14" s="291" customFormat="1" ht="12.75" hidden="1" customHeight="1">
      <c r="L9508" s="293"/>
      <c r="M9508" s="290"/>
      <c r="N9508" s="314"/>
    </row>
    <row r="9509" spans="12:14" s="291" customFormat="1" ht="12.75" hidden="1" customHeight="1">
      <c r="L9509" s="293"/>
      <c r="M9509" s="290"/>
      <c r="N9509" s="314"/>
    </row>
    <row r="9510" spans="12:14" s="291" customFormat="1" ht="12.75" hidden="1" customHeight="1">
      <c r="L9510" s="293"/>
      <c r="M9510" s="290"/>
      <c r="N9510" s="314"/>
    </row>
    <row r="9511" spans="12:14" s="291" customFormat="1" ht="12.75" hidden="1" customHeight="1">
      <c r="L9511" s="293"/>
      <c r="M9511" s="290"/>
      <c r="N9511" s="314"/>
    </row>
    <row r="9512" spans="12:14" s="291" customFormat="1" ht="12.75" hidden="1" customHeight="1">
      <c r="L9512" s="293"/>
      <c r="M9512" s="290"/>
      <c r="N9512" s="314"/>
    </row>
    <row r="9513" spans="12:14" s="291" customFormat="1" ht="12.75" hidden="1" customHeight="1">
      <c r="L9513" s="293"/>
      <c r="M9513" s="290"/>
      <c r="N9513" s="314"/>
    </row>
    <row r="9514" spans="12:14" s="291" customFormat="1" ht="12.75" hidden="1" customHeight="1">
      <c r="L9514" s="293"/>
      <c r="M9514" s="290"/>
      <c r="N9514" s="314"/>
    </row>
    <row r="9515" spans="12:14" s="291" customFormat="1" ht="12.75" hidden="1" customHeight="1">
      <c r="L9515" s="293"/>
      <c r="M9515" s="290"/>
      <c r="N9515" s="314"/>
    </row>
    <row r="9516" spans="12:14" s="291" customFormat="1" ht="12.75" hidden="1" customHeight="1">
      <c r="L9516" s="293"/>
      <c r="M9516" s="290"/>
      <c r="N9516" s="314"/>
    </row>
    <row r="9517" spans="12:14" s="291" customFormat="1" ht="12.75" hidden="1" customHeight="1">
      <c r="L9517" s="293"/>
      <c r="M9517" s="290"/>
      <c r="N9517" s="314"/>
    </row>
    <row r="9518" spans="12:14" s="291" customFormat="1" ht="12.75" hidden="1" customHeight="1">
      <c r="L9518" s="293"/>
      <c r="M9518" s="290"/>
      <c r="N9518" s="314"/>
    </row>
    <row r="9519" spans="12:14" s="291" customFormat="1" ht="12.75" hidden="1" customHeight="1">
      <c r="L9519" s="293"/>
      <c r="M9519" s="290"/>
      <c r="N9519" s="314"/>
    </row>
    <row r="9520" spans="12:14" s="291" customFormat="1" ht="12.75" hidden="1" customHeight="1">
      <c r="L9520" s="293"/>
      <c r="M9520" s="290"/>
      <c r="N9520" s="314"/>
    </row>
    <row r="9521" spans="12:14" s="291" customFormat="1" ht="12.75" hidden="1" customHeight="1">
      <c r="L9521" s="293"/>
      <c r="M9521" s="290"/>
      <c r="N9521" s="314"/>
    </row>
    <row r="9522" spans="12:14" s="291" customFormat="1" ht="12.75" hidden="1" customHeight="1">
      <c r="L9522" s="293"/>
      <c r="M9522" s="290"/>
      <c r="N9522" s="314"/>
    </row>
    <row r="9523" spans="12:14" s="291" customFormat="1" ht="12.75" hidden="1" customHeight="1">
      <c r="L9523" s="293"/>
      <c r="M9523" s="290"/>
      <c r="N9523" s="314"/>
    </row>
    <row r="9524" spans="12:14" s="291" customFormat="1" ht="12.75" hidden="1" customHeight="1">
      <c r="L9524" s="293"/>
      <c r="M9524" s="290"/>
      <c r="N9524" s="314"/>
    </row>
    <row r="9525" spans="12:14" s="291" customFormat="1" ht="12.75" hidden="1" customHeight="1">
      <c r="L9525" s="293"/>
      <c r="M9525" s="290"/>
      <c r="N9525" s="314"/>
    </row>
    <row r="9526" spans="12:14" s="291" customFormat="1" ht="12.75" hidden="1" customHeight="1">
      <c r="L9526" s="293"/>
      <c r="M9526" s="290"/>
      <c r="N9526" s="314"/>
    </row>
    <row r="9527" spans="12:14" s="291" customFormat="1" ht="12.75" hidden="1" customHeight="1">
      <c r="L9527" s="293"/>
      <c r="M9527" s="290"/>
      <c r="N9527" s="314"/>
    </row>
    <row r="9528" spans="12:14" s="291" customFormat="1" ht="12.75" hidden="1" customHeight="1">
      <c r="L9528" s="293"/>
      <c r="M9528" s="290"/>
      <c r="N9528" s="314"/>
    </row>
    <row r="9529" spans="12:14" s="291" customFormat="1" ht="12.75" hidden="1" customHeight="1">
      <c r="L9529" s="293"/>
      <c r="M9529" s="290"/>
      <c r="N9529" s="314"/>
    </row>
    <row r="9530" spans="12:14" s="291" customFormat="1" ht="12.75" hidden="1" customHeight="1">
      <c r="L9530" s="293"/>
      <c r="M9530" s="290"/>
      <c r="N9530" s="314"/>
    </row>
    <row r="9531" spans="12:14" s="291" customFormat="1" ht="12.75" hidden="1" customHeight="1">
      <c r="L9531" s="293"/>
      <c r="M9531" s="290"/>
      <c r="N9531" s="314"/>
    </row>
    <row r="9532" spans="12:14" s="291" customFormat="1" ht="12.75" hidden="1" customHeight="1">
      <c r="L9532" s="293"/>
      <c r="M9532" s="290"/>
      <c r="N9532" s="314"/>
    </row>
    <row r="9533" spans="12:14" s="291" customFormat="1" ht="12.75" hidden="1" customHeight="1">
      <c r="L9533" s="293"/>
      <c r="M9533" s="290"/>
      <c r="N9533" s="314"/>
    </row>
    <row r="9534" spans="12:14" s="291" customFormat="1" ht="12.75" hidden="1" customHeight="1">
      <c r="L9534" s="293"/>
      <c r="M9534" s="290"/>
      <c r="N9534" s="314"/>
    </row>
    <row r="9535" spans="12:14" s="291" customFormat="1" ht="12.75" hidden="1" customHeight="1">
      <c r="L9535" s="293"/>
      <c r="M9535" s="290"/>
      <c r="N9535" s="314"/>
    </row>
    <row r="9536" spans="12:14" s="291" customFormat="1" ht="12.75" hidden="1" customHeight="1">
      <c r="L9536" s="293"/>
      <c r="M9536" s="290"/>
      <c r="N9536" s="314"/>
    </row>
    <row r="9537" spans="12:14" s="291" customFormat="1" ht="12.75" hidden="1" customHeight="1">
      <c r="L9537" s="293"/>
      <c r="M9537" s="290"/>
      <c r="N9537" s="314"/>
    </row>
    <row r="9538" spans="12:14" s="291" customFormat="1" ht="12.75" hidden="1" customHeight="1">
      <c r="L9538" s="293"/>
      <c r="M9538" s="290"/>
      <c r="N9538" s="314"/>
    </row>
    <row r="9539" spans="12:14" s="291" customFormat="1" ht="12.75" hidden="1" customHeight="1">
      <c r="L9539" s="293"/>
      <c r="M9539" s="290"/>
      <c r="N9539" s="314"/>
    </row>
    <row r="9540" spans="12:14" s="291" customFormat="1" ht="12.75" hidden="1" customHeight="1">
      <c r="L9540" s="293"/>
      <c r="M9540" s="290"/>
      <c r="N9540" s="314"/>
    </row>
    <row r="9541" spans="12:14" s="291" customFormat="1" ht="12.75" hidden="1" customHeight="1">
      <c r="L9541" s="293"/>
      <c r="M9541" s="290"/>
      <c r="N9541" s="314"/>
    </row>
    <row r="9542" spans="12:14" s="291" customFormat="1" ht="12.75" hidden="1" customHeight="1">
      <c r="L9542" s="293"/>
      <c r="M9542" s="290"/>
      <c r="N9542" s="314"/>
    </row>
    <row r="9543" spans="12:14" s="291" customFormat="1" ht="12.75" hidden="1" customHeight="1">
      <c r="L9543" s="293"/>
      <c r="M9543" s="290"/>
      <c r="N9543" s="314"/>
    </row>
    <row r="9544" spans="12:14" s="291" customFormat="1" ht="12.75" hidden="1" customHeight="1">
      <c r="L9544" s="293"/>
      <c r="M9544" s="290"/>
      <c r="N9544" s="314"/>
    </row>
    <row r="9545" spans="12:14" s="291" customFormat="1" ht="12.75" hidden="1" customHeight="1">
      <c r="L9545" s="293"/>
      <c r="M9545" s="290"/>
      <c r="N9545" s="314"/>
    </row>
    <row r="9546" spans="12:14" s="291" customFormat="1" ht="12.75" hidden="1" customHeight="1">
      <c r="L9546" s="293"/>
      <c r="M9546" s="290"/>
      <c r="N9546" s="314"/>
    </row>
    <row r="9547" spans="12:14" s="291" customFormat="1" ht="12.75" hidden="1" customHeight="1">
      <c r="L9547" s="293"/>
      <c r="M9547" s="290"/>
      <c r="N9547" s="314"/>
    </row>
    <row r="9548" spans="12:14" s="291" customFormat="1" ht="12.75" hidden="1" customHeight="1">
      <c r="L9548" s="293"/>
      <c r="M9548" s="290"/>
      <c r="N9548" s="314"/>
    </row>
    <row r="9549" spans="12:14" s="291" customFormat="1" ht="12.75" hidden="1" customHeight="1">
      <c r="L9549" s="293"/>
      <c r="M9549" s="290"/>
      <c r="N9549" s="314"/>
    </row>
    <row r="9550" spans="12:14" s="291" customFormat="1" ht="12.75" hidden="1" customHeight="1">
      <c r="L9550" s="293"/>
      <c r="M9550" s="290"/>
      <c r="N9550" s="314"/>
    </row>
    <row r="9551" spans="12:14" s="291" customFormat="1" ht="12.75" hidden="1" customHeight="1">
      <c r="L9551" s="293"/>
      <c r="M9551" s="290"/>
      <c r="N9551" s="314"/>
    </row>
    <row r="9552" spans="12:14" s="291" customFormat="1" ht="12.75" hidden="1" customHeight="1">
      <c r="L9552" s="293"/>
      <c r="M9552" s="290"/>
      <c r="N9552" s="314"/>
    </row>
    <row r="9553" spans="12:14" s="291" customFormat="1" ht="12.75" hidden="1" customHeight="1">
      <c r="L9553" s="293"/>
      <c r="M9553" s="290"/>
      <c r="N9553" s="314"/>
    </row>
    <row r="9554" spans="12:14" s="291" customFormat="1" ht="12.75" hidden="1" customHeight="1">
      <c r="L9554" s="293"/>
      <c r="M9554" s="290"/>
      <c r="N9554" s="314"/>
    </row>
    <row r="9555" spans="12:14" s="291" customFormat="1" ht="12.75" hidden="1" customHeight="1">
      <c r="L9555" s="293"/>
      <c r="M9555" s="290"/>
      <c r="N9555" s="314"/>
    </row>
    <row r="9556" spans="12:14" s="291" customFormat="1" ht="12.75" hidden="1" customHeight="1">
      <c r="L9556" s="293"/>
      <c r="M9556" s="290"/>
      <c r="N9556" s="314"/>
    </row>
    <row r="9557" spans="12:14" s="291" customFormat="1" ht="12.75" hidden="1" customHeight="1">
      <c r="L9557" s="293"/>
      <c r="M9557" s="290"/>
      <c r="N9557" s="314"/>
    </row>
    <row r="9558" spans="12:14" s="291" customFormat="1" ht="12.75" hidden="1" customHeight="1">
      <c r="L9558" s="293"/>
      <c r="M9558" s="290"/>
      <c r="N9558" s="314"/>
    </row>
    <row r="9559" spans="12:14" s="291" customFormat="1" ht="12.75" hidden="1" customHeight="1">
      <c r="L9559" s="293"/>
      <c r="M9559" s="290"/>
      <c r="N9559" s="314"/>
    </row>
    <row r="9560" spans="12:14" s="291" customFormat="1" ht="12.75" hidden="1" customHeight="1">
      <c r="L9560" s="293"/>
      <c r="M9560" s="290"/>
      <c r="N9560" s="314"/>
    </row>
    <row r="9561" spans="12:14" s="291" customFormat="1" ht="12.75" hidden="1" customHeight="1">
      <c r="L9561" s="293"/>
      <c r="M9561" s="290"/>
      <c r="N9561" s="314"/>
    </row>
    <row r="9562" spans="12:14" s="291" customFormat="1" ht="12.75" hidden="1" customHeight="1">
      <c r="L9562" s="293"/>
      <c r="M9562" s="290"/>
      <c r="N9562" s="314"/>
    </row>
    <row r="9563" spans="12:14" s="291" customFormat="1" ht="12.75" hidden="1" customHeight="1">
      <c r="L9563" s="293"/>
      <c r="M9563" s="290"/>
      <c r="N9563" s="314"/>
    </row>
    <row r="9564" spans="12:14" s="291" customFormat="1" ht="12.75" hidden="1" customHeight="1">
      <c r="L9564" s="293"/>
      <c r="M9564" s="290"/>
      <c r="N9564" s="314"/>
    </row>
    <row r="9565" spans="12:14" s="291" customFormat="1" ht="12.75" hidden="1" customHeight="1">
      <c r="L9565" s="293"/>
      <c r="M9565" s="290"/>
      <c r="N9565" s="314"/>
    </row>
    <row r="9566" spans="12:14" s="291" customFormat="1" ht="12.75" hidden="1" customHeight="1">
      <c r="L9566" s="293"/>
      <c r="M9566" s="290"/>
      <c r="N9566" s="314"/>
    </row>
    <row r="9567" spans="12:14" s="291" customFormat="1" ht="12.75" hidden="1" customHeight="1">
      <c r="L9567" s="293"/>
      <c r="M9567" s="290"/>
      <c r="N9567" s="314"/>
    </row>
    <row r="9568" spans="12:14" s="291" customFormat="1" ht="12.75" hidden="1" customHeight="1">
      <c r="L9568" s="293"/>
      <c r="M9568" s="290"/>
      <c r="N9568" s="314"/>
    </row>
    <row r="9569" spans="12:14" s="291" customFormat="1" ht="12.75" hidden="1" customHeight="1">
      <c r="L9569" s="293"/>
      <c r="M9569" s="290"/>
      <c r="N9569" s="314"/>
    </row>
    <row r="9570" spans="12:14" s="291" customFormat="1" ht="12.75" hidden="1" customHeight="1">
      <c r="L9570" s="293"/>
      <c r="M9570" s="290"/>
      <c r="N9570" s="314"/>
    </row>
    <row r="9571" spans="12:14" s="291" customFormat="1" ht="12.75" hidden="1" customHeight="1">
      <c r="L9571" s="293"/>
      <c r="M9571" s="290"/>
      <c r="N9571" s="314"/>
    </row>
    <row r="9572" spans="12:14" s="291" customFormat="1" ht="12.75" hidden="1" customHeight="1">
      <c r="L9572" s="293"/>
      <c r="M9572" s="290"/>
      <c r="N9572" s="314"/>
    </row>
    <row r="9573" spans="12:14" s="291" customFormat="1" ht="12.75" hidden="1" customHeight="1">
      <c r="L9573" s="293"/>
      <c r="M9573" s="290"/>
      <c r="N9573" s="314"/>
    </row>
    <row r="9574" spans="12:14" s="291" customFormat="1" ht="12.75" hidden="1" customHeight="1">
      <c r="L9574" s="293"/>
      <c r="M9574" s="290"/>
      <c r="N9574" s="314"/>
    </row>
    <row r="9575" spans="12:14" s="291" customFormat="1" ht="12.75" hidden="1" customHeight="1">
      <c r="L9575" s="293"/>
      <c r="M9575" s="290"/>
      <c r="N9575" s="314"/>
    </row>
    <row r="9576" spans="12:14" s="291" customFormat="1" ht="12.75" hidden="1" customHeight="1">
      <c r="L9576" s="293"/>
      <c r="M9576" s="290"/>
      <c r="N9576" s="314"/>
    </row>
    <row r="9577" spans="12:14" s="291" customFormat="1" ht="12.75" hidden="1" customHeight="1">
      <c r="L9577" s="293"/>
      <c r="M9577" s="290"/>
      <c r="N9577" s="314"/>
    </row>
    <row r="9578" spans="12:14" s="291" customFormat="1" ht="12.75" hidden="1" customHeight="1">
      <c r="L9578" s="293"/>
      <c r="M9578" s="290"/>
      <c r="N9578" s="314"/>
    </row>
    <row r="9579" spans="12:14" s="291" customFormat="1" ht="12.75" hidden="1" customHeight="1">
      <c r="L9579" s="293"/>
      <c r="M9579" s="290"/>
      <c r="N9579" s="314"/>
    </row>
    <row r="9580" spans="12:14" s="291" customFormat="1" ht="12.75" hidden="1" customHeight="1">
      <c r="L9580" s="293"/>
      <c r="M9580" s="290"/>
      <c r="N9580" s="314"/>
    </row>
    <row r="9581" spans="12:14" s="291" customFormat="1" ht="12.75" hidden="1" customHeight="1">
      <c r="L9581" s="293"/>
      <c r="M9581" s="290"/>
      <c r="N9581" s="314"/>
    </row>
    <row r="9582" spans="12:14" s="291" customFormat="1" ht="12.75" hidden="1" customHeight="1">
      <c r="L9582" s="293"/>
      <c r="M9582" s="290"/>
      <c r="N9582" s="314"/>
    </row>
    <row r="9583" spans="12:14" s="291" customFormat="1" ht="12.75" hidden="1" customHeight="1">
      <c r="L9583" s="293"/>
      <c r="M9583" s="290"/>
      <c r="N9583" s="314"/>
    </row>
    <row r="9584" spans="12:14" s="291" customFormat="1" ht="12.75" hidden="1" customHeight="1">
      <c r="L9584" s="293"/>
      <c r="M9584" s="290"/>
      <c r="N9584" s="314"/>
    </row>
    <row r="9585" spans="12:14" s="291" customFormat="1" ht="12.75" hidden="1" customHeight="1">
      <c r="L9585" s="293"/>
      <c r="M9585" s="290"/>
      <c r="N9585" s="314"/>
    </row>
    <row r="9586" spans="12:14" s="291" customFormat="1" ht="12.75" hidden="1" customHeight="1">
      <c r="L9586" s="293"/>
      <c r="M9586" s="290"/>
      <c r="N9586" s="314"/>
    </row>
    <row r="9587" spans="12:14" s="291" customFormat="1" ht="12.75" hidden="1" customHeight="1">
      <c r="L9587" s="293"/>
      <c r="M9587" s="290"/>
      <c r="N9587" s="314"/>
    </row>
    <row r="9588" spans="12:14" s="291" customFormat="1" ht="12.75" hidden="1" customHeight="1">
      <c r="L9588" s="293"/>
      <c r="M9588" s="290"/>
      <c r="N9588" s="314"/>
    </row>
    <row r="9589" spans="12:14" s="291" customFormat="1" ht="12.75" hidden="1" customHeight="1">
      <c r="L9589" s="293"/>
      <c r="M9589" s="290"/>
      <c r="N9589" s="314"/>
    </row>
    <row r="9590" spans="12:14" s="291" customFormat="1" ht="12.75" hidden="1" customHeight="1">
      <c r="L9590" s="293"/>
      <c r="M9590" s="290"/>
      <c r="N9590" s="314"/>
    </row>
    <row r="9591" spans="12:14" s="291" customFormat="1" ht="12.75" hidden="1" customHeight="1">
      <c r="L9591" s="293"/>
      <c r="M9591" s="290"/>
      <c r="N9591" s="314"/>
    </row>
    <row r="9592" spans="12:14" s="291" customFormat="1" ht="12.75" hidden="1" customHeight="1">
      <c r="L9592" s="293"/>
      <c r="M9592" s="290"/>
      <c r="N9592" s="314"/>
    </row>
    <row r="9593" spans="12:14" s="291" customFormat="1" ht="12.75" hidden="1" customHeight="1">
      <c r="L9593" s="293"/>
      <c r="M9593" s="290"/>
      <c r="N9593" s="314"/>
    </row>
    <row r="9594" spans="12:14" s="291" customFormat="1" ht="12.75" hidden="1" customHeight="1">
      <c r="L9594" s="293"/>
      <c r="M9594" s="290"/>
      <c r="N9594" s="314"/>
    </row>
    <row r="9595" spans="12:14" s="291" customFormat="1" ht="12.75" hidden="1" customHeight="1">
      <c r="L9595" s="293"/>
      <c r="M9595" s="290"/>
      <c r="N9595" s="314"/>
    </row>
    <row r="9596" spans="12:14" s="291" customFormat="1" ht="12.75" hidden="1" customHeight="1">
      <c r="L9596" s="293"/>
      <c r="M9596" s="290"/>
      <c r="N9596" s="314"/>
    </row>
    <row r="9597" spans="12:14" s="291" customFormat="1" ht="12.75" hidden="1" customHeight="1">
      <c r="L9597" s="293"/>
      <c r="M9597" s="290"/>
      <c r="N9597" s="314"/>
    </row>
    <row r="9598" spans="12:14" s="291" customFormat="1" ht="12.75" hidden="1" customHeight="1">
      <c r="L9598" s="293"/>
      <c r="M9598" s="290"/>
      <c r="N9598" s="314"/>
    </row>
    <row r="9599" spans="12:14" s="291" customFormat="1" ht="12.75" hidden="1" customHeight="1">
      <c r="L9599" s="293"/>
      <c r="M9599" s="290"/>
      <c r="N9599" s="314"/>
    </row>
    <row r="9600" spans="12:14" s="291" customFormat="1" ht="12.75" hidden="1" customHeight="1">
      <c r="L9600" s="293"/>
      <c r="M9600" s="290"/>
      <c r="N9600" s="314"/>
    </row>
    <row r="9601" spans="12:14" s="291" customFormat="1" ht="12.75" hidden="1" customHeight="1">
      <c r="L9601" s="293"/>
      <c r="M9601" s="290"/>
      <c r="N9601" s="314"/>
    </row>
    <row r="9602" spans="12:14" s="291" customFormat="1" ht="12.75" hidden="1" customHeight="1">
      <c r="L9602" s="293"/>
      <c r="M9602" s="290"/>
      <c r="N9602" s="314"/>
    </row>
    <row r="9603" spans="12:14" s="291" customFormat="1" ht="12.75" hidden="1" customHeight="1">
      <c r="L9603" s="293"/>
      <c r="M9603" s="290"/>
      <c r="N9603" s="314"/>
    </row>
    <row r="9604" spans="12:14" s="291" customFormat="1" ht="12.75" hidden="1" customHeight="1">
      <c r="L9604" s="293"/>
      <c r="M9604" s="290"/>
      <c r="N9604" s="314"/>
    </row>
    <row r="9605" spans="12:14" s="291" customFormat="1" ht="12.75" hidden="1" customHeight="1">
      <c r="L9605" s="293"/>
      <c r="M9605" s="290"/>
      <c r="N9605" s="314"/>
    </row>
    <row r="9606" spans="12:14" s="291" customFormat="1" ht="12.75" hidden="1" customHeight="1">
      <c r="L9606" s="293"/>
      <c r="M9606" s="290"/>
      <c r="N9606" s="314"/>
    </row>
    <row r="9607" spans="12:14" s="291" customFormat="1" ht="12.75" hidden="1" customHeight="1">
      <c r="L9607" s="293"/>
      <c r="M9607" s="290"/>
      <c r="N9607" s="314"/>
    </row>
    <row r="9608" spans="12:14" s="291" customFormat="1" ht="12.75" hidden="1" customHeight="1">
      <c r="L9608" s="293"/>
      <c r="M9608" s="290"/>
      <c r="N9608" s="314"/>
    </row>
    <row r="9609" spans="12:14" s="291" customFormat="1" ht="12.75" hidden="1" customHeight="1">
      <c r="L9609" s="293"/>
      <c r="M9609" s="290"/>
      <c r="N9609" s="314"/>
    </row>
    <row r="9610" spans="12:14" s="291" customFormat="1" ht="12.75" hidden="1" customHeight="1">
      <c r="L9610" s="293"/>
      <c r="M9610" s="290"/>
      <c r="N9610" s="314"/>
    </row>
    <row r="9611" spans="12:14" s="291" customFormat="1" ht="12.75" hidden="1" customHeight="1">
      <c r="L9611" s="293"/>
      <c r="M9611" s="290"/>
      <c r="N9611" s="314"/>
    </row>
    <row r="9612" spans="12:14" s="291" customFormat="1" ht="12.75" hidden="1" customHeight="1">
      <c r="L9612" s="293"/>
      <c r="M9612" s="290"/>
      <c r="N9612" s="314"/>
    </row>
    <row r="9613" spans="12:14" s="291" customFormat="1" ht="12.75" hidden="1" customHeight="1">
      <c r="L9613" s="293"/>
      <c r="M9613" s="290"/>
      <c r="N9613" s="314"/>
    </row>
    <row r="9614" spans="12:14" s="291" customFormat="1" ht="12.75" hidden="1" customHeight="1">
      <c r="L9614" s="293"/>
      <c r="M9614" s="290"/>
      <c r="N9614" s="314"/>
    </row>
    <row r="9615" spans="12:14" s="291" customFormat="1" ht="12.75" hidden="1" customHeight="1">
      <c r="L9615" s="293"/>
      <c r="M9615" s="290"/>
      <c r="N9615" s="314"/>
    </row>
    <row r="9616" spans="12:14" s="291" customFormat="1" ht="12.75" hidden="1" customHeight="1">
      <c r="L9616" s="293"/>
      <c r="M9616" s="290"/>
      <c r="N9616" s="314"/>
    </row>
    <row r="9617" spans="12:14" s="291" customFormat="1" ht="12.75" hidden="1" customHeight="1">
      <c r="L9617" s="293"/>
      <c r="M9617" s="290"/>
      <c r="N9617" s="314"/>
    </row>
    <row r="9618" spans="12:14" s="291" customFormat="1" ht="12.75" hidden="1" customHeight="1">
      <c r="L9618" s="293"/>
      <c r="M9618" s="290"/>
      <c r="N9618" s="314"/>
    </row>
    <row r="9619" spans="12:14" s="291" customFormat="1" ht="12.75" hidden="1" customHeight="1">
      <c r="L9619" s="293"/>
      <c r="M9619" s="290"/>
      <c r="N9619" s="314"/>
    </row>
    <row r="9620" spans="12:14" s="291" customFormat="1" ht="12.75" hidden="1" customHeight="1">
      <c r="L9620" s="293"/>
      <c r="M9620" s="290"/>
      <c r="N9620" s="314"/>
    </row>
    <row r="9621" spans="12:14" s="291" customFormat="1" ht="12.75" hidden="1" customHeight="1">
      <c r="L9621" s="293"/>
      <c r="M9621" s="290"/>
      <c r="N9621" s="314"/>
    </row>
    <row r="9622" spans="12:14" s="291" customFormat="1" ht="12.75" hidden="1" customHeight="1">
      <c r="L9622" s="293"/>
      <c r="M9622" s="290"/>
      <c r="N9622" s="314"/>
    </row>
    <row r="9623" spans="12:14" s="291" customFormat="1" ht="12.75" hidden="1" customHeight="1">
      <c r="L9623" s="293"/>
      <c r="M9623" s="290"/>
      <c r="N9623" s="314"/>
    </row>
    <row r="9624" spans="12:14" s="291" customFormat="1" ht="12.75" hidden="1" customHeight="1">
      <c r="L9624" s="293"/>
      <c r="M9624" s="290"/>
      <c r="N9624" s="314"/>
    </row>
    <row r="9625" spans="12:14" s="291" customFormat="1" ht="12.75" hidden="1" customHeight="1">
      <c r="L9625" s="293"/>
      <c r="M9625" s="290"/>
      <c r="N9625" s="314"/>
    </row>
    <row r="9626" spans="12:14" s="291" customFormat="1" ht="12.75" hidden="1" customHeight="1">
      <c r="L9626" s="293"/>
      <c r="M9626" s="290"/>
      <c r="N9626" s="314"/>
    </row>
    <row r="9627" spans="12:14" s="291" customFormat="1" ht="12.75" hidden="1" customHeight="1">
      <c r="L9627" s="293"/>
      <c r="M9627" s="290"/>
      <c r="N9627" s="314"/>
    </row>
    <row r="9628" spans="12:14" s="291" customFormat="1" ht="12.75" hidden="1" customHeight="1">
      <c r="L9628" s="293"/>
      <c r="M9628" s="290"/>
      <c r="N9628" s="314"/>
    </row>
    <row r="9629" spans="12:14" s="291" customFormat="1" ht="12.75" hidden="1" customHeight="1">
      <c r="L9629" s="293"/>
      <c r="M9629" s="290"/>
      <c r="N9629" s="314"/>
    </row>
    <row r="9630" spans="12:14" s="291" customFormat="1" ht="12.75" hidden="1" customHeight="1">
      <c r="L9630" s="293"/>
      <c r="M9630" s="290"/>
      <c r="N9630" s="314"/>
    </row>
    <row r="9631" spans="12:14" s="291" customFormat="1" ht="12.75" hidden="1" customHeight="1">
      <c r="L9631" s="293"/>
      <c r="M9631" s="290"/>
      <c r="N9631" s="314"/>
    </row>
    <row r="9632" spans="12:14" s="291" customFormat="1" ht="12.75" hidden="1" customHeight="1">
      <c r="L9632" s="293"/>
      <c r="M9632" s="290"/>
      <c r="N9632" s="314"/>
    </row>
    <row r="9633" spans="12:14" s="291" customFormat="1" ht="12.75" hidden="1" customHeight="1">
      <c r="L9633" s="293"/>
      <c r="M9633" s="290"/>
      <c r="N9633" s="314"/>
    </row>
    <row r="9634" spans="12:14" s="291" customFormat="1" ht="12.75" hidden="1" customHeight="1">
      <c r="L9634" s="293"/>
      <c r="M9634" s="290"/>
      <c r="N9634" s="314"/>
    </row>
    <row r="9635" spans="12:14" s="291" customFormat="1" ht="12.75" hidden="1" customHeight="1">
      <c r="L9635" s="293"/>
      <c r="M9635" s="290"/>
      <c r="N9635" s="314"/>
    </row>
    <row r="9636" spans="12:14" s="291" customFormat="1" ht="12.75" hidden="1" customHeight="1">
      <c r="L9636" s="293"/>
      <c r="M9636" s="290"/>
      <c r="N9636" s="314"/>
    </row>
    <row r="9637" spans="12:14" s="291" customFormat="1" ht="12.75" hidden="1" customHeight="1">
      <c r="L9637" s="293"/>
      <c r="M9637" s="290"/>
      <c r="N9637" s="314"/>
    </row>
    <row r="9638" spans="12:14" s="291" customFormat="1" ht="12.75" hidden="1" customHeight="1">
      <c r="L9638" s="293"/>
      <c r="M9638" s="290"/>
      <c r="N9638" s="314"/>
    </row>
    <row r="9639" spans="12:14" s="291" customFormat="1" ht="12.75" hidden="1" customHeight="1">
      <c r="L9639" s="293"/>
      <c r="M9639" s="290"/>
      <c r="N9639" s="314"/>
    </row>
    <row r="9640" spans="12:14" s="291" customFormat="1" ht="12.75" hidden="1" customHeight="1">
      <c r="L9640" s="293"/>
      <c r="M9640" s="290"/>
      <c r="N9640" s="314"/>
    </row>
    <row r="9641" spans="12:14" s="291" customFormat="1" ht="12.75" hidden="1" customHeight="1">
      <c r="L9641" s="293"/>
      <c r="M9641" s="290"/>
      <c r="N9641" s="314"/>
    </row>
    <row r="9642" spans="12:14" s="291" customFormat="1" ht="12.75" hidden="1" customHeight="1">
      <c r="L9642" s="293"/>
      <c r="M9642" s="290"/>
      <c r="N9642" s="314"/>
    </row>
    <row r="9643" spans="12:14" s="291" customFormat="1" ht="12.75" hidden="1" customHeight="1">
      <c r="L9643" s="293"/>
      <c r="M9643" s="290"/>
      <c r="N9643" s="314"/>
    </row>
    <row r="9644" spans="12:14" s="291" customFormat="1" ht="12.75" hidden="1" customHeight="1">
      <c r="L9644" s="293"/>
      <c r="M9644" s="290"/>
      <c r="N9644" s="314"/>
    </row>
    <row r="9645" spans="12:14" s="291" customFormat="1" ht="12.75" hidden="1" customHeight="1">
      <c r="L9645" s="293"/>
      <c r="M9645" s="290"/>
      <c r="N9645" s="314"/>
    </row>
    <row r="9646" spans="12:14" s="291" customFormat="1" ht="12.75" hidden="1" customHeight="1">
      <c r="L9646" s="293"/>
      <c r="M9646" s="290"/>
      <c r="N9646" s="314"/>
    </row>
    <row r="9647" spans="12:14" s="291" customFormat="1" ht="12.75" hidden="1" customHeight="1">
      <c r="L9647" s="293"/>
      <c r="M9647" s="290"/>
      <c r="N9647" s="314"/>
    </row>
    <row r="9648" spans="12:14" s="291" customFormat="1" ht="12.75" hidden="1" customHeight="1">
      <c r="L9648" s="293"/>
      <c r="M9648" s="290"/>
      <c r="N9648" s="314"/>
    </row>
    <row r="9649" spans="12:14" s="291" customFormat="1" ht="12.75" hidden="1" customHeight="1">
      <c r="L9649" s="293"/>
      <c r="M9649" s="290"/>
      <c r="N9649" s="314"/>
    </row>
    <row r="9650" spans="12:14" s="291" customFormat="1" ht="12.75" hidden="1" customHeight="1">
      <c r="L9650" s="293"/>
      <c r="M9650" s="290"/>
      <c r="N9650" s="314"/>
    </row>
    <row r="9651" spans="12:14" s="291" customFormat="1" ht="12.75" hidden="1" customHeight="1">
      <c r="L9651" s="293"/>
      <c r="M9651" s="290"/>
      <c r="N9651" s="314"/>
    </row>
    <row r="9652" spans="12:14" s="291" customFormat="1" ht="12.75" hidden="1" customHeight="1">
      <c r="L9652" s="293"/>
      <c r="M9652" s="290"/>
      <c r="N9652" s="314"/>
    </row>
    <row r="9653" spans="12:14" s="291" customFormat="1" ht="12.75" hidden="1" customHeight="1">
      <c r="L9653" s="293"/>
      <c r="M9653" s="290"/>
      <c r="N9653" s="314"/>
    </row>
    <row r="9654" spans="12:14" s="291" customFormat="1" ht="12.75" hidden="1" customHeight="1">
      <c r="L9654" s="293"/>
      <c r="M9654" s="290"/>
      <c r="N9654" s="314"/>
    </row>
    <row r="9655" spans="12:14" s="291" customFormat="1" ht="12.75" hidden="1" customHeight="1">
      <c r="L9655" s="293"/>
      <c r="M9655" s="290"/>
      <c r="N9655" s="314"/>
    </row>
    <row r="9656" spans="12:14" s="291" customFormat="1" ht="12.75" hidden="1" customHeight="1">
      <c r="L9656" s="293"/>
      <c r="M9656" s="290"/>
      <c r="N9656" s="314"/>
    </row>
    <row r="9657" spans="12:14" s="291" customFormat="1" ht="12.75" hidden="1" customHeight="1">
      <c r="L9657" s="293"/>
      <c r="M9657" s="290"/>
      <c r="N9657" s="314"/>
    </row>
    <row r="9658" spans="12:14" s="291" customFormat="1" ht="12.75" hidden="1" customHeight="1">
      <c r="L9658" s="293"/>
      <c r="M9658" s="290"/>
      <c r="N9658" s="314"/>
    </row>
    <row r="9659" spans="12:14" s="291" customFormat="1" ht="12.75" hidden="1" customHeight="1">
      <c r="L9659" s="293"/>
      <c r="M9659" s="290"/>
      <c r="N9659" s="314"/>
    </row>
    <row r="9660" spans="12:14" s="291" customFormat="1" ht="12.75" hidden="1" customHeight="1">
      <c r="L9660" s="293"/>
      <c r="M9660" s="290"/>
      <c r="N9660" s="314"/>
    </row>
    <row r="9661" spans="12:14" s="291" customFormat="1" ht="12.75" hidden="1" customHeight="1">
      <c r="L9661" s="293"/>
      <c r="M9661" s="290"/>
      <c r="N9661" s="314"/>
    </row>
    <row r="9662" spans="12:14" s="291" customFormat="1" ht="12.75" hidden="1" customHeight="1">
      <c r="L9662" s="293"/>
      <c r="M9662" s="290"/>
      <c r="N9662" s="314"/>
    </row>
    <row r="9663" spans="12:14" s="291" customFormat="1" ht="12.75" hidden="1" customHeight="1">
      <c r="L9663" s="293"/>
      <c r="M9663" s="290"/>
      <c r="N9663" s="314"/>
    </row>
    <row r="9664" spans="12:14" s="291" customFormat="1" ht="12.75" hidden="1" customHeight="1">
      <c r="L9664" s="293"/>
      <c r="M9664" s="290"/>
      <c r="N9664" s="314"/>
    </row>
    <row r="9665" spans="12:14" s="291" customFormat="1" ht="12.75" hidden="1" customHeight="1">
      <c r="L9665" s="293"/>
      <c r="M9665" s="290"/>
      <c r="N9665" s="314"/>
    </row>
    <row r="9666" spans="12:14" s="291" customFormat="1" ht="12.75" hidden="1" customHeight="1">
      <c r="L9666" s="293"/>
      <c r="M9666" s="290"/>
      <c r="N9666" s="314"/>
    </row>
    <row r="9667" spans="12:14" s="291" customFormat="1" ht="12.75" hidden="1" customHeight="1">
      <c r="L9667" s="293"/>
      <c r="M9667" s="290"/>
      <c r="N9667" s="314"/>
    </row>
    <row r="9668" spans="12:14" s="291" customFormat="1" ht="12.75" hidden="1" customHeight="1">
      <c r="L9668" s="293"/>
      <c r="M9668" s="290"/>
      <c r="N9668" s="314"/>
    </row>
    <row r="9669" spans="12:14" s="291" customFormat="1" ht="12.75" hidden="1" customHeight="1">
      <c r="L9669" s="293"/>
      <c r="M9669" s="290"/>
      <c r="N9669" s="314"/>
    </row>
    <row r="9670" spans="12:14" s="291" customFormat="1" ht="12.75" hidden="1" customHeight="1">
      <c r="L9670" s="293"/>
      <c r="M9670" s="290"/>
      <c r="N9670" s="314"/>
    </row>
    <row r="9671" spans="12:14" s="291" customFormat="1" ht="12.75" hidden="1" customHeight="1">
      <c r="L9671" s="293"/>
      <c r="M9671" s="290"/>
      <c r="N9671" s="314"/>
    </row>
    <row r="9672" spans="12:14" s="291" customFormat="1" ht="12.75" hidden="1" customHeight="1">
      <c r="L9672" s="293"/>
      <c r="M9672" s="290"/>
      <c r="N9672" s="314"/>
    </row>
    <row r="9673" spans="12:14" s="291" customFormat="1" ht="12.75" hidden="1" customHeight="1">
      <c r="L9673" s="293"/>
      <c r="M9673" s="290"/>
      <c r="N9673" s="314"/>
    </row>
    <row r="9674" spans="12:14" s="291" customFormat="1" ht="12.75" hidden="1" customHeight="1">
      <c r="L9674" s="293"/>
      <c r="M9674" s="290"/>
      <c r="N9674" s="314"/>
    </row>
    <row r="9675" spans="12:14" s="291" customFormat="1" ht="12.75" hidden="1" customHeight="1">
      <c r="L9675" s="293"/>
      <c r="M9675" s="290"/>
      <c r="N9675" s="314"/>
    </row>
    <row r="9676" spans="12:14" s="291" customFormat="1" ht="12.75" hidden="1" customHeight="1">
      <c r="L9676" s="293"/>
      <c r="M9676" s="290"/>
      <c r="N9676" s="314"/>
    </row>
    <row r="9677" spans="12:14" s="291" customFormat="1" ht="12.75" hidden="1" customHeight="1">
      <c r="L9677" s="293"/>
      <c r="M9677" s="290"/>
      <c r="N9677" s="314"/>
    </row>
    <row r="9678" spans="12:14" s="291" customFormat="1" ht="12.75" hidden="1" customHeight="1">
      <c r="L9678" s="293"/>
      <c r="M9678" s="290"/>
      <c r="N9678" s="314"/>
    </row>
    <row r="9679" spans="12:14" s="291" customFormat="1" ht="12.75" hidden="1" customHeight="1">
      <c r="L9679" s="293"/>
      <c r="M9679" s="290"/>
      <c r="N9679" s="314"/>
    </row>
    <row r="9680" spans="12:14" s="291" customFormat="1" ht="12.75" hidden="1" customHeight="1">
      <c r="L9680" s="293"/>
      <c r="M9680" s="290"/>
      <c r="N9680" s="314"/>
    </row>
    <row r="9681" spans="12:14" s="291" customFormat="1" ht="12.75" hidden="1" customHeight="1">
      <c r="L9681" s="293"/>
      <c r="M9681" s="290"/>
      <c r="N9681" s="314"/>
    </row>
    <row r="9682" spans="12:14" s="291" customFormat="1" ht="12.75" hidden="1" customHeight="1">
      <c r="L9682" s="293"/>
      <c r="M9682" s="290"/>
      <c r="N9682" s="314"/>
    </row>
    <row r="9683" spans="12:14" s="291" customFormat="1" ht="12.75" hidden="1" customHeight="1">
      <c r="L9683" s="293"/>
      <c r="M9683" s="290"/>
      <c r="N9683" s="314"/>
    </row>
    <row r="9684" spans="12:14" s="291" customFormat="1" ht="12.75" hidden="1" customHeight="1">
      <c r="L9684" s="293"/>
      <c r="M9684" s="290"/>
      <c r="N9684" s="314"/>
    </row>
    <row r="9685" spans="12:14" s="291" customFormat="1" ht="12.75" hidden="1" customHeight="1">
      <c r="L9685" s="293"/>
      <c r="M9685" s="290"/>
      <c r="N9685" s="314"/>
    </row>
    <row r="9686" spans="12:14" s="291" customFormat="1" ht="12.75" hidden="1" customHeight="1">
      <c r="L9686" s="293"/>
      <c r="M9686" s="290"/>
      <c r="N9686" s="314"/>
    </row>
    <row r="9687" spans="12:14" s="291" customFormat="1" ht="12.75" hidden="1" customHeight="1">
      <c r="L9687" s="293"/>
      <c r="M9687" s="290"/>
      <c r="N9687" s="314"/>
    </row>
    <row r="9688" spans="12:14" s="291" customFormat="1" ht="12.75" hidden="1" customHeight="1">
      <c r="L9688" s="293"/>
      <c r="M9688" s="290"/>
      <c r="N9688" s="314"/>
    </row>
    <row r="9689" spans="12:14" s="291" customFormat="1" ht="12.75" hidden="1" customHeight="1">
      <c r="L9689" s="293"/>
      <c r="M9689" s="290"/>
      <c r="N9689" s="314"/>
    </row>
    <row r="9690" spans="12:14" s="291" customFormat="1" ht="12.75" hidden="1" customHeight="1">
      <c r="L9690" s="293"/>
      <c r="M9690" s="290"/>
      <c r="N9690" s="314"/>
    </row>
    <row r="9691" spans="12:14" s="291" customFormat="1" ht="12.75" hidden="1" customHeight="1">
      <c r="L9691" s="293"/>
      <c r="M9691" s="290"/>
      <c r="N9691" s="314"/>
    </row>
    <row r="9692" spans="12:14" s="291" customFormat="1" ht="12.75" hidden="1" customHeight="1">
      <c r="L9692" s="293"/>
      <c r="M9692" s="290"/>
      <c r="N9692" s="314"/>
    </row>
    <row r="9693" spans="12:14" s="291" customFormat="1" ht="12.75" hidden="1" customHeight="1">
      <c r="L9693" s="293"/>
      <c r="M9693" s="290"/>
      <c r="N9693" s="314"/>
    </row>
    <row r="9694" spans="12:14" s="291" customFormat="1" ht="12.75" hidden="1" customHeight="1">
      <c r="L9694" s="293"/>
      <c r="M9694" s="290"/>
      <c r="N9694" s="314"/>
    </row>
    <row r="9695" spans="12:14" s="291" customFormat="1" ht="12.75" hidden="1" customHeight="1">
      <c r="L9695" s="293"/>
      <c r="M9695" s="290"/>
      <c r="N9695" s="314"/>
    </row>
    <row r="9696" spans="12:14" s="291" customFormat="1" ht="12.75" hidden="1" customHeight="1">
      <c r="L9696" s="293"/>
      <c r="M9696" s="290"/>
      <c r="N9696" s="314"/>
    </row>
    <row r="9697" spans="12:14" s="291" customFormat="1" ht="12.75" hidden="1" customHeight="1">
      <c r="L9697" s="293"/>
      <c r="M9697" s="290"/>
      <c r="N9697" s="314"/>
    </row>
    <row r="9698" spans="12:14" s="291" customFormat="1" ht="12.75" hidden="1" customHeight="1">
      <c r="L9698" s="293"/>
      <c r="M9698" s="290"/>
      <c r="N9698" s="314"/>
    </row>
    <row r="9699" spans="12:14" s="291" customFormat="1" ht="12.75" hidden="1" customHeight="1">
      <c r="L9699" s="293"/>
      <c r="M9699" s="290"/>
      <c r="N9699" s="314"/>
    </row>
    <row r="9700" spans="12:14" s="291" customFormat="1" ht="12.75" hidden="1" customHeight="1">
      <c r="L9700" s="293"/>
      <c r="M9700" s="290"/>
      <c r="N9700" s="314"/>
    </row>
    <row r="9701" spans="12:14" s="291" customFormat="1" ht="12.75" hidden="1" customHeight="1">
      <c r="L9701" s="293"/>
      <c r="M9701" s="290"/>
      <c r="N9701" s="314"/>
    </row>
    <row r="9702" spans="12:14" s="291" customFormat="1" ht="12.75" hidden="1" customHeight="1">
      <c r="L9702" s="293"/>
      <c r="M9702" s="290"/>
      <c r="N9702" s="314"/>
    </row>
    <row r="9703" spans="12:14" s="291" customFormat="1" ht="12.75" hidden="1" customHeight="1">
      <c r="L9703" s="293"/>
      <c r="M9703" s="290"/>
      <c r="N9703" s="314"/>
    </row>
    <row r="9704" spans="12:14" s="291" customFormat="1" ht="12.75" hidden="1" customHeight="1">
      <c r="L9704" s="293"/>
      <c r="M9704" s="290"/>
      <c r="N9704" s="314"/>
    </row>
    <row r="9705" spans="12:14" s="291" customFormat="1" ht="12.75" hidden="1" customHeight="1">
      <c r="L9705" s="293"/>
      <c r="M9705" s="290"/>
      <c r="N9705" s="314"/>
    </row>
    <row r="9706" spans="12:14" s="291" customFormat="1" ht="12.75" hidden="1" customHeight="1">
      <c r="L9706" s="293"/>
      <c r="M9706" s="290"/>
      <c r="N9706" s="314"/>
    </row>
    <row r="9707" spans="12:14" s="291" customFormat="1" ht="12.75" hidden="1" customHeight="1">
      <c r="L9707" s="293"/>
      <c r="M9707" s="290"/>
      <c r="N9707" s="314"/>
    </row>
    <row r="9708" spans="12:14" s="291" customFormat="1" ht="12.75" hidden="1" customHeight="1">
      <c r="L9708" s="293"/>
      <c r="M9708" s="290"/>
      <c r="N9708" s="314"/>
    </row>
    <row r="9709" spans="12:14" s="291" customFormat="1" ht="12.75" hidden="1" customHeight="1">
      <c r="L9709" s="293"/>
      <c r="M9709" s="290"/>
      <c r="N9709" s="314"/>
    </row>
    <row r="9710" spans="12:14" s="291" customFormat="1" ht="12.75" hidden="1" customHeight="1">
      <c r="L9710" s="293"/>
      <c r="M9710" s="290"/>
      <c r="N9710" s="314"/>
    </row>
    <row r="9711" spans="12:14" s="291" customFormat="1" ht="12.75" hidden="1" customHeight="1">
      <c r="L9711" s="293"/>
      <c r="M9711" s="290"/>
      <c r="N9711" s="314"/>
    </row>
    <row r="9712" spans="12:14" s="291" customFormat="1" ht="12.75" hidden="1" customHeight="1">
      <c r="L9712" s="293"/>
      <c r="M9712" s="290"/>
      <c r="N9712" s="314"/>
    </row>
    <row r="9713" spans="12:14" s="291" customFormat="1" ht="12.75" hidden="1" customHeight="1">
      <c r="L9713" s="293"/>
      <c r="M9713" s="290"/>
      <c r="N9713" s="314"/>
    </row>
    <row r="9714" spans="12:14" s="291" customFormat="1" ht="12.75" hidden="1" customHeight="1">
      <c r="L9714" s="293"/>
      <c r="M9714" s="290"/>
      <c r="N9714" s="314"/>
    </row>
    <row r="9715" spans="12:14" s="291" customFormat="1" ht="12.75" hidden="1" customHeight="1">
      <c r="L9715" s="293"/>
      <c r="M9715" s="290"/>
      <c r="N9715" s="314"/>
    </row>
    <row r="9716" spans="12:14" s="291" customFormat="1" ht="12.75" hidden="1" customHeight="1">
      <c r="L9716" s="293"/>
      <c r="M9716" s="290"/>
      <c r="N9716" s="314"/>
    </row>
    <row r="9717" spans="12:14" s="291" customFormat="1" ht="12.75" hidden="1" customHeight="1">
      <c r="L9717" s="293"/>
      <c r="M9717" s="290"/>
      <c r="N9717" s="314"/>
    </row>
    <row r="9718" spans="12:14" s="291" customFormat="1" ht="12.75" hidden="1" customHeight="1">
      <c r="L9718" s="293"/>
      <c r="M9718" s="290"/>
      <c r="N9718" s="314"/>
    </row>
    <row r="9719" spans="12:14" s="291" customFormat="1" ht="12.75" hidden="1" customHeight="1">
      <c r="L9719" s="293"/>
      <c r="M9719" s="290"/>
      <c r="N9719" s="314"/>
    </row>
    <row r="9720" spans="12:14" s="291" customFormat="1" ht="12.75" hidden="1" customHeight="1">
      <c r="L9720" s="293"/>
      <c r="M9720" s="290"/>
      <c r="N9720" s="314"/>
    </row>
    <row r="9721" spans="12:14" s="291" customFormat="1" ht="12.75" hidden="1" customHeight="1">
      <c r="L9721" s="293"/>
      <c r="M9721" s="290"/>
      <c r="N9721" s="314"/>
    </row>
    <row r="9722" spans="12:14" s="291" customFormat="1" ht="12.75" hidden="1" customHeight="1">
      <c r="L9722" s="293"/>
      <c r="M9722" s="290"/>
      <c r="N9722" s="314"/>
    </row>
    <row r="9723" spans="12:14" s="291" customFormat="1" ht="12.75" hidden="1" customHeight="1">
      <c r="L9723" s="293"/>
      <c r="M9723" s="290"/>
      <c r="N9723" s="314"/>
    </row>
    <row r="9724" spans="12:14" s="291" customFormat="1" ht="12.75" hidden="1" customHeight="1">
      <c r="L9724" s="293"/>
      <c r="M9724" s="290"/>
      <c r="N9724" s="314"/>
    </row>
    <row r="9725" spans="12:14" s="291" customFormat="1" ht="12.75" hidden="1" customHeight="1">
      <c r="L9725" s="293"/>
      <c r="M9725" s="290"/>
      <c r="N9725" s="314"/>
    </row>
    <row r="9726" spans="12:14" s="291" customFormat="1" ht="12.75" hidden="1" customHeight="1">
      <c r="L9726" s="293"/>
      <c r="M9726" s="290"/>
      <c r="N9726" s="314"/>
    </row>
    <row r="9727" spans="12:14" s="291" customFormat="1" ht="12.75" hidden="1" customHeight="1">
      <c r="L9727" s="293"/>
      <c r="M9727" s="290"/>
      <c r="N9727" s="314"/>
    </row>
    <row r="9728" spans="12:14" s="291" customFormat="1" ht="12.75" hidden="1" customHeight="1">
      <c r="L9728" s="293"/>
      <c r="M9728" s="290"/>
      <c r="N9728" s="314"/>
    </row>
    <row r="9729" spans="12:14" s="291" customFormat="1" ht="12.75" hidden="1" customHeight="1">
      <c r="L9729" s="293"/>
      <c r="M9729" s="290"/>
      <c r="N9729" s="314"/>
    </row>
    <row r="9730" spans="12:14" s="291" customFormat="1" ht="12.75" hidden="1" customHeight="1">
      <c r="L9730" s="293"/>
      <c r="M9730" s="290"/>
      <c r="N9730" s="314"/>
    </row>
    <row r="9731" spans="12:14" s="291" customFormat="1" ht="12.75" hidden="1" customHeight="1">
      <c r="L9731" s="293"/>
      <c r="M9731" s="290"/>
      <c r="N9731" s="314"/>
    </row>
    <row r="9732" spans="12:14" s="291" customFormat="1" ht="12.75" hidden="1" customHeight="1">
      <c r="L9732" s="293"/>
      <c r="M9732" s="290"/>
      <c r="N9732" s="314"/>
    </row>
    <row r="9733" spans="12:14" s="291" customFormat="1" ht="12.75" hidden="1" customHeight="1">
      <c r="L9733" s="293"/>
      <c r="M9733" s="290"/>
      <c r="N9733" s="314"/>
    </row>
    <row r="9734" spans="12:14" s="291" customFormat="1" ht="12.75" hidden="1" customHeight="1">
      <c r="L9734" s="293"/>
      <c r="M9734" s="290"/>
      <c r="N9734" s="314"/>
    </row>
    <row r="9735" spans="12:14" s="291" customFormat="1" ht="12.75" hidden="1" customHeight="1">
      <c r="L9735" s="293"/>
      <c r="M9735" s="290"/>
      <c r="N9735" s="314"/>
    </row>
    <row r="9736" spans="12:14" s="291" customFormat="1" ht="12.75" hidden="1" customHeight="1">
      <c r="L9736" s="293"/>
      <c r="M9736" s="290"/>
      <c r="N9736" s="314"/>
    </row>
    <row r="9737" spans="12:14" s="291" customFormat="1" ht="12.75" hidden="1" customHeight="1">
      <c r="L9737" s="293"/>
      <c r="M9737" s="290"/>
      <c r="N9737" s="314"/>
    </row>
    <row r="9738" spans="12:14" s="291" customFormat="1" ht="12.75" hidden="1" customHeight="1">
      <c r="L9738" s="293"/>
      <c r="M9738" s="290"/>
      <c r="N9738" s="314"/>
    </row>
    <row r="9739" spans="12:14" s="291" customFormat="1" ht="12.75" hidden="1" customHeight="1">
      <c r="L9739" s="293"/>
      <c r="M9739" s="290"/>
      <c r="N9739" s="314"/>
    </row>
    <row r="9740" spans="12:14" s="291" customFormat="1" ht="12.75" hidden="1" customHeight="1">
      <c r="L9740" s="293"/>
      <c r="M9740" s="290"/>
      <c r="N9740" s="314"/>
    </row>
    <row r="9741" spans="12:14" s="291" customFormat="1" ht="12.75" hidden="1" customHeight="1">
      <c r="L9741" s="293"/>
      <c r="M9741" s="290"/>
      <c r="N9741" s="314"/>
    </row>
    <row r="9742" spans="12:14" s="291" customFormat="1" ht="12.75" hidden="1" customHeight="1">
      <c r="L9742" s="293"/>
      <c r="M9742" s="290"/>
      <c r="N9742" s="314"/>
    </row>
    <row r="9743" spans="12:14" s="291" customFormat="1" ht="12.75" hidden="1" customHeight="1">
      <c r="L9743" s="293"/>
      <c r="M9743" s="290"/>
      <c r="N9743" s="314"/>
    </row>
    <row r="9744" spans="12:14" s="291" customFormat="1" ht="12.75" hidden="1" customHeight="1">
      <c r="L9744" s="293"/>
      <c r="M9744" s="290"/>
      <c r="N9744" s="314"/>
    </row>
    <row r="9745" spans="12:14" s="291" customFormat="1" ht="12.75" hidden="1" customHeight="1">
      <c r="L9745" s="293"/>
      <c r="M9745" s="290"/>
      <c r="N9745" s="314"/>
    </row>
    <row r="9746" spans="12:14" s="291" customFormat="1" ht="12.75" hidden="1" customHeight="1">
      <c r="L9746" s="293"/>
      <c r="M9746" s="290"/>
      <c r="N9746" s="314"/>
    </row>
    <row r="9747" spans="12:14" s="291" customFormat="1" ht="12.75" hidden="1" customHeight="1">
      <c r="L9747" s="293"/>
      <c r="M9747" s="290"/>
      <c r="N9747" s="314"/>
    </row>
    <row r="9748" spans="12:14" s="291" customFormat="1" ht="12.75" hidden="1" customHeight="1">
      <c r="L9748" s="293"/>
      <c r="M9748" s="290"/>
      <c r="N9748" s="314"/>
    </row>
    <row r="9749" spans="12:14" s="291" customFormat="1" ht="12.75" hidden="1" customHeight="1">
      <c r="L9749" s="293"/>
      <c r="M9749" s="290"/>
      <c r="N9749" s="314"/>
    </row>
    <row r="9750" spans="12:14" s="291" customFormat="1" ht="12.75" hidden="1" customHeight="1">
      <c r="L9750" s="293"/>
      <c r="M9750" s="290"/>
      <c r="N9750" s="314"/>
    </row>
    <row r="9751" spans="12:14" s="291" customFormat="1" ht="12.75" hidden="1" customHeight="1">
      <c r="L9751" s="293"/>
      <c r="M9751" s="290"/>
      <c r="N9751" s="314"/>
    </row>
    <row r="9752" spans="12:14" s="291" customFormat="1" ht="12.75" hidden="1" customHeight="1">
      <c r="L9752" s="293"/>
      <c r="M9752" s="290"/>
      <c r="N9752" s="314"/>
    </row>
    <row r="9753" spans="12:14" s="291" customFormat="1" ht="12.75" hidden="1" customHeight="1">
      <c r="L9753" s="293"/>
      <c r="M9753" s="290"/>
      <c r="N9753" s="314"/>
    </row>
    <row r="9754" spans="12:14" s="291" customFormat="1" ht="12.75" hidden="1" customHeight="1">
      <c r="L9754" s="293"/>
      <c r="M9754" s="290"/>
      <c r="N9754" s="314"/>
    </row>
    <row r="9755" spans="12:14" s="291" customFormat="1" ht="12.75" hidden="1" customHeight="1">
      <c r="L9755" s="293"/>
      <c r="M9755" s="290"/>
      <c r="N9755" s="314"/>
    </row>
    <row r="9756" spans="12:14" s="291" customFormat="1" ht="12.75" hidden="1" customHeight="1">
      <c r="L9756" s="293"/>
      <c r="M9756" s="290"/>
      <c r="N9756" s="314"/>
    </row>
    <row r="9757" spans="12:14" s="291" customFormat="1" ht="12.75" hidden="1" customHeight="1">
      <c r="L9757" s="293"/>
      <c r="M9757" s="290"/>
      <c r="N9757" s="314"/>
    </row>
    <row r="9758" spans="12:14" s="291" customFormat="1" ht="12.75" hidden="1" customHeight="1">
      <c r="L9758" s="293"/>
      <c r="M9758" s="290"/>
      <c r="N9758" s="314"/>
    </row>
    <row r="9759" spans="12:14" s="291" customFormat="1" ht="12.75" hidden="1" customHeight="1">
      <c r="L9759" s="293"/>
      <c r="M9759" s="290"/>
      <c r="N9759" s="314"/>
    </row>
    <row r="9760" spans="12:14" s="291" customFormat="1" ht="12.75" hidden="1" customHeight="1">
      <c r="L9760" s="293"/>
      <c r="M9760" s="290"/>
      <c r="N9760" s="314"/>
    </row>
    <row r="9761" spans="12:14" s="291" customFormat="1" ht="12.75" hidden="1" customHeight="1">
      <c r="L9761" s="293"/>
      <c r="M9761" s="290"/>
      <c r="N9761" s="314"/>
    </row>
    <row r="9762" spans="12:14" s="291" customFormat="1" ht="12.75" hidden="1" customHeight="1">
      <c r="L9762" s="293"/>
      <c r="M9762" s="290"/>
      <c r="N9762" s="314"/>
    </row>
    <row r="9763" spans="12:14" s="291" customFormat="1" ht="12.75" hidden="1" customHeight="1">
      <c r="L9763" s="293"/>
      <c r="M9763" s="290"/>
      <c r="N9763" s="314"/>
    </row>
    <row r="9764" spans="12:14" s="291" customFormat="1" ht="12.75" hidden="1" customHeight="1">
      <c r="L9764" s="293"/>
      <c r="M9764" s="290"/>
      <c r="N9764" s="314"/>
    </row>
    <row r="9765" spans="12:14" s="291" customFormat="1" ht="12.75" hidden="1" customHeight="1">
      <c r="L9765" s="293"/>
      <c r="M9765" s="290"/>
      <c r="N9765" s="314"/>
    </row>
    <row r="9766" spans="12:14" s="291" customFormat="1" ht="12.75" hidden="1" customHeight="1">
      <c r="L9766" s="293"/>
      <c r="M9766" s="290"/>
      <c r="N9766" s="314"/>
    </row>
    <row r="9767" spans="12:14" s="291" customFormat="1" ht="12.75" hidden="1" customHeight="1">
      <c r="L9767" s="293"/>
      <c r="M9767" s="290"/>
      <c r="N9767" s="314"/>
    </row>
    <row r="9768" spans="12:14" s="291" customFormat="1" ht="12.75" hidden="1" customHeight="1">
      <c r="L9768" s="293"/>
      <c r="M9768" s="290"/>
      <c r="N9768" s="314"/>
    </row>
    <row r="9769" spans="12:14" s="291" customFormat="1" ht="12.75" hidden="1" customHeight="1">
      <c r="L9769" s="293"/>
      <c r="M9769" s="290"/>
      <c r="N9769" s="314"/>
    </row>
    <row r="9770" spans="12:14" s="291" customFormat="1" ht="12.75" hidden="1" customHeight="1">
      <c r="L9770" s="293"/>
      <c r="M9770" s="290"/>
      <c r="N9770" s="314"/>
    </row>
    <row r="9771" spans="12:14" s="291" customFormat="1" ht="12.75" hidden="1" customHeight="1">
      <c r="L9771" s="293"/>
      <c r="M9771" s="290"/>
      <c r="N9771" s="314"/>
    </row>
    <row r="9772" spans="12:14" s="291" customFormat="1" ht="12.75" hidden="1" customHeight="1">
      <c r="L9772" s="293"/>
      <c r="M9772" s="290"/>
      <c r="N9772" s="314"/>
    </row>
    <row r="9773" spans="12:14" s="291" customFormat="1" ht="12.75" hidden="1" customHeight="1">
      <c r="L9773" s="293"/>
      <c r="M9773" s="290"/>
      <c r="N9773" s="314"/>
    </row>
    <row r="9774" spans="12:14" s="291" customFormat="1" ht="12.75" hidden="1" customHeight="1">
      <c r="L9774" s="293"/>
      <c r="M9774" s="290"/>
      <c r="N9774" s="314"/>
    </row>
    <row r="9775" spans="12:14" s="291" customFormat="1" ht="12.75" hidden="1" customHeight="1">
      <c r="L9775" s="293"/>
      <c r="M9775" s="290"/>
      <c r="N9775" s="314"/>
    </row>
    <row r="9776" spans="12:14" s="291" customFormat="1" ht="12.75" hidden="1" customHeight="1">
      <c r="L9776" s="293"/>
      <c r="M9776" s="290"/>
      <c r="N9776" s="314"/>
    </row>
    <row r="9777" spans="12:14" s="291" customFormat="1" ht="12.75" hidden="1" customHeight="1">
      <c r="L9777" s="293"/>
      <c r="M9777" s="290"/>
      <c r="N9777" s="314"/>
    </row>
    <row r="9778" spans="12:14" s="291" customFormat="1" ht="12.75" hidden="1" customHeight="1">
      <c r="L9778" s="293"/>
      <c r="M9778" s="290"/>
      <c r="N9778" s="314"/>
    </row>
    <row r="9779" spans="12:14" s="291" customFormat="1" ht="12.75" hidden="1" customHeight="1">
      <c r="L9779" s="293"/>
      <c r="M9779" s="290"/>
      <c r="N9779" s="314"/>
    </row>
    <row r="9780" spans="12:14" s="291" customFormat="1" ht="12.75" hidden="1" customHeight="1">
      <c r="L9780" s="293"/>
      <c r="M9780" s="290"/>
      <c r="N9780" s="314"/>
    </row>
    <row r="9781" spans="12:14" s="291" customFormat="1" ht="12.75" hidden="1" customHeight="1">
      <c r="L9781" s="293"/>
      <c r="M9781" s="290"/>
      <c r="N9781" s="314"/>
    </row>
    <row r="9782" spans="12:14" s="291" customFormat="1" ht="12.75" hidden="1" customHeight="1">
      <c r="L9782" s="293"/>
      <c r="M9782" s="290"/>
      <c r="N9782" s="314"/>
    </row>
    <row r="9783" spans="12:14" s="291" customFormat="1" ht="12.75" hidden="1" customHeight="1">
      <c r="L9783" s="293"/>
      <c r="M9783" s="290"/>
      <c r="N9783" s="314"/>
    </row>
    <row r="9784" spans="12:14" s="291" customFormat="1" ht="12.75" hidden="1" customHeight="1">
      <c r="L9784" s="293"/>
      <c r="M9784" s="290"/>
      <c r="N9784" s="314"/>
    </row>
    <row r="9785" spans="12:14" s="291" customFormat="1" ht="12.75" hidden="1" customHeight="1">
      <c r="L9785" s="293"/>
      <c r="M9785" s="290"/>
      <c r="N9785" s="314"/>
    </row>
    <row r="9786" spans="12:14" s="291" customFormat="1" ht="12.75" hidden="1" customHeight="1">
      <c r="L9786" s="293"/>
      <c r="M9786" s="290"/>
      <c r="N9786" s="314"/>
    </row>
    <row r="9787" spans="12:14" s="291" customFormat="1" ht="12.75" hidden="1" customHeight="1">
      <c r="L9787" s="293"/>
      <c r="M9787" s="290"/>
      <c r="N9787" s="314"/>
    </row>
    <row r="9788" spans="12:14" s="291" customFormat="1" ht="12.75" hidden="1" customHeight="1">
      <c r="L9788" s="293"/>
      <c r="M9788" s="290"/>
      <c r="N9788" s="314"/>
    </row>
    <row r="9789" spans="12:14" s="291" customFormat="1" ht="12.75" hidden="1" customHeight="1">
      <c r="L9789" s="293"/>
      <c r="M9789" s="290"/>
      <c r="N9789" s="314"/>
    </row>
    <row r="9790" spans="12:14" s="291" customFormat="1" ht="12.75" hidden="1" customHeight="1">
      <c r="L9790" s="293"/>
      <c r="M9790" s="290"/>
      <c r="N9790" s="314"/>
    </row>
    <row r="9791" spans="12:14" s="291" customFormat="1" ht="12.75" hidden="1" customHeight="1">
      <c r="L9791" s="293"/>
      <c r="M9791" s="290"/>
      <c r="N9791" s="314"/>
    </row>
    <row r="9792" spans="12:14" s="291" customFormat="1" ht="12.75" hidden="1" customHeight="1">
      <c r="L9792" s="293"/>
      <c r="M9792" s="290"/>
      <c r="N9792" s="314"/>
    </row>
    <row r="9793" spans="12:14" s="291" customFormat="1" ht="12.75" hidden="1" customHeight="1">
      <c r="L9793" s="293"/>
      <c r="M9793" s="290"/>
      <c r="N9793" s="314"/>
    </row>
    <row r="9794" spans="12:14" s="291" customFormat="1" ht="12.75" hidden="1" customHeight="1">
      <c r="L9794" s="293"/>
      <c r="M9794" s="290"/>
      <c r="N9794" s="314"/>
    </row>
    <row r="9795" spans="12:14" s="291" customFormat="1" ht="12.75" hidden="1" customHeight="1">
      <c r="L9795" s="293"/>
      <c r="M9795" s="290"/>
      <c r="N9795" s="314"/>
    </row>
    <row r="9796" spans="12:14" s="291" customFormat="1" ht="12.75" hidden="1" customHeight="1">
      <c r="L9796" s="293"/>
      <c r="M9796" s="290"/>
      <c r="N9796" s="314"/>
    </row>
    <row r="9797" spans="12:14" s="291" customFormat="1" ht="12.75" hidden="1" customHeight="1">
      <c r="L9797" s="293"/>
      <c r="M9797" s="290"/>
      <c r="N9797" s="314"/>
    </row>
    <row r="9798" spans="12:14" s="291" customFormat="1" ht="12.75" hidden="1" customHeight="1">
      <c r="L9798" s="293"/>
      <c r="M9798" s="290"/>
      <c r="N9798" s="314"/>
    </row>
    <row r="9799" spans="12:14" s="291" customFormat="1" ht="12.75" hidden="1" customHeight="1">
      <c r="L9799" s="293"/>
      <c r="M9799" s="290"/>
      <c r="N9799" s="314"/>
    </row>
    <row r="9800" spans="12:14" s="291" customFormat="1" ht="12.75" hidden="1" customHeight="1">
      <c r="L9800" s="293"/>
      <c r="M9800" s="290"/>
      <c r="N9800" s="314"/>
    </row>
    <row r="9801" spans="12:14" s="291" customFormat="1" ht="12.75" hidden="1" customHeight="1">
      <c r="L9801" s="293"/>
      <c r="M9801" s="290"/>
      <c r="N9801" s="314"/>
    </row>
    <row r="9802" spans="12:14" s="291" customFormat="1" ht="12.75" hidden="1" customHeight="1">
      <c r="L9802" s="293"/>
      <c r="M9802" s="290"/>
      <c r="N9802" s="314"/>
    </row>
    <row r="9803" spans="12:14" s="291" customFormat="1" ht="12.75" hidden="1" customHeight="1">
      <c r="L9803" s="293"/>
      <c r="M9803" s="290"/>
      <c r="N9803" s="314"/>
    </row>
    <row r="9804" spans="12:14" s="291" customFormat="1" ht="12.75" hidden="1" customHeight="1">
      <c r="L9804" s="293"/>
      <c r="M9804" s="290"/>
      <c r="N9804" s="314"/>
    </row>
    <row r="9805" spans="12:14" s="291" customFormat="1" ht="12.75" hidden="1" customHeight="1">
      <c r="L9805" s="293"/>
      <c r="M9805" s="290"/>
      <c r="N9805" s="314"/>
    </row>
    <row r="9806" spans="12:14" s="291" customFormat="1" ht="12.75" hidden="1" customHeight="1">
      <c r="L9806" s="293"/>
      <c r="M9806" s="290"/>
      <c r="N9806" s="314"/>
    </row>
    <row r="9807" spans="12:14" s="291" customFormat="1" ht="12.75" hidden="1" customHeight="1">
      <c r="L9807" s="293"/>
      <c r="M9807" s="290"/>
      <c r="N9807" s="314"/>
    </row>
    <row r="9808" spans="12:14" s="291" customFormat="1" ht="12.75" hidden="1" customHeight="1">
      <c r="L9808" s="293"/>
      <c r="M9808" s="290"/>
      <c r="N9808" s="314"/>
    </row>
    <row r="9809" spans="12:14" s="291" customFormat="1" ht="12.75" hidden="1" customHeight="1">
      <c r="L9809" s="293"/>
      <c r="M9809" s="290"/>
      <c r="N9809" s="314"/>
    </row>
    <row r="9810" spans="12:14" s="291" customFormat="1" ht="12.75" hidden="1" customHeight="1">
      <c r="L9810" s="293"/>
      <c r="M9810" s="290"/>
      <c r="N9810" s="314"/>
    </row>
    <row r="9811" spans="12:14" s="291" customFormat="1" ht="12.75" hidden="1" customHeight="1">
      <c r="L9811" s="293"/>
      <c r="M9811" s="290"/>
      <c r="N9811" s="314"/>
    </row>
    <row r="9812" spans="12:14" s="291" customFormat="1" ht="12.75" hidden="1" customHeight="1">
      <c r="L9812" s="293"/>
      <c r="M9812" s="290"/>
      <c r="N9812" s="314"/>
    </row>
    <row r="9813" spans="12:14" s="291" customFormat="1" ht="12.75" hidden="1" customHeight="1">
      <c r="L9813" s="293"/>
      <c r="M9813" s="290"/>
      <c r="N9813" s="314"/>
    </row>
    <row r="9814" spans="12:14" s="291" customFormat="1" ht="12.75" hidden="1" customHeight="1">
      <c r="L9814" s="293"/>
      <c r="M9814" s="290"/>
      <c r="N9814" s="314"/>
    </row>
    <row r="9815" spans="12:14" s="291" customFormat="1" ht="12.75" hidden="1" customHeight="1">
      <c r="L9815" s="293"/>
      <c r="M9815" s="290"/>
      <c r="N9815" s="314"/>
    </row>
    <row r="9816" spans="12:14" s="291" customFormat="1" ht="12.75" hidden="1" customHeight="1">
      <c r="L9816" s="293"/>
      <c r="M9816" s="290"/>
      <c r="N9816" s="314"/>
    </row>
    <row r="9817" spans="12:14" s="291" customFormat="1" ht="12.75" hidden="1" customHeight="1">
      <c r="L9817" s="293"/>
      <c r="M9817" s="290"/>
      <c r="N9817" s="314"/>
    </row>
    <row r="9818" spans="12:14" s="291" customFormat="1" ht="12.75" hidden="1" customHeight="1">
      <c r="L9818" s="293"/>
      <c r="M9818" s="290"/>
      <c r="N9818" s="314"/>
    </row>
    <row r="9819" spans="12:14" s="291" customFormat="1" ht="12.75" hidden="1" customHeight="1">
      <c r="L9819" s="293"/>
      <c r="M9819" s="290"/>
      <c r="N9819" s="314"/>
    </row>
    <row r="9820" spans="12:14" s="291" customFormat="1" ht="12.75" hidden="1" customHeight="1">
      <c r="L9820" s="293"/>
      <c r="M9820" s="290"/>
      <c r="N9820" s="314"/>
    </row>
    <row r="9821" spans="12:14" s="291" customFormat="1" ht="12.75" hidden="1" customHeight="1">
      <c r="L9821" s="293"/>
      <c r="M9821" s="290"/>
      <c r="N9821" s="314"/>
    </row>
    <row r="9822" spans="12:14" s="291" customFormat="1" ht="12.75" hidden="1" customHeight="1">
      <c r="L9822" s="293"/>
      <c r="M9822" s="290"/>
      <c r="N9822" s="314"/>
    </row>
    <row r="9823" spans="12:14" s="291" customFormat="1" ht="12.75" hidden="1" customHeight="1">
      <c r="L9823" s="293"/>
      <c r="M9823" s="290"/>
      <c r="N9823" s="314"/>
    </row>
    <row r="9824" spans="12:14" s="291" customFormat="1" ht="12.75" hidden="1" customHeight="1">
      <c r="L9824" s="293"/>
      <c r="M9824" s="290"/>
      <c r="N9824" s="314"/>
    </row>
    <row r="9825" spans="12:14" s="291" customFormat="1" ht="12.75" hidden="1" customHeight="1">
      <c r="L9825" s="293"/>
      <c r="M9825" s="290"/>
      <c r="N9825" s="314"/>
    </row>
    <row r="9826" spans="12:14" s="291" customFormat="1" ht="12.75" hidden="1" customHeight="1">
      <c r="L9826" s="293"/>
      <c r="M9826" s="290"/>
      <c r="N9826" s="314"/>
    </row>
    <row r="9827" spans="12:14" s="291" customFormat="1" ht="12.75" hidden="1" customHeight="1">
      <c r="L9827" s="293"/>
      <c r="M9827" s="290"/>
      <c r="N9827" s="314"/>
    </row>
    <row r="9828" spans="12:14" s="291" customFormat="1" ht="12.75" hidden="1" customHeight="1">
      <c r="L9828" s="293"/>
      <c r="M9828" s="290"/>
      <c r="N9828" s="314"/>
    </row>
    <row r="9829" spans="12:14" s="291" customFormat="1" ht="12.75" hidden="1" customHeight="1">
      <c r="L9829" s="293"/>
      <c r="M9829" s="290"/>
      <c r="N9829" s="314"/>
    </row>
    <row r="9830" spans="12:14" s="291" customFormat="1" ht="12.75" hidden="1" customHeight="1">
      <c r="L9830" s="293"/>
      <c r="M9830" s="290"/>
      <c r="N9830" s="314"/>
    </row>
    <row r="9831" spans="12:14" s="291" customFormat="1" ht="12.75" hidden="1" customHeight="1">
      <c r="L9831" s="293"/>
      <c r="M9831" s="290"/>
      <c r="N9831" s="314"/>
    </row>
    <row r="9832" spans="12:14" s="291" customFormat="1" ht="12.75" hidden="1" customHeight="1">
      <c r="L9832" s="293"/>
      <c r="M9832" s="290"/>
      <c r="N9832" s="314"/>
    </row>
    <row r="9833" spans="12:14" s="291" customFormat="1" ht="12.75" hidden="1" customHeight="1">
      <c r="L9833" s="293"/>
      <c r="M9833" s="290"/>
      <c r="N9833" s="314"/>
    </row>
    <row r="9834" spans="12:14" s="291" customFormat="1" ht="12.75" hidden="1" customHeight="1">
      <c r="L9834" s="293"/>
      <c r="M9834" s="290"/>
      <c r="N9834" s="314"/>
    </row>
    <row r="9835" spans="12:14" s="291" customFormat="1" ht="12.75" hidden="1" customHeight="1">
      <c r="L9835" s="293"/>
      <c r="M9835" s="290"/>
      <c r="N9835" s="314"/>
    </row>
    <row r="9836" spans="12:14" s="291" customFormat="1" ht="12.75" hidden="1" customHeight="1">
      <c r="L9836" s="293"/>
      <c r="M9836" s="290"/>
      <c r="N9836" s="314"/>
    </row>
    <row r="9837" spans="12:14" s="291" customFormat="1" ht="12.75" hidden="1" customHeight="1">
      <c r="L9837" s="293"/>
      <c r="M9837" s="290"/>
      <c r="N9837" s="314"/>
    </row>
    <row r="9838" spans="12:14" s="291" customFormat="1" ht="12.75" hidden="1" customHeight="1">
      <c r="L9838" s="293"/>
      <c r="M9838" s="290"/>
      <c r="N9838" s="314"/>
    </row>
    <row r="9839" spans="12:14" s="291" customFormat="1" ht="12.75" hidden="1" customHeight="1">
      <c r="L9839" s="293"/>
      <c r="M9839" s="290"/>
      <c r="N9839" s="314"/>
    </row>
    <row r="9840" spans="12:14" s="291" customFormat="1" ht="12.75" hidden="1" customHeight="1">
      <c r="L9840" s="293"/>
      <c r="M9840" s="290"/>
      <c r="N9840" s="314"/>
    </row>
    <row r="9841" spans="12:14" s="291" customFormat="1" ht="12.75" hidden="1" customHeight="1">
      <c r="L9841" s="293"/>
      <c r="M9841" s="290"/>
      <c r="N9841" s="314"/>
    </row>
    <row r="9842" spans="12:14" s="291" customFormat="1" ht="12.75" hidden="1" customHeight="1">
      <c r="L9842" s="293"/>
      <c r="M9842" s="290"/>
      <c r="N9842" s="314"/>
    </row>
    <row r="9843" spans="12:14" s="291" customFormat="1" ht="12.75" hidden="1" customHeight="1">
      <c r="L9843" s="293"/>
      <c r="M9843" s="290"/>
      <c r="N9843" s="314"/>
    </row>
    <row r="9844" spans="12:14" s="291" customFormat="1" ht="12.75" hidden="1" customHeight="1">
      <c r="L9844" s="293"/>
      <c r="M9844" s="290"/>
      <c r="N9844" s="314"/>
    </row>
    <row r="9845" spans="12:14" s="291" customFormat="1" ht="12.75" hidden="1" customHeight="1">
      <c r="L9845" s="293"/>
      <c r="M9845" s="290"/>
      <c r="N9845" s="314"/>
    </row>
    <row r="9846" spans="12:14" s="291" customFormat="1" ht="12.75" hidden="1" customHeight="1">
      <c r="L9846" s="293"/>
      <c r="M9846" s="290"/>
      <c r="N9846" s="314"/>
    </row>
    <row r="9847" spans="12:14" s="291" customFormat="1" ht="12.75" hidden="1" customHeight="1">
      <c r="L9847" s="293"/>
      <c r="M9847" s="290"/>
      <c r="N9847" s="314"/>
    </row>
    <row r="9848" spans="12:14" s="291" customFormat="1" ht="12.75" hidden="1" customHeight="1">
      <c r="L9848" s="293"/>
      <c r="M9848" s="290"/>
      <c r="N9848" s="314"/>
    </row>
    <row r="9849" spans="12:14" s="291" customFormat="1" ht="12.75" hidden="1" customHeight="1">
      <c r="L9849" s="293"/>
      <c r="M9849" s="290"/>
      <c r="N9849" s="314"/>
    </row>
    <row r="9850" spans="12:14" s="291" customFormat="1" ht="12.75" hidden="1" customHeight="1">
      <c r="L9850" s="293"/>
      <c r="M9850" s="290"/>
      <c r="N9850" s="314"/>
    </row>
    <row r="9851" spans="12:14" s="291" customFormat="1" ht="12.75" hidden="1" customHeight="1">
      <c r="L9851" s="293"/>
      <c r="M9851" s="290"/>
      <c r="N9851" s="314"/>
    </row>
    <row r="9852" spans="12:14" s="291" customFormat="1" ht="12.75" hidden="1" customHeight="1">
      <c r="L9852" s="293"/>
      <c r="M9852" s="290"/>
      <c r="N9852" s="314"/>
    </row>
    <row r="9853" spans="12:14" s="291" customFormat="1" ht="12.75" hidden="1" customHeight="1">
      <c r="L9853" s="293"/>
      <c r="M9853" s="290"/>
      <c r="N9853" s="314"/>
    </row>
    <row r="9854" spans="12:14" s="291" customFormat="1" ht="12.75" hidden="1" customHeight="1">
      <c r="L9854" s="293"/>
      <c r="M9854" s="290"/>
      <c r="N9854" s="314"/>
    </row>
    <row r="9855" spans="12:14" s="291" customFormat="1" ht="12.75" hidden="1" customHeight="1">
      <c r="L9855" s="293"/>
      <c r="M9855" s="290"/>
      <c r="N9855" s="314"/>
    </row>
    <row r="9856" spans="12:14" s="291" customFormat="1" ht="12.75" hidden="1" customHeight="1">
      <c r="L9856" s="293"/>
      <c r="M9856" s="290"/>
      <c r="N9856" s="314"/>
    </row>
    <row r="9857" spans="12:14" s="291" customFormat="1" ht="12.75" hidden="1" customHeight="1">
      <c r="L9857" s="293"/>
      <c r="M9857" s="290"/>
      <c r="N9857" s="314"/>
    </row>
    <row r="9858" spans="12:14" s="291" customFormat="1" ht="12.75" hidden="1" customHeight="1">
      <c r="L9858" s="293"/>
      <c r="M9858" s="290"/>
      <c r="N9858" s="314"/>
    </row>
    <row r="9859" spans="12:14" s="291" customFormat="1" ht="12.75" hidden="1" customHeight="1">
      <c r="L9859" s="293"/>
      <c r="M9859" s="290"/>
      <c r="N9859" s="314"/>
    </row>
    <row r="9860" spans="12:14" s="291" customFormat="1" ht="12.75" hidden="1" customHeight="1">
      <c r="L9860" s="293"/>
      <c r="M9860" s="290"/>
      <c r="N9860" s="314"/>
    </row>
    <row r="9861" spans="12:14" s="291" customFormat="1" ht="12.75" hidden="1" customHeight="1">
      <c r="L9861" s="293"/>
      <c r="M9861" s="290"/>
      <c r="N9861" s="314"/>
    </row>
    <row r="9862" spans="12:14" s="291" customFormat="1" ht="12.75" hidden="1" customHeight="1">
      <c r="L9862" s="293"/>
      <c r="M9862" s="290"/>
      <c r="N9862" s="314"/>
    </row>
    <row r="9863" spans="12:14" s="291" customFormat="1" ht="12.75" hidden="1" customHeight="1">
      <c r="L9863" s="293"/>
      <c r="M9863" s="290"/>
      <c r="N9863" s="314"/>
    </row>
    <row r="9864" spans="12:14" s="291" customFormat="1" ht="12.75" hidden="1" customHeight="1">
      <c r="L9864" s="293"/>
      <c r="M9864" s="290"/>
      <c r="N9864" s="314"/>
    </row>
    <row r="9865" spans="12:14" s="291" customFormat="1" ht="12.75" hidden="1" customHeight="1">
      <c r="L9865" s="293"/>
      <c r="M9865" s="290"/>
      <c r="N9865" s="314"/>
    </row>
    <row r="9866" spans="12:14" s="291" customFormat="1" ht="12.75" hidden="1" customHeight="1">
      <c r="L9866" s="293"/>
      <c r="M9866" s="290"/>
      <c r="N9866" s="314"/>
    </row>
    <row r="9867" spans="12:14" s="291" customFormat="1" ht="12.75" hidden="1" customHeight="1">
      <c r="L9867" s="293"/>
      <c r="M9867" s="290"/>
      <c r="N9867" s="314"/>
    </row>
    <row r="9868" spans="12:14" s="291" customFormat="1" ht="12.75" hidden="1" customHeight="1">
      <c r="L9868" s="293"/>
      <c r="M9868" s="290"/>
      <c r="N9868" s="314"/>
    </row>
    <row r="9869" spans="12:14" s="291" customFormat="1" ht="12.75" hidden="1" customHeight="1">
      <c r="L9869" s="293"/>
      <c r="M9869" s="290"/>
      <c r="N9869" s="314"/>
    </row>
    <row r="9870" spans="12:14" s="291" customFormat="1" ht="12.75" hidden="1" customHeight="1">
      <c r="L9870" s="293"/>
      <c r="M9870" s="290"/>
      <c r="N9870" s="314"/>
    </row>
    <row r="9871" spans="12:14" s="291" customFormat="1" ht="12.75" hidden="1" customHeight="1">
      <c r="L9871" s="293"/>
      <c r="M9871" s="290"/>
      <c r="N9871" s="314"/>
    </row>
    <row r="9872" spans="12:14" s="291" customFormat="1" ht="12.75" hidden="1" customHeight="1">
      <c r="L9872" s="293"/>
      <c r="M9872" s="290"/>
      <c r="N9872" s="314"/>
    </row>
    <row r="9873" spans="12:14" s="291" customFormat="1" ht="12.75" hidden="1" customHeight="1">
      <c r="L9873" s="293"/>
      <c r="M9873" s="290"/>
      <c r="N9873" s="314"/>
    </row>
    <row r="9874" spans="12:14" s="291" customFormat="1" ht="12.75" hidden="1" customHeight="1">
      <c r="L9874" s="293"/>
      <c r="M9874" s="290"/>
      <c r="N9874" s="314"/>
    </row>
    <row r="9875" spans="12:14" s="291" customFormat="1" ht="12.75" hidden="1" customHeight="1">
      <c r="L9875" s="293"/>
      <c r="M9875" s="290"/>
      <c r="N9875" s="314"/>
    </row>
    <row r="9876" spans="12:14" s="291" customFormat="1" ht="12.75" hidden="1" customHeight="1">
      <c r="L9876" s="293"/>
      <c r="M9876" s="290"/>
      <c r="N9876" s="314"/>
    </row>
    <row r="9877" spans="12:14" s="291" customFormat="1" ht="12.75" hidden="1" customHeight="1">
      <c r="L9877" s="293"/>
      <c r="M9877" s="290"/>
      <c r="N9877" s="314"/>
    </row>
    <row r="9878" spans="12:14" s="291" customFormat="1" ht="12.75" hidden="1" customHeight="1">
      <c r="L9878" s="293"/>
      <c r="M9878" s="290"/>
      <c r="N9878" s="314"/>
    </row>
    <row r="9879" spans="12:14" s="291" customFormat="1" ht="12.75" hidden="1" customHeight="1">
      <c r="L9879" s="293"/>
      <c r="M9879" s="290"/>
      <c r="N9879" s="314"/>
    </row>
    <row r="9880" spans="12:14" s="291" customFormat="1" ht="12.75" hidden="1" customHeight="1">
      <c r="L9880" s="293"/>
      <c r="M9880" s="290"/>
      <c r="N9880" s="314"/>
    </row>
    <row r="9881" spans="12:14" s="291" customFormat="1" ht="12.75" hidden="1" customHeight="1">
      <c r="L9881" s="293"/>
      <c r="M9881" s="290"/>
      <c r="N9881" s="314"/>
    </row>
    <row r="9882" spans="12:14" s="291" customFormat="1" ht="12.75" hidden="1" customHeight="1">
      <c r="L9882" s="293"/>
      <c r="M9882" s="290"/>
      <c r="N9882" s="314"/>
    </row>
    <row r="9883" spans="12:14" s="291" customFormat="1" ht="12.75" hidden="1" customHeight="1">
      <c r="L9883" s="293"/>
      <c r="M9883" s="290"/>
      <c r="N9883" s="314"/>
    </row>
    <row r="9884" spans="12:14" s="291" customFormat="1" ht="12.75" hidden="1" customHeight="1">
      <c r="L9884" s="293"/>
      <c r="M9884" s="290"/>
      <c r="N9884" s="314"/>
    </row>
    <row r="9885" spans="12:14" s="291" customFormat="1" ht="12.75" hidden="1" customHeight="1">
      <c r="L9885" s="293"/>
      <c r="M9885" s="290"/>
      <c r="N9885" s="314"/>
    </row>
    <row r="9886" spans="12:14" s="291" customFormat="1" ht="12.75" hidden="1" customHeight="1">
      <c r="L9886" s="293"/>
      <c r="M9886" s="290"/>
      <c r="N9886" s="314"/>
    </row>
    <row r="9887" spans="12:14" s="291" customFormat="1" ht="12.75" hidden="1" customHeight="1">
      <c r="L9887" s="293"/>
      <c r="M9887" s="290"/>
      <c r="N9887" s="314"/>
    </row>
    <row r="9888" spans="12:14" s="291" customFormat="1" ht="12.75" hidden="1" customHeight="1">
      <c r="L9888" s="293"/>
      <c r="M9888" s="290"/>
      <c r="N9888" s="314"/>
    </row>
    <row r="9889" spans="12:14" s="291" customFormat="1" ht="12.75" hidden="1" customHeight="1">
      <c r="L9889" s="293"/>
      <c r="M9889" s="290"/>
      <c r="N9889" s="314"/>
    </row>
    <row r="9890" spans="12:14" s="291" customFormat="1" ht="12.75" hidden="1" customHeight="1">
      <c r="L9890" s="293"/>
      <c r="M9890" s="290"/>
      <c r="N9890" s="314"/>
    </row>
    <row r="9891" spans="12:14" s="291" customFormat="1" ht="12.75" hidden="1" customHeight="1">
      <c r="L9891" s="293"/>
      <c r="M9891" s="290"/>
      <c r="N9891" s="314"/>
    </row>
    <row r="9892" spans="12:14" s="291" customFormat="1" ht="12.75" hidden="1" customHeight="1">
      <c r="L9892" s="293"/>
      <c r="M9892" s="290"/>
      <c r="N9892" s="314"/>
    </row>
    <row r="9893" spans="12:14" s="291" customFormat="1" ht="12.75" hidden="1" customHeight="1">
      <c r="L9893" s="293"/>
      <c r="M9893" s="290"/>
      <c r="N9893" s="314"/>
    </row>
    <row r="9894" spans="12:14" s="291" customFormat="1" ht="12.75" hidden="1" customHeight="1">
      <c r="L9894" s="293"/>
      <c r="M9894" s="290"/>
      <c r="N9894" s="314"/>
    </row>
    <row r="9895" spans="12:14" s="291" customFormat="1" ht="12.75" hidden="1" customHeight="1">
      <c r="L9895" s="293"/>
      <c r="M9895" s="290"/>
      <c r="N9895" s="314"/>
    </row>
    <row r="9896" spans="12:14" s="291" customFormat="1" ht="12.75" hidden="1" customHeight="1">
      <c r="L9896" s="293"/>
      <c r="M9896" s="290"/>
      <c r="N9896" s="314"/>
    </row>
    <row r="9897" spans="12:14" s="291" customFormat="1" ht="12.75" hidden="1" customHeight="1">
      <c r="L9897" s="293"/>
      <c r="M9897" s="290"/>
      <c r="N9897" s="314"/>
    </row>
    <row r="9898" spans="12:14" s="291" customFormat="1" ht="12.75" hidden="1" customHeight="1">
      <c r="L9898" s="293"/>
      <c r="M9898" s="290"/>
      <c r="N9898" s="314"/>
    </row>
    <row r="9899" spans="12:14" s="291" customFormat="1" ht="12.75" hidden="1" customHeight="1">
      <c r="L9899" s="293"/>
      <c r="M9899" s="290"/>
      <c r="N9899" s="314"/>
    </row>
    <row r="9900" spans="12:14" s="291" customFormat="1" ht="12.75" hidden="1" customHeight="1">
      <c r="L9900" s="293"/>
      <c r="M9900" s="290"/>
      <c r="N9900" s="314"/>
    </row>
    <row r="9901" spans="12:14" s="291" customFormat="1" ht="12.75" hidden="1" customHeight="1">
      <c r="L9901" s="293"/>
      <c r="M9901" s="290"/>
      <c r="N9901" s="314"/>
    </row>
    <row r="9902" spans="12:14" s="291" customFormat="1" ht="12.75" hidden="1" customHeight="1">
      <c r="L9902" s="293"/>
      <c r="M9902" s="290"/>
      <c r="N9902" s="314"/>
    </row>
    <row r="9903" spans="12:14" s="291" customFormat="1" ht="12.75" hidden="1" customHeight="1">
      <c r="L9903" s="293"/>
      <c r="M9903" s="290"/>
      <c r="N9903" s="314"/>
    </row>
    <row r="9904" spans="12:14" s="291" customFormat="1" ht="12.75" hidden="1" customHeight="1">
      <c r="L9904" s="293"/>
      <c r="M9904" s="290"/>
      <c r="N9904" s="314"/>
    </row>
    <row r="9905" spans="12:14" s="291" customFormat="1" ht="12.75" hidden="1" customHeight="1">
      <c r="L9905" s="293"/>
      <c r="M9905" s="290"/>
      <c r="N9905" s="314"/>
    </row>
    <row r="9906" spans="12:14" s="291" customFormat="1" ht="12.75" hidden="1" customHeight="1">
      <c r="L9906" s="293"/>
      <c r="M9906" s="290"/>
      <c r="N9906" s="314"/>
    </row>
    <row r="9907" spans="12:14" s="291" customFormat="1" ht="12.75" hidden="1" customHeight="1">
      <c r="L9907" s="293"/>
      <c r="M9907" s="290"/>
      <c r="N9907" s="314"/>
    </row>
    <row r="9908" spans="12:14" s="291" customFormat="1" ht="12.75" hidden="1" customHeight="1">
      <c r="L9908" s="293"/>
      <c r="M9908" s="290"/>
      <c r="N9908" s="314"/>
    </row>
    <row r="9909" spans="12:14" s="291" customFormat="1" ht="12.75" hidden="1" customHeight="1">
      <c r="L9909" s="293"/>
      <c r="M9909" s="290"/>
      <c r="N9909" s="314"/>
    </row>
    <row r="9910" spans="12:14" s="291" customFormat="1" ht="12.75" hidden="1" customHeight="1">
      <c r="L9910" s="293"/>
      <c r="M9910" s="290"/>
      <c r="N9910" s="314"/>
    </row>
    <row r="9911" spans="12:14" s="291" customFormat="1" ht="12.75" hidden="1" customHeight="1">
      <c r="L9911" s="293"/>
      <c r="M9911" s="290"/>
      <c r="N9911" s="314"/>
    </row>
    <row r="9912" spans="12:14" s="291" customFormat="1" ht="12.75" hidden="1" customHeight="1">
      <c r="L9912" s="293"/>
      <c r="M9912" s="290"/>
      <c r="N9912" s="314"/>
    </row>
    <row r="9913" spans="12:14" s="291" customFormat="1" ht="12.75" hidden="1" customHeight="1">
      <c r="L9913" s="293"/>
      <c r="M9913" s="290"/>
      <c r="N9913" s="314"/>
    </row>
    <row r="9914" spans="12:14" s="291" customFormat="1" ht="12.75" hidden="1" customHeight="1">
      <c r="L9914" s="293"/>
      <c r="M9914" s="290"/>
      <c r="N9914" s="314"/>
    </row>
    <row r="9915" spans="12:14" s="291" customFormat="1" ht="12.75" hidden="1" customHeight="1">
      <c r="L9915" s="293"/>
      <c r="M9915" s="290"/>
      <c r="N9915" s="314"/>
    </row>
    <row r="9916" spans="12:14" s="291" customFormat="1" ht="12.75" hidden="1" customHeight="1">
      <c r="L9916" s="293"/>
      <c r="M9916" s="290"/>
      <c r="N9916" s="314"/>
    </row>
    <row r="9917" spans="12:14" s="291" customFormat="1" ht="12.75" hidden="1" customHeight="1">
      <c r="L9917" s="293"/>
      <c r="M9917" s="290"/>
      <c r="N9917" s="314"/>
    </row>
    <row r="9918" spans="12:14" s="291" customFormat="1" ht="12.75" hidden="1" customHeight="1">
      <c r="L9918" s="293"/>
      <c r="M9918" s="290"/>
      <c r="N9918" s="314"/>
    </row>
    <row r="9919" spans="12:14" s="291" customFormat="1" ht="12.75" hidden="1" customHeight="1">
      <c r="L9919" s="293"/>
      <c r="M9919" s="290"/>
      <c r="N9919" s="314"/>
    </row>
    <row r="9920" spans="12:14" s="291" customFormat="1" ht="12.75" hidden="1" customHeight="1">
      <c r="L9920" s="293"/>
      <c r="M9920" s="290"/>
      <c r="N9920" s="314"/>
    </row>
    <row r="9921" spans="12:14" s="291" customFormat="1" ht="12.75" hidden="1" customHeight="1">
      <c r="L9921" s="293"/>
      <c r="M9921" s="290"/>
      <c r="N9921" s="314"/>
    </row>
    <row r="9922" spans="12:14" s="291" customFormat="1" ht="12.75" hidden="1" customHeight="1">
      <c r="L9922" s="293"/>
      <c r="M9922" s="290"/>
      <c r="N9922" s="314"/>
    </row>
    <row r="9923" spans="12:14" s="291" customFormat="1" ht="12.75" hidden="1" customHeight="1">
      <c r="L9923" s="293"/>
      <c r="M9923" s="290"/>
      <c r="N9923" s="314"/>
    </row>
    <row r="9924" spans="12:14" s="291" customFormat="1" ht="12.75" hidden="1" customHeight="1">
      <c r="L9924" s="293"/>
      <c r="M9924" s="290"/>
      <c r="N9924" s="314"/>
    </row>
    <row r="9925" spans="12:14" s="291" customFormat="1" ht="12.75" hidden="1" customHeight="1">
      <c r="L9925" s="293"/>
      <c r="M9925" s="290"/>
      <c r="N9925" s="314"/>
    </row>
    <row r="9926" spans="12:14" s="291" customFormat="1" ht="12.75" hidden="1" customHeight="1">
      <c r="L9926" s="293"/>
      <c r="M9926" s="290"/>
      <c r="N9926" s="314"/>
    </row>
    <row r="9927" spans="12:14" s="291" customFormat="1" ht="12.75" hidden="1" customHeight="1">
      <c r="L9927" s="293"/>
      <c r="M9927" s="290"/>
      <c r="N9927" s="314"/>
    </row>
    <row r="9928" spans="12:14" s="291" customFormat="1" ht="12.75" hidden="1" customHeight="1">
      <c r="L9928" s="293"/>
      <c r="M9928" s="290"/>
      <c r="N9928" s="314"/>
    </row>
    <row r="9929" spans="12:14" s="291" customFormat="1" ht="12.75" hidden="1" customHeight="1">
      <c r="L9929" s="293"/>
      <c r="M9929" s="290"/>
      <c r="N9929" s="314"/>
    </row>
    <row r="9930" spans="12:14" s="291" customFormat="1" ht="12.75" hidden="1" customHeight="1">
      <c r="L9930" s="293"/>
      <c r="M9930" s="290"/>
      <c r="N9930" s="314"/>
    </row>
    <row r="9931" spans="12:14" s="291" customFormat="1" ht="12.75" hidden="1" customHeight="1">
      <c r="L9931" s="293"/>
      <c r="M9931" s="290"/>
      <c r="N9931" s="314"/>
    </row>
    <row r="9932" spans="12:14" s="291" customFormat="1" ht="12.75" hidden="1" customHeight="1">
      <c r="L9932" s="293"/>
      <c r="M9932" s="290"/>
      <c r="N9932" s="314"/>
    </row>
    <row r="9933" spans="12:14" s="291" customFormat="1" ht="12.75" hidden="1" customHeight="1">
      <c r="L9933" s="293"/>
      <c r="M9933" s="290"/>
      <c r="N9933" s="314"/>
    </row>
    <row r="9934" spans="12:14" s="291" customFormat="1" ht="12.75" hidden="1" customHeight="1">
      <c r="L9934" s="293"/>
      <c r="M9934" s="290"/>
      <c r="N9934" s="314"/>
    </row>
    <row r="9935" spans="12:14" s="291" customFormat="1" ht="12.75" hidden="1" customHeight="1">
      <c r="L9935" s="293"/>
      <c r="M9935" s="290"/>
      <c r="N9935" s="314"/>
    </row>
    <row r="9936" spans="12:14" s="291" customFormat="1" ht="12.75" hidden="1" customHeight="1">
      <c r="L9936" s="293"/>
      <c r="M9936" s="290"/>
      <c r="N9936" s="314"/>
    </row>
    <row r="9937" spans="12:14" s="291" customFormat="1" ht="12.75" hidden="1" customHeight="1">
      <c r="L9937" s="293"/>
      <c r="M9937" s="290"/>
      <c r="N9937" s="314"/>
    </row>
    <row r="9938" spans="12:14" s="291" customFormat="1" ht="12.75" hidden="1" customHeight="1">
      <c r="L9938" s="293"/>
      <c r="M9938" s="290"/>
      <c r="N9938" s="314"/>
    </row>
    <row r="9939" spans="12:14" s="291" customFormat="1" ht="12.75" hidden="1" customHeight="1">
      <c r="L9939" s="293"/>
      <c r="M9939" s="290"/>
      <c r="N9939" s="314"/>
    </row>
    <row r="9940" spans="12:14" s="291" customFormat="1" ht="12.75" hidden="1" customHeight="1">
      <c r="L9940" s="293"/>
      <c r="M9940" s="290"/>
      <c r="N9940" s="314"/>
    </row>
    <row r="9941" spans="12:14" s="291" customFormat="1" ht="12.75" hidden="1" customHeight="1">
      <c r="L9941" s="293"/>
      <c r="M9941" s="290"/>
      <c r="N9941" s="314"/>
    </row>
    <row r="9942" spans="12:14" s="291" customFormat="1" ht="12.75" hidden="1" customHeight="1">
      <c r="L9942" s="293"/>
      <c r="M9942" s="290"/>
      <c r="N9942" s="314"/>
    </row>
    <row r="9943" spans="12:14" s="291" customFormat="1" ht="12.75" hidden="1" customHeight="1">
      <c r="L9943" s="293"/>
      <c r="M9943" s="290"/>
      <c r="N9943" s="314"/>
    </row>
    <row r="9944" spans="12:14" s="291" customFormat="1" ht="12.75" hidden="1" customHeight="1">
      <c r="L9944" s="293"/>
      <c r="M9944" s="290"/>
      <c r="N9944" s="314"/>
    </row>
    <row r="9945" spans="12:14" s="291" customFormat="1" ht="12.75" hidden="1" customHeight="1">
      <c r="L9945" s="293"/>
      <c r="M9945" s="290"/>
      <c r="N9945" s="314"/>
    </row>
    <row r="9946" spans="12:14" s="291" customFormat="1" ht="12.75" hidden="1" customHeight="1">
      <c r="L9946" s="293"/>
      <c r="M9946" s="290"/>
      <c r="N9946" s="314"/>
    </row>
    <row r="9947" spans="12:14" s="291" customFormat="1" ht="12.75" hidden="1" customHeight="1">
      <c r="L9947" s="293"/>
      <c r="M9947" s="290"/>
      <c r="N9947" s="314"/>
    </row>
    <row r="9948" spans="12:14" s="291" customFormat="1" ht="12.75" hidden="1" customHeight="1">
      <c r="L9948" s="293"/>
      <c r="M9948" s="290"/>
      <c r="N9948" s="314"/>
    </row>
    <row r="9949" spans="12:14" s="291" customFormat="1" ht="12.75" hidden="1" customHeight="1">
      <c r="L9949" s="293"/>
      <c r="M9949" s="290"/>
      <c r="N9949" s="314"/>
    </row>
    <row r="9950" spans="12:14" s="291" customFormat="1" ht="12.75" hidden="1" customHeight="1">
      <c r="L9950" s="293"/>
      <c r="M9950" s="290"/>
      <c r="N9950" s="314"/>
    </row>
    <row r="9951" spans="12:14" s="291" customFormat="1" ht="12.75" hidden="1" customHeight="1">
      <c r="L9951" s="293"/>
      <c r="M9951" s="290"/>
      <c r="N9951" s="314"/>
    </row>
    <row r="9952" spans="12:14" s="291" customFormat="1" ht="12.75" hidden="1" customHeight="1">
      <c r="L9952" s="293"/>
      <c r="M9952" s="290"/>
      <c r="N9952" s="314"/>
    </row>
    <row r="9953" spans="12:14" s="291" customFormat="1" ht="12.75" hidden="1" customHeight="1">
      <c r="L9953" s="293"/>
      <c r="M9953" s="290"/>
      <c r="N9953" s="314"/>
    </row>
    <row r="9954" spans="12:14" s="291" customFormat="1" ht="12.75" hidden="1" customHeight="1">
      <c r="L9954" s="293"/>
      <c r="M9954" s="290"/>
      <c r="N9954" s="314"/>
    </row>
    <row r="9955" spans="12:14" s="291" customFormat="1" ht="12.75" hidden="1" customHeight="1">
      <c r="L9955" s="293"/>
      <c r="M9955" s="290"/>
      <c r="N9955" s="314"/>
    </row>
    <row r="9956" spans="12:14" s="291" customFormat="1" ht="12.75" hidden="1" customHeight="1">
      <c r="L9956" s="293"/>
      <c r="M9956" s="290"/>
      <c r="N9956" s="314"/>
    </row>
    <row r="9957" spans="12:14" s="291" customFormat="1" ht="12.75" hidden="1" customHeight="1">
      <c r="L9957" s="293"/>
      <c r="M9957" s="290"/>
      <c r="N9957" s="314"/>
    </row>
    <row r="9958" spans="12:14" s="291" customFormat="1" ht="12.75" hidden="1" customHeight="1">
      <c r="L9958" s="293"/>
      <c r="M9958" s="290"/>
      <c r="N9958" s="314"/>
    </row>
    <row r="9959" spans="12:14" s="291" customFormat="1" ht="12.75" hidden="1" customHeight="1">
      <c r="L9959" s="293"/>
      <c r="M9959" s="290"/>
      <c r="N9959" s="314"/>
    </row>
    <row r="9960" spans="12:14" s="291" customFormat="1" ht="12.75" hidden="1" customHeight="1">
      <c r="L9960" s="293"/>
      <c r="M9960" s="290"/>
      <c r="N9960" s="314"/>
    </row>
    <row r="9961" spans="12:14" s="291" customFormat="1" ht="12.75" hidden="1" customHeight="1">
      <c r="L9961" s="293"/>
      <c r="M9961" s="290"/>
      <c r="N9961" s="314"/>
    </row>
    <row r="9962" spans="12:14" s="291" customFormat="1" ht="12.75" hidden="1" customHeight="1">
      <c r="L9962" s="293"/>
      <c r="M9962" s="290"/>
      <c r="N9962" s="314"/>
    </row>
    <row r="9963" spans="12:14" s="291" customFormat="1" ht="12.75" hidden="1" customHeight="1">
      <c r="L9963" s="293"/>
      <c r="M9963" s="290"/>
      <c r="N9963" s="314"/>
    </row>
    <row r="9964" spans="12:14" s="291" customFormat="1" ht="12.75" hidden="1" customHeight="1">
      <c r="L9964" s="293"/>
      <c r="M9964" s="290"/>
      <c r="N9964" s="314"/>
    </row>
    <row r="9965" spans="12:14" s="291" customFormat="1" ht="12.75" hidden="1" customHeight="1">
      <c r="L9965" s="293"/>
      <c r="M9965" s="290"/>
      <c r="N9965" s="314"/>
    </row>
    <row r="9966" spans="12:14" s="291" customFormat="1" ht="12.75" hidden="1" customHeight="1">
      <c r="L9966" s="293"/>
      <c r="M9966" s="290"/>
      <c r="N9966" s="314"/>
    </row>
    <row r="9967" spans="12:14" s="291" customFormat="1" ht="12.75" hidden="1" customHeight="1">
      <c r="L9967" s="293"/>
      <c r="M9967" s="290"/>
      <c r="N9967" s="314"/>
    </row>
    <row r="9968" spans="12:14" s="291" customFormat="1" ht="12.75" hidden="1" customHeight="1">
      <c r="L9968" s="293"/>
      <c r="M9968" s="290"/>
      <c r="N9968" s="314"/>
    </row>
    <row r="9969" spans="12:14" s="291" customFormat="1" ht="12.75" hidden="1" customHeight="1">
      <c r="L9969" s="293"/>
      <c r="M9969" s="290"/>
      <c r="N9969" s="314"/>
    </row>
    <row r="9970" spans="12:14" s="291" customFormat="1" ht="12.75" hidden="1" customHeight="1">
      <c r="L9970" s="293"/>
      <c r="M9970" s="290"/>
      <c r="N9970" s="314"/>
    </row>
    <row r="9971" spans="12:14" s="291" customFormat="1" ht="12.75" hidden="1" customHeight="1">
      <c r="L9971" s="293"/>
      <c r="M9971" s="290"/>
      <c r="N9971" s="314"/>
    </row>
    <row r="9972" spans="12:14" s="291" customFormat="1" ht="12.75" hidden="1" customHeight="1">
      <c r="L9972" s="293"/>
      <c r="M9972" s="290"/>
      <c r="N9972" s="314"/>
    </row>
    <row r="9973" spans="12:14" s="291" customFormat="1" ht="12.75" hidden="1" customHeight="1">
      <c r="L9973" s="293"/>
      <c r="M9973" s="290"/>
      <c r="N9973" s="314"/>
    </row>
    <row r="9974" spans="12:14" s="291" customFormat="1" ht="12.75" hidden="1" customHeight="1">
      <c r="L9974" s="293"/>
      <c r="M9974" s="290"/>
      <c r="N9974" s="314"/>
    </row>
    <row r="9975" spans="12:14" s="291" customFormat="1" ht="12.75" hidden="1" customHeight="1">
      <c r="L9975" s="293"/>
      <c r="M9975" s="290"/>
      <c r="N9975" s="314"/>
    </row>
    <row r="9976" spans="12:14" s="291" customFormat="1" ht="12.75" hidden="1" customHeight="1">
      <c r="L9976" s="293"/>
      <c r="M9976" s="290"/>
      <c r="N9976" s="314"/>
    </row>
    <row r="9977" spans="12:14" s="291" customFormat="1" ht="12.75" hidden="1" customHeight="1">
      <c r="L9977" s="293"/>
      <c r="M9977" s="290"/>
      <c r="N9977" s="314"/>
    </row>
    <row r="9978" spans="12:14" s="291" customFormat="1" ht="12.75" hidden="1" customHeight="1">
      <c r="L9978" s="293"/>
      <c r="M9978" s="290"/>
      <c r="N9978" s="314"/>
    </row>
    <row r="9979" spans="12:14" s="291" customFormat="1" ht="12.75" hidden="1" customHeight="1">
      <c r="L9979" s="293"/>
      <c r="M9979" s="290"/>
      <c r="N9979" s="314"/>
    </row>
    <row r="9980" spans="12:14" s="291" customFormat="1" ht="12.75" hidden="1" customHeight="1">
      <c r="L9980" s="293"/>
      <c r="M9980" s="290"/>
      <c r="N9980" s="314"/>
    </row>
    <row r="9981" spans="12:14" s="291" customFormat="1" ht="12.75" hidden="1" customHeight="1">
      <c r="L9981" s="293"/>
      <c r="M9981" s="290"/>
      <c r="N9981" s="314"/>
    </row>
    <row r="9982" spans="12:14" s="291" customFormat="1" ht="12.75" hidden="1" customHeight="1">
      <c r="L9982" s="293"/>
      <c r="M9982" s="290"/>
      <c r="N9982" s="314"/>
    </row>
    <row r="9983" spans="12:14" s="291" customFormat="1" ht="12.75" hidden="1" customHeight="1">
      <c r="L9983" s="293"/>
      <c r="M9983" s="290"/>
      <c r="N9983" s="314"/>
    </row>
    <row r="9984" spans="12:14" s="291" customFormat="1" ht="12.75" hidden="1" customHeight="1">
      <c r="L9984" s="293"/>
      <c r="M9984" s="290"/>
      <c r="N9984" s="314"/>
    </row>
    <row r="9985" spans="12:14" s="291" customFormat="1" ht="12.75" hidden="1" customHeight="1">
      <c r="L9985" s="293"/>
      <c r="M9985" s="290"/>
      <c r="N9985" s="314"/>
    </row>
    <row r="9986" spans="12:14" s="291" customFormat="1" ht="12.75" hidden="1" customHeight="1">
      <c r="L9986" s="293"/>
      <c r="M9986" s="290"/>
      <c r="N9986" s="314"/>
    </row>
    <row r="9987" spans="12:14" s="291" customFormat="1" ht="12.75" hidden="1" customHeight="1">
      <c r="L9987" s="293"/>
      <c r="M9987" s="290"/>
      <c r="N9987" s="314"/>
    </row>
    <row r="9988" spans="12:14" s="291" customFormat="1" ht="12.75" hidden="1" customHeight="1">
      <c r="L9988" s="293"/>
      <c r="M9988" s="290"/>
      <c r="N9988" s="314"/>
    </row>
    <row r="9989" spans="12:14" s="291" customFormat="1" ht="12.75" hidden="1" customHeight="1">
      <c r="L9989" s="293"/>
      <c r="M9989" s="290"/>
      <c r="N9989" s="314"/>
    </row>
    <row r="9990" spans="12:14" s="291" customFormat="1" ht="12.75" hidden="1" customHeight="1">
      <c r="L9990" s="293"/>
      <c r="M9990" s="290"/>
      <c r="N9990" s="314"/>
    </row>
    <row r="9991" spans="12:14" s="291" customFormat="1" ht="12.75" hidden="1" customHeight="1">
      <c r="L9991" s="293"/>
      <c r="M9991" s="290"/>
      <c r="N9991" s="314"/>
    </row>
    <row r="9992" spans="12:14" s="291" customFormat="1" ht="12.75" hidden="1" customHeight="1">
      <c r="L9992" s="293"/>
      <c r="M9992" s="290"/>
      <c r="N9992" s="314"/>
    </row>
    <row r="9993" spans="12:14" s="291" customFormat="1" ht="12.75" hidden="1" customHeight="1">
      <c r="L9993" s="293"/>
      <c r="M9993" s="290"/>
      <c r="N9993" s="314"/>
    </row>
    <row r="9994" spans="12:14" s="291" customFormat="1" ht="12.75" hidden="1" customHeight="1">
      <c r="L9994" s="293"/>
      <c r="M9994" s="290"/>
      <c r="N9994" s="314"/>
    </row>
    <row r="9995" spans="12:14" s="291" customFormat="1" ht="12.75" hidden="1" customHeight="1">
      <c r="L9995" s="293"/>
      <c r="M9995" s="290"/>
      <c r="N9995" s="314"/>
    </row>
    <row r="9996" spans="12:14" s="291" customFormat="1" ht="12.75" hidden="1" customHeight="1">
      <c r="L9996" s="293"/>
      <c r="M9996" s="290"/>
      <c r="N9996" s="314"/>
    </row>
    <row r="9997" spans="12:14" s="291" customFormat="1" ht="12.75" hidden="1" customHeight="1">
      <c r="L9997" s="293"/>
      <c r="M9997" s="290"/>
      <c r="N9997" s="314"/>
    </row>
    <row r="9998" spans="12:14" s="291" customFormat="1" ht="12.75" hidden="1" customHeight="1">
      <c r="L9998" s="293"/>
      <c r="M9998" s="290"/>
      <c r="N9998" s="314"/>
    </row>
    <row r="9999" spans="12:14" s="291" customFormat="1" ht="12.75" hidden="1" customHeight="1">
      <c r="L9999" s="293"/>
      <c r="M9999" s="290"/>
      <c r="N9999" s="314"/>
    </row>
    <row r="10000" spans="12:14" s="291" customFormat="1" ht="12.75" hidden="1" customHeight="1">
      <c r="L10000" s="293"/>
      <c r="M10000" s="290"/>
      <c r="N10000" s="314"/>
    </row>
    <row r="10001" spans="12:14" s="291" customFormat="1" ht="12.75" hidden="1" customHeight="1">
      <c r="L10001" s="293"/>
      <c r="M10001" s="290"/>
      <c r="N10001" s="314"/>
    </row>
    <row r="10002" spans="12:14" s="291" customFormat="1" ht="12.75" hidden="1" customHeight="1">
      <c r="L10002" s="293"/>
      <c r="M10002" s="290"/>
      <c r="N10002" s="314"/>
    </row>
    <row r="10003" spans="12:14" s="291" customFormat="1" ht="12.75" hidden="1" customHeight="1">
      <c r="L10003" s="293"/>
      <c r="M10003" s="290"/>
      <c r="N10003" s="314"/>
    </row>
    <row r="10004" spans="12:14" s="291" customFormat="1" ht="12.75" hidden="1" customHeight="1">
      <c r="L10004" s="293"/>
      <c r="M10004" s="290"/>
      <c r="N10004" s="314"/>
    </row>
    <row r="10005" spans="12:14" s="291" customFormat="1" ht="12.75" hidden="1" customHeight="1">
      <c r="L10005" s="293"/>
      <c r="M10005" s="290"/>
      <c r="N10005" s="314"/>
    </row>
    <row r="10006" spans="12:14" s="291" customFormat="1" ht="12.75" hidden="1" customHeight="1">
      <c r="L10006" s="293"/>
      <c r="M10006" s="290"/>
      <c r="N10006" s="314"/>
    </row>
    <row r="10007" spans="12:14" s="291" customFormat="1" ht="12.75" hidden="1" customHeight="1">
      <c r="L10007" s="293"/>
      <c r="M10007" s="290"/>
      <c r="N10007" s="314"/>
    </row>
    <row r="10008" spans="12:14" s="291" customFormat="1" ht="12.75" hidden="1" customHeight="1">
      <c r="L10008" s="293"/>
      <c r="M10008" s="290"/>
      <c r="N10008" s="314"/>
    </row>
    <row r="10009" spans="12:14" s="291" customFormat="1" ht="12.75" hidden="1" customHeight="1">
      <c r="L10009" s="293"/>
      <c r="M10009" s="290"/>
      <c r="N10009" s="314"/>
    </row>
    <row r="10010" spans="12:14" s="291" customFormat="1" ht="12.75" hidden="1" customHeight="1">
      <c r="L10010" s="293"/>
      <c r="M10010" s="290"/>
      <c r="N10010" s="314"/>
    </row>
    <row r="10011" spans="12:14" s="291" customFormat="1" ht="12.75" hidden="1" customHeight="1">
      <c r="L10011" s="293"/>
      <c r="M10011" s="290"/>
      <c r="N10011" s="314"/>
    </row>
    <row r="10012" spans="12:14" s="291" customFormat="1" ht="12.75" hidden="1" customHeight="1">
      <c r="L10012" s="293"/>
      <c r="M10012" s="290"/>
      <c r="N10012" s="314"/>
    </row>
    <row r="10013" spans="12:14" s="291" customFormat="1" ht="12.75" hidden="1" customHeight="1">
      <c r="L10013" s="293"/>
      <c r="M10013" s="290"/>
      <c r="N10013" s="314"/>
    </row>
    <row r="10014" spans="12:14" s="291" customFormat="1" ht="12.75" hidden="1" customHeight="1">
      <c r="L10014" s="293"/>
      <c r="M10014" s="290"/>
      <c r="N10014" s="314"/>
    </row>
    <row r="10015" spans="12:14" s="291" customFormat="1" ht="12.75" hidden="1" customHeight="1">
      <c r="L10015" s="293"/>
      <c r="M10015" s="290"/>
      <c r="N10015" s="314"/>
    </row>
    <row r="10016" spans="12:14" s="291" customFormat="1" ht="12.75" hidden="1" customHeight="1">
      <c r="L10016" s="293"/>
      <c r="M10016" s="290"/>
      <c r="N10016" s="314"/>
    </row>
    <row r="10017" spans="12:14" s="291" customFormat="1" ht="12.75" hidden="1" customHeight="1">
      <c r="L10017" s="293"/>
      <c r="M10017" s="290"/>
      <c r="N10017" s="314"/>
    </row>
    <row r="10018" spans="12:14" s="291" customFormat="1" ht="12.75" hidden="1" customHeight="1">
      <c r="L10018" s="293"/>
      <c r="M10018" s="290"/>
      <c r="N10018" s="314"/>
    </row>
    <row r="10019" spans="12:14" s="291" customFormat="1" ht="12.75" hidden="1" customHeight="1">
      <c r="L10019" s="293"/>
      <c r="M10019" s="290"/>
      <c r="N10019" s="314"/>
    </row>
    <row r="10020" spans="12:14" s="291" customFormat="1" ht="12.75" hidden="1" customHeight="1">
      <c r="L10020" s="293"/>
      <c r="M10020" s="290"/>
      <c r="N10020" s="314"/>
    </row>
    <row r="10021" spans="12:14" s="291" customFormat="1" ht="12.75" hidden="1" customHeight="1">
      <c r="L10021" s="293"/>
      <c r="M10021" s="290"/>
      <c r="N10021" s="314"/>
    </row>
    <row r="10022" spans="12:14" s="291" customFormat="1" ht="12.75" hidden="1" customHeight="1">
      <c r="L10022" s="293"/>
      <c r="M10022" s="290"/>
      <c r="N10022" s="314"/>
    </row>
    <row r="10023" spans="12:14" s="291" customFormat="1" ht="12.75" hidden="1" customHeight="1">
      <c r="L10023" s="293"/>
      <c r="M10023" s="290"/>
      <c r="N10023" s="314"/>
    </row>
    <row r="10024" spans="12:14" s="291" customFormat="1" ht="12.75" hidden="1" customHeight="1">
      <c r="L10024" s="293"/>
      <c r="M10024" s="290"/>
      <c r="N10024" s="314"/>
    </row>
    <row r="10025" spans="12:14" s="291" customFormat="1" ht="12.75" hidden="1" customHeight="1">
      <c r="L10025" s="293"/>
      <c r="M10025" s="290"/>
      <c r="N10025" s="314"/>
    </row>
    <row r="10026" spans="12:14" s="291" customFormat="1" ht="12.75" hidden="1" customHeight="1">
      <c r="L10026" s="293"/>
      <c r="M10026" s="290"/>
      <c r="N10026" s="314"/>
    </row>
    <row r="10027" spans="12:14" s="291" customFormat="1" ht="12.75" hidden="1" customHeight="1">
      <c r="L10027" s="293"/>
      <c r="M10027" s="290"/>
      <c r="N10027" s="314"/>
    </row>
    <row r="10028" spans="12:14" s="291" customFormat="1" ht="12.75" hidden="1" customHeight="1">
      <c r="L10028" s="293"/>
      <c r="M10028" s="290"/>
      <c r="N10028" s="314"/>
    </row>
    <row r="10029" spans="12:14" s="291" customFormat="1" ht="12.75" hidden="1" customHeight="1">
      <c r="L10029" s="293"/>
      <c r="M10029" s="290"/>
      <c r="N10029" s="314"/>
    </row>
    <row r="10030" spans="12:14" s="291" customFormat="1" ht="12.75" hidden="1" customHeight="1">
      <c r="L10030" s="293"/>
      <c r="M10030" s="290"/>
      <c r="N10030" s="314"/>
    </row>
    <row r="10031" spans="12:14" s="291" customFormat="1" ht="12.75" hidden="1" customHeight="1">
      <c r="L10031" s="293"/>
      <c r="M10031" s="290"/>
      <c r="N10031" s="314"/>
    </row>
    <row r="10032" spans="12:14" s="291" customFormat="1" ht="12.75" hidden="1" customHeight="1">
      <c r="L10032" s="293"/>
      <c r="M10032" s="290"/>
      <c r="N10032" s="314"/>
    </row>
    <row r="10033" spans="12:14" s="291" customFormat="1" ht="12.75" hidden="1" customHeight="1">
      <c r="L10033" s="293"/>
      <c r="M10033" s="290"/>
      <c r="N10033" s="314"/>
    </row>
    <row r="10034" spans="12:14" s="291" customFormat="1" ht="12.75" hidden="1" customHeight="1">
      <c r="L10034" s="293"/>
      <c r="M10034" s="290"/>
      <c r="N10034" s="314"/>
    </row>
    <row r="10035" spans="12:14" s="291" customFormat="1" ht="12.75" hidden="1" customHeight="1">
      <c r="L10035" s="293"/>
      <c r="M10035" s="290"/>
      <c r="N10035" s="314"/>
    </row>
    <row r="10036" spans="12:14" s="291" customFormat="1" ht="12.75" hidden="1" customHeight="1">
      <c r="L10036" s="293"/>
      <c r="M10036" s="290"/>
      <c r="N10036" s="314"/>
    </row>
    <row r="10037" spans="12:14" s="291" customFormat="1" ht="12.75" hidden="1" customHeight="1">
      <c r="L10037" s="293"/>
      <c r="M10037" s="290"/>
      <c r="N10037" s="314"/>
    </row>
    <row r="10038" spans="12:14" s="291" customFormat="1" ht="12.75" hidden="1" customHeight="1">
      <c r="L10038" s="293"/>
      <c r="M10038" s="290"/>
      <c r="N10038" s="314"/>
    </row>
    <row r="10039" spans="12:14" s="291" customFormat="1" ht="12.75" hidden="1" customHeight="1">
      <c r="L10039" s="293"/>
      <c r="M10039" s="290"/>
      <c r="N10039" s="314"/>
    </row>
    <row r="10040" spans="12:14" s="291" customFormat="1" ht="12.75" hidden="1" customHeight="1">
      <c r="L10040" s="293"/>
      <c r="M10040" s="290"/>
      <c r="N10040" s="314"/>
    </row>
    <row r="10041" spans="12:14" s="291" customFormat="1" ht="12.75" hidden="1" customHeight="1">
      <c r="L10041" s="293"/>
      <c r="M10041" s="290"/>
      <c r="N10041" s="314"/>
    </row>
    <row r="10042" spans="12:14" s="291" customFormat="1" ht="12.75" hidden="1" customHeight="1">
      <c r="L10042" s="293"/>
      <c r="M10042" s="290"/>
      <c r="N10042" s="314"/>
    </row>
    <row r="10043" spans="12:14" s="291" customFormat="1" ht="12.75" hidden="1" customHeight="1">
      <c r="L10043" s="293"/>
      <c r="M10043" s="290"/>
      <c r="N10043" s="314"/>
    </row>
    <row r="10044" spans="12:14" s="291" customFormat="1" ht="12.75" hidden="1" customHeight="1">
      <c r="L10044" s="293"/>
      <c r="M10044" s="290"/>
      <c r="N10044" s="314"/>
    </row>
    <row r="10045" spans="12:14" s="291" customFormat="1" ht="12.75" hidden="1" customHeight="1">
      <c r="L10045" s="293"/>
      <c r="M10045" s="290"/>
      <c r="N10045" s="314"/>
    </row>
    <row r="10046" spans="12:14" s="291" customFormat="1" ht="12.75" hidden="1" customHeight="1">
      <c r="L10046" s="293"/>
      <c r="M10046" s="290"/>
      <c r="N10046" s="314"/>
    </row>
    <row r="10047" spans="12:14" s="291" customFormat="1" ht="12.75" hidden="1" customHeight="1">
      <c r="L10047" s="293"/>
      <c r="M10047" s="290"/>
      <c r="N10047" s="314"/>
    </row>
    <row r="10048" spans="12:14" s="291" customFormat="1" ht="12.75" hidden="1" customHeight="1">
      <c r="L10048" s="293"/>
      <c r="M10048" s="290"/>
      <c r="N10048" s="314"/>
    </row>
    <row r="10049" spans="12:14" s="291" customFormat="1" ht="12.75" hidden="1" customHeight="1">
      <c r="L10049" s="293"/>
      <c r="M10049" s="290"/>
      <c r="N10049" s="314"/>
    </row>
    <row r="10050" spans="12:14" s="291" customFormat="1" ht="12.75" hidden="1" customHeight="1">
      <c r="L10050" s="293"/>
      <c r="M10050" s="290"/>
      <c r="N10050" s="314"/>
    </row>
    <row r="10051" spans="12:14" s="291" customFormat="1" ht="12.75" hidden="1" customHeight="1">
      <c r="L10051" s="293"/>
      <c r="M10051" s="290"/>
      <c r="N10051" s="314"/>
    </row>
    <row r="10052" spans="12:14" s="291" customFormat="1" ht="12.75" hidden="1" customHeight="1">
      <c r="L10052" s="293"/>
      <c r="M10052" s="290"/>
      <c r="N10052" s="314"/>
    </row>
    <row r="10053" spans="12:14" s="291" customFormat="1" ht="12.75" hidden="1" customHeight="1">
      <c r="L10053" s="293"/>
      <c r="M10053" s="290"/>
      <c r="N10053" s="314"/>
    </row>
    <row r="10054" spans="12:14" s="291" customFormat="1" ht="12.75" hidden="1" customHeight="1">
      <c r="L10054" s="293"/>
      <c r="M10054" s="290"/>
      <c r="N10054" s="314"/>
    </row>
    <row r="10055" spans="12:14" s="291" customFormat="1" ht="12.75" hidden="1" customHeight="1">
      <c r="L10055" s="293"/>
      <c r="M10055" s="290"/>
      <c r="N10055" s="314"/>
    </row>
    <row r="10056" spans="12:14" s="291" customFormat="1" ht="12.75" hidden="1" customHeight="1">
      <c r="L10056" s="293"/>
      <c r="M10056" s="290"/>
      <c r="N10056" s="314"/>
    </row>
    <row r="10057" spans="12:14" s="291" customFormat="1" ht="12.75" hidden="1" customHeight="1">
      <c r="L10057" s="293"/>
      <c r="M10057" s="290"/>
      <c r="N10057" s="314"/>
    </row>
    <row r="10058" spans="12:14" s="291" customFormat="1" ht="12.75" hidden="1" customHeight="1">
      <c r="L10058" s="293"/>
      <c r="M10058" s="290"/>
      <c r="N10058" s="314"/>
    </row>
    <row r="10059" spans="12:14" s="291" customFormat="1" ht="12.75" hidden="1" customHeight="1">
      <c r="L10059" s="293"/>
      <c r="M10059" s="290"/>
      <c r="N10059" s="314"/>
    </row>
    <row r="10060" spans="12:14" s="291" customFormat="1" ht="12.75" hidden="1" customHeight="1">
      <c r="L10060" s="293"/>
      <c r="M10060" s="290"/>
      <c r="N10060" s="314"/>
    </row>
    <row r="10061" spans="12:14" s="291" customFormat="1" ht="12.75" hidden="1" customHeight="1">
      <c r="L10061" s="293"/>
      <c r="M10061" s="290"/>
      <c r="N10061" s="314"/>
    </row>
    <row r="10062" spans="12:14" s="291" customFormat="1" ht="12.75" hidden="1" customHeight="1">
      <c r="L10062" s="293"/>
      <c r="M10062" s="290"/>
      <c r="N10062" s="314"/>
    </row>
    <row r="10063" spans="12:14" s="291" customFormat="1" ht="12.75" hidden="1" customHeight="1">
      <c r="L10063" s="293"/>
      <c r="M10063" s="290"/>
      <c r="N10063" s="314"/>
    </row>
    <row r="10064" spans="12:14" s="291" customFormat="1" ht="12.75" hidden="1" customHeight="1">
      <c r="L10064" s="293"/>
      <c r="M10064" s="290"/>
      <c r="N10064" s="314"/>
    </row>
    <row r="10065" spans="12:14" s="291" customFormat="1" ht="12.75" hidden="1" customHeight="1">
      <c r="L10065" s="293"/>
      <c r="M10065" s="290"/>
      <c r="N10065" s="314"/>
    </row>
    <row r="10066" spans="12:14" s="291" customFormat="1" ht="12.75" hidden="1" customHeight="1">
      <c r="L10066" s="293"/>
      <c r="M10066" s="290"/>
      <c r="N10066" s="314"/>
    </row>
    <row r="10067" spans="12:14" s="291" customFormat="1" ht="12.75" hidden="1" customHeight="1">
      <c r="L10067" s="293"/>
      <c r="M10067" s="290"/>
      <c r="N10067" s="314"/>
    </row>
    <row r="10068" spans="12:14" s="291" customFormat="1" ht="12.75" hidden="1" customHeight="1">
      <c r="L10068" s="293"/>
      <c r="M10068" s="290"/>
      <c r="N10068" s="314"/>
    </row>
    <row r="10069" spans="12:14" s="291" customFormat="1" ht="12.75" hidden="1" customHeight="1">
      <c r="L10069" s="293"/>
      <c r="M10069" s="290"/>
      <c r="N10069" s="314"/>
    </row>
    <row r="10070" spans="12:14" s="291" customFormat="1" ht="12.75" hidden="1" customHeight="1">
      <c r="L10070" s="293"/>
      <c r="M10070" s="290"/>
      <c r="N10070" s="314"/>
    </row>
    <row r="10071" spans="12:14" s="291" customFormat="1" ht="12.75" hidden="1" customHeight="1">
      <c r="L10071" s="293"/>
      <c r="M10071" s="290"/>
      <c r="N10071" s="314"/>
    </row>
    <row r="10072" spans="12:14" s="291" customFormat="1" ht="12.75" hidden="1" customHeight="1">
      <c r="L10072" s="293"/>
      <c r="M10072" s="290"/>
      <c r="N10072" s="314"/>
    </row>
    <row r="10073" spans="12:14" s="291" customFormat="1" ht="12.75" hidden="1" customHeight="1">
      <c r="L10073" s="293"/>
      <c r="M10073" s="290"/>
      <c r="N10073" s="314"/>
    </row>
    <row r="10074" spans="12:14" s="291" customFormat="1" ht="12.75" hidden="1" customHeight="1">
      <c r="L10074" s="293"/>
      <c r="M10074" s="290"/>
      <c r="N10074" s="314"/>
    </row>
    <row r="10075" spans="12:14" s="291" customFormat="1" ht="12.75" hidden="1" customHeight="1">
      <c r="L10075" s="293"/>
      <c r="M10075" s="290"/>
      <c r="N10075" s="314"/>
    </row>
    <row r="10076" spans="12:14" s="291" customFormat="1" ht="12.75" hidden="1" customHeight="1">
      <c r="L10076" s="293"/>
      <c r="M10076" s="290"/>
      <c r="N10076" s="314"/>
    </row>
    <row r="10077" spans="12:14" s="291" customFormat="1" ht="12.75" hidden="1" customHeight="1">
      <c r="L10077" s="293"/>
      <c r="M10077" s="290"/>
      <c r="N10077" s="314"/>
    </row>
    <row r="10078" spans="12:14" s="291" customFormat="1" ht="12.75" hidden="1" customHeight="1">
      <c r="L10078" s="293"/>
      <c r="M10078" s="290"/>
      <c r="N10078" s="314"/>
    </row>
    <row r="10079" spans="12:14" s="291" customFormat="1" ht="12.75" hidden="1" customHeight="1">
      <c r="L10079" s="293"/>
      <c r="M10079" s="290"/>
      <c r="N10079" s="314"/>
    </row>
    <row r="10080" spans="12:14" s="291" customFormat="1" ht="12.75" hidden="1" customHeight="1">
      <c r="L10080" s="293"/>
      <c r="M10080" s="290"/>
      <c r="N10080" s="314"/>
    </row>
    <row r="10081" spans="12:14" s="291" customFormat="1" ht="12.75" hidden="1" customHeight="1">
      <c r="L10081" s="293"/>
      <c r="M10081" s="290"/>
      <c r="N10081" s="314"/>
    </row>
    <row r="10082" spans="12:14" s="291" customFormat="1" ht="12.75" hidden="1" customHeight="1">
      <c r="L10082" s="293"/>
      <c r="M10082" s="290"/>
      <c r="N10082" s="314"/>
    </row>
    <row r="10083" spans="12:14" s="291" customFormat="1" ht="12.75" hidden="1" customHeight="1">
      <c r="L10083" s="293"/>
      <c r="M10083" s="290"/>
      <c r="N10083" s="314"/>
    </row>
    <row r="10084" spans="12:14" s="291" customFormat="1" ht="12.75" hidden="1" customHeight="1">
      <c r="L10084" s="293"/>
      <c r="M10084" s="290"/>
      <c r="N10084" s="314"/>
    </row>
    <row r="10085" spans="12:14" s="291" customFormat="1" ht="12.75" hidden="1" customHeight="1">
      <c r="L10085" s="293"/>
      <c r="M10085" s="290"/>
      <c r="N10085" s="314"/>
    </row>
    <row r="10086" spans="12:14" s="291" customFormat="1" ht="12.75" hidden="1" customHeight="1">
      <c r="L10086" s="293"/>
      <c r="M10086" s="290"/>
      <c r="N10086" s="314"/>
    </row>
    <row r="10087" spans="12:14" s="291" customFormat="1" ht="12.75" hidden="1" customHeight="1">
      <c r="L10087" s="293"/>
      <c r="M10087" s="290"/>
      <c r="N10087" s="314"/>
    </row>
    <row r="10088" spans="12:14" s="291" customFormat="1" ht="12.75" hidden="1" customHeight="1">
      <c r="L10088" s="293"/>
      <c r="M10088" s="290"/>
      <c r="N10088" s="314"/>
    </row>
    <row r="10089" spans="12:14" s="291" customFormat="1" ht="12.75" hidden="1" customHeight="1">
      <c r="L10089" s="293"/>
      <c r="M10089" s="290"/>
      <c r="N10089" s="314"/>
    </row>
    <row r="10090" spans="12:14" s="291" customFormat="1" ht="12.75" hidden="1" customHeight="1">
      <c r="L10090" s="293"/>
      <c r="M10090" s="290"/>
      <c r="N10090" s="314"/>
    </row>
    <row r="10091" spans="12:14" s="291" customFormat="1" ht="12.75" hidden="1" customHeight="1">
      <c r="L10091" s="293"/>
      <c r="M10091" s="290"/>
      <c r="N10091" s="314"/>
    </row>
    <row r="10092" spans="12:14" s="291" customFormat="1" ht="12.75" hidden="1" customHeight="1">
      <c r="L10092" s="293"/>
      <c r="M10092" s="290"/>
      <c r="N10092" s="314"/>
    </row>
    <row r="10093" spans="12:14" s="291" customFormat="1" ht="12.75" hidden="1" customHeight="1">
      <c r="L10093" s="293"/>
      <c r="M10093" s="290"/>
      <c r="N10093" s="314"/>
    </row>
    <row r="10094" spans="12:14" s="291" customFormat="1" ht="12.75" hidden="1" customHeight="1">
      <c r="L10094" s="293"/>
      <c r="M10094" s="290"/>
      <c r="N10094" s="314"/>
    </row>
    <row r="10095" spans="12:14" s="291" customFormat="1" ht="12.75" hidden="1" customHeight="1">
      <c r="L10095" s="293"/>
      <c r="M10095" s="290"/>
      <c r="N10095" s="314"/>
    </row>
    <row r="10096" spans="12:14" s="291" customFormat="1" ht="12.75" hidden="1" customHeight="1">
      <c r="L10096" s="293"/>
      <c r="M10096" s="290"/>
      <c r="N10096" s="314"/>
    </row>
    <row r="10097" spans="12:14" s="291" customFormat="1" ht="12.75" hidden="1" customHeight="1">
      <c r="L10097" s="293"/>
      <c r="M10097" s="290"/>
      <c r="N10097" s="314"/>
    </row>
    <row r="10098" spans="12:14" s="291" customFormat="1" ht="12.75" hidden="1" customHeight="1">
      <c r="L10098" s="293"/>
      <c r="M10098" s="290"/>
      <c r="N10098" s="314"/>
    </row>
    <row r="10099" spans="12:14" s="291" customFormat="1" ht="12.75" hidden="1" customHeight="1">
      <c r="L10099" s="293"/>
      <c r="M10099" s="290"/>
      <c r="N10099" s="314"/>
    </row>
    <row r="10100" spans="12:14" s="291" customFormat="1" ht="12.75" hidden="1" customHeight="1">
      <c r="L10100" s="293"/>
      <c r="M10100" s="290"/>
      <c r="N10100" s="314"/>
    </row>
    <row r="10101" spans="12:14" s="291" customFormat="1" ht="12.75" hidden="1" customHeight="1">
      <c r="L10101" s="293"/>
      <c r="M10101" s="290"/>
      <c r="N10101" s="314"/>
    </row>
    <row r="10102" spans="12:14" s="291" customFormat="1" ht="12.75" hidden="1" customHeight="1">
      <c r="L10102" s="293"/>
      <c r="M10102" s="290"/>
      <c r="N10102" s="314"/>
    </row>
    <row r="10103" spans="12:14" s="291" customFormat="1" ht="12.75" hidden="1" customHeight="1">
      <c r="L10103" s="293"/>
      <c r="M10103" s="290"/>
      <c r="N10103" s="314"/>
    </row>
    <row r="10104" spans="12:14" s="291" customFormat="1" ht="12.75" hidden="1" customHeight="1">
      <c r="L10104" s="293"/>
      <c r="M10104" s="290"/>
      <c r="N10104" s="314"/>
    </row>
    <row r="10105" spans="12:14" s="291" customFormat="1" ht="12.75" hidden="1" customHeight="1">
      <c r="L10105" s="293"/>
      <c r="M10105" s="290"/>
      <c r="N10105" s="314"/>
    </row>
    <row r="10106" spans="12:14" s="291" customFormat="1" ht="12.75" hidden="1" customHeight="1">
      <c r="L10106" s="293"/>
      <c r="M10106" s="290"/>
      <c r="N10106" s="314"/>
    </row>
    <row r="10107" spans="12:14" s="291" customFormat="1" ht="12.75" hidden="1" customHeight="1">
      <c r="L10107" s="293"/>
      <c r="M10107" s="290"/>
      <c r="N10107" s="314"/>
    </row>
    <row r="10108" spans="12:14" s="291" customFormat="1" ht="12.75" hidden="1" customHeight="1">
      <c r="L10108" s="293"/>
      <c r="M10108" s="290"/>
      <c r="N10108" s="314"/>
    </row>
    <row r="10109" spans="12:14" s="291" customFormat="1" ht="12.75" hidden="1" customHeight="1">
      <c r="L10109" s="293"/>
      <c r="M10109" s="290"/>
      <c r="N10109" s="314"/>
    </row>
    <row r="10110" spans="12:14" s="291" customFormat="1" ht="12.75" hidden="1" customHeight="1">
      <c r="L10110" s="293"/>
      <c r="M10110" s="290"/>
      <c r="N10110" s="314"/>
    </row>
    <row r="10111" spans="12:14" s="291" customFormat="1" ht="12.75" hidden="1" customHeight="1">
      <c r="L10111" s="293"/>
      <c r="M10111" s="290"/>
      <c r="N10111" s="314"/>
    </row>
    <row r="10112" spans="12:14" s="291" customFormat="1" ht="12.75" hidden="1" customHeight="1">
      <c r="L10112" s="293"/>
      <c r="M10112" s="290"/>
      <c r="N10112" s="314"/>
    </row>
    <row r="10113" spans="12:14" s="291" customFormat="1" ht="12.75" hidden="1" customHeight="1">
      <c r="L10113" s="293"/>
      <c r="M10113" s="290"/>
      <c r="N10113" s="314"/>
    </row>
    <row r="10114" spans="12:14" s="291" customFormat="1" ht="12.75" hidden="1" customHeight="1">
      <c r="L10114" s="293"/>
      <c r="M10114" s="290"/>
      <c r="N10114" s="314"/>
    </row>
    <row r="10115" spans="12:14" s="291" customFormat="1" ht="12.75" hidden="1" customHeight="1">
      <c r="L10115" s="293"/>
      <c r="M10115" s="290"/>
      <c r="N10115" s="314"/>
    </row>
    <row r="10116" spans="12:14" s="291" customFormat="1" ht="12.75" hidden="1" customHeight="1">
      <c r="L10116" s="293"/>
      <c r="M10116" s="290"/>
      <c r="N10116" s="314"/>
    </row>
    <row r="10117" spans="12:14" s="291" customFormat="1" ht="12.75" hidden="1" customHeight="1">
      <c r="L10117" s="293"/>
      <c r="M10117" s="290"/>
      <c r="N10117" s="314"/>
    </row>
    <row r="10118" spans="12:14" s="291" customFormat="1" ht="12.75" hidden="1" customHeight="1">
      <c r="L10118" s="293"/>
      <c r="M10118" s="290"/>
      <c r="N10118" s="314"/>
    </row>
    <row r="10119" spans="12:14" s="291" customFormat="1" ht="12.75" hidden="1" customHeight="1">
      <c r="L10119" s="293"/>
      <c r="M10119" s="290"/>
      <c r="N10119" s="314"/>
    </row>
    <row r="10120" spans="12:14" s="291" customFormat="1" ht="12.75" hidden="1" customHeight="1">
      <c r="L10120" s="293"/>
      <c r="M10120" s="290"/>
      <c r="N10120" s="314"/>
    </row>
    <row r="10121" spans="12:14" s="291" customFormat="1" ht="12.75" hidden="1" customHeight="1">
      <c r="L10121" s="293"/>
      <c r="M10121" s="290"/>
      <c r="N10121" s="314"/>
    </row>
    <row r="10122" spans="12:14" s="291" customFormat="1" ht="12.75" hidden="1" customHeight="1">
      <c r="L10122" s="293"/>
      <c r="M10122" s="290"/>
      <c r="N10122" s="314"/>
    </row>
    <row r="10123" spans="12:14" s="291" customFormat="1" ht="12.75" hidden="1" customHeight="1">
      <c r="L10123" s="293"/>
      <c r="M10123" s="290"/>
      <c r="N10123" s="314"/>
    </row>
    <row r="10124" spans="12:14" s="291" customFormat="1" ht="12.75" hidden="1" customHeight="1">
      <c r="L10124" s="293"/>
      <c r="M10124" s="290"/>
      <c r="N10124" s="314"/>
    </row>
    <row r="10125" spans="12:14" s="291" customFormat="1" ht="12.75" hidden="1" customHeight="1">
      <c r="L10125" s="293"/>
      <c r="M10125" s="290"/>
      <c r="N10125" s="314"/>
    </row>
    <row r="10126" spans="12:14" s="291" customFormat="1" ht="12.75" hidden="1" customHeight="1">
      <c r="L10126" s="293"/>
      <c r="M10126" s="290"/>
      <c r="N10126" s="314"/>
    </row>
    <row r="10127" spans="12:14" s="291" customFormat="1" ht="12.75" hidden="1" customHeight="1">
      <c r="L10127" s="293"/>
      <c r="M10127" s="290"/>
      <c r="N10127" s="314"/>
    </row>
    <row r="10128" spans="12:14" s="291" customFormat="1" ht="12.75" hidden="1" customHeight="1">
      <c r="L10128" s="293"/>
      <c r="M10128" s="290"/>
      <c r="N10128" s="314"/>
    </row>
    <row r="10129" spans="12:14" s="291" customFormat="1" ht="12.75" hidden="1" customHeight="1">
      <c r="L10129" s="293"/>
      <c r="M10129" s="290"/>
      <c r="N10129" s="314"/>
    </row>
    <row r="10130" spans="12:14" s="291" customFormat="1" ht="12.75" hidden="1" customHeight="1">
      <c r="L10130" s="293"/>
      <c r="M10130" s="290"/>
      <c r="N10130" s="314"/>
    </row>
    <row r="10131" spans="12:14" s="291" customFormat="1" ht="12.75" hidden="1" customHeight="1">
      <c r="L10131" s="293"/>
      <c r="M10131" s="290"/>
      <c r="N10131" s="314"/>
    </row>
    <row r="10132" spans="12:14" s="291" customFormat="1" ht="12.75" hidden="1" customHeight="1">
      <c r="L10132" s="293"/>
      <c r="M10132" s="290"/>
      <c r="N10132" s="314"/>
    </row>
    <row r="10133" spans="12:14" s="291" customFormat="1" ht="12.75" hidden="1" customHeight="1">
      <c r="L10133" s="293"/>
      <c r="M10133" s="290"/>
      <c r="N10133" s="314"/>
    </row>
    <row r="10134" spans="12:14" s="291" customFormat="1" ht="12.75" hidden="1" customHeight="1">
      <c r="L10134" s="293"/>
      <c r="M10134" s="290"/>
      <c r="N10134" s="314"/>
    </row>
    <row r="10135" spans="12:14" s="291" customFormat="1" ht="12.75" hidden="1" customHeight="1">
      <c r="L10135" s="293"/>
      <c r="M10135" s="290"/>
      <c r="N10135" s="314"/>
    </row>
    <row r="10136" spans="12:14" s="291" customFormat="1" ht="12.75" hidden="1" customHeight="1">
      <c r="L10136" s="293"/>
      <c r="M10136" s="290"/>
      <c r="N10136" s="314"/>
    </row>
    <row r="10137" spans="12:14" s="291" customFormat="1" ht="12.75" hidden="1" customHeight="1">
      <c r="L10137" s="293"/>
      <c r="M10137" s="290"/>
      <c r="N10137" s="314"/>
    </row>
    <row r="10138" spans="12:14" s="291" customFormat="1" ht="12.75" hidden="1" customHeight="1">
      <c r="L10138" s="293"/>
      <c r="M10138" s="290"/>
      <c r="N10138" s="314"/>
    </row>
    <row r="10139" spans="12:14" s="291" customFormat="1" ht="12.75" hidden="1" customHeight="1">
      <c r="L10139" s="293"/>
      <c r="M10139" s="290"/>
      <c r="N10139" s="314"/>
    </row>
    <row r="10140" spans="12:14" s="291" customFormat="1" ht="12.75" hidden="1" customHeight="1">
      <c r="L10140" s="293"/>
      <c r="M10140" s="290"/>
      <c r="N10140" s="314"/>
    </row>
    <row r="10141" spans="12:14" s="291" customFormat="1" ht="12.75" hidden="1" customHeight="1">
      <c r="L10141" s="293"/>
      <c r="M10141" s="290"/>
      <c r="N10141" s="314"/>
    </row>
    <row r="10142" spans="12:14" s="291" customFormat="1" ht="12.75" hidden="1" customHeight="1">
      <c r="L10142" s="293"/>
      <c r="M10142" s="290"/>
      <c r="N10142" s="314"/>
    </row>
    <row r="10143" spans="12:14" s="291" customFormat="1" ht="12.75" hidden="1" customHeight="1">
      <c r="L10143" s="293"/>
      <c r="M10143" s="290"/>
      <c r="N10143" s="314"/>
    </row>
    <row r="10144" spans="12:14" s="291" customFormat="1" ht="12.75" hidden="1" customHeight="1">
      <c r="L10144" s="293"/>
      <c r="M10144" s="290"/>
      <c r="N10144" s="314"/>
    </row>
    <row r="10145" spans="12:14" s="291" customFormat="1" ht="12.75" hidden="1" customHeight="1">
      <c r="L10145" s="293"/>
      <c r="M10145" s="290"/>
      <c r="N10145" s="314"/>
    </row>
    <row r="10146" spans="12:14" s="291" customFormat="1" ht="12.75" hidden="1" customHeight="1">
      <c r="L10146" s="293"/>
      <c r="M10146" s="290"/>
      <c r="N10146" s="314"/>
    </row>
    <row r="10147" spans="12:14" s="291" customFormat="1" ht="12.75" hidden="1" customHeight="1">
      <c r="L10147" s="293"/>
      <c r="M10147" s="290"/>
      <c r="N10147" s="314"/>
    </row>
    <row r="10148" spans="12:14" s="291" customFormat="1" ht="12.75" hidden="1" customHeight="1">
      <c r="L10148" s="293"/>
      <c r="M10148" s="290"/>
      <c r="N10148" s="314"/>
    </row>
    <row r="10149" spans="12:14" s="291" customFormat="1" ht="12.75" hidden="1" customHeight="1">
      <c r="L10149" s="293"/>
      <c r="M10149" s="290"/>
      <c r="N10149" s="314"/>
    </row>
    <row r="10150" spans="12:14" s="291" customFormat="1" ht="12.75" hidden="1" customHeight="1">
      <c r="L10150" s="293"/>
      <c r="M10150" s="290"/>
      <c r="N10150" s="314"/>
    </row>
    <row r="10151" spans="12:14" s="291" customFormat="1" ht="12.75" hidden="1" customHeight="1">
      <c r="L10151" s="293"/>
      <c r="M10151" s="290"/>
      <c r="N10151" s="314"/>
    </row>
    <row r="10152" spans="12:14" s="291" customFormat="1" ht="12.75" hidden="1" customHeight="1">
      <c r="L10152" s="293"/>
      <c r="M10152" s="290"/>
      <c r="N10152" s="314"/>
    </row>
    <row r="10153" spans="12:14" s="291" customFormat="1" ht="12.75" hidden="1" customHeight="1">
      <c r="L10153" s="293"/>
      <c r="M10153" s="290"/>
      <c r="N10153" s="314"/>
    </row>
    <row r="10154" spans="12:14" s="291" customFormat="1" ht="12.75" hidden="1" customHeight="1">
      <c r="L10154" s="293"/>
      <c r="M10154" s="290"/>
      <c r="N10154" s="314"/>
    </row>
    <row r="10155" spans="12:14" s="291" customFormat="1" ht="12.75" hidden="1" customHeight="1">
      <c r="L10155" s="293"/>
      <c r="M10155" s="290"/>
      <c r="N10155" s="314"/>
    </row>
    <row r="10156" spans="12:14" s="291" customFormat="1" ht="12.75" hidden="1" customHeight="1">
      <c r="L10156" s="293"/>
      <c r="M10156" s="290"/>
      <c r="N10156" s="314"/>
    </row>
    <row r="10157" spans="12:14" s="291" customFormat="1" ht="12.75" hidden="1" customHeight="1">
      <c r="L10157" s="293"/>
      <c r="M10157" s="290"/>
      <c r="N10157" s="314"/>
    </row>
    <row r="10158" spans="12:14" s="291" customFormat="1" ht="12.75" hidden="1" customHeight="1">
      <c r="L10158" s="293"/>
      <c r="M10158" s="290"/>
      <c r="N10158" s="314"/>
    </row>
    <row r="10159" spans="12:14" s="291" customFormat="1" ht="12.75" hidden="1" customHeight="1">
      <c r="L10159" s="293"/>
      <c r="M10159" s="290"/>
      <c r="N10159" s="314"/>
    </row>
    <row r="10160" spans="12:14" s="291" customFormat="1" ht="12.75" hidden="1" customHeight="1">
      <c r="L10160" s="293"/>
      <c r="M10160" s="290"/>
      <c r="N10160" s="314"/>
    </row>
    <row r="10161" spans="12:14" s="291" customFormat="1" ht="12.75" hidden="1" customHeight="1">
      <c r="L10161" s="293"/>
      <c r="M10161" s="290"/>
      <c r="N10161" s="314"/>
    </row>
    <row r="10162" spans="12:14" s="291" customFormat="1" ht="12.75" hidden="1" customHeight="1">
      <c r="L10162" s="293"/>
      <c r="M10162" s="290"/>
      <c r="N10162" s="314"/>
    </row>
    <row r="10163" spans="12:14" s="291" customFormat="1" ht="12.75" hidden="1" customHeight="1">
      <c r="L10163" s="293"/>
      <c r="M10163" s="290"/>
      <c r="N10163" s="314"/>
    </row>
    <row r="10164" spans="12:14" s="291" customFormat="1" ht="12.75" hidden="1" customHeight="1">
      <c r="L10164" s="293"/>
      <c r="M10164" s="290"/>
      <c r="N10164" s="314"/>
    </row>
    <row r="10165" spans="12:14" s="291" customFormat="1" ht="12.75" hidden="1" customHeight="1">
      <c r="L10165" s="293"/>
      <c r="M10165" s="290"/>
      <c r="N10165" s="314"/>
    </row>
    <row r="10166" spans="12:14" s="291" customFormat="1" ht="12.75" hidden="1" customHeight="1">
      <c r="L10166" s="293"/>
      <c r="M10166" s="290"/>
      <c r="N10166" s="314"/>
    </row>
    <row r="10167" spans="12:14" s="291" customFormat="1" ht="12.75" hidden="1" customHeight="1">
      <c r="L10167" s="293"/>
      <c r="M10167" s="290"/>
      <c r="N10167" s="314"/>
    </row>
    <row r="10168" spans="12:14" s="291" customFormat="1" ht="12.75" hidden="1" customHeight="1">
      <c r="L10168" s="293"/>
      <c r="M10168" s="290"/>
      <c r="N10168" s="314"/>
    </row>
    <row r="10169" spans="12:14" s="291" customFormat="1" ht="12.75" hidden="1" customHeight="1">
      <c r="L10169" s="293"/>
      <c r="M10169" s="290"/>
      <c r="N10169" s="314"/>
    </row>
    <row r="10170" spans="12:14" s="291" customFormat="1" ht="12.75" hidden="1" customHeight="1">
      <c r="L10170" s="293"/>
      <c r="M10170" s="290"/>
      <c r="N10170" s="314"/>
    </row>
    <row r="10171" spans="12:14" s="291" customFormat="1" ht="12.75" hidden="1" customHeight="1">
      <c r="L10171" s="293"/>
      <c r="M10171" s="290"/>
      <c r="N10171" s="314"/>
    </row>
    <row r="10172" spans="12:14" s="291" customFormat="1" ht="12.75" hidden="1" customHeight="1">
      <c r="L10172" s="293"/>
      <c r="M10172" s="290"/>
      <c r="N10172" s="314"/>
    </row>
    <row r="10173" spans="12:14" s="291" customFormat="1" ht="12.75" hidden="1" customHeight="1">
      <c r="L10173" s="293"/>
      <c r="M10173" s="290"/>
      <c r="N10173" s="314"/>
    </row>
    <row r="10174" spans="12:14" s="291" customFormat="1" ht="12.75" hidden="1" customHeight="1">
      <c r="L10174" s="293"/>
      <c r="M10174" s="290"/>
      <c r="N10174" s="314"/>
    </row>
    <row r="10175" spans="12:14" s="291" customFormat="1" ht="12.75" hidden="1" customHeight="1">
      <c r="L10175" s="293"/>
      <c r="M10175" s="290"/>
      <c r="N10175" s="314"/>
    </row>
    <row r="10176" spans="12:14" s="291" customFormat="1" ht="12.75" hidden="1" customHeight="1">
      <c r="L10176" s="293"/>
      <c r="M10176" s="290"/>
      <c r="N10176" s="314"/>
    </row>
    <row r="10177" spans="12:14" s="291" customFormat="1" ht="12.75" hidden="1" customHeight="1">
      <c r="L10177" s="293"/>
      <c r="M10177" s="290"/>
      <c r="N10177" s="314"/>
    </row>
    <row r="10178" spans="12:14" s="291" customFormat="1" ht="12.75" hidden="1" customHeight="1">
      <c r="L10178" s="293"/>
      <c r="M10178" s="290"/>
      <c r="N10178" s="314"/>
    </row>
    <row r="10179" spans="12:14" s="291" customFormat="1" ht="12.75" hidden="1" customHeight="1">
      <c r="L10179" s="293"/>
      <c r="M10179" s="290"/>
      <c r="N10179" s="314"/>
    </row>
    <row r="10180" spans="12:14" s="291" customFormat="1" ht="12.75" hidden="1" customHeight="1">
      <c r="L10180" s="293"/>
      <c r="M10180" s="290"/>
      <c r="N10180" s="314"/>
    </row>
    <row r="10181" spans="12:14" s="291" customFormat="1" ht="12.75" hidden="1" customHeight="1">
      <c r="L10181" s="293"/>
      <c r="M10181" s="290"/>
      <c r="N10181" s="314"/>
    </row>
    <row r="10182" spans="12:14" s="291" customFormat="1" ht="12.75" hidden="1" customHeight="1">
      <c r="L10182" s="293"/>
      <c r="M10182" s="290"/>
      <c r="N10182" s="314"/>
    </row>
    <row r="10183" spans="12:14" s="291" customFormat="1" ht="12.75" hidden="1" customHeight="1">
      <c r="L10183" s="293"/>
      <c r="M10183" s="290"/>
      <c r="N10183" s="314"/>
    </row>
    <row r="10184" spans="12:14" s="291" customFormat="1" ht="12.75" hidden="1" customHeight="1">
      <c r="L10184" s="293"/>
      <c r="M10184" s="290"/>
      <c r="N10184" s="314"/>
    </row>
    <row r="10185" spans="12:14" s="291" customFormat="1" ht="12.75" hidden="1" customHeight="1">
      <c r="L10185" s="293"/>
      <c r="M10185" s="290"/>
      <c r="N10185" s="314"/>
    </row>
    <row r="10186" spans="12:14" s="291" customFormat="1" ht="12.75" hidden="1" customHeight="1">
      <c r="L10186" s="293"/>
      <c r="M10186" s="290"/>
      <c r="N10186" s="314"/>
    </row>
    <row r="10187" spans="12:14" s="291" customFormat="1" ht="12.75" hidden="1" customHeight="1">
      <c r="L10187" s="293"/>
      <c r="M10187" s="290"/>
      <c r="N10187" s="314"/>
    </row>
    <row r="10188" spans="12:14" s="291" customFormat="1" ht="12.75" hidden="1" customHeight="1">
      <c r="L10188" s="293"/>
      <c r="M10188" s="290"/>
      <c r="N10188" s="314"/>
    </row>
    <row r="10189" spans="12:14" s="291" customFormat="1" ht="12.75" hidden="1" customHeight="1">
      <c r="L10189" s="293"/>
      <c r="M10189" s="290"/>
      <c r="N10189" s="314"/>
    </row>
    <row r="10190" spans="12:14" s="291" customFormat="1" ht="12.75" hidden="1" customHeight="1">
      <c r="L10190" s="293"/>
      <c r="M10190" s="290"/>
      <c r="N10190" s="314"/>
    </row>
    <row r="10191" spans="12:14" s="291" customFormat="1" ht="12.75" hidden="1" customHeight="1">
      <c r="L10191" s="293"/>
      <c r="M10191" s="290"/>
      <c r="N10191" s="314"/>
    </row>
    <row r="10192" spans="12:14" s="291" customFormat="1" ht="12.75" hidden="1" customHeight="1">
      <c r="L10192" s="293"/>
      <c r="M10192" s="290"/>
      <c r="N10192" s="314"/>
    </row>
    <row r="10193" spans="12:14" s="291" customFormat="1" ht="12.75" hidden="1" customHeight="1">
      <c r="L10193" s="293"/>
      <c r="M10193" s="290"/>
      <c r="N10193" s="314"/>
    </row>
    <row r="10194" spans="12:14" s="291" customFormat="1" ht="12.75" hidden="1" customHeight="1">
      <c r="L10194" s="293"/>
      <c r="M10194" s="290"/>
      <c r="N10194" s="314"/>
    </row>
    <row r="10195" spans="12:14" s="291" customFormat="1" ht="12.75" hidden="1" customHeight="1">
      <c r="L10195" s="293"/>
      <c r="M10195" s="290"/>
      <c r="N10195" s="314"/>
    </row>
    <row r="10196" spans="12:14" s="291" customFormat="1" ht="12.75" hidden="1" customHeight="1">
      <c r="L10196" s="293"/>
      <c r="M10196" s="290"/>
      <c r="N10196" s="314"/>
    </row>
    <row r="10197" spans="12:14" s="291" customFormat="1" ht="12.75" hidden="1" customHeight="1">
      <c r="L10197" s="293"/>
      <c r="M10197" s="290"/>
      <c r="N10197" s="314"/>
    </row>
    <row r="10198" spans="12:14" s="291" customFormat="1" ht="12.75" hidden="1" customHeight="1">
      <c r="L10198" s="293"/>
      <c r="M10198" s="290"/>
      <c r="N10198" s="314"/>
    </row>
    <row r="10199" spans="12:14" s="291" customFormat="1" ht="12.75" hidden="1" customHeight="1">
      <c r="L10199" s="293"/>
      <c r="M10199" s="290"/>
      <c r="N10199" s="314"/>
    </row>
    <row r="10200" spans="12:14" s="291" customFormat="1" ht="12.75" hidden="1" customHeight="1">
      <c r="L10200" s="293"/>
      <c r="M10200" s="290"/>
      <c r="N10200" s="314"/>
    </row>
    <row r="10201" spans="12:14" s="291" customFormat="1" ht="12.75" hidden="1" customHeight="1">
      <c r="L10201" s="293"/>
      <c r="M10201" s="290"/>
      <c r="N10201" s="314"/>
    </row>
    <row r="10202" spans="12:14" s="291" customFormat="1" ht="12.75" hidden="1" customHeight="1">
      <c r="L10202" s="293"/>
      <c r="M10202" s="290"/>
      <c r="N10202" s="314"/>
    </row>
    <row r="10203" spans="12:14" s="291" customFormat="1" ht="12.75" hidden="1" customHeight="1">
      <c r="L10203" s="293"/>
      <c r="M10203" s="290"/>
      <c r="N10203" s="314"/>
    </row>
    <row r="10204" spans="12:14" s="291" customFormat="1" ht="12.75" hidden="1" customHeight="1">
      <c r="L10204" s="293"/>
      <c r="M10204" s="290"/>
      <c r="N10204" s="314"/>
    </row>
    <row r="10205" spans="12:14" s="291" customFormat="1" ht="12.75" hidden="1" customHeight="1">
      <c r="L10205" s="293"/>
      <c r="M10205" s="290"/>
      <c r="N10205" s="314"/>
    </row>
    <row r="10206" spans="12:14" s="291" customFormat="1" ht="12.75" hidden="1" customHeight="1">
      <c r="L10206" s="293"/>
      <c r="M10206" s="290"/>
      <c r="N10206" s="314"/>
    </row>
    <row r="10207" spans="12:14" s="291" customFormat="1" ht="12.75" hidden="1" customHeight="1">
      <c r="L10207" s="293"/>
      <c r="M10207" s="290"/>
      <c r="N10207" s="314"/>
    </row>
    <row r="10208" spans="12:14" s="291" customFormat="1" ht="12.75" hidden="1" customHeight="1">
      <c r="L10208" s="293"/>
      <c r="M10208" s="290"/>
      <c r="N10208" s="314"/>
    </row>
    <row r="10209" spans="12:14" s="291" customFormat="1" ht="12.75" hidden="1" customHeight="1">
      <c r="L10209" s="293"/>
      <c r="M10209" s="290"/>
      <c r="N10209" s="314"/>
    </row>
    <row r="10210" spans="12:14" s="291" customFormat="1" ht="12.75" hidden="1" customHeight="1">
      <c r="L10210" s="293"/>
      <c r="M10210" s="290"/>
      <c r="N10210" s="314"/>
    </row>
    <row r="10211" spans="12:14" s="291" customFormat="1" ht="12.75" hidden="1" customHeight="1">
      <c r="L10211" s="293"/>
      <c r="M10211" s="290"/>
      <c r="N10211" s="314"/>
    </row>
    <row r="10212" spans="12:14" s="291" customFormat="1" ht="12.75" hidden="1" customHeight="1">
      <c r="L10212" s="293"/>
      <c r="M10212" s="290"/>
      <c r="N10212" s="314"/>
    </row>
    <row r="10213" spans="12:14" s="291" customFormat="1" ht="12.75" hidden="1" customHeight="1">
      <c r="L10213" s="293"/>
      <c r="M10213" s="290"/>
      <c r="N10213" s="314"/>
    </row>
    <row r="10214" spans="12:14" s="291" customFormat="1" ht="12.75" hidden="1" customHeight="1">
      <c r="L10214" s="293"/>
      <c r="M10214" s="290"/>
      <c r="N10214" s="314"/>
    </row>
    <row r="10215" spans="12:14" s="291" customFormat="1" ht="12.75" hidden="1" customHeight="1">
      <c r="L10215" s="293"/>
      <c r="M10215" s="290"/>
      <c r="N10215" s="314"/>
    </row>
    <row r="10216" spans="12:14" s="291" customFormat="1" ht="12.75" hidden="1" customHeight="1">
      <c r="L10216" s="293"/>
      <c r="M10216" s="290"/>
      <c r="N10216" s="314"/>
    </row>
    <row r="10217" spans="12:14" s="291" customFormat="1" ht="12.75" hidden="1" customHeight="1">
      <c r="L10217" s="293"/>
      <c r="M10217" s="290"/>
      <c r="N10217" s="314"/>
    </row>
    <row r="10218" spans="12:14" s="291" customFormat="1" ht="12.75" hidden="1" customHeight="1">
      <c r="L10218" s="293"/>
      <c r="M10218" s="290"/>
      <c r="N10218" s="314"/>
    </row>
    <row r="10219" spans="12:14" s="291" customFormat="1" ht="12.75" hidden="1" customHeight="1">
      <c r="L10219" s="293"/>
      <c r="M10219" s="290"/>
      <c r="N10219" s="314"/>
    </row>
    <row r="10220" spans="12:14" s="291" customFormat="1" ht="12.75" hidden="1" customHeight="1">
      <c r="L10220" s="293"/>
      <c r="M10220" s="290"/>
      <c r="N10220" s="314"/>
    </row>
    <row r="10221" spans="12:14" s="291" customFormat="1" ht="12.75" hidden="1" customHeight="1">
      <c r="L10221" s="293"/>
      <c r="M10221" s="290"/>
      <c r="N10221" s="314"/>
    </row>
    <row r="10222" spans="12:14" s="291" customFormat="1" ht="12.75" hidden="1" customHeight="1">
      <c r="L10222" s="293"/>
      <c r="M10222" s="290"/>
      <c r="N10222" s="314"/>
    </row>
    <row r="10223" spans="12:14" s="291" customFormat="1" ht="12.75" hidden="1" customHeight="1">
      <c r="L10223" s="293"/>
      <c r="M10223" s="290"/>
      <c r="N10223" s="314"/>
    </row>
    <row r="10224" spans="12:14" s="291" customFormat="1" ht="12.75" hidden="1" customHeight="1">
      <c r="L10224" s="293"/>
      <c r="M10224" s="290"/>
      <c r="N10224" s="314"/>
    </row>
    <row r="10225" spans="12:14" s="291" customFormat="1" ht="12.75" hidden="1" customHeight="1">
      <c r="L10225" s="293"/>
      <c r="M10225" s="290"/>
      <c r="N10225" s="314"/>
    </row>
    <row r="10226" spans="12:14" s="291" customFormat="1" ht="12.75" hidden="1" customHeight="1">
      <c r="L10226" s="293"/>
      <c r="M10226" s="290"/>
      <c r="N10226" s="314"/>
    </row>
    <row r="10227" spans="12:14" s="291" customFormat="1" ht="12.75" hidden="1" customHeight="1">
      <c r="L10227" s="293"/>
      <c r="M10227" s="290"/>
      <c r="N10227" s="314"/>
    </row>
    <row r="10228" spans="12:14" s="291" customFormat="1" ht="12.75" hidden="1" customHeight="1">
      <c r="L10228" s="293"/>
      <c r="M10228" s="290"/>
      <c r="N10228" s="314"/>
    </row>
    <row r="10229" spans="12:14" s="291" customFormat="1" ht="12.75" hidden="1" customHeight="1">
      <c r="L10229" s="293"/>
      <c r="M10229" s="290"/>
      <c r="N10229" s="314"/>
    </row>
    <row r="10230" spans="12:14" s="291" customFormat="1" ht="12.75" hidden="1" customHeight="1">
      <c r="L10230" s="293"/>
      <c r="M10230" s="290"/>
      <c r="N10230" s="314"/>
    </row>
    <row r="10231" spans="12:14" s="291" customFormat="1" ht="12.75" hidden="1" customHeight="1">
      <c r="L10231" s="293"/>
      <c r="M10231" s="290"/>
      <c r="N10231" s="314"/>
    </row>
    <row r="10232" spans="12:14" s="291" customFormat="1" ht="12.75" hidden="1" customHeight="1">
      <c r="L10232" s="293"/>
      <c r="M10232" s="290"/>
      <c r="N10232" s="314"/>
    </row>
    <row r="10233" spans="12:14" s="291" customFormat="1" ht="12.75" hidden="1" customHeight="1">
      <c r="L10233" s="293"/>
      <c r="M10233" s="290"/>
      <c r="N10233" s="314"/>
    </row>
    <row r="10234" spans="12:14" s="291" customFormat="1" ht="12.75" hidden="1" customHeight="1">
      <c r="L10234" s="293"/>
      <c r="M10234" s="290"/>
      <c r="N10234" s="314"/>
    </row>
    <row r="10235" spans="12:14" s="291" customFormat="1" ht="12.75" hidden="1" customHeight="1">
      <c r="L10235" s="293"/>
      <c r="M10235" s="290"/>
      <c r="N10235" s="314"/>
    </row>
    <row r="10236" spans="12:14" s="291" customFormat="1" ht="12.75" hidden="1" customHeight="1">
      <c r="L10236" s="293"/>
      <c r="M10236" s="290"/>
      <c r="N10236" s="314"/>
    </row>
    <row r="10237" spans="12:14" s="291" customFormat="1" ht="12.75" hidden="1" customHeight="1">
      <c r="L10237" s="293"/>
      <c r="M10237" s="290"/>
      <c r="N10237" s="314"/>
    </row>
    <row r="10238" spans="12:14" s="291" customFormat="1" ht="12.75" hidden="1" customHeight="1">
      <c r="L10238" s="293"/>
      <c r="M10238" s="290"/>
      <c r="N10238" s="314"/>
    </row>
    <row r="10239" spans="12:14" s="291" customFormat="1" ht="12.75" hidden="1" customHeight="1">
      <c r="L10239" s="293"/>
      <c r="M10239" s="290"/>
      <c r="N10239" s="314"/>
    </row>
    <row r="10240" spans="12:14" s="291" customFormat="1" ht="12.75" hidden="1" customHeight="1">
      <c r="L10240" s="293"/>
      <c r="M10240" s="290"/>
      <c r="N10240" s="314"/>
    </row>
    <row r="10241" spans="12:14" s="291" customFormat="1" ht="12.75" hidden="1" customHeight="1">
      <c r="L10241" s="293"/>
      <c r="M10241" s="290"/>
      <c r="N10241" s="314"/>
    </row>
    <row r="10242" spans="12:14" s="291" customFormat="1" ht="12.75" hidden="1" customHeight="1">
      <c r="L10242" s="293"/>
      <c r="M10242" s="290"/>
      <c r="N10242" s="314"/>
    </row>
    <row r="10243" spans="12:14" s="291" customFormat="1" ht="12.75" hidden="1" customHeight="1">
      <c r="L10243" s="293"/>
      <c r="M10243" s="290"/>
      <c r="N10243" s="314"/>
    </row>
    <row r="10244" spans="12:14" s="291" customFormat="1" ht="12.75" hidden="1" customHeight="1">
      <c r="L10244" s="293"/>
      <c r="M10244" s="290"/>
      <c r="N10244" s="314"/>
    </row>
    <row r="10245" spans="12:14" s="291" customFormat="1" ht="12.75" hidden="1" customHeight="1">
      <c r="L10245" s="293"/>
      <c r="M10245" s="290"/>
      <c r="N10245" s="314"/>
    </row>
    <row r="10246" spans="12:14" s="291" customFormat="1" ht="12.75" hidden="1" customHeight="1">
      <c r="L10246" s="293"/>
      <c r="M10246" s="290"/>
      <c r="N10246" s="314"/>
    </row>
    <row r="10247" spans="12:14" s="291" customFormat="1" ht="12.75" hidden="1" customHeight="1">
      <c r="L10247" s="293"/>
      <c r="M10247" s="290"/>
      <c r="N10247" s="314"/>
    </row>
    <row r="10248" spans="12:14" s="291" customFormat="1" ht="12.75" hidden="1" customHeight="1">
      <c r="L10248" s="293"/>
      <c r="M10248" s="290"/>
      <c r="N10248" s="314"/>
    </row>
    <row r="10249" spans="12:14" s="291" customFormat="1" ht="12.75" hidden="1" customHeight="1">
      <c r="L10249" s="293"/>
      <c r="M10249" s="290"/>
      <c r="N10249" s="314"/>
    </row>
    <row r="10250" spans="12:14" s="291" customFormat="1" ht="12.75" hidden="1" customHeight="1">
      <c r="L10250" s="293"/>
      <c r="M10250" s="290"/>
      <c r="N10250" s="314"/>
    </row>
    <row r="10251" spans="12:14" s="291" customFormat="1" ht="12.75" hidden="1" customHeight="1">
      <c r="L10251" s="293"/>
      <c r="M10251" s="290"/>
      <c r="N10251" s="314"/>
    </row>
    <row r="10252" spans="12:14" s="291" customFormat="1" ht="12.75" hidden="1" customHeight="1">
      <c r="L10252" s="293"/>
      <c r="M10252" s="290"/>
      <c r="N10252" s="314"/>
    </row>
    <row r="10253" spans="12:14" s="291" customFormat="1" ht="12.75" hidden="1" customHeight="1">
      <c r="L10253" s="293"/>
      <c r="M10253" s="290"/>
      <c r="N10253" s="314"/>
    </row>
    <row r="10254" spans="12:14" s="291" customFormat="1" ht="12.75" hidden="1" customHeight="1">
      <c r="L10254" s="293"/>
      <c r="M10254" s="290"/>
      <c r="N10254" s="314"/>
    </row>
    <row r="10255" spans="12:14" s="291" customFormat="1" ht="12.75" hidden="1" customHeight="1">
      <c r="L10255" s="293"/>
      <c r="M10255" s="290"/>
      <c r="N10255" s="314"/>
    </row>
    <row r="10256" spans="12:14" s="291" customFormat="1" ht="12.75" hidden="1" customHeight="1">
      <c r="L10256" s="293"/>
      <c r="M10256" s="290"/>
      <c r="N10256" s="314"/>
    </row>
    <row r="10257" spans="12:14" s="291" customFormat="1" ht="12.75" hidden="1" customHeight="1">
      <c r="L10257" s="293"/>
      <c r="M10257" s="290"/>
      <c r="N10257" s="314"/>
    </row>
    <row r="10258" spans="12:14" s="291" customFormat="1" ht="12.75" hidden="1" customHeight="1">
      <c r="L10258" s="293"/>
      <c r="M10258" s="290"/>
      <c r="N10258" s="314"/>
    </row>
    <row r="10259" spans="12:14" s="291" customFormat="1" ht="12.75" hidden="1" customHeight="1">
      <c r="L10259" s="293"/>
      <c r="M10259" s="290"/>
      <c r="N10259" s="314"/>
    </row>
    <row r="10260" spans="12:14" s="291" customFormat="1" ht="12.75" hidden="1" customHeight="1">
      <c r="L10260" s="293"/>
      <c r="M10260" s="290"/>
      <c r="N10260" s="314"/>
    </row>
    <row r="10261" spans="12:14" s="291" customFormat="1" ht="12.75" hidden="1" customHeight="1">
      <c r="L10261" s="293"/>
      <c r="M10261" s="290"/>
      <c r="N10261" s="314"/>
    </row>
    <row r="10262" spans="12:14" s="291" customFormat="1" ht="12.75" hidden="1" customHeight="1">
      <c r="L10262" s="293"/>
      <c r="M10262" s="290"/>
      <c r="N10262" s="314"/>
    </row>
    <row r="10263" spans="12:14" s="291" customFormat="1" ht="12.75" hidden="1" customHeight="1">
      <c r="L10263" s="293"/>
      <c r="M10263" s="290"/>
      <c r="N10263" s="314"/>
    </row>
    <row r="10264" spans="12:14" s="291" customFormat="1" ht="12.75" hidden="1" customHeight="1">
      <c r="L10264" s="293"/>
      <c r="M10264" s="290"/>
      <c r="N10264" s="314"/>
    </row>
    <row r="10265" spans="12:14" s="291" customFormat="1" ht="12.75" hidden="1" customHeight="1">
      <c r="L10265" s="293"/>
      <c r="M10265" s="290"/>
      <c r="N10265" s="314"/>
    </row>
    <row r="10266" spans="12:14" s="291" customFormat="1" ht="12.75" hidden="1" customHeight="1">
      <c r="L10266" s="293"/>
      <c r="M10266" s="290"/>
      <c r="N10266" s="314"/>
    </row>
    <row r="10267" spans="12:14" s="291" customFormat="1" ht="12.75" hidden="1" customHeight="1">
      <c r="L10267" s="293"/>
      <c r="M10267" s="290"/>
      <c r="N10267" s="314"/>
    </row>
    <row r="10268" spans="12:14" s="291" customFormat="1" ht="12.75" hidden="1" customHeight="1">
      <c r="L10268" s="293"/>
      <c r="M10268" s="290"/>
      <c r="N10268" s="314"/>
    </row>
    <row r="10269" spans="12:14" s="291" customFormat="1" ht="12.75" hidden="1" customHeight="1">
      <c r="L10269" s="293"/>
      <c r="M10269" s="290"/>
      <c r="N10269" s="314"/>
    </row>
    <row r="10270" spans="12:14" s="291" customFormat="1" ht="12.75" hidden="1" customHeight="1">
      <c r="L10270" s="293"/>
      <c r="M10270" s="290"/>
      <c r="N10270" s="314"/>
    </row>
    <row r="10271" spans="12:14" s="291" customFormat="1" ht="12.75" hidden="1" customHeight="1">
      <c r="L10271" s="293"/>
      <c r="M10271" s="290"/>
      <c r="N10271" s="314"/>
    </row>
    <row r="10272" spans="12:14" s="291" customFormat="1" ht="12.75" hidden="1" customHeight="1">
      <c r="L10272" s="293"/>
      <c r="M10272" s="290"/>
      <c r="N10272" s="314"/>
    </row>
    <row r="10273" spans="12:14" s="291" customFormat="1" ht="12.75" hidden="1" customHeight="1">
      <c r="L10273" s="293"/>
      <c r="M10273" s="290"/>
      <c r="N10273" s="314"/>
    </row>
    <row r="10274" spans="12:14" s="291" customFormat="1" ht="12.75" hidden="1" customHeight="1">
      <c r="L10274" s="293"/>
      <c r="M10274" s="290"/>
      <c r="N10274" s="314"/>
    </row>
    <row r="10275" spans="12:14" s="291" customFormat="1" ht="12.75" hidden="1" customHeight="1">
      <c r="L10275" s="293"/>
      <c r="M10275" s="290"/>
      <c r="N10275" s="314"/>
    </row>
    <row r="10276" spans="12:14" s="291" customFormat="1" ht="12.75" hidden="1" customHeight="1">
      <c r="L10276" s="293"/>
      <c r="M10276" s="290"/>
      <c r="N10276" s="314"/>
    </row>
    <row r="10277" spans="12:14" s="291" customFormat="1" ht="12.75" hidden="1" customHeight="1">
      <c r="L10277" s="293"/>
      <c r="M10277" s="290"/>
      <c r="N10277" s="314"/>
    </row>
    <row r="10278" spans="12:14" s="291" customFormat="1" ht="12.75" hidden="1" customHeight="1">
      <c r="L10278" s="293"/>
      <c r="M10278" s="290"/>
      <c r="N10278" s="314"/>
    </row>
    <row r="10279" spans="12:14" s="291" customFormat="1" ht="12.75" hidden="1" customHeight="1">
      <c r="L10279" s="293"/>
      <c r="M10279" s="290"/>
      <c r="N10279" s="314"/>
    </row>
    <row r="10280" spans="12:14" s="291" customFormat="1" ht="12.75" hidden="1" customHeight="1">
      <c r="L10280" s="293"/>
      <c r="M10280" s="290"/>
      <c r="N10280" s="314"/>
    </row>
    <row r="10281" spans="12:14" s="291" customFormat="1" ht="12.75" hidden="1" customHeight="1">
      <c r="L10281" s="293"/>
      <c r="M10281" s="290"/>
      <c r="N10281" s="314"/>
    </row>
    <row r="10282" spans="12:14" s="291" customFormat="1" ht="12.75" hidden="1" customHeight="1">
      <c r="L10282" s="293"/>
      <c r="M10282" s="290"/>
      <c r="N10282" s="314"/>
    </row>
    <row r="10283" spans="12:14" s="291" customFormat="1" ht="12.75" hidden="1" customHeight="1">
      <c r="L10283" s="293"/>
      <c r="M10283" s="290"/>
      <c r="N10283" s="314"/>
    </row>
    <row r="10284" spans="12:14" s="291" customFormat="1" ht="12.75" hidden="1" customHeight="1">
      <c r="L10284" s="293"/>
      <c r="M10284" s="290"/>
      <c r="N10284" s="314"/>
    </row>
    <row r="10285" spans="12:14" s="291" customFormat="1" ht="12.75" hidden="1" customHeight="1">
      <c r="L10285" s="293"/>
      <c r="M10285" s="290"/>
      <c r="N10285" s="314"/>
    </row>
    <row r="10286" spans="12:14" s="291" customFormat="1" ht="12.75" hidden="1" customHeight="1">
      <c r="L10286" s="293"/>
      <c r="M10286" s="290"/>
      <c r="N10286" s="314"/>
    </row>
    <row r="10287" spans="12:14" s="291" customFormat="1" ht="12.75" hidden="1" customHeight="1">
      <c r="L10287" s="293"/>
      <c r="M10287" s="290"/>
      <c r="N10287" s="314"/>
    </row>
    <row r="10288" spans="12:14" s="291" customFormat="1" ht="12.75" hidden="1" customHeight="1">
      <c r="L10288" s="293"/>
      <c r="M10288" s="290"/>
      <c r="N10288" s="314"/>
    </row>
    <row r="10289" spans="12:14" s="291" customFormat="1" ht="12.75" hidden="1" customHeight="1">
      <c r="L10289" s="293"/>
      <c r="M10289" s="290"/>
      <c r="N10289" s="314"/>
    </row>
    <row r="10290" spans="12:14" s="291" customFormat="1" ht="12.75" hidden="1" customHeight="1">
      <c r="L10290" s="293"/>
      <c r="M10290" s="290"/>
      <c r="N10290" s="314"/>
    </row>
    <row r="10291" spans="12:14" s="291" customFormat="1" ht="12.75" hidden="1" customHeight="1">
      <c r="L10291" s="293"/>
      <c r="M10291" s="290"/>
      <c r="N10291" s="314"/>
    </row>
    <row r="10292" spans="12:14" s="291" customFormat="1" ht="12.75" hidden="1" customHeight="1">
      <c r="L10292" s="293"/>
      <c r="M10292" s="290"/>
      <c r="N10292" s="314"/>
    </row>
    <row r="10293" spans="12:14" s="291" customFormat="1" ht="12.75" hidden="1" customHeight="1">
      <c r="L10293" s="293"/>
      <c r="M10293" s="290"/>
      <c r="N10293" s="314"/>
    </row>
    <row r="10294" spans="12:14" s="291" customFormat="1" ht="12.75" hidden="1" customHeight="1">
      <c r="L10294" s="293"/>
      <c r="M10294" s="290"/>
      <c r="N10294" s="314"/>
    </row>
    <row r="10295" spans="12:14" s="291" customFormat="1" ht="12.75" hidden="1" customHeight="1">
      <c r="L10295" s="293"/>
      <c r="M10295" s="290"/>
      <c r="N10295" s="314"/>
    </row>
    <row r="10296" spans="12:14" s="291" customFormat="1" ht="12.75" hidden="1" customHeight="1">
      <c r="L10296" s="293"/>
      <c r="M10296" s="290"/>
      <c r="N10296" s="314"/>
    </row>
    <row r="10297" spans="12:14" s="291" customFormat="1" ht="12.75" hidden="1" customHeight="1">
      <c r="L10297" s="293"/>
      <c r="M10297" s="290"/>
      <c r="N10297" s="314"/>
    </row>
    <row r="10298" spans="12:14" s="291" customFormat="1" ht="12.75" hidden="1" customHeight="1">
      <c r="L10298" s="293"/>
      <c r="M10298" s="290"/>
      <c r="N10298" s="314"/>
    </row>
    <row r="10299" spans="12:14" s="291" customFormat="1" ht="12.75" hidden="1" customHeight="1">
      <c r="L10299" s="293"/>
      <c r="M10299" s="290"/>
      <c r="N10299" s="314"/>
    </row>
    <row r="10300" spans="12:14" s="291" customFormat="1" ht="12.75" hidden="1" customHeight="1">
      <c r="L10300" s="293"/>
      <c r="M10300" s="290"/>
      <c r="N10300" s="314"/>
    </row>
    <row r="10301" spans="12:14" s="291" customFormat="1" ht="12.75" hidden="1" customHeight="1">
      <c r="L10301" s="293"/>
      <c r="M10301" s="290"/>
      <c r="N10301" s="314"/>
    </row>
    <row r="10302" spans="12:14" s="291" customFormat="1" ht="12.75" hidden="1" customHeight="1">
      <c r="L10302" s="293"/>
      <c r="M10302" s="290"/>
      <c r="N10302" s="314"/>
    </row>
    <row r="10303" spans="12:14" s="291" customFormat="1" ht="12.75" hidden="1" customHeight="1">
      <c r="L10303" s="293"/>
      <c r="M10303" s="290"/>
      <c r="N10303" s="314"/>
    </row>
    <row r="10304" spans="12:14" s="291" customFormat="1" ht="12.75" hidden="1" customHeight="1">
      <c r="L10304" s="293"/>
      <c r="M10304" s="290"/>
      <c r="N10304" s="314"/>
    </row>
    <row r="10305" spans="12:14" s="291" customFormat="1" ht="12.75" hidden="1" customHeight="1">
      <c r="L10305" s="293"/>
      <c r="M10305" s="290"/>
      <c r="N10305" s="314"/>
    </row>
    <row r="10306" spans="12:14" s="291" customFormat="1" ht="12.75" hidden="1" customHeight="1">
      <c r="L10306" s="293"/>
      <c r="M10306" s="290"/>
      <c r="N10306" s="314"/>
    </row>
    <row r="10307" spans="12:14" s="291" customFormat="1" ht="12.75" hidden="1" customHeight="1">
      <c r="L10307" s="293"/>
      <c r="M10307" s="290"/>
      <c r="N10307" s="314"/>
    </row>
    <row r="10308" spans="12:14" s="291" customFormat="1" ht="12.75" hidden="1" customHeight="1">
      <c r="L10308" s="293"/>
      <c r="M10308" s="290"/>
      <c r="N10308" s="314"/>
    </row>
    <row r="10309" spans="12:14" s="291" customFormat="1" ht="12.75" hidden="1" customHeight="1">
      <c r="L10309" s="293"/>
      <c r="M10309" s="290"/>
      <c r="N10309" s="314"/>
    </row>
    <row r="10310" spans="12:14" s="291" customFormat="1" ht="12.75" hidden="1" customHeight="1">
      <c r="L10310" s="293"/>
      <c r="M10310" s="290"/>
      <c r="N10310" s="314"/>
    </row>
    <row r="10311" spans="12:14" s="291" customFormat="1" ht="12.75" hidden="1" customHeight="1">
      <c r="L10311" s="293"/>
      <c r="M10311" s="290"/>
      <c r="N10311" s="314"/>
    </row>
    <row r="10312" spans="12:14" s="291" customFormat="1" ht="12.75" hidden="1" customHeight="1">
      <c r="L10312" s="293"/>
      <c r="M10312" s="290"/>
      <c r="N10312" s="314"/>
    </row>
    <row r="10313" spans="12:14" s="291" customFormat="1" ht="12.75" hidden="1" customHeight="1">
      <c r="L10313" s="293"/>
      <c r="M10313" s="290"/>
      <c r="N10313" s="314"/>
    </row>
    <row r="10314" spans="12:14" s="291" customFormat="1" ht="12.75" hidden="1" customHeight="1">
      <c r="L10314" s="293"/>
      <c r="M10314" s="290"/>
      <c r="N10314" s="314"/>
    </row>
    <row r="10315" spans="12:14" s="291" customFormat="1" ht="12.75" hidden="1" customHeight="1">
      <c r="L10315" s="293"/>
      <c r="M10315" s="290"/>
      <c r="N10315" s="314"/>
    </row>
    <row r="10316" spans="12:14" s="291" customFormat="1" ht="12.75" hidden="1" customHeight="1">
      <c r="L10316" s="293"/>
      <c r="M10316" s="290"/>
      <c r="N10316" s="314"/>
    </row>
    <row r="10317" spans="12:14" s="291" customFormat="1" ht="12.75" hidden="1" customHeight="1">
      <c r="L10317" s="293"/>
      <c r="M10317" s="290"/>
      <c r="N10317" s="314"/>
    </row>
    <row r="10318" spans="12:14" s="291" customFormat="1" ht="12.75" hidden="1" customHeight="1">
      <c r="L10318" s="293"/>
      <c r="M10318" s="290"/>
      <c r="N10318" s="314"/>
    </row>
    <row r="10319" spans="12:14" s="291" customFormat="1" ht="12.75" hidden="1" customHeight="1">
      <c r="L10319" s="293"/>
      <c r="M10319" s="290"/>
      <c r="N10319" s="314"/>
    </row>
    <row r="10320" spans="12:14" s="291" customFormat="1" ht="12.75" hidden="1" customHeight="1">
      <c r="L10320" s="293"/>
      <c r="M10320" s="290"/>
      <c r="N10320" s="314"/>
    </row>
    <row r="10321" spans="12:14" s="291" customFormat="1" ht="12.75" hidden="1" customHeight="1">
      <c r="L10321" s="293"/>
      <c r="M10321" s="290"/>
      <c r="N10321" s="314"/>
    </row>
    <row r="10322" spans="12:14" s="291" customFormat="1" ht="12.75" hidden="1" customHeight="1">
      <c r="L10322" s="293"/>
      <c r="M10322" s="290"/>
      <c r="N10322" s="314"/>
    </row>
    <row r="10323" spans="12:14" s="291" customFormat="1" ht="12.75" hidden="1" customHeight="1">
      <c r="L10323" s="293"/>
      <c r="M10323" s="290"/>
      <c r="N10323" s="314"/>
    </row>
    <row r="10324" spans="12:14" s="291" customFormat="1" ht="12.75" hidden="1" customHeight="1">
      <c r="L10324" s="293"/>
      <c r="M10324" s="290"/>
      <c r="N10324" s="314"/>
    </row>
    <row r="10325" spans="12:14" s="291" customFormat="1" ht="12.75" hidden="1" customHeight="1">
      <c r="L10325" s="293"/>
      <c r="M10325" s="290"/>
      <c r="N10325" s="314"/>
    </row>
    <row r="10326" spans="12:14" s="291" customFormat="1" ht="12.75" hidden="1" customHeight="1">
      <c r="L10326" s="293"/>
      <c r="M10326" s="290"/>
      <c r="N10326" s="314"/>
    </row>
    <row r="10327" spans="12:14" s="291" customFormat="1" ht="12.75" hidden="1" customHeight="1">
      <c r="L10327" s="293"/>
      <c r="M10327" s="290"/>
      <c r="N10327" s="314"/>
    </row>
    <row r="10328" spans="12:14" s="291" customFormat="1" ht="12.75" hidden="1" customHeight="1">
      <c r="L10328" s="293"/>
      <c r="M10328" s="290"/>
      <c r="N10328" s="314"/>
    </row>
    <row r="10329" spans="12:14" s="291" customFormat="1" ht="12.75" hidden="1" customHeight="1">
      <c r="L10329" s="293"/>
      <c r="M10329" s="290"/>
      <c r="N10329" s="314"/>
    </row>
    <row r="10330" spans="12:14" s="291" customFormat="1" ht="12.75" hidden="1" customHeight="1">
      <c r="L10330" s="293"/>
      <c r="M10330" s="290"/>
      <c r="N10330" s="314"/>
    </row>
    <row r="10331" spans="12:14" s="291" customFormat="1" ht="12.75" hidden="1" customHeight="1">
      <c r="L10331" s="293"/>
      <c r="M10331" s="290"/>
      <c r="N10331" s="314"/>
    </row>
    <row r="10332" spans="12:14" s="291" customFormat="1" ht="12.75" hidden="1" customHeight="1">
      <c r="L10332" s="293"/>
      <c r="M10332" s="290"/>
      <c r="N10332" s="314"/>
    </row>
    <row r="10333" spans="12:14" s="291" customFormat="1" ht="12.75" hidden="1" customHeight="1">
      <c r="L10333" s="293"/>
      <c r="M10333" s="290"/>
      <c r="N10333" s="314"/>
    </row>
    <row r="10334" spans="12:14" s="291" customFormat="1" ht="12.75" hidden="1" customHeight="1">
      <c r="L10334" s="293"/>
      <c r="M10334" s="290"/>
      <c r="N10334" s="314"/>
    </row>
    <row r="10335" spans="12:14" s="291" customFormat="1" ht="12.75" hidden="1" customHeight="1">
      <c r="L10335" s="293"/>
      <c r="M10335" s="290"/>
      <c r="N10335" s="314"/>
    </row>
    <row r="10336" spans="12:14" s="291" customFormat="1" ht="12.75" hidden="1" customHeight="1">
      <c r="L10336" s="293"/>
      <c r="M10336" s="290"/>
      <c r="N10336" s="314"/>
    </row>
    <row r="10337" spans="12:14" s="291" customFormat="1" ht="12.75" hidden="1" customHeight="1">
      <c r="L10337" s="293"/>
      <c r="M10337" s="290"/>
      <c r="N10337" s="314"/>
    </row>
    <row r="10338" spans="12:14" s="291" customFormat="1" ht="12.75" hidden="1" customHeight="1">
      <c r="L10338" s="293"/>
      <c r="M10338" s="290"/>
      <c r="N10338" s="314"/>
    </row>
    <row r="10339" spans="12:14" s="291" customFormat="1" ht="12.75" hidden="1" customHeight="1">
      <c r="L10339" s="293"/>
      <c r="M10339" s="290"/>
      <c r="N10339" s="314"/>
    </row>
    <row r="10340" spans="12:14" s="291" customFormat="1" ht="12.75" hidden="1" customHeight="1">
      <c r="L10340" s="293"/>
      <c r="M10340" s="290"/>
      <c r="N10340" s="314"/>
    </row>
    <row r="10341" spans="12:14" s="291" customFormat="1" ht="12.75" hidden="1" customHeight="1">
      <c r="L10341" s="293"/>
      <c r="M10341" s="290"/>
      <c r="N10341" s="314"/>
    </row>
    <row r="10342" spans="12:14" s="291" customFormat="1" ht="12.75" hidden="1" customHeight="1">
      <c r="L10342" s="293"/>
      <c r="M10342" s="290"/>
      <c r="N10342" s="314"/>
    </row>
    <row r="10343" spans="12:14" s="291" customFormat="1" ht="12.75" hidden="1" customHeight="1">
      <c r="L10343" s="293"/>
      <c r="M10343" s="290"/>
      <c r="N10343" s="314"/>
    </row>
    <row r="10344" spans="12:14" s="291" customFormat="1" ht="12.75" hidden="1" customHeight="1">
      <c r="L10344" s="293"/>
      <c r="M10344" s="290"/>
      <c r="N10344" s="314"/>
    </row>
    <row r="10345" spans="12:14" s="291" customFormat="1" ht="12.75" hidden="1" customHeight="1">
      <c r="L10345" s="293"/>
      <c r="M10345" s="290"/>
      <c r="N10345" s="314"/>
    </row>
    <row r="10346" spans="12:14" s="291" customFormat="1" ht="12.75" hidden="1" customHeight="1">
      <c r="L10346" s="293"/>
      <c r="M10346" s="290"/>
      <c r="N10346" s="314"/>
    </row>
    <row r="10347" spans="12:14" s="291" customFormat="1" ht="12.75" hidden="1" customHeight="1">
      <c r="L10347" s="293"/>
      <c r="M10347" s="290"/>
      <c r="N10347" s="314"/>
    </row>
    <row r="10348" spans="12:14" s="291" customFormat="1" ht="12.75" hidden="1" customHeight="1">
      <c r="L10348" s="293"/>
      <c r="M10348" s="290"/>
      <c r="N10348" s="314"/>
    </row>
    <row r="10349" spans="12:14" s="291" customFormat="1" ht="12.75" hidden="1" customHeight="1">
      <c r="L10349" s="293"/>
      <c r="M10349" s="290"/>
      <c r="N10349" s="314"/>
    </row>
    <row r="10350" spans="12:14" s="291" customFormat="1" ht="12.75" hidden="1" customHeight="1">
      <c r="L10350" s="293"/>
      <c r="M10350" s="290"/>
      <c r="N10350" s="314"/>
    </row>
    <row r="10351" spans="12:14" s="291" customFormat="1" ht="12.75" hidden="1" customHeight="1">
      <c r="L10351" s="293"/>
      <c r="M10351" s="290"/>
      <c r="N10351" s="314"/>
    </row>
    <row r="10352" spans="12:14" s="291" customFormat="1" ht="12.75" hidden="1" customHeight="1">
      <c r="L10352" s="293"/>
      <c r="M10352" s="290"/>
      <c r="N10352" s="314"/>
    </row>
    <row r="10353" spans="12:14" s="291" customFormat="1" ht="12.75" hidden="1" customHeight="1">
      <c r="L10353" s="293"/>
      <c r="M10353" s="290"/>
      <c r="N10353" s="314"/>
    </row>
    <row r="10354" spans="12:14" s="291" customFormat="1" ht="12.75" hidden="1" customHeight="1">
      <c r="L10354" s="293"/>
      <c r="M10354" s="290"/>
      <c r="N10354" s="314"/>
    </row>
    <row r="10355" spans="12:14" s="291" customFormat="1" ht="12.75" hidden="1" customHeight="1">
      <c r="L10355" s="293"/>
      <c r="M10355" s="290"/>
      <c r="N10355" s="314"/>
    </row>
    <row r="10356" spans="12:14" s="291" customFormat="1" ht="12.75" hidden="1" customHeight="1">
      <c r="L10356" s="293"/>
      <c r="M10356" s="290"/>
      <c r="N10356" s="314"/>
    </row>
    <row r="10357" spans="12:14" s="291" customFormat="1" ht="12.75" hidden="1" customHeight="1">
      <c r="L10357" s="293"/>
      <c r="M10357" s="290"/>
      <c r="N10357" s="314"/>
    </row>
    <row r="10358" spans="12:14" s="291" customFormat="1" ht="12.75" hidden="1" customHeight="1">
      <c r="L10358" s="293"/>
      <c r="M10358" s="290"/>
      <c r="N10358" s="314"/>
    </row>
    <row r="10359" spans="12:14" s="291" customFormat="1" ht="12.75" hidden="1" customHeight="1">
      <c r="L10359" s="293"/>
      <c r="M10359" s="290"/>
      <c r="N10359" s="314"/>
    </row>
    <row r="10360" spans="12:14" s="291" customFormat="1" ht="12.75" hidden="1" customHeight="1">
      <c r="L10360" s="293"/>
      <c r="M10360" s="290"/>
      <c r="N10360" s="314"/>
    </row>
    <row r="10361" spans="12:14" s="291" customFormat="1" ht="12.75" hidden="1" customHeight="1">
      <c r="L10361" s="293"/>
      <c r="M10361" s="290"/>
      <c r="N10361" s="314"/>
    </row>
    <row r="10362" spans="12:14" s="291" customFormat="1" ht="12.75" hidden="1" customHeight="1">
      <c r="L10362" s="293"/>
      <c r="M10362" s="290"/>
      <c r="N10362" s="314"/>
    </row>
    <row r="10363" spans="12:14" s="291" customFormat="1" ht="12.75" hidden="1" customHeight="1">
      <c r="L10363" s="293"/>
      <c r="M10363" s="290"/>
      <c r="N10363" s="314"/>
    </row>
    <row r="10364" spans="12:14" s="291" customFormat="1" ht="12.75" hidden="1" customHeight="1">
      <c r="L10364" s="293"/>
      <c r="M10364" s="290"/>
      <c r="N10364" s="314"/>
    </row>
    <row r="10365" spans="12:14" s="291" customFormat="1" ht="12.75" hidden="1" customHeight="1">
      <c r="L10365" s="293"/>
      <c r="M10365" s="290"/>
      <c r="N10365" s="314"/>
    </row>
    <row r="10366" spans="12:14" s="291" customFormat="1" ht="12.75" hidden="1" customHeight="1">
      <c r="L10366" s="293"/>
      <c r="M10366" s="290"/>
      <c r="N10366" s="314"/>
    </row>
    <row r="10367" spans="12:14" s="291" customFormat="1" ht="12.75" hidden="1" customHeight="1">
      <c r="L10367" s="293"/>
      <c r="M10367" s="290"/>
      <c r="N10367" s="314"/>
    </row>
    <row r="10368" spans="12:14" s="291" customFormat="1" ht="12.75" hidden="1" customHeight="1">
      <c r="L10368" s="293"/>
      <c r="M10368" s="290"/>
      <c r="N10368" s="314"/>
    </row>
    <row r="10369" spans="12:14" s="291" customFormat="1" ht="12.75" hidden="1" customHeight="1">
      <c r="L10369" s="293"/>
      <c r="M10369" s="290"/>
      <c r="N10369" s="314"/>
    </row>
    <row r="10370" spans="12:14" s="291" customFormat="1" ht="12.75" hidden="1" customHeight="1">
      <c r="L10370" s="293"/>
      <c r="M10370" s="290"/>
      <c r="N10370" s="314"/>
    </row>
    <row r="10371" spans="12:14" s="291" customFormat="1" ht="12.75" hidden="1" customHeight="1">
      <c r="L10371" s="293"/>
      <c r="M10371" s="290"/>
      <c r="N10371" s="314"/>
    </row>
    <row r="10372" spans="12:14" s="291" customFormat="1" ht="12.75" hidden="1" customHeight="1">
      <c r="L10372" s="293"/>
      <c r="M10372" s="290"/>
      <c r="N10372" s="314"/>
    </row>
    <row r="10373" spans="12:14" s="291" customFormat="1" ht="12.75" hidden="1" customHeight="1">
      <c r="L10373" s="293"/>
      <c r="M10373" s="290"/>
      <c r="N10373" s="314"/>
    </row>
    <row r="10374" spans="12:14" s="291" customFormat="1" ht="12.75" hidden="1" customHeight="1">
      <c r="L10374" s="293"/>
      <c r="M10374" s="290"/>
      <c r="N10374" s="314"/>
    </row>
    <row r="10375" spans="12:14" s="291" customFormat="1" ht="12.75" hidden="1" customHeight="1">
      <c r="L10375" s="293"/>
      <c r="M10375" s="290"/>
      <c r="N10375" s="314"/>
    </row>
    <row r="10376" spans="12:14" s="291" customFormat="1" ht="12.75" hidden="1" customHeight="1">
      <c r="L10376" s="293"/>
      <c r="M10376" s="290"/>
      <c r="N10376" s="314"/>
    </row>
    <row r="10377" spans="12:14" s="291" customFormat="1" ht="12.75" hidden="1" customHeight="1">
      <c r="L10377" s="293"/>
      <c r="M10377" s="290"/>
      <c r="N10377" s="314"/>
    </row>
    <row r="10378" spans="12:14" s="291" customFormat="1" ht="12.75" hidden="1" customHeight="1">
      <c r="L10378" s="293"/>
      <c r="M10378" s="290"/>
      <c r="N10378" s="314"/>
    </row>
    <row r="10379" spans="12:14" s="291" customFormat="1" ht="12.75" hidden="1" customHeight="1">
      <c r="L10379" s="293"/>
      <c r="M10379" s="290"/>
      <c r="N10379" s="314"/>
    </row>
    <row r="10380" spans="12:14" s="291" customFormat="1" ht="12.75" hidden="1" customHeight="1">
      <c r="L10380" s="293"/>
      <c r="M10380" s="290"/>
      <c r="N10380" s="314"/>
    </row>
    <row r="10381" spans="12:14" s="291" customFormat="1" ht="12.75" hidden="1" customHeight="1">
      <c r="L10381" s="293"/>
      <c r="M10381" s="290"/>
      <c r="N10381" s="314"/>
    </row>
    <row r="10382" spans="12:14" s="291" customFormat="1" ht="12.75" hidden="1" customHeight="1">
      <c r="L10382" s="293"/>
      <c r="M10382" s="290"/>
      <c r="N10382" s="314"/>
    </row>
    <row r="10383" spans="12:14" s="291" customFormat="1" ht="12.75" hidden="1" customHeight="1">
      <c r="L10383" s="293"/>
      <c r="M10383" s="290"/>
      <c r="N10383" s="314"/>
    </row>
    <row r="10384" spans="12:14" s="291" customFormat="1" ht="12.75" hidden="1" customHeight="1">
      <c r="L10384" s="293"/>
      <c r="M10384" s="290"/>
      <c r="N10384" s="314"/>
    </row>
    <row r="10385" spans="12:14" s="291" customFormat="1" ht="12.75" hidden="1" customHeight="1">
      <c r="L10385" s="293"/>
      <c r="M10385" s="290"/>
      <c r="N10385" s="314"/>
    </row>
    <row r="10386" spans="12:14" s="291" customFormat="1" ht="12.75" hidden="1" customHeight="1">
      <c r="L10386" s="293"/>
      <c r="M10386" s="290"/>
      <c r="N10386" s="314"/>
    </row>
    <row r="10387" spans="12:14" s="291" customFormat="1" ht="12.75" hidden="1" customHeight="1">
      <c r="L10387" s="293"/>
      <c r="M10387" s="290"/>
      <c r="N10387" s="314"/>
    </row>
    <row r="10388" spans="12:14" s="291" customFormat="1" ht="12.75" hidden="1" customHeight="1">
      <c r="L10388" s="293"/>
      <c r="M10388" s="290"/>
      <c r="N10388" s="314"/>
    </row>
    <row r="10389" spans="12:14" s="291" customFormat="1" ht="12.75" hidden="1" customHeight="1">
      <c r="L10389" s="293"/>
      <c r="M10389" s="290"/>
      <c r="N10389" s="314"/>
    </row>
    <row r="10390" spans="12:14" s="291" customFormat="1" ht="12.75" hidden="1" customHeight="1">
      <c r="L10390" s="293"/>
      <c r="M10390" s="290"/>
      <c r="N10390" s="314"/>
    </row>
    <row r="10391" spans="12:14" s="291" customFormat="1" ht="12.75" hidden="1" customHeight="1">
      <c r="L10391" s="293"/>
      <c r="M10391" s="290"/>
      <c r="N10391" s="314"/>
    </row>
    <row r="10392" spans="12:14" s="291" customFormat="1" ht="12.75" hidden="1" customHeight="1">
      <c r="L10392" s="293"/>
      <c r="M10392" s="290"/>
      <c r="N10392" s="314"/>
    </row>
    <row r="10393" spans="12:14" s="291" customFormat="1" ht="12.75" hidden="1" customHeight="1">
      <c r="L10393" s="293"/>
      <c r="M10393" s="290"/>
      <c r="N10393" s="314"/>
    </row>
    <row r="10394" spans="12:14" s="291" customFormat="1" ht="12.75" hidden="1" customHeight="1">
      <c r="L10394" s="293"/>
      <c r="M10394" s="290"/>
      <c r="N10394" s="314"/>
    </row>
    <row r="10395" spans="12:14" s="291" customFormat="1" ht="12.75" hidden="1" customHeight="1">
      <c r="L10395" s="293"/>
      <c r="M10395" s="290"/>
      <c r="N10395" s="314"/>
    </row>
    <row r="10396" spans="12:14" s="291" customFormat="1" ht="12.75" hidden="1" customHeight="1">
      <c r="L10396" s="293"/>
      <c r="M10396" s="290"/>
      <c r="N10396" s="314"/>
    </row>
    <row r="10397" spans="12:14" s="291" customFormat="1" ht="12.75" hidden="1" customHeight="1">
      <c r="L10397" s="293"/>
      <c r="M10397" s="290"/>
      <c r="N10397" s="314"/>
    </row>
    <row r="10398" spans="12:14" s="291" customFormat="1" ht="12.75" hidden="1" customHeight="1">
      <c r="L10398" s="293"/>
      <c r="M10398" s="290"/>
      <c r="N10398" s="314"/>
    </row>
    <row r="10399" spans="12:14" s="291" customFormat="1" ht="12.75" hidden="1" customHeight="1">
      <c r="L10399" s="293"/>
      <c r="M10399" s="290"/>
      <c r="N10399" s="314"/>
    </row>
    <row r="10400" spans="12:14" s="291" customFormat="1" ht="12.75" hidden="1" customHeight="1">
      <c r="L10400" s="293"/>
      <c r="M10400" s="290"/>
      <c r="N10400" s="314"/>
    </row>
    <row r="10401" spans="12:14" s="291" customFormat="1" ht="12.75" hidden="1" customHeight="1">
      <c r="L10401" s="293"/>
      <c r="M10401" s="290"/>
      <c r="N10401" s="314"/>
    </row>
    <row r="10402" spans="12:14" s="291" customFormat="1" ht="12.75" hidden="1" customHeight="1">
      <c r="L10402" s="293"/>
      <c r="M10402" s="290"/>
      <c r="N10402" s="314"/>
    </row>
    <row r="10403" spans="12:14" s="291" customFormat="1" ht="12.75" hidden="1" customHeight="1">
      <c r="L10403" s="293"/>
      <c r="M10403" s="290"/>
      <c r="N10403" s="314"/>
    </row>
    <row r="10404" spans="12:14" s="291" customFormat="1" ht="12.75" hidden="1" customHeight="1">
      <c r="L10404" s="293"/>
      <c r="M10404" s="290"/>
      <c r="N10404" s="314"/>
    </row>
    <row r="10405" spans="12:14" s="291" customFormat="1" ht="12.75" hidden="1" customHeight="1">
      <c r="L10405" s="293"/>
      <c r="M10405" s="290"/>
      <c r="N10405" s="314"/>
    </row>
    <row r="10406" spans="12:14" s="291" customFormat="1" ht="12.75" hidden="1" customHeight="1">
      <c r="L10406" s="293"/>
      <c r="M10406" s="290"/>
      <c r="N10406" s="314"/>
    </row>
    <row r="10407" spans="12:14" s="291" customFormat="1" ht="12.75" hidden="1" customHeight="1">
      <c r="L10407" s="293"/>
      <c r="M10407" s="290"/>
      <c r="N10407" s="314"/>
    </row>
    <row r="10408" spans="12:14" s="291" customFormat="1" ht="12.75" hidden="1" customHeight="1">
      <c r="L10408" s="293"/>
      <c r="M10408" s="290"/>
      <c r="N10408" s="314"/>
    </row>
    <row r="10409" spans="12:14" s="291" customFormat="1" ht="12.75" hidden="1" customHeight="1">
      <c r="L10409" s="293"/>
      <c r="M10409" s="290"/>
      <c r="N10409" s="314"/>
    </row>
    <row r="10410" spans="12:14" s="291" customFormat="1" ht="12.75" hidden="1" customHeight="1">
      <c r="L10410" s="293"/>
      <c r="M10410" s="290"/>
      <c r="N10410" s="314"/>
    </row>
    <row r="10411" spans="12:14" s="291" customFormat="1" ht="12.75" hidden="1" customHeight="1">
      <c r="L10411" s="293"/>
      <c r="M10411" s="290"/>
      <c r="N10411" s="314"/>
    </row>
    <row r="10412" spans="12:14" s="291" customFormat="1" ht="12.75" hidden="1" customHeight="1">
      <c r="L10412" s="293"/>
      <c r="M10412" s="290"/>
      <c r="N10412" s="314"/>
    </row>
    <row r="10413" spans="12:14" s="291" customFormat="1" ht="12.75" hidden="1" customHeight="1">
      <c r="L10413" s="293"/>
      <c r="M10413" s="290"/>
      <c r="N10413" s="314"/>
    </row>
    <row r="10414" spans="12:14" s="291" customFormat="1" ht="12.75" hidden="1" customHeight="1">
      <c r="L10414" s="293"/>
      <c r="M10414" s="290"/>
      <c r="N10414" s="314"/>
    </row>
    <row r="10415" spans="12:14" s="291" customFormat="1" ht="12.75" hidden="1" customHeight="1">
      <c r="L10415" s="293"/>
      <c r="M10415" s="290"/>
      <c r="N10415" s="314"/>
    </row>
    <row r="10416" spans="12:14" s="291" customFormat="1" ht="12.75" hidden="1" customHeight="1">
      <c r="L10416" s="293"/>
      <c r="M10416" s="290"/>
      <c r="N10416" s="314"/>
    </row>
    <row r="10417" spans="12:14" s="291" customFormat="1" ht="12.75" hidden="1" customHeight="1">
      <c r="L10417" s="293"/>
      <c r="M10417" s="290"/>
      <c r="N10417" s="314"/>
    </row>
    <row r="10418" spans="12:14" s="291" customFormat="1" ht="12.75" hidden="1" customHeight="1">
      <c r="L10418" s="293"/>
      <c r="M10418" s="290"/>
      <c r="N10418" s="314"/>
    </row>
    <row r="10419" spans="12:14" s="291" customFormat="1" ht="12.75" hidden="1" customHeight="1">
      <c r="L10419" s="293"/>
      <c r="M10419" s="290"/>
      <c r="N10419" s="314"/>
    </row>
    <row r="10420" spans="12:14" s="291" customFormat="1" ht="12.75" hidden="1" customHeight="1">
      <c r="L10420" s="293"/>
      <c r="M10420" s="290"/>
      <c r="N10420" s="314"/>
    </row>
    <row r="10421" spans="12:14" s="291" customFormat="1" ht="12.75" hidden="1" customHeight="1">
      <c r="L10421" s="293"/>
      <c r="M10421" s="290"/>
      <c r="N10421" s="314"/>
    </row>
    <row r="10422" spans="12:14" s="291" customFormat="1" ht="12.75" hidden="1" customHeight="1">
      <c r="L10422" s="293"/>
      <c r="M10422" s="290"/>
      <c r="N10422" s="314"/>
    </row>
    <row r="10423" spans="12:14" s="291" customFormat="1" ht="12.75" hidden="1" customHeight="1">
      <c r="L10423" s="293"/>
      <c r="M10423" s="290"/>
      <c r="N10423" s="314"/>
    </row>
    <row r="10424" spans="12:14" s="291" customFormat="1" ht="12.75" hidden="1" customHeight="1">
      <c r="L10424" s="293"/>
      <c r="M10424" s="290"/>
      <c r="N10424" s="314"/>
    </row>
    <row r="10425" spans="12:14" s="291" customFormat="1" ht="12.75" hidden="1" customHeight="1">
      <c r="L10425" s="293"/>
      <c r="M10425" s="290"/>
      <c r="N10425" s="314"/>
    </row>
    <row r="10426" spans="12:14" s="291" customFormat="1" ht="12.75" hidden="1" customHeight="1">
      <c r="L10426" s="293"/>
      <c r="M10426" s="290"/>
      <c r="N10426" s="314"/>
    </row>
    <row r="10427" spans="12:14" s="291" customFormat="1" ht="12.75" hidden="1" customHeight="1">
      <c r="L10427" s="293"/>
      <c r="M10427" s="290"/>
      <c r="N10427" s="314"/>
    </row>
    <row r="10428" spans="12:14" s="291" customFormat="1" ht="12.75" hidden="1" customHeight="1">
      <c r="L10428" s="293"/>
      <c r="M10428" s="290"/>
      <c r="N10428" s="314"/>
    </row>
    <row r="10429" spans="12:14" s="291" customFormat="1" ht="12.75" hidden="1" customHeight="1">
      <c r="L10429" s="293"/>
      <c r="M10429" s="290"/>
      <c r="N10429" s="314"/>
    </row>
    <row r="10430" spans="12:14" s="291" customFormat="1" ht="12.75" hidden="1" customHeight="1">
      <c r="L10430" s="293"/>
      <c r="M10430" s="290"/>
      <c r="N10430" s="314"/>
    </row>
    <row r="10431" spans="12:14" s="291" customFormat="1" ht="12.75" hidden="1" customHeight="1">
      <c r="L10431" s="293"/>
      <c r="M10431" s="290"/>
      <c r="N10431" s="314"/>
    </row>
    <row r="10432" spans="12:14" s="291" customFormat="1" ht="12.75" hidden="1" customHeight="1">
      <c r="L10432" s="293"/>
      <c r="M10432" s="290"/>
      <c r="N10432" s="314"/>
    </row>
    <row r="10433" spans="12:14" s="291" customFormat="1" ht="12.75" hidden="1" customHeight="1">
      <c r="L10433" s="293"/>
      <c r="M10433" s="290"/>
      <c r="N10433" s="314"/>
    </row>
    <row r="10434" spans="12:14" s="291" customFormat="1" ht="12.75" hidden="1" customHeight="1">
      <c r="L10434" s="293"/>
      <c r="M10434" s="290"/>
      <c r="N10434" s="314"/>
    </row>
    <row r="10435" spans="12:14" s="291" customFormat="1" ht="12.75" hidden="1" customHeight="1">
      <c r="L10435" s="293"/>
      <c r="M10435" s="290"/>
      <c r="N10435" s="314"/>
    </row>
    <row r="10436" spans="12:14" s="291" customFormat="1" ht="12.75" hidden="1" customHeight="1">
      <c r="L10436" s="293"/>
      <c r="M10436" s="290"/>
      <c r="N10436" s="314"/>
    </row>
    <row r="10437" spans="12:14" s="291" customFormat="1" ht="12.75" hidden="1" customHeight="1">
      <c r="L10437" s="293"/>
      <c r="M10437" s="290"/>
      <c r="N10437" s="314"/>
    </row>
    <row r="10438" spans="12:14" s="291" customFormat="1" ht="12.75" hidden="1" customHeight="1">
      <c r="L10438" s="293"/>
      <c r="M10438" s="290"/>
      <c r="N10438" s="314"/>
    </row>
    <row r="10439" spans="12:14" s="291" customFormat="1" ht="12.75" hidden="1" customHeight="1">
      <c r="L10439" s="293"/>
      <c r="M10439" s="290"/>
      <c r="N10439" s="314"/>
    </row>
    <row r="10440" spans="12:14" s="291" customFormat="1" ht="12.75" hidden="1" customHeight="1">
      <c r="L10440" s="293"/>
      <c r="M10440" s="290"/>
      <c r="N10440" s="314"/>
    </row>
    <row r="10441" spans="12:14" s="291" customFormat="1" ht="12.75" hidden="1" customHeight="1">
      <c r="L10441" s="293"/>
      <c r="M10441" s="290"/>
      <c r="N10441" s="314"/>
    </row>
    <row r="10442" spans="12:14" s="291" customFormat="1" ht="12.75" hidden="1" customHeight="1">
      <c r="L10442" s="293"/>
      <c r="M10442" s="290"/>
      <c r="N10442" s="314"/>
    </row>
    <row r="10443" spans="12:14" s="291" customFormat="1" ht="12.75" hidden="1" customHeight="1">
      <c r="L10443" s="293"/>
      <c r="M10443" s="290"/>
      <c r="N10443" s="314"/>
    </row>
    <row r="10444" spans="12:14" s="291" customFormat="1" ht="12.75" hidden="1" customHeight="1">
      <c r="L10444" s="293"/>
      <c r="M10444" s="290"/>
      <c r="N10444" s="314"/>
    </row>
    <row r="10445" spans="12:14" s="291" customFormat="1" ht="12.75" hidden="1" customHeight="1">
      <c r="L10445" s="293"/>
      <c r="M10445" s="290"/>
      <c r="N10445" s="314"/>
    </row>
    <row r="10446" spans="12:14" s="291" customFormat="1" ht="12.75" hidden="1" customHeight="1">
      <c r="L10446" s="293"/>
      <c r="M10446" s="290"/>
      <c r="N10446" s="314"/>
    </row>
    <row r="10447" spans="12:14" s="291" customFormat="1" ht="12.75" hidden="1" customHeight="1">
      <c r="L10447" s="293"/>
      <c r="M10447" s="290"/>
      <c r="N10447" s="314"/>
    </row>
    <row r="10448" spans="12:14" s="291" customFormat="1" ht="12.75" hidden="1" customHeight="1">
      <c r="L10448" s="293"/>
      <c r="M10448" s="290"/>
      <c r="N10448" s="314"/>
    </row>
    <row r="10449" spans="12:14" s="291" customFormat="1" ht="12.75" hidden="1" customHeight="1">
      <c r="L10449" s="293"/>
      <c r="M10449" s="290"/>
      <c r="N10449" s="314"/>
    </row>
    <row r="10450" spans="12:14" s="291" customFormat="1" ht="12.75" hidden="1" customHeight="1">
      <c r="L10450" s="293"/>
      <c r="M10450" s="290"/>
      <c r="N10450" s="314"/>
    </row>
    <row r="10451" spans="12:14" s="291" customFormat="1" ht="12.75" hidden="1" customHeight="1">
      <c r="L10451" s="293"/>
      <c r="M10451" s="290"/>
      <c r="N10451" s="314"/>
    </row>
    <row r="10452" spans="12:14" s="291" customFormat="1" ht="12.75" hidden="1" customHeight="1">
      <c r="L10452" s="293"/>
      <c r="M10452" s="290"/>
      <c r="N10452" s="314"/>
    </row>
    <row r="10453" spans="12:14" s="291" customFormat="1" ht="12.75" hidden="1" customHeight="1">
      <c r="L10453" s="293"/>
      <c r="M10453" s="290"/>
      <c r="N10453" s="314"/>
    </row>
    <row r="10454" spans="12:14" s="291" customFormat="1" ht="12.75" hidden="1" customHeight="1">
      <c r="L10454" s="293"/>
      <c r="M10454" s="290"/>
      <c r="N10454" s="314"/>
    </row>
    <row r="10455" spans="12:14" s="291" customFormat="1" ht="12.75" hidden="1" customHeight="1">
      <c r="L10455" s="293"/>
      <c r="M10455" s="290"/>
      <c r="N10455" s="314"/>
    </row>
    <row r="10456" spans="12:14" s="291" customFormat="1" ht="12.75" hidden="1" customHeight="1">
      <c r="L10456" s="293"/>
      <c r="M10456" s="290"/>
      <c r="N10456" s="314"/>
    </row>
    <row r="10457" spans="12:14" s="291" customFormat="1" ht="12.75" hidden="1" customHeight="1">
      <c r="L10457" s="293"/>
      <c r="M10457" s="290"/>
      <c r="N10457" s="314"/>
    </row>
    <row r="10458" spans="12:14" s="291" customFormat="1" ht="12.75" hidden="1" customHeight="1">
      <c r="L10458" s="293"/>
      <c r="M10458" s="290"/>
      <c r="N10458" s="314"/>
    </row>
    <row r="10459" spans="12:14" s="291" customFormat="1" ht="12.75" hidden="1" customHeight="1">
      <c r="L10459" s="293"/>
      <c r="M10459" s="290"/>
      <c r="N10459" s="314"/>
    </row>
    <row r="10460" spans="12:14" s="291" customFormat="1" ht="12.75" hidden="1" customHeight="1">
      <c r="L10460" s="293"/>
      <c r="M10460" s="290"/>
      <c r="N10460" s="314"/>
    </row>
    <row r="10461" spans="12:14" s="291" customFormat="1" ht="12.75" hidden="1" customHeight="1">
      <c r="L10461" s="293"/>
      <c r="M10461" s="290"/>
      <c r="N10461" s="314"/>
    </row>
    <row r="10462" spans="12:14" s="291" customFormat="1" ht="12.75" hidden="1" customHeight="1">
      <c r="L10462" s="293"/>
      <c r="M10462" s="290"/>
      <c r="N10462" s="314"/>
    </row>
    <row r="10463" spans="12:14" s="291" customFormat="1" ht="12.75" hidden="1" customHeight="1">
      <c r="L10463" s="293"/>
      <c r="M10463" s="290"/>
      <c r="N10463" s="314"/>
    </row>
    <row r="10464" spans="12:14" s="291" customFormat="1" ht="12.75" hidden="1" customHeight="1">
      <c r="L10464" s="293"/>
      <c r="M10464" s="290"/>
      <c r="N10464" s="314"/>
    </row>
    <row r="10465" spans="12:14" s="291" customFormat="1" ht="12.75" hidden="1" customHeight="1">
      <c r="L10465" s="293"/>
      <c r="M10465" s="290"/>
      <c r="N10465" s="314"/>
    </row>
    <row r="10466" spans="12:14" s="291" customFormat="1" ht="12.75" hidden="1" customHeight="1">
      <c r="L10466" s="293"/>
      <c r="M10466" s="290"/>
      <c r="N10466" s="314"/>
    </row>
    <row r="10467" spans="12:14" s="291" customFormat="1" ht="12.75" hidden="1" customHeight="1">
      <c r="L10467" s="293"/>
      <c r="M10467" s="290"/>
      <c r="N10467" s="314"/>
    </row>
    <row r="10468" spans="12:14" s="291" customFormat="1" ht="12.75" hidden="1" customHeight="1">
      <c r="L10468" s="293"/>
      <c r="M10468" s="290"/>
      <c r="N10468" s="314"/>
    </row>
    <row r="10469" spans="12:14" s="291" customFormat="1" ht="12.75" hidden="1" customHeight="1">
      <c r="L10469" s="293"/>
      <c r="M10469" s="290"/>
      <c r="N10469" s="314"/>
    </row>
    <row r="10470" spans="12:14" s="291" customFormat="1" ht="12.75" hidden="1" customHeight="1">
      <c r="L10470" s="293"/>
      <c r="M10470" s="290"/>
      <c r="N10470" s="314"/>
    </row>
    <row r="10471" spans="12:14" s="291" customFormat="1" ht="12.75" hidden="1" customHeight="1">
      <c r="L10471" s="293"/>
      <c r="M10471" s="290"/>
      <c r="N10471" s="314"/>
    </row>
    <row r="10472" spans="12:14" s="291" customFormat="1" ht="12.75" hidden="1" customHeight="1">
      <c r="L10472" s="293"/>
      <c r="M10472" s="290"/>
      <c r="N10472" s="314"/>
    </row>
    <row r="10473" spans="12:14" s="291" customFormat="1" ht="12.75" hidden="1" customHeight="1">
      <c r="L10473" s="293"/>
      <c r="M10473" s="290"/>
      <c r="N10473" s="314"/>
    </row>
    <row r="10474" spans="12:14" s="291" customFormat="1" ht="12.75" hidden="1" customHeight="1">
      <c r="L10474" s="293"/>
      <c r="M10474" s="290"/>
      <c r="N10474" s="314"/>
    </row>
    <row r="10475" spans="12:14" s="291" customFormat="1" ht="12.75" hidden="1" customHeight="1">
      <c r="L10475" s="293"/>
      <c r="M10475" s="290"/>
      <c r="N10475" s="314"/>
    </row>
    <row r="10476" spans="12:14" s="291" customFormat="1" ht="12.75" hidden="1" customHeight="1">
      <c r="L10476" s="293"/>
      <c r="M10476" s="290"/>
      <c r="N10476" s="314"/>
    </row>
    <row r="10477" spans="12:14" s="291" customFormat="1" ht="12.75" hidden="1" customHeight="1">
      <c r="L10477" s="293"/>
      <c r="M10477" s="290"/>
      <c r="N10477" s="314"/>
    </row>
    <row r="10478" spans="12:14" s="291" customFormat="1" ht="12.75" hidden="1" customHeight="1">
      <c r="L10478" s="293"/>
      <c r="M10478" s="290"/>
      <c r="N10478" s="314"/>
    </row>
    <row r="10479" spans="12:14" s="291" customFormat="1" ht="12.75" hidden="1" customHeight="1">
      <c r="L10479" s="293"/>
      <c r="M10479" s="290"/>
      <c r="N10479" s="314"/>
    </row>
    <row r="10480" spans="12:14" s="291" customFormat="1" ht="12.75" hidden="1" customHeight="1">
      <c r="L10480" s="293"/>
      <c r="M10480" s="290"/>
      <c r="N10480" s="314"/>
    </row>
    <row r="10481" spans="12:14" s="291" customFormat="1" ht="12.75" hidden="1" customHeight="1">
      <c r="L10481" s="293"/>
      <c r="M10481" s="290"/>
      <c r="N10481" s="314"/>
    </row>
    <row r="10482" spans="12:14" s="291" customFormat="1" ht="12.75" hidden="1" customHeight="1">
      <c r="L10482" s="293"/>
      <c r="M10482" s="290"/>
      <c r="N10482" s="314"/>
    </row>
    <row r="10483" spans="12:14" s="291" customFormat="1" ht="12.75" hidden="1" customHeight="1">
      <c r="L10483" s="293"/>
      <c r="M10483" s="290"/>
      <c r="N10483" s="314"/>
    </row>
    <row r="10484" spans="12:14" s="291" customFormat="1" ht="12.75" hidden="1" customHeight="1">
      <c r="L10484" s="293"/>
      <c r="M10484" s="290"/>
      <c r="N10484" s="314"/>
    </row>
    <row r="10485" spans="12:14" s="291" customFormat="1" ht="12.75" hidden="1" customHeight="1">
      <c r="L10485" s="293"/>
      <c r="M10485" s="290"/>
      <c r="N10485" s="314"/>
    </row>
    <row r="10486" spans="12:14" s="291" customFormat="1" ht="12.75" hidden="1" customHeight="1">
      <c r="L10486" s="293"/>
      <c r="M10486" s="290"/>
      <c r="N10486" s="314"/>
    </row>
    <row r="10487" spans="12:14" s="291" customFormat="1" ht="12.75" hidden="1" customHeight="1">
      <c r="L10487" s="293"/>
      <c r="M10487" s="290"/>
      <c r="N10487" s="314"/>
    </row>
    <row r="10488" spans="12:14" s="291" customFormat="1" ht="12.75" hidden="1" customHeight="1">
      <c r="L10488" s="293"/>
      <c r="M10488" s="290"/>
      <c r="N10488" s="314"/>
    </row>
    <row r="10489" spans="12:14" s="291" customFormat="1" ht="12.75" hidden="1" customHeight="1">
      <c r="L10489" s="293"/>
      <c r="M10489" s="290"/>
      <c r="N10489" s="314"/>
    </row>
    <row r="10490" spans="12:14" s="291" customFormat="1" ht="12.75" hidden="1" customHeight="1">
      <c r="L10490" s="293"/>
      <c r="M10490" s="290"/>
      <c r="N10490" s="314"/>
    </row>
    <row r="10491" spans="12:14" s="291" customFormat="1" ht="12.75" hidden="1" customHeight="1">
      <c r="L10491" s="293"/>
      <c r="M10491" s="290"/>
      <c r="N10491" s="314"/>
    </row>
    <row r="10492" spans="12:14" s="291" customFormat="1" ht="12.75" hidden="1" customHeight="1">
      <c r="L10492" s="293"/>
      <c r="M10492" s="290"/>
      <c r="N10492" s="314"/>
    </row>
    <row r="10493" spans="12:14" s="291" customFormat="1" ht="12.75" hidden="1" customHeight="1">
      <c r="L10493" s="293"/>
      <c r="M10493" s="290"/>
      <c r="N10493" s="314"/>
    </row>
    <row r="10494" spans="12:14" s="291" customFormat="1" ht="12.75" hidden="1" customHeight="1">
      <c r="L10494" s="293"/>
      <c r="M10494" s="290"/>
      <c r="N10494" s="314"/>
    </row>
    <row r="10495" spans="12:14" s="291" customFormat="1" ht="12.75" hidden="1" customHeight="1">
      <c r="L10495" s="293"/>
      <c r="M10495" s="290"/>
      <c r="N10495" s="314"/>
    </row>
    <row r="10496" spans="12:14" s="291" customFormat="1" ht="12.75" hidden="1" customHeight="1">
      <c r="L10496" s="293"/>
      <c r="M10496" s="290"/>
      <c r="N10496" s="314"/>
    </row>
    <row r="10497" spans="12:14" s="291" customFormat="1" ht="12.75" hidden="1" customHeight="1">
      <c r="L10497" s="293"/>
      <c r="M10497" s="290"/>
      <c r="N10497" s="314"/>
    </row>
    <row r="10498" spans="12:14" s="291" customFormat="1" ht="12.75" hidden="1" customHeight="1">
      <c r="L10498" s="293"/>
      <c r="M10498" s="290"/>
      <c r="N10498" s="314"/>
    </row>
    <row r="10499" spans="12:14" s="291" customFormat="1" ht="12.75" hidden="1" customHeight="1">
      <c r="L10499" s="293"/>
      <c r="M10499" s="290"/>
      <c r="N10499" s="314"/>
    </row>
    <row r="10500" spans="12:14" s="291" customFormat="1" ht="12.75" hidden="1" customHeight="1">
      <c r="L10500" s="293"/>
      <c r="M10500" s="290"/>
      <c r="N10500" s="314"/>
    </row>
    <row r="10501" spans="12:14" s="291" customFormat="1" ht="12.75" hidden="1" customHeight="1">
      <c r="L10501" s="293"/>
      <c r="M10501" s="290"/>
      <c r="N10501" s="314"/>
    </row>
    <row r="10502" spans="12:14" s="291" customFormat="1" ht="12.75" hidden="1" customHeight="1">
      <c r="L10502" s="293"/>
      <c r="M10502" s="290"/>
      <c r="N10502" s="314"/>
    </row>
    <row r="10503" spans="12:14" s="291" customFormat="1" ht="12.75" hidden="1" customHeight="1">
      <c r="L10503" s="293"/>
      <c r="M10503" s="290"/>
      <c r="N10503" s="314"/>
    </row>
    <row r="10504" spans="12:14" s="291" customFormat="1" ht="12.75" hidden="1" customHeight="1">
      <c r="L10504" s="293"/>
      <c r="M10504" s="290"/>
      <c r="N10504" s="314"/>
    </row>
    <row r="10505" spans="12:14" s="291" customFormat="1" ht="12.75" hidden="1" customHeight="1">
      <c r="L10505" s="293"/>
      <c r="M10505" s="290"/>
      <c r="N10505" s="314"/>
    </row>
    <row r="10506" spans="12:14" s="291" customFormat="1" ht="12.75" hidden="1" customHeight="1">
      <c r="L10506" s="293"/>
      <c r="M10506" s="290"/>
      <c r="N10506" s="314"/>
    </row>
    <row r="10507" spans="12:14" s="291" customFormat="1" ht="12.75" hidden="1" customHeight="1">
      <c r="L10507" s="293"/>
      <c r="M10507" s="290"/>
      <c r="N10507" s="314"/>
    </row>
    <row r="10508" spans="12:14" s="291" customFormat="1" ht="12.75" hidden="1" customHeight="1">
      <c r="L10508" s="293"/>
      <c r="M10508" s="290"/>
      <c r="N10508" s="314"/>
    </row>
    <row r="10509" spans="12:14" s="291" customFormat="1" ht="12.75" hidden="1" customHeight="1">
      <c r="L10509" s="293"/>
      <c r="M10509" s="290"/>
      <c r="N10509" s="314"/>
    </row>
    <row r="10510" spans="12:14" s="291" customFormat="1" ht="12.75" hidden="1" customHeight="1">
      <c r="L10510" s="293"/>
      <c r="M10510" s="290"/>
      <c r="N10510" s="314"/>
    </row>
    <row r="10511" spans="12:14" s="291" customFormat="1" ht="12.75" hidden="1" customHeight="1">
      <c r="L10511" s="293"/>
      <c r="M10511" s="290"/>
      <c r="N10511" s="314"/>
    </row>
    <row r="10512" spans="12:14" s="291" customFormat="1" ht="12.75" hidden="1" customHeight="1">
      <c r="L10512" s="293"/>
      <c r="M10512" s="290"/>
      <c r="N10512" s="314"/>
    </row>
    <row r="10513" spans="12:14" s="291" customFormat="1" ht="12.75" hidden="1" customHeight="1">
      <c r="L10513" s="293"/>
      <c r="M10513" s="290"/>
      <c r="N10513" s="314"/>
    </row>
    <row r="10514" spans="12:14" s="291" customFormat="1" ht="12.75" hidden="1" customHeight="1">
      <c r="L10514" s="293"/>
      <c r="M10514" s="290"/>
      <c r="N10514" s="314"/>
    </row>
    <row r="10515" spans="12:14" s="291" customFormat="1" ht="12.75" hidden="1" customHeight="1">
      <c r="L10515" s="293"/>
      <c r="M10515" s="290"/>
      <c r="N10515" s="314"/>
    </row>
    <row r="10516" spans="12:14" s="291" customFormat="1" ht="12.75" hidden="1" customHeight="1">
      <c r="L10516" s="293"/>
      <c r="M10516" s="290"/>
      <c r="N10516" s="314"/>
    </row>
    <row r="10517" spans="12:14" s="291" customFormat="1" ht="12.75" hidden="1" customHeight="1">
      <c r="L10517" s="293"/>
      <c r="M10517" s="290"/>
      <c r="N10517" s="314"/>
    </row>
    <row r="10518" spans="12:14" s="291" customFormat="1" ht="12.75" hidden="1" customHeight="1">
      <c r="L10518" s="293"/>
      <c r="M10518" s="290"/>
      <c r="N10518" s="314"/>
    </row>
    <row r="10519" spans="12:14" s="291" customFormat="1" ht="12.75" hidden="1" customHeight="1">
      <c r="L10519" s="293"/>
      <c r="M10519" s="290"/>
      <c r="N10519" s="314"/>
    </row>
    <row r="10520" spans="12:14" s="291" customFormat="1" ht="12.75" hidden="1" customHeight="1">
      <c r="L10520" s="293"/>
      <c r="M10520" s="290"/>
      <c r="N10520" s="314"/>
    </row>
    <row r="10521" spans="12:14" s="291" customFormat="1" ht="12.75" hidden="1" customHeight="1">
      <c r="L10521" s="293"/>
      <c r="M10521" s="290"/>
      <c r="N10521" s="314"/>
    </row>
    <row r="10522" spans="12:14" s="291" customFormat="1" ht="12.75" hidden="1" customHeight="1">
      <c r="L10522" s="293"/>
      <c r="M10522" s="290"/>
      <c r="N10522" s="314"/>
    </row>
    <row r="10523" spans="12:14" s="291" customFormat="1" ht="12.75" hidden="1" customHeight="1">
      <c r="L10523" s="293"/>
      <c r="M10523" s="290"/>
      <c r="N10523" s="314"/>
    </row>
    <row r="10524" spans="12:14" s="291" customFormat="1" ht="12.75" hidden="1" customHeight="1">
      <c r="L10524" s="293"/>
      <c r="M10524" s="290"/>
      <c r="N10524" s="314"/>
    </row>
    <row r="10525" spans="12:14" s="291" customFormat="1" ht="12.75" hidden="1" customHeight="1">
      <c r="L10525" s="293"/>
      <c r="M10525" s="290"/>
      <c r="N10525" s="314"/>
    </row>
    <row r="10526" spans="12:14" s="291" customFormat="1" ht="12.75" hidden="1" customHeight="1">
      <c r="L10526" s="293"/>
      <c r="M10526" s="290"/>
      <c r="N10526" s="314"/>
    </row>
    <row r="10527" spans="12:14" s="291" customFormat="1" ht="12.75" hidden="1" customHeight="1">
      <c r="L10527" s="293"/>
      <c r="M10527" s="290"/>
      <c r="N10527" s="314"/>
    </row>
    <row r="10528" spans="12:14" s="291" customFormat="1" ht="12.75" hidden="1" customHeight="1">
      <c r="L10528" s="293"/>
      <c r="M10528" s="290"/>
      <c r="N10528" s="314"/>
    </row>
    <row r="10529" spans="12:14" s="291" customFormat="1" ht="12.75" hidden="1" customHeight="1">
      <c r="L10529" s="293"/>
      <c r="M10529" s="290"/>
      <c r="N10529" s="314"/>
    </row>
    <row r="10530" spans="12:14" s="291" customFormat="1" ht="12.75" hidden="1" customHeight="1">
      <c r="L10530" s="293"/>
      <c r="M10530" s="290"/>
      <c r="N10530" s="314"/>
    </row>
    <row r="10531" spans="12:14" s="291" customFormat="1" ht="12.75" hidden="1" customHeight="1">
      <c r="L10531" s="293"/>
      <c r="M10531" s="290"/>
      <c r="N10531" s="314"/>
    </row>
    <row r="10532" spans="12:14" s="291" customFormat="1" ht="12.75" hidden="1" customHeight="1">
      <c r="L10532" s="293"/>
      <c r="M10532" s="290"/>
      <c r="N10532" s="314"/>
    </row>
    <row r="10533" spans="12:14" s="291" customFormat="1" ht="12.75" hidden="1" customHeight="1">
      <c r="L10533" s="293"/>
      <c r="M10533" s="290"/>
      <c r="N10533" s="314"/>
    </row>
    <row r="10534" spans="12:14" s="291" customFormat="1" ht="12.75" hidden="1" customHeight="1">
      <c r="L10534" s="293"/>
      <c r="M10534" s="290"/>
      <c r="N10534" s="314"/>
    </row>
    <row r="10535" spans="12:14" s="291" customFormat="1" ht="12.75" hidden="1" customHeight="1">
      <c r="L10535" s="293"/>
      <c r="M10535" s="290"/>
      <c r="N10535" s="314"/>
    </row>
    <row r="10536" spans="12:14" s="291" customFormat="1" ht="12.75" hidden="1" customHeight="1">
      <c r="L10536" s="293"/>
      <c r="M10536" s="290"/>
      <c r="N10536" s="314"/>
    </row>
    <row r="10537" spans="12:14" s="291" customFormat="1" ht="12.75" hidden="1" customHeight="1">
      <c r="L10537" s="293"/>
      <c r="M10537" s="290"/>
      <c r="N10537" s="314"/>
    </row>
    <row r="10538" spans="12:14" s="291" customFormat="1" ht="12.75" hidden="1" customHeight="1">
      <c r="L10538" s="293"/>
      <c r="M10538" s="290"/>
      <c r="N10538" s="314"/>
    </row>
    <row r="10539" spans="12:14" s="291" customFormat="1" ht="12.75" hidden="1" customHeight="1">
      <c r="L10539" s="293"/>
      <c r="M10539" s="290"/>
      <c r="N10539" s="314"/>
    </row>
    <row r="10540" spans="12:14" s="291" customFormat="1" ht="12.75" hidden="1" customHeight="1">
      <c r="L10540" s="293"/>
      <c r="M10540" s="290"/>
      <c r="N10540" s="314"/>
    </row>
    <row r="10541" spans="12:14" s="291" customFormat="1" ht="12.75" hidden="1" customHeight="1">
      <c r="L10541" s="293"/>
      <c r="M10541" s="290"/>
      <c r="N10541" s="314"/>
    </row>
    <row r="10542" spans="12:14" s="291" customFormat="1" ht="12.75" hidden="1" customHeight="1">
      <c r="L10542" s="293"/>
      <c r="M10542" s="290"/>
      <c r="N10542" s="314"/>
    </row>
    <row r="10543" spans="12:14" s="291" customFormat="1" ht="12.75" hidden="1" customHeight="1">
      <c r="L10543" s="293"/>
      <c r="M10543" s="290"/>
      <c r="N10543" s="314"/>
    </row>
    <row r="10544" spans="12:14" s="291" customFormat="1" ht="12.75" hidden="1" customHeight="1">
      <c r="L10544" s="293"/>
      <c r="M10544" s="290"/>
      <c r="N10544" s="314"/>
    </row>
    <row r="10545" spans="12:14" s="291" customFormat="1" ht="12.75" hidden="1" customHeight="1">
      <c r="L10545" s="293"/>
      <c r="M10545" s="290"/>
      <c r="N10545" s="314"/>
    </row>
    <row r="10546" spans="12:14" s="291" customFormat="1" ht="12.75" hidden="1" customHeight="1">
      <c r="L10546" s="293"/>
      <c r="M10546" s="290"/>
      <c r="N10546" s="314"/>
    </row>
    <row r="10547" spans="12:14" s="291" customFormat="1" ht="12.75" hidden="1" customHeight="1">
      <c r="L10547" s="293"/>
      <c r="M10547" s="290"/>
      <c r="N10547" s="314"/>
    </row>
    <row r="10548" spans="12:14" s="291" customFormat="1" ht="12.75" hidden="1" customHeight="1">
      <c r="L10548" s="293"/>
      <c r="M10548" s="290"/>
      <c r="N10548" s="314"/>
    </row>
    <row r="10549" spans="12:14" s="291" customFormat="1" ht="12.75" hidden="1" customHeight="1">
      <c r="L10549" s="293"/>
      <c r="M10549" s="290"/>
      <c r="N10549" s="314"/>
    </row>
    <row r="10550" spans="12:14" s="291" customFormat="1" ht="12.75" hidden="1" customHeight="1">
      <c r="L10550" s="293"/>
      <c r="M10550" s="290"/>
      <c r="N10550" s="314"/>
    </row>
    <row r="10551" spans="12:14" s="291" customFormat="1" ht="12.75" hidden="1" customHeight="1">
      <c r="L10551" s="293"/>
      <c r="M10551" s="290"/>
      <c r="N10551" s="314"/>
    </row>
    <row r="10552" spans="12:14" s="291" customFormat="1" ht="12.75" hidden="1" customHeight="1">
      <c r="L10552" s="293"/>
      <c r="M10552" s="290"/>
      <c r="N10552" s="314"/>
    </row>
    <row r="10553" spans="12:14" s="291" customFormat="1" ht="12.75" hidden="1" customHeight="1">
      <c r="L10553" s="293"/>
      <c r="M10553" s="290"/>
      <c r="N10553" s="314"/>
    </row>
    <row r="10554" spans="12:14" s="291" customFormat="1" ht="12.75" hidden="1" customHeight="1">
      <c r="L10554" s="293"/>
      <c r="M10554" s="290"/>
      <c r="N10554" s="314"/>
    </row>
    <row r="10555" spans="12:14" s="291" customFormat="1" ht="12.75" hidden="1" customHeight="1">
      <c r="L10555" s="293"/>
      <c r="M10555" s="290"/>
      <c r="N10555" s="314"/>
    </row>
    <row r="10556" spans="12:14" s="291" customFormat="1" ht="12.75" hidden="1" customHeight="1">
      <c r="L10556" s="293"/>
      <c r="M10556" s="290"/>
      <c r="N10556" s="314"/>
    </row>
    <row r="10557" spans="12:14" s="291" customFormat="1" ht="12.75" hidden="1" customHeight="1">
      <c r="L10557" s="293"/>
      <c r="M10557" s="290"/>
      <c r="N10557" s="314"/>
    </row>
    <row r="10558" spans="12:14" s="291" customFormat="1" ht="12.75" hidden="1" customHeight="1">
      <c r="L10558" s="293"/>
      <c r="M10558" s="290"/>
      <c r="N10558" s="314"/>
    </row>
    <row r="10559" spans="12:14" s="291" customFormat="1" ht="12.75" hidden="1" customHeight="1">
      <c r="L10559" s="293"/>
      <c r="M10559" s="290"/>
      <c r="N10559" s="314"/>
    </row>
    <row r="10560" spans="12:14" s="291" customFormat="1" ht="12.75" hidden="1" customHeight="1">
      <c r="L10560" s="293"/>
      <c r="M10560" s="290"/>
      <c r="N10560" s="314"/>
    </row>
    <row r="10561" spans="12:14" s="291" customFormat="1" ht="12.75" hidden="1" customHeight="1">
      <c r="L10561" s="293"/>
      <c r="M10561" s="290"/>
      <c r="N10561" s="314"/>
    </row>
    <row r="10562" spans="12:14" s="291" customFormat="1" ht="12.75" hidden="1" customHeight="1">
      <c r="L10562" s="293"/>
      <c r="M10562" s="290"/>
      <c r="N10562" s="314"/>
    </row>
    <row r="10563" spans="12:14" s="291" customFormat="1" ht="12.75" hidden="1" customHeight="1">
      <c r="L10563" s="293"/>
      <c r="M10563" s="290"/>
      <c r="N10563" s="314"/>
    </row>
    <row r="10564" spans="12:14" s="291" customFormat="1" ht="12.75" hidden="1" customHeight="1">
      <c r="L10564" s="293"/>
      <c r="M10564" s="290"/>
      <c r="N10564" s="314"/>
    </row>
    <row r="10565" spans="12:14" s="291" customFormat="1" ht="12.75" hidden="1" customHeight="1">
      <c r="L10565" s="293"/>
      <c r="M10565" s="290"/>
      <c r="N10565" s="314"/>
    </row>
    <row r="10566" spans="12:14" s="291" customFormat="1" ht="12.75" hidden="1" customHeight="1">
      <c r="L10566" s="293"/>
      <c r="M10566" s="290"/>
      <c r="N10566" s="314"/>
    </row>
    <row r="10567" spans="12:14" s="291" customFormat="1" ht="12.75" hidden="1" customHeight="1">
      <c r="L10567" s="293"/>
      <c r="M10567" s="290"/>
      <c r="N10567" s="314"/>
    </row>
    <row r="10568" spans="12:14" s="291" customFormat="1" ht="12.75" hidden="1" customHeight="1">
      <c r="L10568" s="293"/>
      <c r="M10568" s="290"/>
      <c r="N10568" s="314"/>
    </row>
    <row r="10569" spans="12:14" s="291" customFormat="1" ht="12.75" hidden="1" customHeight="1">
      <c r="L10569" s="293"/>
      <c r="M10569" s="290"/>
      <c r="N10569" s="314"/>
    </row>
    <row r="10570" spans="12:14" s="291" customFormat="1" ht="12.75" hidden="1" customHeight="1">
      <c r="L10570" s="293"/>
      <c r="M10570" s="290"/>
      <c r="N10570" s="314"/>
    </row>
    <row r="10571" spans="12:14" s="291" customFormat="1" ht="12.75" hidden="1" customHeight="1">
      <c r="L10571" s="293"/>
      <c r="M10571" s="290"/>
      <c r="N10571" s="314"/>
    </row>
    <row r="10572" spans="12:14" s="291" customFormat="1" ht="12.75" hidden="1" customHeight="1">
      <c r="L10572" s="293"/>
      <c r="M10572" s="290"/>
      <c r="N10572" s="314"/>
    </row>
    <row r="10573" spans="12:14" s="291" customFormat="1" ht="12.75" hidden="1" customHeight="1">
      <c r="L10573" s="293"/>
      <c r="M10573" s="290"/>
      <c r="N10573" s="314"/>
    </row>
    <row r="10574" spans="12:14" s="291" customFormat="1" ht="12.75" hidden="1" customHeight="1">
      <c r="L10574" s="293"/>
      <c r="M10574" s="290"/>
      <c r="N10574" s="314"/>
    </row>
    <row r="10575" spans="12:14" s="291" customFormat="1" ht="12.75" hidden="1" customHeight="1">
      <c r="L10575" s="293"/>
      <c r="M10575" s="290"/>
      <c r="N10575" s="314"/>
    </row>
    <row r="10576" spans="12:14" s="291" customFormat="1" ht="12.75" hidden="1" customHeight="1">
      <c r="L10576" s="293"/>
      <c r="M10576" s="290"/>
      <c r="N10576" s="314"/>
    </row>
    <row r="10577" spans="12:14" s="291" customFormat="1" ht="12.75" hidden="1" customHeight="1">
      <c r="L10577" s="293"/>
      <c r="M10577" s="290"/>
      <c r="N10577" s="314"/>
    </row>
    <row r="10578" spans="12:14" s="291" customFormat="1" ht="12.75" hidden="1" customHeight="1">
      <c r="L10578" s="293"/>
      <c r="M10578" s="290"/>
      <c r="N10578" s="314"/>
    </row>
    <row r="10579" spans="12:14" s="291" customFormat="1" ht="12.75" hidden="1" customHeight="1">
      <c r="L10579" s="293"/>
      <c r="M10579" s="290"/>
      <c r="N10579" s="314"/>
    </row>
    <row r="10580" spans="12:14" s="291" customFormat="1" ht="12.75" hidden="1" customHeight="1">
      <c r="L10580" s="293"/>
      <c r="M10580" s="290"/>
      <c r="N10580" s="314"/>
    </row>
    <row r="10581" spans="12:14" s="291" customFormat="1" ht="12.75" hidden="1" customHeight="1">
      <c r="L10581" s="293"/>
      <c r="M10581" s="290"/>
      <c r="N10581" s="314"/>
    </row>
    <row r="10582" spans="12:14" s="291" customFormat="1" ht="12.75" hidden="1" customHeight="1">
      <c r="L10582" s="293"/>
      <c r="M10582" s="290"/>
      <c r="N10582" s="314"/>
    </row>
    <row r="10583" spans="12:14" s="291" customFormat="1" ht="12.75" hidden="1" customHeight="1">
      <c r="L10583" s="293"/>
      <c r="M10583" s="290"/>
      <c r="N10583" s="314"/>
    </row>
    <row r="10584" spans="12:14" s="291" customFormat="1" ht="12.75" hidden="1" customHeight="1">
      <c r="L10584" s="293"/>
      <c r="M10584" s="290"/>
      <c r="N10584" s="314"/>
    </row>
    <row r="10585" spans="12:14" s="291" customFormat="1" ht="12.75" hidden="1" customHeight="1">
      <c r="L10585" s="293"/>
      <c r="M10585" s="290"/>
      <c r="N10585" s="314"/>
    </row>
    <row r="10586" spans="12:14" s="291" customFormat="1" ht="12.75" hidden="1" customHeight="1">
      <c r="L10586" s="293"/>
      <c r="M10586" s="290"/>
      <c r="N10586" s="314"/>
    </row>
    <row r="10587" spans="12:14" s="291" customFormat="1" ht="12.75" hidden="1" customHeight="1">
      <c r="L10587" s="293"/>
      <c r="M10587" s="290"/>
      <c r="N10587" s="314"/>
    </row>
    <row r="10588" spans="12:14" s="291" customFormat="1" ht="12.75" hidden="1" customHeight="1">
      <c r="L10588" s="293"/>
      <c r="M10588" s="290"/>
      <c r="N10588" s="314"/>
    </row>
    <row r="10589" spans="12:14" s="291" customFormat="1" ht="12.75" hidden="1" customHeight="1">
      <c r="L10589" s="293"/>
      <c r="M10589" s="290"/>
      <c r="N10589" s="314"/>
    </row>
    <row r="10590" spans="12:14" s="291" customFormat="1" ht="12.75" hidden="1" customHeight="1">
      <c r="L10590" s="293"/>
      <c r="M10590" s="290"/>
      <c r="N10590" s="314"/>
    </row>
    <row r="10591" spans="12:14" s="291" customFormat="1" ht="12.75" hidden="1" customHeight="1">
      <c r="L10591" s="293"/>
      <c r="M10591" s="290"/>
      <c r="N10591" s="314"/>
    </row>
    <row r="10592" spans="12:14" s="291" customFormat="1" ht="12.75" hidden="1" customHeight="1">
      <c r="L10592" s="293"/>
      <c r="M10592" s="290"/>
      <c r="N10592" s="314"/>
    </row>
    <row r="10593" spans="12:14" s="291" customFormat="1" ht="12.75" hidden="1" customHeight="1">
      <c r="L10593" s="293"/>
      <c r="M10593" s="290"/>
      <c r="N10593" s="314"/>
    </row>
    <row r="10594" spans="12:14" s="291" customFormat="1" ht="12.75" hidden="1" customHeight="1">
      <c r="L10594" s="293"/>
      <c r="M10594" s="290"/>
      <c r="N10594" s="314"/>
    </row>
    <row r="10595" spans="12:14" s="291" customFormat="1" ht="12.75" hidden="1" customHeight="1">
      <c r="L10595" s="293"/>
      <c r="M10595" s="290"/>
      <c r="N10595" s="314"/>
    </row>
    <row r="10596" spans="12:14" s="291" customFormat="1" ht="12.75" hidden="1" customHeight="1">
      <c r="L10596" s="293"/>
      <c r="M10596" s="290"/>
      <c r="N10596" s="314"/>
    </row>
    <row r="10597" spans="12:14" s="291" customFormat="1" ht="12.75" hidden="1" customHeight="1">
      <c r="L10597" s="293"/>
      <c r="M10597" s="290"/>
      <c r="N10597" s="314"/>
    </row>
    <row r="10598" spans="12:14" s="291" customFormat="1" ht="12.75" hidden="1" customHeight="1">
      <c r="L10598" s="293"/>
      <c r="M10598" s="290"/>
      <c r="N10598" s="314"/>
    </row>
    <row r="10599" spans="12:14" s="291" customFormat="1" ht="12.75" hidden="1" customHeight="1">
      <c r="L10599" s="293"/>
      <c r="M10599" s="290"/>
      <c r="N10599" s="314"/>
    </row>
    <row r="10600" spans="12:14" s="291" customFormat="1" ht="12.75" hidden="1" customHeight="1">
      <c r="L10600" s="293"/>
      <c r="M10600" s="290"/>
      <c r="N10600" s="314"/>
    </row>
    <row r="10601" spans="12:14" s="291" customFormat="1" ht="12.75" hidden="1" customHeight="1">
      <c r="L10601" s="293"/>
      <c r="M10601" s="290"/>
      <c r="N10601" s="314"/>
    </row>
    <row r="10602" spans="12:14" s="291" customFormat="1" ht="12.75" hidden="1" customHeight="1">
      <c r="L10602" s="293"/>
      <c r="M10602" s="290"/>
      <c r="N10602" s="314"/>
    </row>
    <row r="10603" spans="12:14" s="291" customFormat="1" ht="12.75" hidden="1" customHeight="1">
      <c r="L10603" s="293"/>
      <c r="M10603" s="290"/>
      <c r="N10603" s="314"/>
    </row>
    <row r="10604" spans="12:14" s="291" customFormat="1" ht="12.75" hidden="1" customHeight="1">
      <c r="L10604" s="293"/>
      <c r="M10604" s="290"/>
      <c r="N10604" s="314"/>
    </row>
    <row r="10605" spans="12:14" s="291" customFormat="1" ht="12.75" hidden="1" customHeight="1">
      <c r="L10605" s="293"/>
      <c r="M10605" s="290"/>
      <c r="N10605" s="314"/>
    </row>
    <row r="10606" spans="12:14" s="291" customFormat="1" ht="12.75" hidden="1" customHeight="1">
      <c r="L10606" s="293"/>
      <c r="M10606" s="290"/>
      <c r="N10606" s="314"/>
    </row>
    <row r="10607" spans="12:14" s="291" customFormat="1" ht="12.75" hidden="1" customHeight="1">
      <c r="L10607" s="293"/>
      <c r="M10607" s="290"/>
      <c r="N10607" s="314"/>
    </row>
    <row r="10608" spans="12:14" s="291" customFormat="1" ht="12.75" hidden="1" customHeight="1">
      <c r="L10608" s="293"/>
      <c r="M10608" s="290"/>
      <c r="N10608" s="314"/>
    </row>
    <row r="10609" spans="12:14" s="291" customFormat="1" ht="12.75" hidden="1" customHeight="1">
      <c r="L10609" s="293"/>
      <c r="M10609" s="290"/>
      <c r="N10609" s="314"/>
    </row>
    <row r="10610" spans="12:14" s="291" customFormat="1" ht="12.75" hidden="1" customHeight="1">
      <c r="L10610" s="293"/>
      <c r="M10610" s="290"/>
      <c r="N10610" s="314"/>
    </row>
    <row r="10611" spans="12:14" s="291" customFormat="1" ht="12.75" hidden="1" customHeight="1">
      <c r="L10611" s="293"/>
      <c r="M10611" s="290"/>
      <c r="N10611" s="314"/>
    </row>
    <row r="10612" spans="12:14" s="291" customFormat="1" ht="12.75" hidden="1" customHeight="1">
      <c r="L10612" s="293"/>
      <c r="M10612" s="290"/>
      <c r="N10612" s="314"/>
    </row>
    <row r="10613" spans="12:14" s="291" customFormat="1" ht="12.75" hidden="1" customHeight="1">
      <c r="L10613" s="293"/>
      <c r="M10613" s="290"/>
      <c r="N10613" s="314"/>
    </row>
    <row r="10614" spans="12:14" s="291" customFormat="1" ht="12.75" hidden="1" customHeight="1">
      <c r="L10614" s="293"/>
      <c r="M10614" s="290"/>
      <c r="N10614" s="314"/>
    </row>
    <row r="10615" spans="12:14" s="291" customFormat="1" ht="12.75" hidden="1" customHeight="1">
      <c r="L10615" s="293"/>
      <c r="M10615" s="290"/>
      <c r="N10615" s="314"/>
    </row>
    <row r="10616" spans="12:14" s="291" customFormat="1" ht="12.75" hidden="1" customHeight="1">
      <c r="L10616" s="293"/>
      <c r="M10616" s="290"/>
      <c r="N10616" s="314"/>
    </row>
    <row r="10617" spans="12:14" s="291" customFormat="1" ht="12.75" hidden="1" customHeight="1">
      <c r="L10617" s="293"/>
      <c r="M10617" s="290"/>
      <c r="N10617" s="314"/>
    </row>
    <row r="10618" spans="12:14" s="291" customFormat="1" ht="12.75" hidden="1" customHeight="1">
      <c r="L10618" s="293"/>
      <c r="M10618" s="290"/>
      <c r="N10618" s="314"/>
    </row>
    <row r="10619" spans="12:14" s="291" customFormat="1" ht="12.75" hidden="1" customHeight="1">
      <c r="L10619" s="293"/>
      <c r="M10619" s="290"/>
      <c r="N10619" s="314"/>
    </row>
    <row r="10620" spans="12:14" s="291" customFormat="1" ht="12.75" hidden="1" customHeight="1">
      <c r="L10620" s="293"/>
      <c r="M10620" s="290"/>
      <c r="N10620" s="314"/>
    </row>
    <row r="10621" spans="12:14" s="291" customFormat="1" ht="12.75" hidden="1" customHeight="1">
      <c r="L10621" s="293"/>
      <c r="M10621" s="290"/>
      <c r="N10621" s="314"/>
    </row>
    <row r="10622" spans="12:14" s="291" customFormat="1" ht="12.75" hidden="1" customHeight="1">
      <c r="L10622" s="293"/>
      <c r="M10622" s="290"/>
      <c r="N10622" s="314"/>
    </row>
    <row r="10623" spans="12:14" s="291" customFormat="1" ht="12.75" hidden="1" customHeight="1">
      <c r="L10623" s="293"/>
      <c r="M10623" s="290"/>
      <c r="N10623" s="314"/>
    </row>
    <row r="10624" spans="12:14" s="291" customFormat="1" ht="12.75" hidden="1" customHeight="1">
      <c r="L10624" s="293"/>
      <c r="M10624" s="290"/>
      <c r="N10624" s="314"/>
    </row>
    <row r="10625" spans="12:14" s="291" customFormat="1" ht="12.75" hidden="1" customHeight="1">
      <c r="L10625" s="293"/>
      <c r="M10625" s="290"/>
      <c r="N10625" s="314"/>
    </row>
    <row r="10626" spans="12:14" s="291" customFormat="1" ht="12.75" hidden="1" customHeight="1">
      <c r="L10626" s="293"/>
      <c r="M10626" s="290"/>
      <c r="N10626" s="314"/>
    </row>
    <row r="10627" spans="12:14" s="291" customFormat="1" ht="12.75" hidden="1" customHeight="1">
      <c r="L10627" s="293"/>
      <c r="M10627" s="290"/>
      <c r="N10627" s="314"/>
    </row>
    <row r="10628" spans="12:14" s="291" customFormat="1" ht="12.75" hidden="1" customHeight="1">
      <c r="L10628" s="293"/>
      <c r="M10628" s="290"/>
      <c r="N10628" s="314"/>
    </row>
    <row r="10629" spans="12:14" s="291" customFormat="1" ht="12.75" hidden="1" customHeight="1">
      <c r="L10629" s="293"/>
      <c r="M10629" s="290"/>
      <c r="N10629" s="314"/>
    </row>
    <row r="10630" spans="12:14" s="291" customFormat="1" ht="12.75" hidden="1" customHeight="1">
      <c r="L10630" s="293"/>
      <c r="M10630" s="290"/>
      <c r="N10630" s="314"/>
    </row>
    <row r="10631" spans="12:14" s="291" customFormat="1" ht="12.75" hidden="1" customHeight="1">
      <c r="L10631" s="293"/>
      <c r="M10631" s="290"/>
      <c r="N10631" s="314"/>
    </row>
    <row r="10632" spans="12:14" s="291" customFormat="1" ht="12.75" hidden="1" customHeight="1">
      <c r="L10632" s="293"/>
      <c r="M10632" s="290"/>
      <c r="N10632" s="314"/>
    </row>
    <row r="10633" spans="12:14" s="291" customFormat="1" ht="12.75" hidden="1" customHeight="1">
      <c r="L10633" s="293"/>
      <c r="M10633" s="290"/>
      <c r="N10633" s="314"/>
    </row>
    <row r="10634" spans="12:14" s="291" customFormat="1" ht="12.75" hidden="1" customHeight="1">
      <c r="L10634" s="293"/>
      <c r="M10634" s="290"/>
      <c r="N10634" s="314"/>
    </row>
    <row r="10635" spans="12:14" s="291" customFormat="1" ht="12.75" hidden="1" customHeight="1">
      <c r="L10635" s="293"/>
      <c r="M10635" s="290"/>
      <c r="N10635" s="314"/>
    </row>
    <row r="10636" spans="12:14" s="291" customFormat="1" ht="12.75" hidden="1" customHeight="1">
      <c r="L10636" s="293"/>
      <c r="M10636" s="290"/>
      <c r="N10636" s="314"/>
    </row>
    <row r="10637" spans="12:14" s="291" customFormat="1" ht="12.75" hidden="1" customHeight="1">
      <c r="L10637" s="293"/>
      <c r="M10637" s="290"/>
      <c r="N10637" s="314"/>
    </row>
    <row r="10638" spans="12:14" s="291" customFormat="1" ht="12.75" hidden="1" customHeight="1">
      <c r="L10638" s="293"/>
      <c r="M10638" s="290"/>
      <c r="N10638" s="314"/>
    </row>
    <row r="10639" spans="12:14" s="291" customFormat="1" ht="12.75" hidden="1" customHeight="1">
      <c r="L10639" s="293"/>
      <c r="M10639" s="290"/>
      <c r="N10639" s="314"/>
    </row>
    <row r="10640" spans="12:14" s="291" customFormat="1" ht="12.75" hidden="1" customHeight="1">
      <c r="L10640" s="293"/>
      <c r="M10640" s="290"/>
      <c r="N10640" s="314"/>
    </row>
    <row r="10641" spans="12:14" s="291" customFormat="1" ht="12.75" hidden="1" customHeight="1">
      <c r="L10641" s="293"/>
      <c r="M10641" s="290"/>
      <c r="N10641" s="314"/>
    </row>
    <row r="10642" spans="12:14" s="291" customFormat="1" ht="12.75" hidden="1" customHeight="1">
      <c r="L10642" s="293"/>
      <c r="M10642" s="290"/>
      <c r="N10642" s="314"/>
    </row>
    <row r="10643" spans="12:14" s="291" customFormat="1" ht="12.75" hidden="1" customHeight="1">
      <c r="L10643" s="293"/>
      <c r="M10643" s="290"/>
      <c r="N10643" s="314"/>
    </row>
    <row r="10644" spans="12:14" s="291" customFormat="1" ht="12.75" hidden="1" customHeight="1">
      <c r="L10644" s="293"/>
      <c r="M10644" s="290"/>
      <c r="N10644" s="314"/>
    </row>
    <row r="10645" spans="12:14" s="291" customFormat="1" ht="12.75" hidden="1" customHeight="1">
      <c r="L10645" s="293"/>
      <c r="M10645" s="290"/>
      <c r="N10645" s="314"/>
    </row>
    <row r="10646" spans="12:14" s="291" customFormat="1" ht="12.75" hidden="1" customHeight="1">
      <c r="L10646" s="293"/>
      <c r="M10646" s="290"/>
      <c r="N10646" s="314"/>
    </row>
    <row r="10647" spans="12:14" s="291" customFormat="1" ht="12.75" hidden="1" customHeight="1">
      <c r="L10647" s="293"/>
      <c r="M10647" s="290"/>
      <c r="N10647" s="314"/>
    </row>
    <row r="10648" spans="12:14" s="291" customFormat="1" ht="12.75" hidden="1" customHeight="1">
      <c r="L10648" s="293"/>
      <c r="M10648" s="290"/>
      <c r="N10648" s="314"/>
    </row>
    <row r="10649" spans="12:14" s="291" customFormat="1" ht="12.75" hidden="1" customHeight="1">
      <c r="L10649" s="293"/>
      <c r="M10649" s="290"/>
      <c r="N10649" s="314"/>
    </row>
    <row r="10650" spans="12:14" s="291" customFormat="1" ht="12.75" hidden="1" customHeight="1">
      <c r="L10650" s="293"/>
      <c r="M10650" s="290"/>
      <c r="N10650" s="314"/>
    </row>
    <row r="10651" spans="12:14" s="291" customFormat="1" ht="12.75" hidden="1" customHeight="1">
      <c r="L10651" s="293"/>
      <c r="M10651" s="290"/>
      <c r="N10651" s="314"/>
    </row>
    <row r="10652" spans="12:14" s="291" customFormat="1" ht="12.75" hidden="1" customHeight="1">
      <c r="L10652" s="293"/>
      <c r="M10652" s="290"/>
      <c r="N10652" s="314"/>
    </row>
    <row r="10653" spans="12:14" s="291" customFormat="1" ht="12.75" hidden="1" customHeight="1">
      <c r="L10653" s="293"/>
      <c r="M10653" s="290"/>
      <c r="N10653" s="314"/>
    </row>
    <row r="10654" spans="12:14" s="291" customFormat="1" ht="12.75" hidden="1" customHeight="1">
      <c r="L10654" s="293"/>
      <c r="M10654" s="290"/>
      <c r="N10654" s="314"/>
    </row>
    <row r="10655" spans="12:14" s="291" customFormat="1" ht="12.75" hidden="1" customHeight="1">
      <c r="L10655" s="293"/>
      <c r="M10655" s="290"/>
      <c r="N10655" s="314"/>
    </row>
    <row r="10656" spans="12:14" s="291" customFormat="1" ht="12.75" hidden="1" customHeight="1">
      <c r="L10656" s="293"/>
      <c r="M10656" s="290"/>
      <c r="N10656" s="314"/>
    </row>
    <row r="10657" spans="12:14" s="291" customFormat="1" ht="12.75" hidden="1" customHeight="1">
      <c r="L10657" s="293"/>
      <c r="M10657" s="290"/>
      <c r="N10657" s="314"/>
    </row>
    <row r="10658" spans="12:14" s="291" customFormat="1" ht="12.75" hidden="1" customHeight="1">
      <c r="L10658" s="293"/>
      <c r="M10658" s="290"/>
      <c r="N10658" s="314"/>
    </row>
    <row r="10659" spans="12:14" s="291" customFormat="1" ht="12.75" hidden="1" customHeight="1">
      <c r="L10659" s="293"/>
      <c r="M10659" s="290"/>
      <c r="N10659" s="314"/>
    </row>
    <row r="10660" spans="12:14" s="291" customFormat="1" ht="12.75" hidden="1" customHeight="1">
      <c r="L10660" s="293"/>
      <c r="M10660" s="290"/>
      <c r="N10660" s="314"/>
    </row>
    <row r="10661" spans="12:14" s="291" customFormat="1" ht="12.75" hidden="1" customHeight="1">
      <c r="L10661" s="293"/>
      <c r="M10661" s="290"/>
      <c r="N10661" s="314"/>
    </row>
    <row r="10662" spans="12:14" s="291" customFormat="1" ht="12.75" hidden="1" customHeight="1">
      <c r="L10662" s="293"/>
      <c r="M10662" s="290"/>
      <c r="N10662" s="314"/>
    </row>
    <row r="10663" spans="12:14" s="291" customFormat="1" ht="12.75" hidden="1" customHeight="1">
      <c r="L10663" s="293"/>
      <c r="M10663" s="290"/>
      <c r="N10663" s="314"/>
    </row>
    <row r="10664" spans="12:14" s="291" customFormat="1" ht="12.75" hidden="1" customHeight="1">
      <c r="L10664" s="293"/>
      <c r="M10664" s="290"/>
      <c r="N10664" s="314"/>
    </row>
    <row r="10665" spans="12:14" s="291" customFormat="1" ht="12.75" hidden="1" customHeight="1">
      <c r="L10665" s="293"/>
      <c r="M10665" s="290"/>
      <c r="N10665" s="314"/>
    </row>
    <row r="10666" spans="12:14" s="291" customFormat="1" ht="12.75" hidden="1" customHeight="1">
      <c r="L10666" s="293"/>
      <c r="M10666" s="290"/>
      <c r="N10666" s="314"/>
    </row>
    <row r="10667" spans="12:14" s="291" customFormat="1" ht="12.75" hidden="1" customHeight="1">
      <c r="L10667" s="293"/>
      <c r="M10667" s="290"/>
      <c r="N10667" s="314"/>
    </row>
    <row r="10668" spans="12:14" s="291" customFormat="1" ht="12.75" hidden="1" customHeight="1">
      <c r="L10668" s="293"/>
      <c r="M10668" s="290"/>
      <c r="N10668" s="314"/>
    </row>
    <row r="10669" spans="12:14" s="291" customFormat="1" ht="12.75" hidden="1" customHeight="1">
      <c r="L10669" s="293"/>
      <c r="M10669" s="290"/>
      <c r="N10669" s="314"/>
    </row>
    <row r="10670" spans="12:14" s="291" customFormat="1" ht="12.75" hidden="1" customHeight="1">
      <c r="L10670" s="293"/>
      <c r="M10670" s="290"/>
      <c r="N10670" s="314"/>
    </row>
    <row r="10671" spans="12:14" s="291" customFormat="1" ht="12.75" hidden="1" customHeight="1">
      <c r="L10671" s="293"/>
      <c r="M10671" s="290"/>
      <c r="N10671" s="314"/>
    </row>
    <row r="10672" spans="12:14" s="291" customFormat="1" ht="12.75" hidden="1" customHeight="1">
      <c r="L10672" s="293"/>
      <c r="M10672" s="290"/>
      <c r="N10672" s="314"/>
    </row>
    <row r="10673" spans="12:14" s="291" customFormat="1" ht="12.75" hidden="1" customHeight="1">
      <c r="L10673" s="293"/>
      <c r="M10673" s="290"/>
      <c r="N10673" s="314"/>
    </row>
    <row r="10674" spans="12:14" s="291" customFormat="1" ht="12.75" hidden="1" customHeight="1">
      <c r="L10674" s="293"/>
      <c r="M10674" s="290"/>
      <c r="N10674" s="314"/>
    </row>
    <row r="10675" spans="12:14" s="291" customFormat="1" ht="12.75" hidden="1" customHeight="1">
      <c r="L10675" s="293"/>
      <c r="M10675" s="290"/>
      <c r="N10675" s="314"/>
    </row>
    <row r="10676" spans="12:14" s="291" customFormat="1" ht="12.75" hidden="1" customHeight="1">
      <c r="L10676" s="293"/>
      <c r="M10676" s="290"/>
      <c r="N10676" s="314"/>
    </row>
    <row r="10677" spans="12:14" s="291" customFormat="1" ht="12.75" hidden="1" customHeight="1">
      <c r="L10677" s="293"/>
      <c r="M10677" s="290"/>
      <c r="N10677" s="314"/>
    </row>
    <row r="10678" spans="12:14" s="291" customFormat="1" ht="12.75" hidden="1" customHeight="1">
      <c r="L10678" s="293"/>
      <c r="M10678" s="290"/>
      <c r="N10678" s="314"/>
    </row>
    <row r="10679" spans="12:14" s="291" customFormat="1" ht="12.75" hidden="1" customHeight="1">
      <c r="L10679" s="293"/>
      <c r="M10679" s="290"/>
      <c r="N10679" s="314"/>
    </row>
    <row r="10680" spans="12:14" s="291" customFormat="1" ht="12.75" hidden="1" customHeight="1">
      <c r="L10680" s="293"/>
      <c r="M10680" s="290"/>
      <c r="N10680" s="314"/>
    </row>
    <row r="10681" spans="12:14" s="291" customFormat="1" ht="12.75" hidden="1" customHeight="1">
      <c r="L10681" s="293"/>
      <c r="M10681" s="290"/>
      <c r="N10681" s="314"/>
    </row>
    <row r="10682" spans="12:14" s="291" customFormat="1" ht="12.75" hidden="1" customHeight="1">
      <c r="L10682" s="293"/>
      <c r="M10682" s="290"/>
      <c r="N10682" s="314"/>
    </row>
    <row r="10683" spans="12:14" s="291" customFormat="1" ht="12.75" hidden="1" customHeight="1">
      <c r="L10683" s="293"/>
      <c r="M10683" s="290"/>
      <c r="N10683" s="314"/>
    </row>
    <row r="10684" spans="12:14" s="291" customFormat="1" ht="12.75" hidden="1" customHeight="1">
      <c r="L10684" s="293"/>
      <c r="M10684" s="290"/>
      <c r="N10684" s="314"/>
    </row>
    <row r="10685" spans="12:14" s="291" customFormat="1" ht="12.75" hidden="1" customHeight="1">
      <c r="L10685" s="293"/>
      <c r="M10685" s="290"/>
      <c r="N10685" s="314"/>
    </row>
    <row r="10686" spans="12:14" s="291" customFormat="1" ht="12.75" hidden="1" customHeight="1">
      <c r="L10686" s="293"/>
      <c r="M10686" s="290"/>
      <c r="N10686" s="314"/>
    </row>
    <row r="10687" spans="12:14" s="291" customFormat="1" ht="12.75" hidden="1" customHeight="1">
      <c r="L10687" s="293"/>
      <c r="M10687" s="290"/>
      <c r="N10687" s="314"/>
    </row>
    <row r="10688" spans="12:14" s="291" customFormat="1" ht="12.75" hidden="1" customHeight="1">
      <c r="L10688" s="293"/>
      <c r="M10688" s="290"/>
      <c r="N10688" s="314"/>
    </row>
    <row r="10689" spans="12:14" s="291" customFormat="1" ht="12.75" hidden="1" customHeight="1">
      <c r="L10689" s="293"/>
      <c r="M10689" s="290"/>
      <c r="N10689" s="314"/>
    </row>
    <row r="10690" spans="12:14" s="291" customFormat="1" ht="12.75" hidden="1" customHeight="1">
      <c r="L10690" s="293"/>
      <c r="M10690" s="290"/>
      <c r="N10690" s="314"/>
    </row>
    <row r="10691" spans="12:14" s="291" customFormat="1" ht="12.75" hidden="1" customHeight="1">
      <c r="L10691" s="293"/>
      <c r="M10691" s="290"/>
      <c r="N10691" s="314"/>
    </row>
    <row r="10692" spans="12:14" s="291" customFormat="1" ht="12.75" hidden="1" customHeight="1">
      <c r="L10692" s="293"/>
      <c r="M10692" s="290"/>
      <c r="N10692" s="314"/>
    </row>
    <row r="10693" spans="12:14" s="291" customFormat="1" ht="12.75" hidden="1" customHeight="1">
      <c r="L10693" s="293"/>
      <c r="M10693" s="290"/>
      <c r="N10693" s="314"/>
    </row>
    <row r="10694" spans="12:14" s="291" customFormat="1" ht="12.75" hidden="1" customHeight="1">
      <c r="L10694" s="293"/>
      <c r="M10694" s="290"/>
      <c r="N10694" s="314"/>
    </row>
    <row r="10695" spans="12:14" s="291" customFormat="1" ht="12.75" hidden="1" customHeight="1">
      <c r="L10695" s="293"/>
      <c r="M10695" s="290"/>
      <c r="N10695" s="314"/>
    </row>
    <row r="10696" spans="12:14" s="291" customFormat="1" ht="12.75" hidden="1" customHeight="1">
      <c r="L10696" s="293"/>
      <c r="M10696" s="290"/>
      <c r="N10696" s="314"/>
    </row>
    <row r="10697" spans="12:14" s="291" customFormat="1" ht="12.75" hidden="1" customHeight="1">
      <c r="L10697" s="293"/>
      <c r="M10697" s="290"/>
      <c r="N10697" s="314"/>
    </row>
    <row r="10698" spans="12:14" s="291" customFormat="1" ht="12.75" hidden="1" customHeight="1">
      <c r="L10698" s="293"/>
      <c r="M10698" s="290"/>
      <c r="N10698" s="314"/>
    </row>
    <row r="10699" spans="12:14" s="291" customFormat="1" ht="12.75" hidden="1" customHeight="1">
      <c r="L10699" s="293"/>
      <c r="M10699" s="290"/>
      <c r="N10699" s="314"/>
    </row>
    <row r="10700" spans="12:14" s="291" customFormat="1" ht="12.75" hidden="1" customHeight="1">
      <c r="L10700" s="293"/>
      <c r="M10700" s="290"/>
      <c r="N10700" s="314"/>
    </row>
    <row r="10701" spans="12:14" s="291" customFormat="1" ht="12.75" hidden="1" customHeight="1">
      <c r="L10701" s="293"/>
      <c r="M10701" s="290"/>
      <c r="N10701" s="314"/>
    </row>
    <row r="10702" spans="12:14" s="291" customFormat="1" ht="12.75" hidden="1" customHeight="1">
      <c r="L10702" s="293"/>
      <c r="M10702" s="290"/>
      <c r="N10702" s="314"/>
    </row>
    <row r="10703" spans="12:14" s="291" customFormat="1" ht="12.75" hidden="1" customHeight="1">
      <c r="L10703" s="293"/>
      <c r="M10703" s="290"/>
      <c r="N10703" s="314"/>
    </row>
    <row r="10704" spans="12:14" s="291" customFormat="1" ht="12.75" hidden="1" customHeight="1">
      <c r="L10704" s="293"/>
      <c r="M10704" s="290"/>
      <c r="N10704" s="314"/>
    </row>
    <row r="10705" spans="12:14" s="291" customFormat="1" ht="12.75" hidden="1" customHeight="1">
      <c r="L10705" s="293"/>
      <c r="M10705" s="290"/>
      <c r="N10705" s="314"/>
    </row>
    <row r="10706" spans="12:14" s="291" customFormat="1" ht="12.75" hidden="1" customHeight="1">
      <c r="L10706" s="293"/>
      <c r="M10706" s="290"/>
      <c r="N10706" s="314"/>
    </row>
    <row r="10707" spans="12:14" s="291" customFormat="1" ht="12.75" hidden="1" customHeight="1">
      <c r="L10707" s="293"/>
      <c r="M10707" s="290"/>
      <c r="N10707" s="314"/>
    </row>
    <row r="10708" spans="12:14" s="291" customFormat="1" ht="12.75" hidden="1" customHeight="1">
      <c r="L10708" s="293"/>
      <c r="M10708" s="290"/>
      <c r="N10708" s="314"/>
    </row>
    <row r="10709" spans="12:14" s="291" customFormat="1" ht="12.75" hidden="1" customHeight="1">
      <c r="L10709" s="293"/>
      <c r="M10709" s="290"/>
      <c r="N10709" s="314"/>
    </row>
    <row r="10710" spans="12:14" s="291" customFormat="1" ht="12.75" hidden="1" customHeight="1">
      <c r="L10710" s="293"/>
      <c r="M10710" s="290"/>
      <c r="N10710" s="314"/>
    </row>
    <row r="10711" spans="12:14" s="291" customFormat="1" ht="12.75" hidden="1" customHeight="1">
      <c r="L10711" s="293"/>
      <c r="M10711" s="290"/>
      <c r="N10711" s="314"/>
    </row>
    <row r="10712" spans="12:14" s="291" customFormat="1" ht="12.75" hidden="1" customHeight="1">
      <c r="L10712" s="293"/>
      <c r="M10712" s="290"/>
      <c r="N10712" s="314"/>
    </row>
    <row r="10713" spans="12:14" s="291" customFormat="1" ht="12.75" hidden="1" customHeight="1">
      <c r="L10713" s="293"/>
      <c r="M10713" s="290"/>
      <c r="N10713" s="314"/>
    </row>
    <row r="10714" spans="12:14" s="291" customFormat="1" ht="12.75" hidden="1" customHeight="1">
      <c r="L10714" s="293"/>
      <c r="M10714" s="290"/>
      <c r="N10714" s="314"/>
    </row>
    <row r="10715" spans="12:14" s="291" customFormat="1" ht="12.75" hidden="1" customHeight="1">
      <c r="L10715" s="293"/>
      <c r="M10715" s="290"/>
      <c r="N10715" s="314"/>
    </row>
    <row r="10716" spans="12:14" s="291" customFormat="1" ht="12.75" hidden="1" customHeight="1">
      <c r="L10716" s="293"/>
      <c r="M10716" s="290"/>
      <c r="N10716" s="314"/>
    </row>
    <row r="10717" spans="12:14" s="291" customFormat="1" ht="12.75" hidden="1" customHeight="1">
      <c r="L10717" s="293"/>
      <c r="M10717" s="290"/>
      <c r="N10717" s="314"/>
    </row>
    <row r="10718" spans="12:14" s="291" customFormat="1" ht="12.75" hidden="1" customHeight="1">
      <c r="L10718" s="293"/>
      <c r="M10718" s="290"/>
      <c r="N10718" s="314"/>
    </row>
    <row r="10719" spans="12:14" s="291" customFormat="1" ht="12.75" hidden="1" customHeight="1">
      <c r="L10719" s="293"/>
      <c r="M10719" s="290"/>
      <c r="N10719" s="314"/>
    </row>
    <row r="10720" spans="12:14" s="291" customFormat="1" ht="12.75" hidden="1" customHeight="1">
      <c r="L10720" s="293"/>
      <c r="M10720" s="290"/>
      <c r="N10720" s="314"/>
    </row>
    <row r="10721" spans="12:14" s="291" customFormat="1" ht="12.75" hidden="1" customHeight="1">
      <c r="L10721" s="293"/>
      <c r="M10721" s="290"/>
      <c r="N10721" s="314"/>
    </row>
    <row r="10722" spans="12:14" s="291" customFormat="1" ht="12.75" hidden="1" customHeight="1">
      <c r="L10722" s="293"/>
      <c r="M10722" s="290"/>
      <c r="N10722" s="314"/>
    </row>
    <row r="10723" spans="12:14" s="291" customFormat="1" ht="12.75" hidden="1" customHeight="1">
      <c r="L10723" s="293"/>
      <c r="M10723" s="290"/>
      <c r="N10723" s="314"/>
    </row>
    <row r="10724" spans="12:14" s="291" customFormat="1" ht="12.75" hidden="1" customHeight="1">
      <c r="L10724" s="293"/>
      <c r="M10724" s="290"/>
      <c r="N10724" s="314"/>
    </row>
    <row r="10725" spans="12:14" s="291" customFormat="1" ht="12.75" hidden="1" customHeight="1">
      <c r="L10725" s="293"/>
      <c r="M10725" s="290"/>
      <c r="N10725" s="314"/>
    </row>
    <row r="10726" spans="12:14" s="291" customFormat="1" ht="12.75" hidden="1" customHeight="1">
      <c r="L10726" s="293"/>
      <c r="M10726" s="290"/>
      <c r="N10726" s="314"/>
    </row>
    <row r="10727" spans="12:14" s="291" customFormat="1" ht="12.75" hidden="1" customHeight="1">
      <c r="L10727" s="293"/>
      <c r="M10727" s="290"/>
      <c r="N10727" s="314"/>
    </row>
    <row r="10728" spans="12:14" s="291" customFormat="1" ht="12.75" hidden="1" customHeight="1">
      <c r="L10728" s="293"/>
      <c r="M10728" s="290"/>
      <c r="N10728" s="314"/>
    </row>
    <row r="10729" spans="12:14" s="291" customFormat="1" ht="12.75" hidden="1" customHeight="1">
      <c r="L10729" s="293"/>
      <c r="M10729" s="290"/>
      <c r="N10729" s="314"/>
    </row>
    <row r="10730" spans="12:14" s="291" customFormat="1" ht="12.75" hidden="1" customHeight="1">
      <c r="L10730" s="293"/>
      <c r="M10730" s="290"/>
      <c r="N10730" s="314"/>
    </row>
    <row r="10731" spans="12:14" s="291" customFormat="1" ht="12.75" hidden="1" customHeight="1">
      <c r="L10731" s="293"/>
      <c r="M10731" s="290"/>
      <c r="N10731" s="314"/>
    </row>
    <row r="10732" spans="12:14" s="291" customFormat="1" ht="12.75" hidden="1" customHeight="1">
      <c r="L10732" s="293"/>
      <c r="M10732" s="290"/>
      <c r="N10732" s="314"/>
    </row>
    <row r="10733" spans="12:14" s="291" customFormat="1" ht="12.75" hidden="1" customHeight="1">
      <c r="L10733" s="293"/>
      <c r="M10733" s="290"/>
      <c r="N10733" s="314"/>
    </row>
    <row r="10734" spans="12:14" s="291" customFormat="1" ht="12.75" hidden="1" customHeight="1">
      <c r="L10734" s="293"/>
      <c r="M10734" s="290"/>
      <c r="N10734" s="314"/>
    </row>
    <row r="10735" spans="12:14" s="291" customFormat="1" ht="12.75" hidden="1" customHeight="1">
      <c r="L10735" s="293"/>
      <c r="M10735" s="290"/>
      <c r="N10735" s="314"/>
    </row>
    <row r="10736" spans="12:14" s="291" customFormat="1" ht="12.75" hidden="1" customHeight="1">
      <c r="L10736" s="293"/>
      <c r="M10736" s="290"/>
      <c r="N10736" s="314"/>
    </row>
    <row r="10737" spans="12:14" s="291" customFormat="1" ht="12.75" hidden="1" customHeight="1">
      <c r="L10737" s="293"/>
      <c r="M10737" s="290"/>
      <c r="N10737" s="314"/>
    </row>
    <row r="10738" spans="12:14" s="291" customFormat="1" ht="12.75" hidden="1" customHeight="1">
      <c r="L10738" s="293"/>
      <c r="M10738" s="290"/>
      <c r="N10738" s="314"/>
    </row>
    <row r="10739" spans="12:14" s="291" customFormat="1" ht="12.75" hidden="1" customHeight="1">
      <c r="L10739" s="293"/>
      <c r="M10739" s="290"/>
      <c r="N10739" s="314"/>
    </row>
    <row r="10740" spans="12:14" s="291" customFormat="1" ht="12.75" hidden="1" customHeight="1">
      <c r="L10740" s="293"/>
      <c r="M10740" s="290"/>
      <c r="N10740" s="314"/>
    </row>
    <row r="10741" spans="12:14" s="291" customFormat="1" ht="12.75" hidden="1" customHeight="1">
      <c r="L10741" s="293"/>
      <c r="M10741" s="290"/>
      <c r="N10741" s="314"/>
    </row>
    <row r="10742" spans="12:14" s="291" customFormat="1" ht="12.75" hidden="1" customHeight="1">
      <c r="L10742" s="293"/>
      <c r="M10742" s="290"/>
      <c r="N10742" s="314"/>
    </row>
    <row r="10743" spans="12:14" s="291" customFormat="1" ht="12.75" hidden="1" customHeight="1">
      <c r="L10743" s="293"/>
      <c r="M10743" s="290"/>
      <c r="N10743" s="314"/>
    </row>
    <row r="10744" spans="12:14" s="291" customFormat="1" ht="12.75" hidden="1" customHeight="1">
      <c r="L10744" s="293"/>
      <c r="M10744" s="290"/>
      <c r="N10744" s="314"/>
    </row>
    <row r="10745" spans="12:14" s="291" customFormat="1" ht="12.75" hidden="1" customHeight="1">
      <c r="L10745" s="293"/>
      <c r="M10745" s="290"/>
      <c r="N10745" s="314"/>
    </row>
    <row r="10746" spans="12:14" s="291" customFormat="1" ht="12.75" hidden="1" customHeight="1">
      <c r="L10746" s="293"/>
      <c r="M10746" s="290"/>
      <c r="N10746" s="314"/>
    </row>
    <row r="10747" spans="12:14" s="291" customFormat="1" ht="12.75" hidden="1" customHeight="1">
      <c r="L10747" s="293"/>
      <c r="M10747" s="290"/>
      <c r="N10747" s="314"/>
    </row>
    <row r="10748" spans="12:14" s="291" customFormat="1" ht="12.75" hidden="1" customHeight="1">
      <c r="L10748" s="293"/>
      <c r="M10748" s="290"/>
      <c r="N10748" s="314"/>
    </row>
    <row r="10749" spans="12:14" s="291" customFormat="1" ht="12.75" hidden="1" customHeight="1">
      <c r="L10749" s="293"/>
      <c r="M10749" s="290"/>
      <c r="N10749" s="314"/>
    </row>
    <row r="10750" spans="12:14" s="291" customFormat="1" ht="12.75" hidden="1" customHeight="1">
      <c r="L10750" s="293"/>
      <c r="M10750" s="290"/>
      <c r="N10750" s="314"/>
    </row>
    <row r="10751" spans="12:14" s="291" customFormat="1" ht="12.75" hidden="1" customHeight="1">
      <c r="L10751" s="293"/>
      <c r="M10751" s="290"/>
      <c r="N10751" s="314"/>
    </row>
    <row r="10752" spans="12:14" s="291" customFormat="1" ht="12.75" hidden="1" customHeight="1">
      <c r="L10752" s="293"/>
      <c r="M10752" s="290"/>
      <c r="N10752" s="314"/>
    </row>
    <row r="10753" spans="12:14" s="291" customFormat="1" ht="12.75" hidden="1" customHeight="1">
      <c r="L10753" s="293"/>
      <c r="M10753" s="290"/>
      <c r="N10753" s="314"/>
    </row>
    <row r="10754" spans="12:14" s="291" customFormat="1" ht="12.75" hidden="1" customHeight="1">
      <c r="L10754" s="293"/>
      <c r="M10754" s="290"/>
      <c r="N10754" s="314"/>
    </row>
    <row r="10755" spans="12:14" s="291" customFormat="1" ht="12.75" hidden="1" customHeight="1">
      <c r="L10755" s="293"/>
      <c r="M10755" s="290"/>
      <c r="N10755" s="314"/>
    </row>
    <row r="10756" spans="12:14" s="291" customFormat="1" ht="12.75" hidden="1" customHeight="1">
      <c r="L10756" s="293"/>
      <c r="M10756" s="290"/>
      <c r="N10756" s="314"/>
    </row>
    <row r="10757" spans="12:14" s="291" customFormat="1" ht="12.75" hidden="1" customHeight="1">
      <c r="L10757" s="293"/>
      <c r="M10757" s="290"/>
      <c r="N10757" s="314"/>
    </row>
    <row r="10758" spans="12:14" s="291" customFormat="1" ht="12.75" hidden="1" customHeight="1">
      <c r="L10758" s="293"/>
      <c r="M10758" s="290"/>
      <c r="N10758" s="314"/>
    </row>
    <row r="10759" spans="12:14" s="291" customFormat="1" ht="12.75" hidden="1" customHeight="1">
      <c r="L10759" s="293"/>
      <c r="M10759" s="290"/>
      <c r="N10759" s="314"/>
    </row>
    <row r="10760" spans="12:14" s="291" customFormat="1" ht="12.75" hidden="1" customHeight="1">
      <c r="L10760" s="293"/>
      <c r="M10760" s="290"/>
      <c r="N10760" s="314"/>
    </row>
    <row r="10761" spans="12:14" s="291" customFormat="1" ht="12.75" hidden="1" customHeight="1">
      <c r="L10761" s="293"/>
      <c r="M10761" s="290"/>
      <c r="N10761" s="314"/>
    </row>
    <row r="10762" spans="12:14" s="291" customFormat="1" ht="12.75" hidden="1" customHeight="1">
      <c r="L10762" s="293"/>
      <c r="M10762" s="290"/>
      <c r="N10762" s="314"/>
    </row>
    <row r="10763" spans="12:14" s="291" customFormat="1" ht="12.75" hidden="1" customHeight="1">
      <c r="L10763" s="293"/>
      <c r="M10763" s="290"/>
      <c r="N10763" s="314"/>
    </row>
    <row r="10764" spans="12:14" s="291" customFormat="1" ht="12.75" hidden="1" customHeight="1">
      <c r="L10764" s="293"/>
      <c r="M10764" s="290"/>
      <c r="N10764" s="314"/>
    </row>
    <row r="10765" spans="12:14" s="291" customFormat="1" ht="12.75" hidden="1" customHeight="1">
      <c r="L10765" s="293"/>
      <c r="M10765" s="290"/>
      <c r="N10765" s="314"/>
    </row>
    <row r="10766" spans="12:14" s="291" customFormat="1" ht="12.75" hidden="1" customHeight="1">
      <c r="L10766" s="293"/>
      <c r="M10766" s="290"/>
      <c r="N10766" s="314"/>
    </row>
    <row r="10767" spans="12:14" s="291" customFormat="1" ht="12.75" hidden="1" customHeight="1">
      <c r="L10767" s="293"/>
      <c r="M10767" s="290"/>
      <c r="N10767" s="314"/>
    </row>
    <row r="10768" spans="12:14" s="291" customFormat="1" ht="12.75" hidden="1" customHeight="1">
      <c r="L10768" s="293"/>
      <c r="M10768" s="290"/>
      <c r="N10768" s="314"/>
    </row>
    <row r="10769" spans="12:14" s="291" customFormat="1" ht="12.75" hidden="1" customHeight="1">
      <c r="L10769" s="293"/>
      <c r="M10769" s="290"/>
      <c r="N10769" s="314"/>
    </row>
    <row r="10770" spans="12:14" s="291" customFormat="1" ht="12.75" hidden="1" customHeight="1">
      <c r="L10770" s="293"/>
      <c r="M10770" s="290"/>
      <c r="N10770" s="314"/>
    </row>
    <row r="10771" spans="12:14" s="291" customFormat="1" ht="12.75" hidden="1" customHeight="1">
      <c r="L10771" s="293"/>
      <c r="M10771" s="290"/>
      <c r="N10771" s="314"/>
    </row>
    <row r="10772" spans="12:14" s="291" customFormat="1" ht="12.75" hidden="1" customHeight="1">
      <c r="L10772" s="293"/>
      <c r="M10772" s="290"/>
      <c r="N10772" s="314"/>
    </row>
    <row r="10773" spans="12:14" s="291" customFormat="1" ht="12.75" hidden="1" customHeight="1">
      <c r="L10773" s="293"/>
      <c r="M10773" s="290"/>
      <c r="N10773" s="314"/>
    </row>
    <row r="10774" spans="12:14" s="291" customFormat="1" ht="12.75" hidden="1" customHeight="1">
      <c r="L10774" s="293"/>
      <c r="M10774" s="290"/>
      <c r="N10774" s="314"/>
    </row>
    <row r="10775" spans="12:14" s="291" customFormat="1" ht="12.75" hidden="1" customHeight="1">
      <c r="L10775" s="293"/>
      <c r="M10775" s="290"/>
      <c r="N10775" s="314"/>
    </row>
    <row r="10776" spans="12:14" s="291" customFormat="1" ht="12.75" hidden="1" customHeight="1">
      <c r="L10776" s="293"/>
      <c r="M10776" s="290"/>
      <c r="N10776" s="314"/>
    </row>
    <row r="10777" spans="12:14" s="291" customFormat="1" ht="12.75" hidden="1" customHeight="1">
      <c r="L10777" s="293"/>
      <c r="M10777" s="290"/>
      <c r="N10777" s="314"/>
    </row>
    <row r="10778" spans="12:14" s="291" customFormat="1" ht="12.75" hidden="1" customHeight="1">
      <c r="L10778" s="293"/>
      <c r="M10778" s="290"/>
      <c r="N10778" s="314"/>
    </row>
    <row r="10779" spans="12:14" s="291" customFormat="1" ht="12.75" hidden="1" customHeight="1">
      <c r="L10779" s="293"/>
      <c r="M10779" s="290"/>
      <c r="N10779" s="314"/>
    </row>
    <row r="10780" spans="12:14" s="291" customFormat="1" ht="12.75" hidden="1" customHeight="1">
      <c r="L10780" s="293"/>
      <c r="M10780" s="290"/>
      <c r="N10780" s="314"/>
    </row>
    <row r="10781" spans="12:14" s="291" customFormat="1" ht="12.75" hidden="1" customHeight="1">
      <c r="L10781" s="293"/>
      <c r="M10781" s="290"/>
      <c r="N10781" s="314"/>
    </row>
    <row r="10782" spans="12:14" s="291" customFormat="1" ht="12.75" hidden="1" customHeight="1">
      <c r="L10782" s="293"/>
      <c r="M10782" s="290"/>
      <c r="N10782" s="314"/>
    </row>
    <row r="10783" spans="12:14" s="291" customFormat="1" ht="12.75" hidden="1" customHeight="1">
      <c r="L10783" s="293"/>
      <c r="M10783" s="290"/>
      <c r="N10783" s="314"/>
    </row>
    <row r="10784" spans="12:14" s="291" customFormat="1" ht="12.75" hidden="1" customHeight="1">
      <c r="L10784" s="293"/>
      <c r="M10784" s="290"/>
      <c r="N10784" s="314"/>
    </row>
    <row r="10785" spans="12:14" s="291" customFormat="1" ht="12.75" hidden="1" customHeight="1">
      <c r="L10785" s="293"/>
      <c r="M10785" s="290"/>
      <c r="N10785" s="314"/>
    </row>
    <row r="10786" spans="12:14" s="291" customFormat="1" ht="12.75" hidden="1" customHeight="1">
      <c r="L10786" s="293"/>
      <c r="M10786" s="290"/>
      <c r="N10786" s="314"/>
    </row>
    <row r="10787" spans="12:14" s="291" customFormat="1" ht="12.75" hidden="1" customHeight="1">
      <c r="L10787" s="293"/>
      <c r="M10787" s="290"/>
      <c r="N10787" s="314"/>
    </row>
    <row r="10788" spans="12:14" s="291" customFormat="1" ht="12.75" hidden="1" customHeight="1">
      <c r="L10788" s="293"/>
      <c r="M10788" s="290"/>
      <c r="N10788" s="314"/>
    </row>
    <row r="10789" spans="12:14" s="291" customFormat="1" ht="12.75" hidden="1" customHeight="1">
      <c r="L10789" s="293"/>
      <c r="M10789" s="290"/>
      <c r="N10789" s="314"/>
    </row>
    <row r="10790" spans="12:14" s="291" customFormat="1" ht="12.75" hidden="1" customHeight="1">
      <c r="L10790" s="293"/>
      <c r="M10790" s="290"/>
      <c r="N10790" s="314"/>
    </row>
    <row r="10791" spans="12:14" s="291" customFormat="1" ht="12.75" hidden="1" customHeight="1">
      <c r="L10791" s="293"/>
      <c r="M10791" s="290"/>
      <c r="N10791" s="314"/>
    </row>
    <row r="10792" spans="12:14" s="291" customFormat="1" ht="12.75" hidden="1" customHeight="1">
      <c r="L10792" s="293"/>
      <c r="M10792" s="290"/>
      <c r="N10792" s="314"/>
    </row>
    <row r="10793" spans="12:14" s="291" customFormat="1" ht="12.75" hidden="1" customHeight="1">
      <c r="L10793" s="293"/>
      <c r="M10793" s="290"/>
      <c r="N10793" s="314"/>
    </row>
    <row r="10794" spans="12:14" s="291" customFormat="1" ht="12.75" hidden="1" customHeight="1">
      <c r="L10794" s="293"/>
      <c r="M10794" s="290"/>
      <c r="N10794" s="314"/>
    </row>
    <row r="10795" spans="12:14" s="291" customFormat="1" ht="12.75" hidden="1" customHeight="1">
      <c r="L10795" s="293"/>
      <c r="M10795" s="290"/>
      <c r="N10795" s="314"/>
    </row>
    <row r="10796" spans="12:14" s="291" customFormat="1" ht="12.75" hidden="1" customHeight="1">
      <c r="L10796" s="293"/>
      <c r="M10796" s="290"/>
      <c r="N10796" s="314"/>
    </row>
    <row r="10797" spans="12:14" s="291" customFormat="1" ht="12.75" hidden="1" customHeight="1">
      <c r="L10797" s="293"/>
      <c r="M10797" s="290"/>
      <c r="N10797" s="314"/>
    </row>
    <row r="10798" spans="12:14" s="291" customFormat="1" ht="12.75" hidden="1" customHeight="1">
      <c r="L10798" s="293"/>
      <c r="M10798" s="290"/>
      <c r="N10798" s="314"/>
    </row>
    <row r="10799" spans="12:14" s="291" customFormat="1" ht="12.75" hidden="1" customHeight="1">
      <c r="L10799" s="293"/>
      <c r="M10799" s="290"/>
      <c r="N10799" s="314"/>
    </row>
    <row r="10800" spans="12:14" s="291" customFormat="1" ht="12.75" hidden="1" customHeight="1">
      <c r="L10800" s="293"/>
      <c r="M10800" s="290"/>
      <c r="N10800" s="314"/>
    </row>
    <row r="10801" spans="12:14" s="291" customFormat="1" ht="12.75" hidden="1" customHeight="1">
      <c r="L10801" s="293"/>
      <c r="M10801" s="290"/>
      <c r="N10801" s="314"/>
    </row>
    <row r="10802" spans="12:14" s="291" customFormat="1" ht="12.75" hidden="1" customHeight="1">
      <c r="L10802" s="293"/>
      <c r="M10802" s="290"/>
      <c r="N10802" s="314"/>
    </row>
    <row r="10803" spans="12:14" s="291" customFormat="1" ht="12.75" hidden="1" customHeight="1">
      <c r="L10803" s="293"/>
      <c r="M10803" s="290"/>
      <c r="N10803" s="314"/>
    </row>
    <row r="10804" spans="12:14" s="291" customFormat="1" ht="12.75" hidden="1" customHeight="1">
      <c r="L10804" s="293"/>
      <c r="M10804" s="290"/>
      <c r="N10804" s="314"/>
    </row>
    <row r="10805" spans="12:14" s="291" customFormat="1" ht="12.75" hidden="1" customHeight="1">
      <c r="L10805" s="293"/>
      <c r="M10805" s="290"/>
      <c r="N10805" s="314"/>
    </row>
    <row r="10806" spans="12:14" s="291" customFormat="1" ht="12.75" hidden="1" customHeight="1">
      <c r="L10806" s="293"/>
      <c r="M10806" s="290"/>
      <c r="N10806" s="314"/>
    </row>
    <row r="10807" spans="12:14" s="291" customFormat="1" ht="12.75" hidden="1" customHeight="1">
      <c r="L10807" s="293"/>
      <c r="M10807" s="290"/>
      <c r="N10807" s="314"/>
    </row>
    <row r="10808" spans="12:14" s="291" customFormat="1" ht="12.75" hidden="1" customHeight="1">
      <c r="L10808" s="293"/>
      <c r="M10808" s="290"/>
      <c r="N10808" s="314"/>
    </row>
    <row r="10809" spans="12:14" s="291" customFormat="1" ht="12.75" hidden="1" customHeight="1">
      <c r="L10809" s="293"/>
      <c r="M10809" s="290"/>
      <c r="N10809" s="314"/>
    </row>
    <row r="10810" spans="12:14" s="291" customFormat="1" ht="12.75" hidden="1" customHeight="1">
      <c r="L10810" s="293"/>
      <c r="M10810" s="290"/>
      <c r="N10810" s="314"/>
    </row>
    <row r="10811" spans="12:14" s="291" customFormat="1" ht="12.75" hidden="1" customHeight="1">
      <c r="L10811" s="293"/>
      <c r="M10811" s="290"/>
      <c r="N10811" s="314"/>
    </row>
    <row r="10812" spans="12:14" s="291" customFormat="1" ht="12.75" hidden="1" customHeight="1">
      <c r="L10812" s="293"/>
      <c r="M10812" s="290"/>
      <c r="N10812" s="314"/>
    </row>
    <row r="10813" spans="12:14" s="291" customFormat="1" ht="12.75" hidden="1" customHeight="1">
      <c r="L10813" s="293"/>
      <c r="M10813" s="290"/>
      <c r="N10813" s="314"/>
    </row>
    <row r="10814" spans="12:14" s="291" customFormat="1" ht="12.75" hidden="1" customHeight="1">
      <c r="L10814" s="293"/>
      <c r="M10814" s="290"/>
      <c r="N10814" s="314"/>
    </row>
    <row r="10815" spans="12:14" s="291" customFormat="1" ht="12.75" hidden="1" customHeight="1">
      <c r="L10815" s="293"/>
      <c r="M10815" s="290"/>
      <c r="N10815" s="314"/>
    </row>
    <row r="10816" spans="12:14" s="291" customFormat="1" ht="12.75" hidden="1" customHeight="1">
      <c r="L10816" s="293"/>
      <c r="M10816" s="290"/>
      <c r="N10816" s="314"/>
    </row>
    <row r="10817" spans="12:14" s="291" customFormat="1" ht="12.75" hidden="1" customHeight="1">
      <c r="L10817" s="293"/>
      <c r="M10817" s="290"/>
      <c r="N10817" s="314"/>
    </row>
    <row r="10818" spans="12:14" s="291" customFormat="1" ht="12.75" hidden="1" customHeight="1">
      <c r="L10818" s="293"/>
      <c r="M10818" s="290"/>
      <c r="N10818" s="314"/>
    </row>
    <row r="10819" spans="12:14" s="291" customFormat="1" ht="12.75" hidden="1" customHeight="1">
      <c r="L10819" s="293"/>
      <c r="M10819" s="290"/>
      <c r="N10819" s="314"/>
    </row>
    <row r="10820" spans="12:14" s="291" customFormat="1" ht="12.75" hidden="1" customHeight="1">
      <c r="L10820" s="293"/>
      <c r="M10820" s="290"/>
      <c r="N10820" s="314"/>
    </row>
    <row r="10821" spans="12:14" s="291" customFormat="1" ht="12.75" hidden="1" customHeight="1">
      <c r="L10821" s="293"/>
      <c r="M10821" s="290"/>
      <c r="N10821" s="314"/>
    </row>
    <row r="10822" spans="12:14" s="291" customFormat="1" ht="12.75" hidden="1" customHeight="1">
      <c r="L10822" s="293"/>
      <c r="M10822" s="290"/>
      <c r="N10822" s="314"/>
    </row>
    <row r="10823" spans="12:14" s="291" customFormat="1" ht="12.75" hidden="1" customHeight="1">
      <c r="L10823" s="293"/>
      <c r="M10823" s="290"/>
      <c r="N10823" s="314"/>
    </row>
    <row r="10824" spans="12:14" s="291" customFormat="1" ht="12.75" hidden="1" customHeight="1">
      <c r="L10824" s="293"/>
      <c r="M10824" s="290"/>
      <c r="N10824" s="314"/>
    </row>
    <row r="10825" spans="12:14" s="291" customFormat="1" ht="12.75" hidden="1" customHeight="1">
      <c r="L10825" s="293"/>
      <c r="M10825" s="290"/>
      <c r="N10825" s="314"/>
    </row>
    <row r="10826" spans="12:14" s="291" customFormat="1" ht="12.75" hidden="1" customHeight="1">
      <c r="L10826" s="293"/>
      <c r="M10826" s="290"/>
      <c r="N10826" s="314"/>
    </row>
    <row r="10827" spans="12:14" s="291" customFormat="1" ht="12.75" hidden="1" customHeight="1">
      <c r="L10827" s="293"/>
      <c r="M10827" s="290"/>
      <c r="N10827" s="314"/>
    </row>
    <row r="10828" spans="12:14" s="291" customFormat="1" ht="12.75" hidden="1" customHeight="1">
      <c r="L10828" s="293"/>
      <c r="M10828" s="290"/>
      <c r="N10828" s="314"/>
    </row>
    <row r="10829" spans="12:14" s="291" customFormat="1" ht="12.75" hidden="1" customHeight="1">
      <c r="L10829" s="293"/>
      <c r="M10829" s="290"/>
      <c r="N10829" s="314"/>
    </row>
    <row r="10830" spans="12:14" s="291" customFormat="1" ht="12.75" hidden="1" customHeight="1">
      <c r="L10830" s="293"/>
      <c r="M10830" s="290"/>
      <c r="N10830" s="314"/>
    </row>
    <row r="10831" spans="12:14" s="291" customFormat="1" ht="12.75" hidden="1" customHeight="1">
      <c r="L10831" s="293"/>
      <c r="M10831" s="290"/>
      <c r="N10831" s="314"/>
    </row>
    <row r="10832" spans="12:14" s="291" customFormat="1" ht="12.75" hidden="1" customHeight="1">
      <c r="L10832" s="293"/>
      <c r="M10832" s="290"/>
      <c r="N10832" s="314"/>
    </row>
    <row r="10833" spans="12:14" s="291" customFormat="1" ht="12.75" hidden="1" customHeight="1">
      <c r="L10833" s="293"/>
      <c r="M10833" s="290"/>
      <c r="N10833" s="314"/>
    </row>
    <row r="10834" spans="12:14" s="291" customFormat="1" ht="12.75" hidden="1" customHeight="1">
      <c r="L10834" s="293"/>
      <c r="M10834" s="290"/>
      <c r="N10834" s="314"/>
    </row>
    <row r="10835" spans="12:14" s="291" customFormat="1" ht="12.75" hidden="1" customHeight="1">
      <c r="L10835" s="293"/>
      <c r="M10835" s="290"/>
      <c r="N10835" s="314"/>
    </row>
    <row r="10836" spans="12:14" s="291" customFormat="1" ht="12.75" hidden="1" customHeight="1">
      <c r="L10836" s="293"/>
      <c r="M10836" s="290"/>
      <c r="N10836" s="314"/>
    </row>
    <row r="10837" spans="12:14" s="291" customFormat="1" ht="12.75" hidden="1" customHeight="1">
      <c r="L10837" s="293"/>
      <c r="M10837" s="290"/>
      <c r="N10837" s="314"/>
    </row>
    <row r="10838" spans="12:14" s="291" customFormat="1" ht="12.75" hidden="1" customHeight="1">
      <c r="L10838" s="293"/>
      <c r="M10838" s="290"/>
      <c r="N10838" s="314"/>
    </row>
    <row r="10839" spans="12:14" s="291" customFormat="1" ht="12.75" hidden="1" customHeight="1">
      <c r="L10839" s="293"/>
      <c r="M10839" s="290"/>
      <c r="N10839" s="314"/>
    </row>
    <row r="10840" spans="12:14" s="291" customFormat="1" ht="12.75" hidden="1" customHeight="1">
      <c r="L10840" s="293"/>
      <c r="M10840" s="290"/>
      <c r="N10840" s="314"/>
    </row>
    <row r="10841" spans="12:14" s="291" customFormat="1" ht="12.75" hidden="1" customHeight="1">
      <c r="L10841" s="293"/>
      <c r="M10841" s="290"/>
      <c r="N10841" s="314"/>
    </row>
    <row r="10842" spans="12:14" s="291" customFormat="1" ht="12.75" hidden="1" customHeight="1">
      <c r="L10842" s="293"/>
      <c r="M10842" s="290"/>
      <c r="N10842" s="314"/>
    </row>
    <row r="10843" spans="12:14" s="291" customFormat="1" ht="12.75" hidden="1" customHeight="1">
      <c r="L10843" s="293"/>
      <c r="M10843" s="290"/>
      <c r="N10843" s="314"/>
    </row>
    <row r="10844" spans="12:14" s="291" customFormat="1" ht="12.75" hidden="1" customHeight="1">
      <c r="L10844" s="293"/>
      <c r="M10844" s="290"/>
      <c r="N10844" s="314"/>
    </row>
    <row r="10845" spans="12:14" s="291" customFormat="1" ht="12.75" hidden="1" customHeight="1">
      <c r="L10845" s="293"/>
      <c r="M10845" s="290"/>
      <c r="N10845" s="314"/>
    </row>
    <row r="10846" spans="12:14" s="291" customFormat="1" ht="12.75" hidden="1" customHeight="1">
      <c r="L10846" s="293"/>
      <c r="M10846" s="290"/>
      <c r="N10846" s="314"/>
    </row>
    <row r="10847" spans="12:14" s="291" customFormat="1" ht="12.75" hidden="1" customHeight="1">
      <c r="L10847" s="293"/>
      <c r="M10847" s="290"/>
      <c r="N10847" s="314"/>
    </row>
    <row r="10848" spans="12:14" s="291" customFormat="1" ht="12.75" hidden="1" customHeight="1">
      <c r="L10848" s="293"/>
      <c r="M10848" s="290"/>
      <c r="N10848" s="314"/>
    </row>
    <row r="10849" spans="12:14" s="291" customFormat="1" ht="12.75" hidden="1" customHeight="1">
      <c r="L10849" s="293"/>
      <c r="M10849" s="290"/>
      <c r="N10849" s="314"/>
    </row>
    <row r="10850" spans="12:14" s="291" customFormat="1" ht="12.75" hidden="1" customHeight="1">
      <c r="L10850" s="293"/>
      <c r="M10850" s="290"/>
      <c r="N10850" s="314"/>
    </row>
    <row r="10851" spans="12:14" s="291" customFormat="1" ht="12.75" hidden="1" customHeight="1">
      <c r="L10851" s="293"/>
      <c r="M10851" s="290"/>
      <c r="N10851" s="314"/>
    </row>
    <row r="10852" spans="12:14" s="291" customFormat="1" ht="12.75" hidden="1" customHeight="1">
      <c r="L10852" s="293"/>
      <c r="M10852" s="290"/>
      <c r="N10852" s="314"/>
    </row>
    <row r="10853" spans="12:14" s="291" customFormat="1" ht="12.75" hidden="1" customHeight="1">
      <c r="L10853" s="293"/>
      <c r="M10853" s="290"/>
      <c r="N10853" s="314"/>
    </row>
    <row r="10854" spans="12:14" s="291" customFormat="1" ht="12.75" hidden="1" customHeight="1">
      <c r="L10854" s="293"/>
      <c r="M10854" s="290"/>
      <c r="N10854" s="314"/>
    </row>
    <row r="10855" spans="12:14" s="291" customFormat="1" ht="12.75" hidden="1" customHeight="1">
      <c r="L10855" s="293"/>
      <c r="M10855" s="290"/>
      <c r="N10855" s="314"/>
    </row>
    <row r="10856" spans="12:14" s="291" customFormat="1" ht="12.75" hidden="1" customHeight="1">
      <c r="L10856" s="293"/>
      <c r="M10856" s="290"/>
      <c r="N10856" s="314"/>
    </row>
    <row r="10857" spans="12:14" s="291" customFormat="1" ht="12.75" hidden="1" customHeight="1">
      <c r="L10857" s="293"/>
      <c r="M10857" s="290"/>
      <c r="N10857" s="314"/>
    </row>
    <row r="10858" spans="12:14" s="291" customFormat="1" ht="12.75" hidden="1" customHeight="1">
      <c r="L10858" s="293"/>
      <c r="M10858" s="290"/>
      <c r="N10858" s="314"/>
    </row>
    <row r="10859" spans="12:14" s="291" customFormat="1" ht="12.75" hidden="1" customHeight="1">
      <c r="L10859" s="293"/>
      <c r="M10859" s="290"/>
      <c r="N10859" s="314"/>
    </row>
    <row r="10860" spans="12:14" s="291" customFormat="1" ht="12.75" hidden="1" customHeight="1">
      <c r="L10860" s="293"/>
      <c r="M10860" s="290"/>
      <c r="N10860" s="314"/>
    </row>
    <row r="10861" spans="12:14" s="291" customFormat="1" ht="12.75" hidden="1" customHeight="1">
      <c r="L10861" s="293"/>
      <c r="M10861" s="290"/>
      <c r="N10861" s="314"/>
    </row>
    <row r="10862" spans="12:14" s="291" customFormat="1" ht="12.75" hidden="1" customHeight="1">
      <c r="L10862" s="293"/>
      <c r="M10862" s="290"/>
      <c r="N10862" s="314"/>
    </row>
    <row r="10863" spans="12:14" s="291" customFormat="1" ht="12.75" hidden="1" customHeight="1">
      <c r="L10863" s="293"/>
      <c r="M10863" s="290"/>
      <c r="N10863" s="314"/>
    </row>
    <row r="10864" spans="12:14" s="291" customFormat="1" ht="12.75" hidden="1" customHeight="1">
      <c r="L10864" s="293"/>
      <c r="M10864" s="290"/>
      <c r="N10864" s="314"/>
    </row>
    <row r="10865" spans="12:14" s="291" customFormat="1" ht="12.75" hidden="1" customHeight="1">
      <c r="L10865" s="293"/>
      <c r="M10865" s="290"/>
      <c r="N10865" s="314"/>
    </row>
    <row r="10866" spans="12:14" s="291" customFormat="1" ht="12.75" hidden="1" customHeight="1">
      <c r="L10866" s="293"/>
      <c r="M10866" s="290"/>
      <c r="N10866" s="314"/>
    </row>
    <row r="10867" spans="12:14" s="291" customFormat="1" ht="12.75" hidden="1" customHeight="1">
      <c r="L10867" s="293"/>
      <c r="M10867" s="290"/>
      <c r="N10867" s="314"/>
    </row>
    <row r="10868" spans="12:14" s="291" customFormat="1" ht="12.75" hidden="1" customHeight="1">
      <c r="L10868" s="293"/>
      <c r="M10868" s="290"/>
      <c r="N10868" s="314"/>
    </row>
    <row r="10869" spans="12:14" s="291" customFormat="1" ht="12.75" hidden="1" customHeight="1">
      <c r="L10869" s="293"/>
      <c r="M10869" s="290"/>
      <c r="N10869" s="314"/>
    </row>
    <row r="10870" spans="12:14" s="291" customFormat="1" ht="12.75" hidden="1" customHeight="1">
      <c r="L10870" s="293"/>
      <c r="M10870" s="290"/>
      <c r="N10870" s="314"/>
    </row>
    <row r="10871" spans="12:14" s="291" customFormat="1" ht="12.75" hidden="1" customHeight="1">
      <c r="L10871" s="293"/>
      <c r="M10871" s="290"/>
      <c r="N10871" s="314"/>
    </row>
    <row r="10872" spans="12:14" s="291" customFormat="1" ht="12.75" hidden="1" customHeight="1">
      <c r="L10872" s="293"/>
      <c r="M10872" s="290"/>
      <c r="N10872" s="314"/>
    </row>
    <row r="10873" spans="12:14" s="291" customFormat="1" ht="12.75" hidden="1" customHeight="1">
      <c r="L10873" s="293"/>
      <c r="M10873" s="290"/>
      <c r="N10873" s="314"/>
    </row>
    <row r="10874" spans="12:14" s="291" customFormat="1" ht="12.75" hidden="1" customHeight="1">
      <c r="L10874" s="293"/>
      <c r="M10874" s="290"/>
      <c r="N10874" s="314"/>
    </row>
    <row r="10875" spans="12:14" s="291" customFormat="1" ht="12.75" hidden="1" customHeight="1">
      <c r="L10875" s="293"/>
      <c r="M10875" s="290"/>
      <c r="N10875" s="314"/>
    </row>
    <row r="10876" spans="12:14" s="291" customFormat="1" ht="12.75" hidden="1" customHeight="1">
      <c r="L10876" s="293"/>
      <c r="M10876" s="290"/>
      <c r="N10876" s="314"/>
    </row>
    <row r="10877" spans="12:14" s="291" customFormat="1" ht="12.75" hidden="1" customHeight="1">
      <c r="L10877" s="293"/>
      <c r="M10877" s="290"/>
      <c r="N10877" s="314"/>
    </row>
    <row r="10878" spans="12:14" s="291" customFormat="1" ht="12.75" hidden="1" customHeight="1">
      <c r="L10878" s="293"/>
      <c r="M10878" s="290"/>
      <c r="N10878" s="314"/>
    </row>
    <row r="10879" spans="12:14" s="291" customFormat="1" ht="12.75" hidden="1" customHeight="1">
      <c r="L10879" s="293"/>
      <c r="M10879" s="290"/>
      <c r="N10879" s="314"/>
    </row>
    <row r="10880" spans="12:14" s="291" customFormat="1" ht="12.75" hidden="1" customHeight="1">
      <c r="L10880" s="293"/>
      <c r="M10880" s="290"/>
      <c r="N10880" s="314"/>
    </row>
    <row r="10881" spans="12:14" s="291" customFormat="1" ht="12.75" hidden="1" customHeight="1">
      <c r="L10881" s="293"/>
      <c r="M10881" s="290"/>
      <c r="N10881" s="314"/>
    </row>
    <row r="10882" spans="12:14" s="291" customFormat="1" ht="12.75" hidden="1" customHeight="1">
      <c r="L10882" s="293"/>
      <c r="M10882" s="290"/>
      <c r="N10882" s="314"/>
    </row>
    <row r="10883" spans="12:14" s="291" customFormat="1" ht="12.75" hidden="1" customHeight="1">
      <c r="L10883" s="293"/>
      <c r="M10883" s="290"/>
      <c r="N10883" s="314"/>
    </row>
    <row r="10884" spans="12:14" s="291" customFormat="1" ht="12.75" hidden="1" customHeight="1">
      <c r="L10884" s="293"/>
      <c r="M10884" s="290"/>
      <c r="N10884" s="314"/>
    </row>
    <row r="10885" spans="12:14" s="291" customFormat="1" ht="12.75" hidden="1" customHeight="1">
      <c r="L10885" s="293"/>
      <c r="M10885" s="290"/>
      <c r="N10885" s="314"/>
    </row>
    <row r="10886" spans="12:14" s="291" customFormat="1" ht="12.75" hidden="1" customHeight="1">
      <c r="L10886" s="293"/>
      <c r="M10886" s="290"/>
      <c r="N10886" s="314"/>
    </row>
    <row r="10887" spans="12:14" s="291" customFormat="1" ht="12.75" hidden="1" customHeight="1">
      <c r="L10887" s="293"/>
      <c r="M10887" s="290"/>
      <c r="N10887" s="314"/>
    </row>
    <row r="10888" spans="12:14" s="291" customFormat="1" ht="12.75" hidden="1" customHeight="1">
      <c r="L10888" s="293"/>
      <c r="M10888" s="290"/>
      <c r="N10888" s="314"/>
    </row>
    <row r="10889" spans="12:14" s="291" customFormat="1" ht="12.75" hidden="1" customHeight="1">
      <c r="L10889" s="293"/>
      <c r="M10889" s="290"/>
      <c r="N10889" s="314"/>
    </row>
    <row r="10890" spans="12:14" s="291" customFormat="1" ht="12.75" hidden="1" customHeight="1">
      <c r="L10890" s="293"/>
      <c r="M10890" s="290"/>
      <c r="N10890" s="314"/>
    </row>
    <row r="10891" spans="12:14" s="291" customFormat="1" ht="12.75" hidden="1" customHeight="1">
      <c r="L10891" s="293"/>
      <c r="M10891" s="290"/>
      <c r="N10891" s="314"/>
    </row>
    <row r="10892" spans="12:14" s="291" customFormat="1" ht="12.75" hidden="1" customHeight="1">
      <c r="L10892" s="293"/>
      <c r="M10892" s="290"/>
      <c r="N10892" s="314"/>
    </row>
    <row r="10893" spans="12:14" s="291" customFormat="1" ht="12.75" hidden="1" customHeight="1">
      <c r="L10893" s="293"/>
      <c r="M10893" s="290"/>
      <c r="N10893" s="314"/>
    </row>
    <row r="10894" spans="12:14" s="291" customFormat="1" ht="12.75" hidden="1" customHeight="1">
      <c r="L10894" s="293"/>
      <c r="M10894" s="290"/>
      <c r="N10894" s="314"/>
    </row>
    <row r="10895" spans="12:14" s="291" customFormat="1" ht="12.75" hidden="1" customHeight="1">
      <c r="L10895" s="293"/>
      <c r="M10895" s="290"/>
      <c r="N10895" s="314"/>
    </row>
    <row r="10896" spans="12:14" s="291" customFormat="1" ht="12.75" hidden="1" customHeight="1">
      <c r="L10896" s="293"/>
      <c r="M10896" s="290"/>
      <c r="N10896" s="314"/>
    </row>
    <row r="10897" spans="12:14" s="291" customFormat="1" ht="12.75" hidden="1" customHeight="1">
      <c r="L10897" s="293"/>
      <c r="M10897" s="290"/>
      <c r="N10897" s="314"/>
    </row>
    <row r="10898" spans="12:14" s="291" customFormat="1" ht="12.75" hidden="1" customHeight="1">
      <c r="L10898" s="293"/>
      <c r="M10898" s="290"/>
      <c r="N10898" s="314"/>
    </row>
    <row r="10899" spans="12:14" s="291" customFormat="1" ht="12.75" hidden="1" customHeight="1">
      <c r="L10899" s="293"/>
      <c r="M10899" s="290"/>
      <c r="N10899" s="314"/>
    </row>
    <row r="10900" spans="12:14" s="291" customFormat="1" ht="12.75" hidden="1" customHeight="1">
      <c r="L10900" s="293"/>
      <c r="M10900" s="290"/>
      <c r="N10900" s="314"/>
    </row>
    <row r="10901" spans="12:14" s="291" customFormat="1" ht="12.75" hidden="1" customHeight="1">
      <c r="L10901" s="293"/>
      <c r="M10901" s="290"/>
      <c r="N10901" s="314"/>
    </row>
    <row r="10902" spans="12:14" s="291" customFormat="1" ht="12.75" hidden="1" customHeight="1">
      <c r="L10902" s="293"/>
      <c r="M10902" s="290"/>
      <c r="N10902" s="314"/>
    </row>
    <row r="10903" spans="12:14" s="291" customFormat="1" ht="12.75" hidden="1" customHeight="1">
      <c r="L10903" s="293"/>
      <c r="M10903" s="290"/>
      <c r="N10903" s="314"/>
    </row>
    <row r="10904" spans="12:14" s="291" customFormat="1" ht="12.75" hidden="1" customHeight="1">
      <c r="L10904" s="293"/>
      <c r="M10904" s="290"/>
      <c r="N10904" s="314"/>
    </row>
    <row r="10905" spans="12:14" s="291" customFormat="1" ht="12.75" hidden="1" customHeight="1">
      <c r="L10905" s="293"/>
      <c r="M10905" s="290"/>
      <c r="N10905" s="314"/>
    </row>
    <row r="10906" spans="12:14" s="291" customFormat="1" ht="12.75" hidden="1" customHeight="1">
      <c r="L10906" s="293"/>
      <c r="M10906" s="290"/>
      <c r="N10906" s="314"/>
    </row>
    <row r="10907" spans="12:14" s="291" customFormat="1" ht="12.75" hidden="1" customHeight="1">
      <c r="L10907" s="293"/>
      <c r="M10907" s="290"/>
      <c r="N10907" s="314"/>
    </row>
    <row r="10908" spans="12:14" s="291" customFormat="1" ht="12.75" hidden="1" customHeight="1">
      <c r="L10908" s="293"/>
      <c r="M10908" s="290"/>
      <c r="N10908" s="314"/>
    </row>
    <row r="10909" spans="12:14" s="291" customFormat="1" ht="12.75" hidden="1" customHeight="1">
      <c r="L10909" s="293"/>
      <c r="M10909" s="290"/>
      <c r="N10909" s="314"/>
    </row>
    <row r="10910" spans="12:14" s="291" customFormat="1" ht="12.75" hidden="1" customHeight="1">
      <c r="L10910" s="293"/>
      <c r="M10910" s="290"/>
      <c r="N10910" s="314"/>
    </row>
    <row r="10911" spans="12:14" s="291" customFormat="1" ht="12.75" hidden="1" customHeight="1">
      <c r="L10911" s="293"/>
      <c r="M10911" s="290"/>
      <c r="N10911" s="314"/>
    </row>
    <row r="10912" spans="12:14" s="291" customFormat="1" ht="12.75" hidden="1" customHeight="1">
      <c r="L10912" s="293"/>
      <c r="M10912" s="290"/>
      <c r="N10912" s="314"/>
    </row>
    <row r="10913" spans="12:14" s="291" customFormat="1" ht="12.75" hidden="1" customHeight="1">
      <c r="L10913" s="293"/>
      <c r="M10913" s="290"/>
      <c r="N10913" s="314"/>
    </row>
    <row r="10914" spans="12:14" s="291" customFormat="1" ht="12.75" hidden="1" customHeight="1">
      <c r="L10914" s="293"/>
      <c r="M10914" s="290"/>
      <c r="N10914" s="314"/>
    </row>
    <row r="10915" spans="12:14" s="291" customFormat="1" ht="12.75" hidden="1" customHeight="1">
      <c r="L10915" s="293"/>
      <c r="M10915" s="290"/>
      <c r="N10915" s="314"/>
    </row>
    <row r="10916" spans="12:14" s="291" customFormat="1" ht="12.75" hidden="1" customHeight="1">
      <c r="L10916" s="293"/>
      <c r="M10916" s="290"/>
      <c r="N10916" s="314"/>
    </row>
    <row r="10917" spans="12:14" s="291" customFormat="1" ht="12.75" hidden="1" customHeight="1">
      <c r="L10917" s="293"/>
      <c r="M10917" s="290"/>
      <c r="N10917" s="314"/>
    </row>
    <row r="10918" spans="12:14" s="291" customFormat="1" ht="12.75" hidden="1" customHeight="1">
      <c r="L10918" s="293"/>
      <c r="M10918" s="290"/>
      <c r="N10918" s="314"/>
    </row>
    <row r="10919" spans="12:14" s="291" customFormat="1" ht="12.75" hidden="1" customHeight="1">
      <c r="L10919" s="293"/>
      <c r="M10919" s="290"/>
      <c r="N10919" s="314"/>
    </row>
    <row r="10920" spans="12:14" s="291" customFormat="1" ht="12.75" hidden="1" customHeight="1">
      <c r="L10920" s="293"/>
      <c r="M10920" s="290"/>
      <c r="N10920" s="314"/>
    </row>
    <row r="10921" spans="12:14" s="291" customFormat="1" ht="12.75" hidden="1" customHeight="1">
      <c r="L10921" s="293"/>
      <c r="M10921" s="290"/>
      <c r="N10921" s="314"/>
    </row>
    <row r="10922" spans="12:14" s="291" customFormat="1" ht="12.75" hidden="1" customHeight="1">
      <c r="L10922" s="293"/>
      <c r="M10922" s="290"/>
      <c r="N10922" s="314"/>
    </row>
    <row r="10923" spans="12:14" s="291" customFormat="1" ht="12.75" hidden="1" customHeight="1">
      <c r="L10923" s="293"/>
      <c r="M10923" s="290"/>
      <c r="N10923" s="314"/>
    </row>
    <row r="10924" spans="12:14" s="291" customFormat="1" ht="12.75" hidden="1" customHeight="1">
      <c r="L10924" s="293"/>
      <c r="M10924" s="290"/>
      <c r="N10924" s="314"/>
    </row>
    <row r="10925" spans="12:14" s="291" customFormat="1" ht="12.75" hidden="1" customHeight="1">
      <c r="L10925" s="293"/>
      <c r="M10925" s="290"/>
      <c r="N10925" s="314"/>
    </row>
    <row r="10926" spans="12:14" s="291" customFormat="1" ht="12.75" hidden="1" customHeight="1">
      <c r="L10926" s="293"/>
      <c r="M10926" s="290"/>
      <c r="N10926" s="314"/>
    </row>
    <row r="10927" spans="12:14" s="291" customFormat="1" ht="12.75" hidden="1" customHeight="1">
      <c r="L10927" s="293"/>
      <c r="M10927" s="290"/>
      <c r="N10927" s="314"/>
    </row>
    <row r="10928" spans="12:14" s="291" customFormat="1" ht="12.75" hidden="1" customHeight="1">
      <c r="L10928" s="293"/>
      <c r="M10928" s="290"/>
      <c r="N10928" s="314"/>
    </row>
    <row r="10929" spans="12:14" s="291" customFormat="1" ht="12.75" hidden="1" customHeight="1">
      <c r="L10929" s="293"/>
      <c r="M10929" s="290"/>
      <c r="N10929" s="314"/>
    </row>
    <row r="10930" spans="12:14" s="291" customFormat="1" ht="12.75" hidden="1" customHeight="1">
      <c r="L10930" s="293"/>
      <c r="M10930" s="290"/>
      <c r="N10930" s="314"/>
    </row>
    <row r="10931" spans="12:14" s="291" customFormat="1" ht="12.75" hidden="1" customHeight="1">
      <c r="L10931" s="293"/>
      <c r="M10931" s="290"/>
      <c r="N10931" s="314"/>
    </row>
    <row r="10932" spans="12:14" s="291" customFormat="1" ht="12.75" hidden="1" customHeight="1">
      <c r="L10932" s="293"/>
      <c r="M10932" s="290"/>
      <c r="N10932" s="314"/>
    </row>
    <row r="10933" spans="12:14" s="291" customFormat="1" ht="12.75" hidden="1" customHeight="1">
      <c r="L10933" s="293"/>
      <c r="M10933" s="290"/>
      <c r="N10933" s="314"/>
    </row>
    <row r="10934" spans="12:14" s="291" customFormat="1" ht="12.75" hidden="1" customHeight="1">
      <c r="L10934" s="293"/>
      <c r="M10934" s="290"/>
      <c r="N10934" s="314"/>
    </row>
    <row r="10935" spans="12:14" s="291" customFormat="1" ht="12.75" hidden="1" customHeight="1">
      <c r="L10935" s="293"/>
      <c r="M10935" s="290"/>
      <c r="N10935" s="314"/>
    </row>
    <row r="10936" spans="12:14" s="291" customFormat="1" ht="12.75" hidden="1" customHeight="1">
      <c r="L10936" s="293"/>
      <c r="M10936" s="290"/>
      <c r="N10936" s="314"/>
    </row>
    <row r="10937" spans="12:14" s="291" customFormat="1" ht="12.75" hidden="1" customHeight="1">
      <c r="L10937" s="293"/>
      <c r="M10937" s="290"/>
      <c r="N10937" s="314"/>
    </row>
    <row r="10938" spans="12:14" s="291" customFormat="1" ht="12.75" hidden="1" customHeight="1">
      <c r="L10938" s="293"/>
      <c r="M10938" s="290"/>
      <c r="N10938" s="314"/>
    </row>
    <row r="10939" spans="12:14" s="291" customFormat="1" ht="12.75" hidden="1" customHeight="1">
      <c r="L10939" s="293"/>
      <c r="M10939" s="290"/>
      <c r="N10939" s="314"/>
    </row>
    <row r="10940" spans="12:14" s="291" customFormat="1" ht="12.75" hidden="1" customHeight="1">
      <c r="L10940" s="293"/>
      <c r="M10940" s="290"/>
      <c r="N10940" s="314"/>
    </row>
    <row r="10941" spans="12:14" s="291" customFormat="1" ht="12.75" hidden="1" customHeight="1">
      <c r="L10941" s="293"/>
      <c r="M10941" s="290"/>
      <c r="N10941" s="314"/>
    </row>
    <row r="10942" spans="12:14" s="291" customFormat="1" ht="12.75" hidden="1" customHeight="1">
      <c r="L10942" s="293"/>
      <c r="M10942" s="290"/>
      <c r="N10942" s="314"/>
    </row>
    <row r="10943" spans="12:14" s="291" customFormat="1" ht="12.75" hidden="1" customHeight="1">
      <c r="L10943" s="293"/>
      <c r="M10943" s="290"/>
      <c r="N10943" s="314"/>
    </row>
    <row r="10944" spans="12:14" s="291" customFormat="1" ht="12.75" hidden="1" customHeight="1">
      <c r="L10944" s="293"/>
      <c r="M10944" s="290"/>
      <c r="N10944" s="314"/>
    </row>
    <row r="10945" spans="12:14" s="291" customFormat="1" ht="12.75" hidden="1" customHeight="1">
      <c r="L10945" s="293"/>
      <c r="M10945" s="290"/>
      <c r="N10945" s="314"/>
    </row>
    <row r="10946" spans="12:14" s="291" customFormat="1" ht="12.75" hidden="1" customHeight="1">
      <c r="L10946" s="293"/>
      <c r="M10946" s="290"/>
      <c r="N10946" s="314"/>
    </row>
    <row r="10947" spans="12:14" s="291" customFormat="1" ht="12.75" hidden="1" customHeight="1">
      <c r="L10947" s="293"/>
      <c r="M10947" s="290"/>
      <c r="N10947" s="314"/>
    </row>
    <row r="10948" spans="12:14" s="291" customFormat="1" ht="12.75" hidden="1" customHeight="1">
      <c r="L10948" s="293"/>
      <c r="M10948" s="290"/>
      <c r="N10948" s="314"/>
    </row>
    <row r="10949" spans="12:14" s="291" customFormat="1" ht="12.75" hidden="1" customHeight="1">
      <c r="L10949" s="293"/>
      <c r="M10949" s="290"/>
      <c r="N10949" s="314"/>
    </row>
    <row r="10950" spans="12:14" s="291" customFormat="1" ht="12.75" hidden="1" customHeight="1">
      <c r="L10950" s="293"/>
      <c r="M10950" s="290"/>
      <c r="N10950" s="314"/>
    </row>
    <row r="10951" spans="12:14" s="291" customFormat="1" ht="12.75" hidden="1" customHeight="1">
      <c r="L10951" s="293"/>
      <c r="M10951" s="290"/>
      <c r="N10951" s="314"/>
    </row>
    <row r="10952" spans="12:14" s="291" customFormat="1" ht="12.75" hidden="1" customHeight="1">
      <c r="L10952" s="293"/>
      <c r="M10952" s="290"/>
      <c r="N10952" s="314"/>
    </row>
    <row r="10953" spans="12:14" s="291" customFormat="1" ht="12.75" hidden="1" customHeight="1">
      <c r="L10953" s="293"/>
      <c r="M10953" s="290"/>
      <c r="N10953" s="314"/>
    </row>
    <row r="10954" spans="12:14" s="291" customFormat="1" ht="12.75" hidden="1" customHeight="1">
      <c r="L10954" s="293"/>
      <c r="M10954" s="290"/>
      <c r="N10954" s="314"/>
    </row>
    <row r="10955" spans="12:14" s="291" customFormat="1" ht="12.75" hidden="1" customHeight="1">
      <c r="L10955" s="293"/>
      <c r="M10955" s="290"/>
      <c r="N10955" s="314"/>
    </row>
    <row r="10956" spans="12:14" s="291" customFormat="1" ht="12.75" hidden="1" customHeight="1">
      <c r="L10956" s="293"/>
      <c r="M10956" s="290"/>
      <c r="N10956" s="314"/>
    </row>
    <row r="10957" spans="12:14" s="291" customFormat="1" ht="12.75" hidden="1" customHeight="1">
      <c r="L10957" s="293"/>
      <c r="M10957" s="290"/>
      <c r="N10957" s="314"/>
    </row>
    <row r="10958" spans="12:14" s="291" customFormat="1" ht="12.75" hidden="1" customHeight="1">
      <c r="L10958" s="293"/>
      <c r="M10958" s="290"/>
      <c r="N10958" s="314"/>
    </row>
    <row r="10959" spans="12:14" s="291" customFormat="1" ht="12.75" hidden="1" customHeight="1">
      <c r="L10959" s="293"/>
      <c r="M10959" s="290"/>
      <c r="N10959" s="314"/>
    </row>
    <row r="10960" spans="12:14" s="291" customFormat="1" ht="12.75" hidden="1" customHeight="1">
      <c r="L10960" s="293"/>
      <c r="M10960" s="290"/>
      <c r="N10960" s="314"/>
    </row>
    <row r="10961" spans="12:14" s="291" customFormat="1" ht="12.75" hidden="1" customHeight="1">
      <c r="L10961" s="293"/>
      <c r="M10961" s="290"/>
      <c r="N10961" s="314"/>
    </row>
    <row r="10962" spans="12:14" s="291" customFormat="1" ht="12.75" hidden="1" customHeight="1">
      <c r="L10962" s="293"/>
      <c r="M10962" s="290"/>
      <c r="N10962" s="314"/>
    </row>
    <row r="10963" spans="12:14" s="291" customFormat="1" ht="12.75" hidden="1" customHeight="1">
      <c r="L10963" s="293"/>
      <c r="M10963" s="290"/>
      <c r="N10963" s="314"/>
    </row>
    <row r="10964" spans="12:14" s="291" customFormat="1" ht="12.75" hidden="1" customHeight="1">
      <c r="L10964" s="293"/>
      <c r="M10964" s="290"/>
      <c r="N10964" s="314"/>
    </row>
    <row r="10965" spans="12:14" s="291" customFormat="1" ht="12.75" hidden="1" customHeight="1">
      <c r="L10965" s="293"/>
      <c r="M10965" s="290"/>
      <c r="N10965" s="314"/>
    </row>
    <row r="10966" spans="12:14" s="291" customFormat="1" ht="12.75" hidden="1" customHeight="1">
      <c r="L10966" s="293"/>
      <c r="M10966" s="290"/>
      <c r="N10966" s="314"/>
    </row>
    <row r="10967" spans="12:14" s="291" customFormat="1" ht="12.75" hidden="1" customHeight="1">
      <c r="L10967" s="293"/>
      <c r="M10967" s="290"/>
      <c r="N10967" s="314"/>
    </row>
    <row r="10968" spans="12:14" s="291" customFormat="1" ht="12.75" hidden="1" customHeight="1">
      <c r="L10968" s="293"/>
      <c r="M10968" s="290"/>
      <c r="N10968" s="314"/>
    </row>
    <row r="10969" spans="12:14" s="291" customFormat="1" ht="12.75" hidden="1" customHeight="1">
      <c r="L10969" s="293"/>
      <c r="M10969" s="290"/>
      <c r="N10969" s="314"/>
    </row>
    <row r="10970" spans="12:14" s="291" customFormat="1" ht="12.75" hidden="1" customHeight="1">
      <c r="L10970" s="293"/>
      <c r="M10970" s="290"/>
      <c r="N10970" s="314"/>
    </row>
    <row r="10971" spans="12:14" s="291" customFormat="1" ht="12.75" hidden="1" customHeight="1">
      <c r="L10971" s="293"/>
      <c r="M10971" s="290"/>
      <c r="N10971" s="314"/>
    </row>
    <row r="10972" spans="12:14" s="291" customFormat="1" ht="12.75" hidden="1" customHeight="1">
      <c r="L10972" s="293"/>
      <c r="M10972" s="290"/>
      <c r="N10972" s="314"/>
    </row>
    <row r="10973" spans="12:14" s="291" customFormat="1" ht="12.75" hidden="1" customHeight="1">
      <c r="L10973" s="293"/>
      <c r="M10973" s="290"/>
      <c r="N10973" s="314"/>
    </row>
    <row r="10974" spans="12:14" s="291" customFormat="1" ht="12.75" hidden="1" customHeight="1">
      <c r="L10974" s="293"/>
      <c r="M10974" s="290"/>
      <c r="N10974" s="314"/>
    </row>
    <row r="10975" spans="12:14" s="291" customFormat="1" ht="12.75" hidden="1" customHeight="1">
      <c r="L10975" s="293"/>
      <c r="M10975" s="290"/>
      <c r="N10975" s="314"/>
    </row>
    <row r="10976" spans="12:14" s="291" customFormat="1" ht="12.75" hidden="1" customHeight="1">
      <c r="L10976" s="293"/>
      <c r="M10976" s="290"/>
      <c r="N10976" s="314"/>
    </row>
    <row r="10977" spans="12:14" s="291" customFormat="1" ht="12.75" hidden="1" customHeight="1">
      <c r="L10977" s="293"/>
      <c r="M10977" s="290"/>
      <c r="N10977" s="314"/>
    </row>
    <row r="10978" spans="12:14" s="291" customFormat="1" ht="12.75" hidden="1" customHeight="1">
      <c r="L10978" s="293"/>
      <c r="M10978" s="290"/>
      <c r="N10978" s="314"/>
    </row>
    <row r="10979" spans="12:14" s="291" customFormat="1" ht="12.75" hidden="1" customHeight="1">
      <c r="L10979" s="293"/>
      <c r="M10979" s="290"/>
      <c r="N10979" s="314"/>
    </row>
    <row r="10980" spans="12:14" s="291" customFormat="1" ht="12.75" hidden="1" customHeight="1">
      <c r="L10980" s="293"/>
      <c r="M10980" s="290"/>
      <c r="N10980" s="314"/>
    </row>
    <row r="10981" spans="12:14" s="291" customFormat="1" ht="12.75" hidden="1" customHeight="1">
      <c r="L10981" s="293"/>
      <c r="M10981" s="290"/>
      <c r="N10981" s="314"/>
    </row>
    <row r="10982" spans="12:14" s="291" customFormat="1" ht="12.75" hidden="1" customHeight="1">
      <c r="L10982" s="293"/>
      <c r="M10982" s="290"/>
      <c r="N10982" s="314"/>
    </row>
    <row r="10983" spans="12:14" s="291" customFormat="1" ht="12.75" hidden="1" customHeight="1">
      <c r="L10983" s="293"/>
      <c r="M10983" s="290"/>
      <c r="N10983" s="314"/>
    </row>
    <row r="10984" spans="12:14" s="291" customFormat="1" ht="12.75" hidden="1" customHeight="1">
      <c r="L10984" s="293"/>
      <c r="M10984" s="290"/>
      <c r="N10984" s="314"/>
    </row>
    <row r="10985" spans="12:14" s="291" customFormat="1" ht="12.75" hidden="1" customHeight="1">
      <c r="L10985" s="293"/>
      <c r="M10985" s="290"/>
      <c r="N10985" s="314"/>
    </row>
    <row r="10986" spans="12:14" s="291" customFormat="1" ht="12.75" hidden="1" customHeight="1">
      <c r="L10986" s="293"/>
      <c r="M10986" s="290"/>
      <c r="N10986" s="314"/>
    </row>
    <row r="10987" spans="12:14" s="291" customFormat="1" ht="12.75" hidden="1" customHeight="1">
      <c r="L10987" s="293"/>
      <c r="M10987" s="290"/>
      <c r="N10987" s="314"/>
    </row>
    <row r="10988" spans="12:14" s="291" customFormat="1" ht="12.75" hidden="1" customHeight="1">
      <c r="L10988" s="293"/>
      <c r="M10988" s="290"/>
      <c r="N10988" s="314"/>
    </row>
    <row r="10989" spans="12:14" s="291" customFormat="1" ht="12.75" hidden="1" customHeight="1">
      <c r="L10989" s="293"/>
      <c r="M10989" s="290"/>
      <c r="N10989" s="314"/>
    </row>
    <row r="10990" spans="12:14" s="291" customFormat="1" ht="12.75" hidden="1" customHeight="1">
      <c r="L10990" s="293"/>
      <c r="M10990" s="290"/>
      <c r="N10990" s="314"/>
    </row>
    <row r="10991" spans="12:14" s="291" customFormat="1" ht="12.75" hidden="1" customHeight="1">
      <c r="L10991" s="293"/>
      <c r="M10991" s="290"/>
      <c r="N10991" s="314"/>
    </row>
    <row r="10992" spans="12:14" s="291" customFormat="1" ht="12.75" hidden="1" customHeight="1">
      <c r="L10992" s="293"/>
      <c r="M10992" s="290"/>
      <c r="N10992" s="314"/>
    </row>
    <row r="10993" spans="12:14" s="291" customFormat="1" ht="12.75" hidden="1" customHeight="1">
      <c r="L10993" s="293"/>
      <c r="M10993" s="290"/>
      <c r="N10993" s="314"/>
    </row>
    <row r="10994" spans="12:14" s="291" customFormat="1" ht="12.75" hidden="1" customHeight="1">
      <c r="L10994" s="293"/>
      <c r="M10994" s="290"/>
      <c r="N10994" s="314"/>
    </row>
    <row r="10995" spans="12:14" s="291" customFormat="1" ht="12.75" hidden="1" customHeight="1">
      <c r="L10995" s="293"/>
      <c r="M10995" s="290"/>
      <c r="N10995" s="314"/>
    </row>
    <row r="10996" spans="12:14" s="291" customFormat="1" ht="12.75" hidden="1" customHeight="1">
      <c r="L10996" s="293"/>
      <c r="M10996" s="290"/>
      <c r="N10996" s="314"/>
    </row>
    <row r="10997" spans="12:14" s="291" customFormat="1" ht="12.75" hidden="1" customHeight="1">
      <c r="L10997" s="293"/>
      <c r="M10997" s="290"/>
      <c r="N10997" s="314"/>
    </row>
    <row r="10998" spans="12:14" s="291" customFormat="1" ht="12.75" hidden="1" customHeight="1">
      <c r="L10998" s="293"/>
      <c r="M10998" s="290"/>
      <c r="N10998" s="314"/>
    </row>
    <row r="10999" spans="12:14" s="291" customFormat="1" ht="12.75" hidden="1" customHeight="1">
      <c r="L10999" s="293"/>
      <c r="M10999" s="290"/>
      <c r="N10999" s="314"/>
    </row>
    <row r="11000" spans="12:14" s="291" customFormat="1" ht="12.75" hidden="1" customHeight="1">
      <c r="L11000" s="293"/>
      <c r="M11000" s="290"/>
      <c r="N11000" s="314"/>
    </row>
    <row r="11001" spans="12:14" s="291" customFormat="1" ht="12.75" hidden="1" customHeight="1">
      <c r="L11001" s="293"/>
      <c r="M11001" s="290"/>
      <c r="N11001" s="314"/>
    </row>
    <row r="11002" spans="12:14" s="291" customFormat="1" ht="12.75" hidden="1" customHeight="1">
      <c r="L11002" s="293"/>
      <c r="M11002" s="290"/>
      <c r="N11002" s="314"/>
    </row>
    <row r="11003" spans="12:14" s="291" customFormat="1" ht="12.75" hidden="1" customHeight="1">
      <c r="L11003" s="293"/>
      <c r="M11003" s="290"/>
      <c r="N11003" s="314"/>
    </row>
    <row r="11004" spans="12:14" s="291" customFormat="1" ht="12.75" hidden="1" customHeight="1">
      <c r="L11004" s="293"/>
      <c r="M11004" s="290"/>
      <c r="N11004" s="314"/>
    </row>
    <row r="11005" spans="12:14" s="291" customFormat="1" ht="12.75" hidden="1" customHeight="1">
      <c r="L11005" s="293"/>
      <c r="M11005" s="290"/>
      <c r="N11005" s="314"/>
    </row>
    <row r="11006" spans="12:14" s="291" customFormat="1" ht="12.75" hidden="1" customHeight="1">
      <c r="L11006" s="293"/>
      <c r="M11006" s="290"/>
      <c r="N11006" s="314"/>
    </row>
    <row r="11007" spans="12:14" s="291" customFormat="1" ht="12.75" hidden="1" customHeight="1">
      <c r="L11007" s="293"/>
      <c r="M11007" s="290"/>
      <c r="N11007" s="314"/>
    </row>
    <row r="11008" spans="12:14" s="291" customFormat="1" ht="12.75" hidden="1" customHeight="1">
      <c r="L11008" s="293"/>
      <c r="M11008" s="290"/>
      <c r="N11008" s="314"/>
    </row>
    <row r="11009" spans="12:14" s="291" customFormat="1" ht="12.75" hidden="1" customHeight="1">
      <c r="L11009" s="293"/>
      <c r="M11009" s="290"/>
      <c r="N11009" s="314"/>
    </row>
    <row r="11010" spans="12:14" s="291" customFormat="1" ht="12.75" hidden="1" customHeight="1">
      <c r="L11010" s="293"/>
      <c r="M11010" s="290"/>
      <c r="N11010" s="314"/>
    </row>
    <row r="11011" spans="12:14" s="291" customFormat="1" ht="12.75" hidden="1" customHeight="1">
      <c r="L11011" s="293"/>
      <c r="M11011" s="290"/>
      <c r="N11011" s="314"/>
    </row>
    <row r="11012" spans="12:14" s="291" customFormat="1" ht="12.75" hidden="1" customHeight="1">
      <c r="L11012" s="293"/>
      <c r="M11012" s="290"/>
      <c r="N11012" s="314"/>
    </row>
    <row r="11013" spans="12:14" s="291" customFormat="1" ht="12.75" hidden="1" customHeight="1">
      <c r="L11013" s="293"/>
      <c r="M11013" s="290"/>
      <c r="N11013" s="314"/>
    </row>
    <row r="11014" spans="12:14" s="291" customFormat="1" ht="12.75" hidden="1" customHeight="1">
      <c r="L11014" s="293"/>
      <c r="M11014" s="290"/>
      <c r="N11014" s="314"/>
    </row>
    <row r="11015" spans="12:14" s="291" customFormat="1" ht="12.75" hidden="1" customHeight="1">
      <c r="L11015" s="293"/>
      <c r="M11015" s="290"/>
      <c r="N11015" s="314"/>
    </row>
    <row r="11016" spans="12:14" s="291" customFormat="1" ht="12.75" hidden="1" customHeight="1">
      <c r="L11016" s="293"/>
      <c r="M11016" s="290"/>
      <c r="N11016" s="314"/>
    </row>
    <row r="11017" spans="12:14" s="291" customFormat="1" ht="12.75" hidden="1" customHeight="1">
      <c r="L11017" s="293"/>
      <c r="M11017" s="290"/>
      <c r="N11017" s="314"/>
    </row>
    <row r="11018" spans="12:14" s="291" customFormat="1" ht="12.75" hidden="1" customHeight="1">
      <c r="L11018" s="293"/>
      <c r="M11018" s="290"/>
      <c r="N11018" s="314"/>
    </row>
    <row r="11019" spans="12:14" s="291" customFormat="1" ht="12.75" hidden="1" customHeight="1">
      <c r="L11019" s="293"/>
      <c r="M11019" s="290"/>
      <c r="N11019" s="314"/>
    </row>
    <row r="11020" spans="12:14" s="291" customFormat="1" ht="12.75" hidden="1" customHeight="1">
      <c r="L11020" s="293"/>
      <c r="M11020" s="290"/>
      <c r="N11020" s="314"/>
    </row>
    <row r="11021" spans="12:14" s="291" customFormat="1" ht="12.75" hidden="1" customHeight="1">
      <c r="L11021" s="293"/>
      <c r="M11021" s="290"/>
      <c r="N11021" s="314"/>
    </row>
    <row r="11022" spans="12:14" s="291" customFormat="1" ht="12.75" hidden="1" customHeight="1">
      <c r="L11022" s="293"/>
      <c r="M11022" s="290"/>
      <c r="N11022" s="314"/>
    </row>
    <row r="11023" spans="12:14" s="291" customFormat="1" ht="12.75" hidden="1" customHeight="1">
      <c r="L11023" s="293"/>
      <c r="M11023" s="290"/>
      <c r="N11023" s="314"/>
    </row>
    <row r="11024" spans="12:14" s="291" customFormat="1" ht="12.75" hidden="1" customHeight="1">
      <c r="L11024" s="293"/>
      <c r="M11024" s="290"/>
      <c r="N11024" s="314"/>
    </row>
    <row r="11025" spans="12:14" s="291" customFormat="1" ht="12.75" hidden="1" customHeight="1">
      <c r="L11025" s="293"/>
      <c r="M11025" s="290"/>
      <c r="N11025" s="314"/>
    </row>
    <row r="11026" spans="12:14" s="291" customFormat="1" ht="12.75" hidden="1" customHeight="1">
      <c r="L11026" s="293"/>
      <c r="M11026" s="290"/>
      <c r="N11026" s="314"/>
    </row>
    <row r="11027" spans="12:14" s="291" customFormat="1" ht="12.75" hidden="1" customHeight="1">
      <c r="L11027" s="293"/>
      <c r="M11027" s="290"/>
      <c r="N11027" s="314"/>
    </row>
    <row r="11028" spans="12:14" s="291" customFormat="1" ht="12.75" hidden="1" customHeight="1">
      <c r="L11028" s="293"/>
      <c r="M11028" s="290"/>
      <c r="N11028" s="314"/>
    </row>
    <row r="11029" spans="12:14" s="291" customFormat="1" ht="12.75" hidden="1" customHeight="1">
      <c r="L11029" s="293"/>
      <c r="M11029" s="290"/>
      <c r="N11029" s="314"/>
    </row>
    <row r="11030" spans="12:14" s="291" customFormat="1" ht="12.75" hidden="1" customHeight="1">
      <c r="L11030" s="293"/>
      <c r="M11030" s="290"/>
      <c r="N11030" s="314"/>
    </row>
    <row r="11031" spans="12:14" s="291" customFormat="1" ht="12.75" hidden="1" customHeight="1">
      <c r="L11031" s="293"/>
      <c r="M11031" s="290"/>
      <c r="N11031" s="314"/>
    </row>
    <row r="11032" spans="12:14" s="291" customFormat="1" ht="12.75" hidden="1" customHeight="1">
      <c r="L11032" s="293"/>
      <c r="M11032" s="290"/>
      <c r="N11032" s="314"/>
    </row>
    <row r="11033" spans="12:14" s="291" customFormat="1" ht="12.75" hidden="1" customHeight="1">
      <c r="L11033" s="293"/>
      <c r="M11033" s="290"/>
      <c r="N11033" s="314"/>
    </row>
    <row r="11034" spans="12:14" s="291" customFormat="1" ht="12.75" hidden="1" customHeight="1">
      <c r="L11034" s="293"/>
      <c r="M11034" s="290"/>
      <c r="N11034" s="314"/>
    </row>
    <row r="11035" spans="12:14" s="291" customFormat="1" ht="12.75" hidden="1" customHeight="1">
      <c r="L11035" s="293"/>
      <c r="M11035" s="290"/>
      <c r="N11035" s="314"/>
    </row>
    <row r="11036" spans="12:14" s="291" customFormat="1" ht="12.75" hidden="1" customHeight="1">
      <c r="L11036" s="293"/>
      <c r="M11036" s="290"/>
      <c r="N11036" s="314"/>
    </row>
    <row r="11037" spans="12:14" s="291" customFormat="1" ht="12.75" hidden="1" customHeight="1">
      <c r="L11037" s="293"/>
      <c r="M11037" s="290"/>
      <c r="N11037" s="314"/>
    </row>
    <row r="11038" spans="12:14" s="291" customFormat="1" ht="12.75" hidden="1" customHeight="1">
      <c r="L11038" s="293"/>
      <c r="M11038" s="290"/>
      <c r="N11038" s="314"/>
    </row>
    <row r="11039" spans="12:14" s="291" customFormat="1" ht="12.75" hidden="1" customHeight="1">
      <c r="L11039" s="293"/>
      <c r="M11039" s="290"/>
      <c r="N11039" s="314"/>
    </row>
    <row r="11040" spans="12:14" s="291" customFormat="1" ht="12.75" hidden="1" customHeight="1">
      <c r="L11040" s="293"/>
      <c r="M11040" s="290"/>
      <c r="N11040" s="314"/>
    </row>
    <row r="11041" spans="12:14" s="291" customFormat="1" ht="12.75" hidden="1" customHeight="1">
      <c r="L11041" s="293"/>
      <c r="M11041" s="290"/>
      <c r="N11041" s="314"/>
    </row>
    <row r="11042" spans="12:14" s="291" customFormat="1" ht="12.75" hidden="1" customHeight="1">
      <c r="L11042" s="293"/>
      <c r="M11042" s="290"/>
      <c r="N11042" s="314"/>
    </row>
    <row r="11043" spans="12:14" s="291" customFormat="1" ht="12.75" hidden="1" customHeight="1">
      <c r="L11043" s="293"/>
      <c r="M11043" s="290"/>
      <c r="N11043" s="314"/>
    </row>
    <row r="11044" spans="12:14" s="291" customFormat="1" ht="12.75" hidden="1" customHeight="1">
      <c r="L11044" s="293"/>
      <c r="M11044" s="290"/>
      <c r="N11044" s="314"/>
    </row>
    <row r="11045" spans="12:14" s="291" customFormat="1" ht="12.75" hidden="1" customHeight="1">
      <c r="L11045" s="293"/>
      <c r="M11045" s="290"/>
      <c r="N11045" s="314"/>
    </row>
    <row r="11046" spans="12:14" s="291" customFormat="1" ht="12.75" hidden="1" customHeight="1">
      <c r="L11046" s="293"/>
      <c r="M11046" s="290"/>
      <c r="N11046" s="314"/>
    </row>
    <row r="11047" spans="12:14" s="291" customFormat="1" ht="12.75" hidden="1" customHeight="1">
      <c r="L11047" s="293"/>
      <c r="M11047" s="290"/>
      <c r="N11047" s="314"/>
    </row>
    <row r="11048" spans="12:14" s="291" customFormat="1" ht="12.75" hidden="1" customHeight="1">
      <c r="L11048" s="293"/>
      <c r="M11048" s="290"/>
      <c r="N11048" s="314"/>
    </row>
    <row r="11049" spans="12:14" s="291" customFormat="1" ht="12.75" hidden="1" customHeight="1">
      <c r="L11049" s="293"/>
      <c r="M11049" s="290"/>
      <c r="N11049" s="314"/>
    </row>
    <row r="11050" spans="12:14" s="291" customFormat="1" ht="12.75" hidden="1" customHeight="1">
      <c r="L11050" s="293"/>
      <c r="M11050" s="290"/>
      <c r="N11050" s="314"/>
    </row>
    <row r="11051" spans="12:14" s="291" customFormat="1" ht="12.75" hidden="1" customHeight="1">
      <c r="L11051" s="293"/>
      <c r="M11051" s="290"/>
      <c r="N11051" s="314"/>
    </row>
    <row r="11052" spans="12:14" s="291" customFormat="1" ht="12.75" hidden="1" customHeight="1">
      <c r="L11052" s="293"/>
      <c r="M11052" s="290"/>
      <c r="N11052" s="314"/>
    </row>
    <row r="11053" spans="12:14" s="291" customFormat="1" ht="12.75" hidden="1" customHeight="1">
      <c r="L11053" s="293"/>
      <c r="M11053" s="290"/>
      <c r="N11053" s="314"/>
    </row>
    <row r="11054" spans="12:14" s="291" customFormat="1" ht="12.75" hidden="1" customHeight="1">
      <c r="L11054" s="293"/>
      <c r="M11054" s="290"/>
      <c r="N11054" s="314"/>
    </row>
    <row r="11055" spans="12:14" s="291" customFormat="1" ht="12.75" hidden="1" customHeight="1">
      <c r="L11055" s="293"/>
      <c r="M11055" s="290"/>
      <c r="N11055" s="314"/>
    </row>
    <row r="11056" spans="12:14" s="291" customFormat="1" ht="12.75" hidden="1" customHeight="1">
      <c r="L11056" s="293"/>
      <c r="M11056" s="290"/>
      <c r="N11056" s="314"/>
    </row>
    <row r="11057" spans="12:14" s="291" customFormat="1" ht="12.75" hidden="1" customHeight="1">
      <c r="L11057" s="293"/>
      <c r="M11057" s="290"/>
      <c r="N11057" s="314"/>
    </row>
    <row r="11058" spans="12:14" s="291" customFormat="1" ht="12.75" hidden="1" customHeight="1">
      <c r="L11058" s="293"/>
      <c r="M11058" s="290"/>
      <c r="N11058" s="314"/>
    </row>
    <row r="11059" spans="12:14" s="291" customFormat="1" ht="12.75" hidden="1" customHeight="1">
      <c r="L11059" s="293"/>
      <c r="M11059" s="290"/>
      <c r="N11059" s="314"/>
    </row>
    <row r="11060" spans="12:14" s="291" customFormat="1" ht="12.75" hidden="1" customHeight="1">
      <c r="L11060" s="293"/>
      <c r="M11060" s="290"/>
      <c r="N11060" s="314"/>
    </row>
    <row r="11061" spans="12:14" s="291" customFormat="1" ht="12.75" hidden="1" customHeight="1">
      <c r="L11061" s="293"/>
      <c r="M11061" s="290"/>
      <c r="N11061" s="314"/>
    </row>
    <row r="11062" spans="12:14" s="291" customFormat="1" ht="12.75" hidden="1" customHeight="1">
      <c r="L11062" s="293"/>
      <c r="M11062" s="290"/>
      <c r="N11062" s="314"/>
    </row>
    <row r="11063" spans="12:14" s="291" customFormat="1" ht="12.75" hidden="1" customHeight="1">
      <c r="L11063" s="293"/>
      <c r="M11063" s="290"/>
      <c r="N11063" s="314"/>
    </row>
    <row r="11064" spans="12:14" s="291" customFormat="1" ht="12.75" hidden="1" customHeight="1">
      <c r="L11064" s="293"/>
      <c r="M11064" s="290"/>
      <c r="N11064" s="314"/>
    </row>
    <row r="11065" spans="12:14" s="291" customFormat="1" ht="12.75" hidden="1" customHeight="1">
      <c r="L11065" s="293"/>
      <c r="M11065" s="290"/>
      <c r="N11065" s="314"/>
    </row>
    <row r="11066" spans="12:14" s="291" customFormat="1" ht="12.75" hidden="1" customHeight="1">
      <c r="L11066" s="293"/>
      <c r="M11066" s="290"/>
      <c r="N11066" s="314"/>
    </row>
    <row r="11067" spans="12:14" s="291" customFormat="1" ht="12.75" hidden="1" customHeight="1">
      <c r="L11067" s="293"/>
      <c r="M11067" s="290"/>
      <c r="N11067" s="314"/>
    </row>
    <row r="11068" spans="12:14" s="291" customFormat="1" ht="12.75" hidden="1" customHeight="1">
      <c r="L11068" s="293"/>
      <c r="M11068" s="290"/>
      <c r="N11068" s="314"/>
    </row>
    <row r="11069" spans="12:14" s="291" customFormat="1" ht="12.75" hidden="1" customHeight="1">
      <c r="L11069" s="293"/>
      <c r="M11069" s="290"/>
      <c r="N11069" s="314"/>
    </row>
    <row r="11070" spans="12:14" s="291" customFormat="1" ht="12.75" hidden="1" customHeight="1">
      <c r="L11070" s="293"/>
      <c r="M11070" s="290"/>
      <c r="N11070" s="314"/>
    </row>
    <row r="11071" spans="12:14" s="291" customFormat="1" ht="12.75" hidden="1" customHeight="1">
      <c r="L11071" s="293"/>
      <c r="M11071" s="290"/>
      <c r="N11071" s="314"/>
    </row>
    <row r="11072" spans="12:14" s="291" customFormat="1" ht="12.75" hidden="1" customHeight="1">
      <c r="L11072" s="293"/>
      <c r="M11072" s="290"/>
      <c r="N11072" s="314"/>
    </row>
    <row r="11073" spans="12:14" s="291" customFormat="1" ht="12.75" hidden="1" customHeight="1">
      <c r="L11073" s="293"/>
      <c r="M11073" s="290"/>
      <c r="N11073" s="314"/>
    </row>
    <row r="11074" spans="12:14" s="291" customFormat="1" ht="12.75" hidden="1" customHeight="1">
      <c r="L11074" s="293"/>
      <c r="M11074" s="290"/>
      <c r="N11074" s="314"/>
    </row>
    <row r="11075" spans="12:14" s="291" customFormat="1" ht="12.75" hidden="1" customHeight="1">
      <c r="L11075" s="293"/>
      <c r="M11075" s="290"/>
      <c r="N11075" s="314"/>
    </row>
    <row r="11076" spans="12:14" s="291" customFormat="1" ht="12.75" hidden="1" customHeight="1">
      <c r="L11076" s="293"/>
      <c r="M11076" s="290"/>
      <c r="N11076" s="314"/>
    </row>
    <row r="11077" spans="12:14" s="291" customFormat="1" ht="12.75" hidden="1" customHeight="1">
      <c r="L11077" s="293"/>
      <c r="M11077" s="290"/>
      <c r="N11077" s="314"/>
    </row>
    <row r="11078" spans="12:14" s="291" customFormat="1" ht="12.75" hidden="1" customHeight="1">
      <c r="L11078" s="293"/>
      <c r="M11078" s="290"/>
      <c r="N11078" s="314"/>
    </row>
    <row r="11079" spans="12:14" s="291" customFormat="1" ht="12.75" hidden="1" customHeight="1">
      <c r="L11079" s="293"/>
      <c r="M11079" s="290"/>
      <c r="N11079" s="314"/>
    </row>
    <row r="11080" spans="12:14" s="291" customFormat="1" ht="12.75" hidden="1" customHeight="1">
      <c r="L11080" s="293"/>
      <c r="M11080" s="290"/>
      <c r="N11080" s="314"/>
    </row>
    <row r="11081" spans="12:14" s="291" customFormat="1" ht="12.75" hidden="1" customHeight="1">
      <c r="L11081" s="293"/>
      <c r="M11081" s="290"/>
      <c r="N11081" s="314"/>
    </row>
    <row r="11082" spans="12:14" s="291" customFormat="1" ht="12.75" hidden="1" customHeight="1">
      <c r="L11082" s="293"/>
      <c r="M11082" s="290"/>
      <c r="N11082" s="314"/>
    </row>
    <row r="11083" spans="12:14" s="291" customFormat="1" ht="12.75" hidden="1" customHeight="1">
      <c r="L11083" s="293"/>
      <c r="M11083" s="290"/>
      <c r="N11083" s="314"/>
    </row>
    <row r="11084" spans="12:14" s="291" customFormat="1" ht="12.75" hidden="1" customHeight="1">
      <c r="L11084" s="293"/>
      <c r="M11084" s="290"/>
      <c r="N11084" s="314"/>
    </row>
    <row r="11085" spans="12:14" s="291" customFormat="1" ht="12.75" hidden="1" customHeight="1">
      <c r="L11085" s="293"/>
      <c r="M11085" s="290"/>
      <c r="N11085" s="314"/>
    </row>
    <row r="11086" spans="12:14" s="291" customFormat="1" ht="12.75" hidden="1" customHeight="1">
      <c r="L11086" s="293"/>
      <c r="M11086" s="290"/>
      <c r="N11086" s="314"/>
    </row>
    <row r="11087" spans="12:14" s="291" customFormat="1" ht="12.75" hidden="1" customHeight="1">
      <c r="L11087" s="293"/>
      <c r="M11087" s="290"/>
      <c r="N11087" s="314"/>
    </row>
    <row r="11088" spans="12:14" s="291" customFormat="1" ht="12.75" hidden="1" customHeight="1">
      <c r="L11088" s="293"/>
      <c r="M11088" s="290"/>
      <c r="N11088" s="314"/>
    </row>
    <row r="11089" spans="12:14" s="291" customFormat="1" ht="12.75" hidden="1" customHeight="1">
      <c r="L11089" s="293"/>
      <c r="M11089" s="290"/>
      <c r="N11089" s="314"/>
    </row>
    <row r="11090" spans="12:14" s="291" customFormat="1" ht="12.75" hidden="1" customHeight="1">
      <c r="L11090" s="293"/>
      <c r="M11090" s="290"/>
      <c r="N11090" s="314"/>
    </row>
    <row r="11091" spans="12:14" s="291" customFormat="1" ht="12.75" hidden="1" customHeight="1">
      <c r="L11091" s="293"/>
      <c r="M11091" s="290"/>
      <c r="N11091" s="314"/>
    </row>
    <row r="11092" spans="12:14" s="291" customFormat="1" ht="12.75" hidden="1" customHeight="1">
      <c r="L11092" s="293"/>
      <c r="M11092" s="290"/>
      <c r="N11092" s="314"/>
    </row>
    <row r="11093" spans="12:14" s="291" customFormat="1" ht="12.75" hidden="1" customHeight="1">
      <c r="L11093" s="293"/>
      <c r="M11093" s="290"/>
      <c r="N11093" s="314"/>
    </row>
    <row r="11094" spans="12:14" s="291" customFormat="1" ht="12.75" hidden="1" customHeight="1">
      <c r="L11094" s="293"/>
      <c r="M11094" s="290"/>
      <c r="N11094" s="314"/>
    </row>
    <row r="11095" spans="12:14" s="291" customFormat="1" ht="12.75" hidden="1" customHeight="1">
      <c r="L11095" s="293"/>
      <c r="M11095" s="290"/>
      <c r="N11095" s="314"/>
    </row>
    <row r="11096" spans="12:14" s="291" customFormat="1" ht="12.75" hidden="1" customHeight="1">
      <c r="L11096" s="293"/>
      <c r="M11096" s="290"/>
      <c r="N11096" s="314"/>
    </row>
    <row r="11097" spans="12:14" s="291" customFormat="1" ht="12.75" hidden="1" customHeight="1">
      <c r="L11097" s="293"/>
      <c r="M11097" s="290"/>
      <c r="N11097" s="314"/>
    </row>
    <row r="11098" spans="12:14" s="291" customFormat="1" ht="12.75" hidden="1" customHeight="1">
      <c r="L11098" s="293"/>
      <c r="M11098" s="290"/>
      <c r="N11098" s="314"/>
    </row>
    <row r="11099" spans="12:14" s="291" customFormat="1" ht="12.75" hidden="1" customHeight="1">
      <c r="L11099" s="293"/>
      <c r="M11099" s="290"/>
      <c r="N11099" s="314"/>
    </row>
    <row r="11100" spans="12:14" s="291" customFormat="1" ht="12.75" hidden="1" customHeight="1">
      <c r="L11100" s="293"/>
      <c r="M11100" s="290"/>
      <c r="N11100" s="314"/>
    </row>
    <row r="11101" spans="12:14" s="291" customFormat="1" ht="12.75" hidden="1" customHeight="1">
      <c r="L11101" s="293"/>
      <c r="M11101" s="290"/>
      <c r="N11101" s="314"/>
    </row>
    <row r="11102" spans="12:14" s="291" customFormat="1" ht="12.75" hidden="1" customHeight="1">
      <c r="L11102" s="293"/>
      <c r="M11102" s="290"/>
      <c r="N11102" s="314"/>
    </row>
    <row r="11103" spans="12:14" s="291" customFormat="1" ht="12.75" hidden="1" customHeight="1">
      <c r="L11103" s="293"/>
      <c r="M11103" s="290"/>
      <c r="N11103" s="314"/>
    </row>
    <row r="11104" spans="12:14" s="291" customFormat="1" ht="12.75" hidden="1" customHeight="1">
      <c r="L11104" s="293"/>
      <c r="M11104" s="290"/>
      <c r="N11104" s="314"/>
    </row>
    <row r="11105" spans="12:14" s="291" customFormat="1" ht="12.75" hidden="1" customHeight="1">
      <c r="L11105" s="293"/>
      <c r="M11105" s="290"/>
      <c r="N11105" s="314"/>
    </row>
    <row r="11106" spans="12:14" s="291" customFormat="1" ht="12.75" hidden="1" customHeight="1">
      <c r="L11106" s="293"/>
      <c r="M11106" s="290"/>
      <c r="N11106" s="314"/>
    </row>
    <row r="11107" spans="12:14" s="291" customFormat="1" ht="12.75" hidden="1" customHeight="1">
      <c r="L11107" s="293"/>
      <c r="M11107" s="290"/>
      <c r="N11107" s="314"/>
    </row>
    <row r="11108" spans="12:14" s="291" customFormat="1" ht="12.75" hidden="1" customHeight="1">
      <c r="L11108" s="293"/>
      <c r="M11108" s="290"/>
      <c r="N11108" s="314"/>
    </row>
    <row r="11109" spans="12:14" s="291" customFormat="1" ht="12.75" hidden="1" customHeight="1">
      <c r="L11109" s="293"/>
      <c r="M11109" s="290"/>
      <c r="N11109" s="314"/>
    </row>
    <row r="11110" spans="12:14" s="291" customFormat="1" ht="12.75" hidden="1" customHeight="1">
      <c r="L11110" s="293"/>
      <c r="M11110" s="290"/>
      <c r="N11110" s="314"/>
    </row>
    <row r="11111" spans="12:14" s="291" customFormat="1" ht="12.75" hidden="1" customHeight="1">
      <c r="L11111" s="293"/>
      <c r="M11111" s="290"/>
      <c r="N11111" s="314"/>
    </row>
    <row r="11112" spans="12:14" s="291" customFormat="1" ht="12.75" hidden="1" customHeight="1">
      <c r="L11112" s="293"/>
      <c r="M11112" s="290"/>
      <c r="N11112" s="314"/>
    </row>
    <row r="11113" spans="12:14" s="291" customFormat="1" ht="12.75" hidden="1" customHeight="1">
      <c r="L11113" s="293"/>
      <c r="M11113" s="290"/>
      <c r="N11113" s="314"/>
    </row>
    <row r="11114" spans="12:14" s="291" customFormat="1" ht="12.75" hidden="1" customHeight="1">
      <c r="L11114" s="293"/>
      <c r="M11114" s="290"/>
      <c r="N11114" s="314"/>
    </row>
    <row r="11115" spans="12:14" s="291" customFormat="1" ht="12.75" hidden="1" customHeight="1">
      <c r="L11115" s="293"/>
      <c r="M11115" s="290"/>
      <c r="N11115" s="314"/>
    </row>
    <row r="11116" spans="12:14" s="291" customFormat="1" ht="12.75" hidden="1" customHeight="1">
      <c r="L11116" s="293"/>
      <c r="M11116" s="290"/>
      <c r="N11116" s="314"/>
    </row>
    <row r="11117" spans="12:14" s="291" customFormat="1" ht="12.75" hidden="1" customHeight="1">
      <c r="L11117" s="293"/>
      <c r="M11117" s="290"/>
      <c r="N11117" s="314"/>
    </row>
    <row r="11118" spans="12:14" s="291" customFormat="1" ht="12.75" hidden="1" customHeight="1">
      <c r="L11118" s="293"/>
      <c r="M11118" s="290"/>
      <c r="N11118" s="314"/>
    </row>
    <row r="11119" spans="12:14" s="291" customFormat="1" ht="12.75" hidden="1" customHeight="1">
      <c r="L11119" s="293"/>
      <c r="M11119" s="290"/>
      <c r="N11119" s="314"/>
    </row>
    <row r="11120" spans="12:14" s="291" customFormat="1" ht="12.75" hidden="1" customHeight="1">
      <c r="L11120" s="293"/>
      <c r="M11120" s="290"/>
      <c r="N11120" s="314"/>
    </row>
    <row r="11121" spans="12:14" s="291" customFormat="1" ht="12.75" hidden="1" customHeight="1">
      <c r="L11121" s="293"/>
      <c r="M11121" s="290"/>
      <c r="N11121" s="314"/>
    </row>
    <row r="11122" spans="12:14" s="291" customFormat="1" ht="12.75" hidden="1" customHeight="1">
      <c r="L11122" s="293"/>
      <c r="M11122" s="290"/>
      <c r="N11122" s="314"/>
    </row>
    <row r="11123" spans="12:14" s="291" customFormat="1" ht="12.75" hidden="1" customHeight="1">
      <c r="L11123" s="293"/>
      <c r="M11123" s="290"/>
      <c r="N11123" s="314"/>
    </row>
    <row r="11124" spans="12:14" s="291" customFormat="1" ht="12.75" hidden="1" customHeight="1">
      <c r="L11124" s="293"/>
      <c r="M11124" s="290"/>
      <c r="N11124" s="314"/>
    </row>
    <row r="11125" spans="12:14" s="291" customFormat="1" ht="12.75" hidden="1" customHeight="1">
      <c r="L11125" s="293"/>
      <c r="M11125" s="290"/>
      <c r="N11125" s="314"/>
    </row>
    <row r="11126" spans="12:14" s="291" customFormat="1" ht="12.75" hidden="1" customHeight="1">
      <c r="L11126" s="293"/>
      <c r="M11126" s="290"/>
      <c r="N11126" s="314"/>
    </row>
    <row r="11127" spans="12:14" s="291" customFormat="1" ht="12.75" hidden="1" customHeight="1">
      <c r="L11127" s="293"/>
      <c r="M11127" s="290"/>
      <c r="N11127" s="314"/>
    </row>
    <row r="11128" spans="12:14" s="291" customFormat="1" ht="12.75" hidden="1" customHeight="1">
      <c r="L11128" s="293"/>
      <c r="M11128" s="290"/>
      <c r="N11128" s="314"/>
    </row>
    <row r="11129" spans="12:14" s="291" customFormat="1" ht="12.75" hidden="1" customHeight="1">
      <c r="L11129" s="293"/>
      <c r="M11129" s="290"/>
      <c r="N11129" s="314"/>
    </row>
    <row r="11130" spans="12:14" s="291" customFormat="1" ht="12.75" hidden="1" customHeight="1">
      <c r="L11130" s="293"/>
      <c r="M11130" s="290"/>
      <c r="N11130" s="314"/>
    </row>
    <row r="11131" spans="12:14" s="291" customFormat="1" ht="12.75" hidden="1" customHeight="1">
      <c r="L11131" s="293"/>
      <c r="M11131" s="290"/>
      <c r="N11131" s="314"/>
    </row>
    <row r="11132" spans="12:14" s="291" customFormat="1" ht="12.75" hidden="1" customHeight="1">
      <c r="L11132" s="293"/>
      <c r="M11132" s="290"/>
      <c r="N11132" s="314"/>
    </row>
    <row r="11133" spans="12:14" s="291" customFormat="1" ht="12.75" hidden="1" customHeight="1">
      <c r="L11133" s="293"/>
      <c r="M11133" s="290"/>
      <c r="N11133" s="314"/>
    </row>
    <row r="11134" spans="12:14" s="291" customFormat="1" ht="12.75" hidden="1" customHeight="1">
      <c r="L11134" s="293"/>
      <c r="M11134" s="290"/>
      <c r="N11134" s="314"/>
    </row>
    <row r="11135" spans="12:14" s="291" customFormat="1" ht="12.75" hidden="1" customHeight="1">
      <c r="L11135" s="293"/>
      <c r="M11135" s="290"/>
      <c r="N11135" s="314"/>
    </row>
    <row r="11136" spans="12:14" s="291" customFormat="1" ht="12.75" hidden="1" customHeight="1">
      <c r="L11136" s="293"/>
      <c r="M11136" s="290"/>
      <c r="N11136" s="314"/>
    </row>
    <row r="11137" spans="12:14" s="291" customFormat="1" ht="12.75" hidden="1" customHeight="1">
      <c r="L11137" s="293"/>
      <c r="M11137" s="290"/>
      <c r="N11137" s="314"/>
    </row>
    <row r="11138" spans="12:14" s="291" customFormat="1" ht="12.75" hidden="1" customHeight="1">
      <c r="L11138" s="293"/>
      <c r="M11138" s="290"/>
      <c r="N11138" s="314"/>
    </row>
    <row r="11139" spans="12:14" s="291" customFormat="1" ht="12.75" hidden="1" customHeight="1">
      <c r="L11139" s="293"/>
      <c r="M11139" s="290"/>
      <c r="N11139" s="314"/>
    </row>
    <row r="11140" spans="12:14" s="291" customFormat="1" ht="12.75" hidden="1" customHeight="1">
      <c r="L11140" s="293"/>
      <c r="M11140" s="290"/>
      <c r="N11140" s="314"/>
    </row>
    <row r="11141" spans="12:14" s="291" customFormat="1" ht="12.75" hidden="1" customHeight="1">
      <c r="L11141" s="293"/>
      <c r="M11141" s="290"/>
      <c r="N11141" s="314"/>
    </row>
    <row r="11142" spans="12:14" s="291" customFormat="1" ht="12.75" hidden="1" customHeight="1">
      <c r="L11142" s="293"/>
      <c r="M11142" s="290"/>
      <c r="N11142" s="314"/>
    </row>
    <row r="11143" spans="12:14" s="291" customFormat="1" ht="12.75" hidden="1" customHeight="1">
      <c r="L11143" s="293"/>
      <c r="M11143" s="290"/>
      <c r="N11143" s="314"/>
    </row>
    <row r="11144" spans="12:14" s="291" customFormat="1" ht="12.75" hidden="1" customHeight="1">
      <c r="L11144" s="293"/>
      <c r="M11144" s="290"/>
      <c r="N11144" s="314"/>
    </row>
    <row r="11145" spans="12:14" s="291" customFormat="1" ht="12.75" hidden="1" customHeight="1">
      <c r="L11145" s="293"/>
      <c r="M11145" s="290"/>
      <c r="N11145" s="314"/>
    </row>
    <row r="11146" spans="12:14" s="291" customFormat="1" ht="12.75" hidden="1" customHeight="1">
      <c r="L11146" s="293"/>
      <c r="M11146" s="290"/>
      <c r="N11146" s="314"/>
    </row>
    <row r="11147" spans="12:14" s="291" customFormat="1" ht="12.75" hidden="1" customHeight="1">
      <c r="L11147" s="293"/>
      <c r="M11147" s="290"/>
      <c r="N11147" s="314"/>
    </row>
    <row r="11148" spans="12:14" s="291" customFormat="1" ht="12.75" hidden="1" customHeight="1">
      <c r="L11148" s="293"/>
      <c r="M11148" s="290"/>
      <c r="N11148" s="314"/>
    </row>
    <row r="11149" spans="12:14" s="291" customFormat="1" ht="12.75" hidden="1" customHeight="1">
      <c r="L11149" s="293"/>
      <c r="M11149" s="290"/>
      <c r="N11149" s="314"/>
    </row>
    <row r="11150" spans="12:14" s="291" customFormat="1" ht="12.75" hidden="1" customHeight="1">
      <c r="L11150" s="293"/>
      <c r="M11150" s="290"/>
      <c r="N11150" s="314"/>
    </row>
    <row r="11151" spans="12:14" s="291" customFormat="1" ht="12.75" hidden="1" customHeight="1">
      <c r="L11151" s="293"/>
      <c r="M11151" s="290"/>
      <c r="N11151" s="314"/>
    </row>
    <row r="11152" spans="12:14" s="291" customFormat="1" ht="12.75" hidden="1" customHeight="1">
      <c r="L11152" s="293"/>
      <c r="M11152" s="290"/>
      <c r="N11152" s="314"/>
    </row>
    <row r="11153" spans="12:14" s="291" customFormat="1" ht="12.75" hidden="1" customHeight="1">
      <c r="L11153" s="293"/>
      <c r="M11153" s="290"/>
      <c r="N11153" s="314"/>
    </row>
    <row r="11154" spans="12:14" s="291" customFormat="1" ht="12.75" hidden="1" customHeight="1">
      <c r="L11154" s="293"/>
      <c r="M11154" s="290"/>
      <c r="N11154" s="314"/>
    </row>
    <row r="11155" spans="12:14" s="291" customFormat="1" ht="12.75" hidden="1" customHeight="1">
      <c r="L11155" s="293"/>
      <c r="M11155" s="290"/>
      <c r="N11155" s="314"/>
    </row>
    <row r="11156" spans="12:14" s="291" customFormat="1" ht="12.75" hidden="1" customHeight="1">
      <c r="L11156" s="293"/>
      <c r="M11156" s="290"/>
      <c r="N11156" s="314"/>
    </row>
    <row r="11157" spans="12:14" s="291" customFormat="1" ht="12.75" hidden="1" customHeight="1">
      <c r="L11157" s="293"/>
      <c r="M11157" s="290"/>
      <c r="N11157" s="314"/>
    </row>
    <row r="11158" spans="12:14" s="291" customFormat="1" ht="12.75" hidden="1" customHeight="1">
      <c r="L11158" s="293"/>
      <c r="M11158" s="290"/>
      <c r="N11158" s="314"/>
    </row>
    <row r="11159" spans="12:14" s="291" customFormat="1" ht="12.75" hidden="1" customHeight="1">
      <c r="L11159" s="293"/>
      <c r="M11159" s="290"/>
      <c r="N11159" s="314"/>
    </row>
    <row r="11160" spans="12:14" s="291" customFormat="1" ht="12.75" hidden="1" customHeight="1">
      <c r="L11160" s="293"/>
      <c r="M11160" s="290"/>
      <c r="N11160" s="314"/>
    </row>
    <row r="11161" spans="12:14" s="291" customFormat="1" ht="12.75" hidden="1" customHeight="1">
      <c r="L11161" s="293"/>
      <c r="M11161" s="290"/>
      <c r="N11161" s="314"/>
    </row>
    <row r="11162" spans="12:14" s="291" customFormat="1" ht="12.75" hidden="1" customHeight="1">
      <c r="L11162" s="293"/>
      <c r="M11162" s="290"/>
      <c r="N11162" s="314"/>
    </row>
    <row r="11163" spans="12:14" s="291" customFormat="1" ht="12.75" hidden="1" customHeight="1">
      <c r="L11163" s="293"/>
      <c r="M11163" s="290"/>
      <c r="N11163" s="314"/>
    </row>
    <row r="11164" spans="12:14" s="291" customFormat="1" ht="12.75" hidden="1" customHeight="1">
      <c r="L11164" s="293"/>
      <c r="M11164" s="290"/>
      <c r="N11164" s="314"/>
    </row>
    <row r="11165" spans="12:14" s="291" customFormat="1" ht="12.75" hidden="1" customHeight="1">
      <c r="L11165" s="293"/>
      <c r="M11165" s="290"/>
      <c r="N11165" s="314"/>
    </row>
    <row r="11166" spans="12:14" s="291" customFormat="1" ht="12.75" hidden="1" customHeight="1">
      <c r="L11166" s="293"/>
      <c r="M11166" s="290"/>
      <c r="N11166" s="314"/>
    </row>
    <row r="11167" spans="12:14" s="291" customFormat="1" ht="12.75" hidden="1" customHeight="1">
      <c r="L11167" s="293"/>
      <c r="M11167" s="290"/>
      <c r="N11167" s="314"/>
    </row>
    <row r="11168" spans="12:14" s="291" customFormat="1" ht="12.75" hidden="1" customHeight="1">
      <c r="L11168" s="293"/>
      <c r="M11168" s="290"/>
      <c r="N11168" s="314"/>
    </row>
    <row r="11169" spans="12:14" s="291" customFormat="1" ht="12.75" hidden="1" customHeight="1">
      <c r="L11169" s="293"/>
      <c r="M11169" s="290"/>
      <c r="N11169" s="314"/>
    </row>
    <row r="11170" spans="12:14" s="291" customFormat="1" ht="12.75" hidden="1" customHeight="1">
      <c r="L11170" s="293"/>
      <c r="M11170" s="290"/>
      <c r="N11170" s="314"/>
    </row>
    <row r="11171" spans="12:14" s="291" customFormat="1" ht="12.75" hidden="1" customHeight="1">
      <c r="L11171" s="293"/>
      <c r="M11171" s="290"/>
      <c r="N11171" s="314"/>
    </row>
    <row r="11172" spans="12:14" s="291" customFormat="1" ht="12.75" hidden="1" customHeight="1">
      <c r="L11172" s="293"/>
      <c r="M11172" s="290"/>
      <c r="N11172" s="314"/>
    </row>
    <row r="11173" spans="12:14" s="291" customFormat="1" ht="12.75" hidden="1" customHeight="1">
      <c r="L11173" s="293"/>
      <c r="M11173" s="290"/>
      <c r="N11173" s="314"/>
    </row>
    <row r="11174" spans="12:14" s="291" customFormat="1" ht="12.75" hidden="1" customHeight="1">
      <c r="L11174" s="293"/>
      <c r="M11174" s="290"/>
      <c r="N11174" s="314"/>
    </row>
    <row r="11175" spans="12:14" s="291" customFormat="1" ht="12.75" hidden="1" customHeight="1">
      <c r="L11175" s="293"/>
      <c r="M11175" s="290"/>
      <c r="N11175" s="314"/>
    </row>
    <row r="11176" spans="12:14" s="291" customFormat="1" ht="12.75" hidden="1" customHeight="1">
      <c r="L11176" s="293"/>
      <c r="M11176" s="290"/>
      <c r="N11176" s="314"/>
    </row>
    <row r="11177" spans="12:14" s="291" customFormat="1" ht="12.75" hidden="1" customHeight="1">
      <c r="L11177" s="293"/>
      <c r="M11177" s="290"/>
      <c r="N11177" s="314"/>
    </row>
    <row r="11178" spans="12:14" s="291" customFormat="1" ht="12.75" hidden="1" customHeight="1">
      <c r="L11178" s="293"/>
      <c r="M11178" s="290"/>
      <c r="N11178" s="314"/>
    </row>
    <row r="11179" spans="12:14" s="291" customFormat="1" ht="12.75" hidden="1" customHeight="1">
      <c r="L11179" s="293"/>
      <c r="M11179" s="290"/>
      <c r="N11179" s="314"/>
    </row>
    <row r="11180" spans="12:14" s="291" customFormat="1" ht="12.75" hidden="1" customHeight="1">
      <c r="L11180" s="293"/>
      <c r="M11180" s="290"/>
      <c r="N11180" s="314"/>
    </row>
    <row r="11181" spans="12:14" s="291" customFormat="1" ht="12.75" hidden="1" customHeight="1">
      <c r="L11181" s="293"/>
      <c r="M11181" s="290"/>
      <c r="N11181" s="314"/>
    </row>
    <row r="11182" spans="12:14" s="291" customFormat="1" ht="12.75" hidden="1" customHeight="1">
      <c r="L11182" s="293"/>
      <c r="M11182" s="290"/>
      <c r="N11182" s="314"/>
    </row>
    <row r="11183" spans="12:14" s="291" customFormat="1" ht="12.75" hidden="1" customHeight="1">
      <c r="L11183" s="293"/>
      <c r="M11183" s="290"/>
      <c r="N11183" s="314"/>
    </row>
    <row r="11184" spans="12:14" s="291" customFormat="1" ht="12.75" hidden="1" customHeight="1">
      <c r="L11184" s="293"/>
      <c r="M11184" s="290"/>
      <c r="N11184" s="314"/>
    </row>
    <row r="11185" spans="12:14" s="291" customFormat="1" ht="12.75" hidden="1" customHeight="1">
      <c r="L11185" s="293"/>
      <c r="M11185" s="290"/>
      <c r="N11185" s="314"/>
    </row>
    <row r="11186" spans="12:14" s="291" customFormat="1" ht="12.75" hidden="1" customHeight="1">
      <c r="L11186" s="293"/>
      <c r="M11186" s="290"/>
      <c r="N11186" s="314"/>
    </row>
    <row r="11187" spans="12:14" s="291" customFormat="1" ht="12.75" hidden="1" customHeight="1">
      <c r="L11187" s="293"/>
      <c r="M11187" s="290"/>
      <c r="N11187" s="314"/>
    </row>
    <row r="11188" spans="12:14" s="291" customFormat="1" ht="12.75" hidden="1" customHeight="1">
      <c r="L11188" s="293"/>
      <c r="M11188" s="290"/>
      <c r="N11188" s="314"/>
    </row>
    <row r="11189" spans="12:14" s="291" customFormat="1" ht="12.75" hidden="1" customHeight="1">
      <c r="L11189" s="293"/>
      <c r="M11189" s="290"/>
      <c r="N11189" s="314"/>
    </row>
    <row r="11190" spans="12:14" s="291" customFormat="1" ht="12.75" hidden="1" customHeight="1">
      <c r="L11190" s="293"/>
      <c r="M11190" s="290"/>
      <c r="N11190" s="314"/>
    </row>
    <row r="11191" spans="12:14" s="291" customFormat="1" ht="12.75" hidden="1" customHeight="1">
      <c r="L11191" s="293"/>
      <c r="M11191" s="290"/>
      <c r="N11191" s="314"/>
    </row>
    <row r="11192" spans="12:14" s="291" customFormat="1" ht="12.75" hidden="1" customHeight="1">
      <c r="L11192" s="293"/>
      <c r="M11192" s="290"/>
      <c r="N11192" s="314"/>
    </row>
    <row r="11193" spans="12:14" s="291" customFormat="1" ht="12.75" hidden="1" customHeight="1">
      <c r="L11193" s="293"/>
      <c r="M11193" s="290"/>
      <c r="N11193" s="314"/>
    </row>
    <row r="11194" spans="12:14" s="291" customFormat="1" ht="12.75" hidden="1" customHeight="1">
      <c r="L11194" s="293"/>
      <c r="M11194" s="290"/>
      <c r="N11194" s="314"/>
    </row>
    <row r="11195" spans="12:14" s="291" customFormat="1" ht="12.75" hidden="1" customHeight="1">
      <c r="L11195" s="293"/>
      <c r="M11195" s="290"/>
      <c r="N11195" s="314"/>
    </row>
    <row r="11196" spans="12:14" s="291" customFormat="1" ht="12.75" hidden="1" customHeight="1">
      <c r="L11196" s="293"/>
      <c r="M11196" s="290"/>
      <c r="N11196" s="314"/>
    </row>
    <row r="11197" spans="12:14" s="291" customFormat="1" ht="12.75" hidden="1" customHeight="1">
      <c r="L11197" s="293"/>
      <c r="M11197" s="290"/>
      <c r="N11197" s="314"/>
    </row>
    <row r="11198" spans="12:14" s="291" customFormat="1" ht="12.75" hidden="1" customHeight="1">
      <c r="L11198" s="293"/>
      <c r="M11198" s="290"/>
      <c r="N11198" s="314"/>
    </row>
    <row r="11199" spans="12:14" s="291" customFormat="1" ht="12.75" hidden="1" customHeight="1">
      <c r="L11199" s="293"/>
      <c r="M11199" s="290"/>
      <c r="N11199" s="314"/>
    </row>
    <row r="11200" spans="12:14" s="291" customFormat="1" ht="12.75" hidden="1" customHeight="1">
      <c r="L11200" s="293"/>
      <c r="M11200" s="290"/>
      <c r="N11200" s="314"/>
    </row>
    <row r="11201" spans="12:14" s="291" customFormat="1" ht="12.75" hidden="1" customHeight="1">
      <c r="L11201" s="293"/>
      <c r="M11201" s="290"/>
      <c r="N11201" s="314"/>
    </row>
    <row r="11202" spans="12:14" s="291" customFormat="1" ht="12.75" hidden="1" customHeight="1">
      <c r="L11202" s="293"/>
      <c r="M11202" s="290"/>
      <c r="N11202" s="314"/>
    </row>
    <row r="11203" spans="12:14" s="291" customFormat="1" ht="12.75" hidden="1" customHeight="1">
      <c r="L11203" s="293"/>
      <c r="M11203" s="290"/>
      <c r="N11203" s="314"/>
    </row>
    <row r="11204" spans="12:14" s="291" customFormat="1" ht="12.75" hidden="1" customHeight="1">
      <c r="L11204" s="293"/>
      <c r="M11204" s="290"/>
      <c r="N11204" s="314"/>
    </row>
    <row r="11205" spans="12:14" s="291" customFormat="1" ht="12.75" hidden="1" customHeight="1">
      <c r="L11205" s="293"/>
      <c r="M11205" s="290"/>
      <c r="N11205" s="314"/>
    </row>
    <row r="11206" spans="12:14" s="291" customFormat="1" ht="12.75" hidden="1" customHeight="1">
      <c r="L11206" s="293"/>
      <c r="M11206" s="290"/>
      <c r="N11206" s="314"/>
    </row>
    <row r="11207" spans="12:14" s="291" customFormat="1" ht="12.75" hidden="1" customHeight="1">
      <c r="L11207" s="293"/>
      <c r="M11207" s="290"/>
      <c r="N11207" s="314"/>
    </row>
    <row r="11208" spans="12:14" s="291" customFormat="1" ht="12.75" hidden="1" customHeight="1">
      <c r="L11208" s="293"/>
      <c r="M11208" s="290"/>
      <c r="N11208" s="314"/>
    </row>
    <row r="11209" spans="12:14" s="291" customFormat="1" ht="12.75" hidden="1" customHeight="1">
      <c r="L11209" s="293"/>
      <c r="M11209" s="290"/>
      <c r="N11209" s="314"/>
    </row>
    <row r="11210" spans="12:14" s="291" customFormat="1" ht="12.75" hidden="1" customHeight="1">
      <c r="L11210" s="293"/>
      <c r="M11210" s="290"/>
      <c r="N11210" s="314"/>
    </row>
    <row r="11211" spans="12:14" s="291" customFormat="1" ht="12.75" hidden="1" customHeight="1">
      <c r="L11211" s="293"/>
      <c r="M11211" s="290"/>
      <c r="N11211" s="314"/>
    </row>
    <row r="11212" spans="12:14" s="291" customFormat="1" ht="12.75" hidden="1" customHeight="1">
      <c r="L11212" s="293"/>
      <c r="M11212" s="290"/>
      <c r="N11212" s="314"/>
    </row>
    <row r="11213" spans="12:14" s="291" customFormat="1" ht="12.75" hidden="1" customHeight="1">
      <c r="L11213" s="293"/>
      <c r="M11213" s="290"/>
      <c r="N11213" s="314"/>
    </row>
    <row r="11214" spans="12:14" s="291" customFormat="1" ht="12.75" hidden="1" customHeight="1">
      <c r="L11214" s="293"/>
      <c r="M11214" s="290"/>
      <c r="N11214" s="314"/>
    </row>
    <row r="11215" spans="12:14" s="291" customFormat="1" ht="12.75" hidden="1" customHeight="1">
      <c r="L11215" s="293"/>
      <c r="M11215" s="290"/>
      <c r="N11215" s="314"/>
    </row>
    <row r="11216" spans="12:14" s="291" customFormat="1" ht="12.75" hidden="1" customHeight="1">
      <c r="L11216" s="293"/>
      <c r="M11216" s="290"/>
      <c r="N11216" s="314"/>
    </row>
    <row r="11217" spans="12:14" s="291" customFormat="1" ht="12.75" hidden="1" customHeight="1">
      <c r="L11217" s="293"/>
      <c r="M11217" s="290"/>
      <c r="N11217" s="314"/>
    </row>
    <row r="11218" spans="12:14" s="291" customFormat="1" ht="12.75" hidden="1" customHeight="1">
      <c r="L11218" s="293"/>
      <c r="M11218" s="290"/>
      <c r="N11218" s="314"/>
    </row>
    <row r="11219" spans="12:14" s="291" customFormat="1" ht="12.75" hidden="1" customHeight="1">
      <c r="L11219" s="293"/>
      <c r="M11219" s="290"/>
      <c r="N11219" s="314"/>
    </row>
    <row r="11220" spans="12:14" s="291" customFormat="1" ht="12.75" hidden="1" customHeight="1">
      <c r="L11220" s="293"/>
      <c r="M11220" s="290"/>
      <c r="N11220" s="314"/>
    </row>
    <row r="11221" spans="12:14" s="291" customFormat="1" ht="12.75" hidden="1" customHeight="1">
      <c r="L11221" s="293"/>
      <c r="M11221" s="290"/>
      <c r="N11221" s="314"/>
    </row>
    <row r="11222" spans="12:14" s="291" customFormat="1" ht="12.75" hidden="1" customHeight="1">
      <c r="L11222" s="293"/>
      <c r="M11222" s="290"/>
      <c r="N11222" s="314"/>
    </row>
    <row r="11223" spans="12:14" s="291" customFormat="1" ht="12.75" hidden="1" customHeight="1">
      <c r="L11223" s="293"/>
      <c r="M11223" s="290"/>
      <c r="N11223" s="314"/>
    </row>
    <row r="11224" spans="12:14" s="291" customFormat="1" ht="12.75" hidden="1" customHeight="1">
      <c r="L11224" s="293"/>
      <c r="M11224" s="290"/>
      <c r="N11224" s="314"/>
    </row>
    <row r="11225" spans="12:14" s="291" customFormat="1" ht="12.75" hidden="1" customHeight="1">
      <c r="L11225" s="293"/>
      <c r="M11225" s="290"/>
      <c r="N11225" s="314"/>
    </row>
    <row r="11226" spans="12:14" s="291" customFormat="1" ht="12.75" hidden="1" customHeight="1">
      <c r="L11226" s="293"/>
      <c r="M11226" s="290"/>
      <c r="N11226" s="314"/>
    </row>
    <row r="11227" spans="12:14" s="291" customFormat="1" ht="12.75" hidden="1" customHeight="1">
      <c r="L11227" s="293"/>
      <c r="M11227" s="290"/>
      <c r="N11227" s="314"/>
    </row>
    <row r="11228" spans="12:14" s="291" customFormat="1" ht="12.75" hidden="1" customHeight="1">
      <c r="L11228" s="293"/>
      <c r="M11228" s="290"/>
      <c r="N11228" s="314"/>
    </row>
    <row r="11229" spans="12:14" s="291" customFormat="1" ht="12.75" hidden="1" customHeight="1">
      <c r="L11229" s="293"/>
      <c r="M11229" s="290"/>
      <c r="N11229" s="314"/>
    </row>
    <row r="11230" spans="12:14" s="291" customFormat="1" ht="12.75" hidden="1" customHeight="1">
      <c r="L11230" s="293"/>
      <c r="M11230" s="290"/>
      <c r="N11230" s="314"/>
    </row>
    <row r="11231" spans="12:14" s="291" customFormat="1" ht="12.75" hidden="1" customHeight="1">
      <c r="L11231" s="293"/>
      <c r="M11231" s="290"/>
      <c r="N11231" s="314"/>
    </row>
    <row r="11232" spans="12:14" s="291" customFormat="1" ht="12.75" hidden="1" customHeight="1">
      <c r="L11232" s="293"/>
      <c r="M11232" s="290"/>
      <c r="N11232" s="314"/>
    </row>
    <row r="11233" spans="12:14" s="291" customFormat="1" ht="12.75" hidden="1" customHeight="1">
      <c r="L11233" s="293"/>
      <c r="M11233" s="290"/>
      <c r="N11233" s="314"/>
    </row>
    <row r="11234" spans="12:14" s="291" customFormat="1" ht="12.75" hidden="1" customHeight="1">
      <c r="L11234" s="293"/>
      <c r="M11234" s="290"/>
      <c r="N11234" s="314"/>
    </row>
    <row r="11235" spans="12:14" s="291" customFormat="1" ht="12.75" hidden="1" customHeight="1">
      <c r="L11235" s="293"/>
      <c r="M11235" s="290"/>
      <c r="N11235" s="314"/>
    </row>
    <row r="11236" spans="12:14" s="291" customFormat="1" ht="12.75" hidden="1" customHeight="1">
      <c r="L11236" s="293"/>
      <c r="M11236" s="290"/>
      <c r="N11236" s="314"/>
    </row>
    <row r="11237" spans="12:14" s="291" customFormat="1" ht="12.75" hidden="1" customHeight="1">
      <c r="L11237" s="293"/>
      <c r="M11237" s="290"/>
      <c r="N11237" s="314"/>
    </row>
    <row r="11238" spans="12:14" s="291" customFormat="1" ht="12.75" hidden="1" customHeight="1">
      <c r="L11238" s="293"/>
      <c r="M11238" s="290"/>
      <c r="N11238" s="314"/>
    </row>
    <row r="11239" spans="12:14" s="291" customFormat="1" ht="12.75" hidden="1" customHeight="1">
      <c r="L11239" s="293"/>
      <c r="M11239" s="290"/>
      <c r="N11239" s="314"/>
    </row>
    <row r="11240" spans="12:14" s="291" customFormat="1" ht="12.75" hidden="1" customHeight="1">
      <c r="L11240" s="293"/>
      <c r="M11240" s="290"/>
      <c r="N11240" s="314"/>
    </row>
    <row r="11241" spans="12:14" s="291" customFormat="1" ht="12.75" hidden="1" customHeight="1">
      <c r="L11241" s="293"/>
      <c r="M11241" s="290"/>
      <c r="N11241" s="314"/>
    </row>
    <row r="11242" spans="12:14" s="291" customFormat="1" ht="12.75" hidden="1" customHeight="1">
      <c r="L11242" s="293"/>
      <c r="M11242" s="290"/>
      <c r="N11242" s="314"/>
    </row>
    <row r="11243" spans="12:14" s="291" customFormat="1" ht="12.75" hidden="1" customHeight="1">
      <c r="L11243" s="293"/>
      <c r="M11243" s="290"/>
      <c r="N11243" s="314"/>
    </row>
    <row r="11244" spans="12:14" s="291" customFormat="1" ht="12.75" hidden="1" customHeight="1">
      <c r="L11244" s="293"/>
      <c r="M11244" s="290"/>
      <c r="N11244" s="314"/>
    </row>
    <row r="11245" spans="12:14" s="291" customFormat="1" ht="12.75" hidden="1" customHeight="1">
      <c r="L11245" s="293"/>
      <c r="M11245" s="290"/>
      <c r="N11245" s="314"/>
    </row>
    <row r="11246" spans="12:14" s="291" customFormat="1" ht="12.75" hidden="1" customHeight="1">
      <c r="L11246" s="293"/>
      <c r="M11246" s="290"/>
      <c r="N11246" s="314"/>
    </row>
    <row r="11247" spans="12:14" s="291" customFormat="1" ht="12.75" hidden="1" customHeight="1">
      <c r="L11247" s="293"/>
      <c r="M11247" s="290"/>
      <c r="N11247" s="314"/>
    </row>
    <row r="11248" spans="12:14" s="291" customFormat="1" ht="12.75" hidden="1" customHeight="1">
      <c r="L11248" s="293"/>
      <c r="M11248" s="290"/>
      <c r="N11248" s="314"/>
    </row>
    <row r="11249" spans="12:14" s="291" customFormat="1" ht="12.75" hidden="1" customHeight="1">
      <c r="L11249" s="293"/>
      <c r="M11249" s="290"/>
      <c r="N11249" s="314"/>
    </row>
    <row r="11250" spans="12:14" s="291" customFormat="1" ht="12.75" hidden="1" customHeight="1">
      <c r="L11250" s="293"/>
      <c r="M11250" s="290"/>
      <c r="N11250" s="314"/>
    </row>
    <row r="11251" spans="12:14" s="291" customFormat="1" ht="12.75" hidden="1" customHeight="1">
      <c r="L11251" s="293"/>
      <c r="M11251" s="290"/>
      <c r="N11251" s="314"/>
    </row>
    <row r="11252" spans="12:14" s="291" customFormat="1" ht="12.75" hidden="1" customHeight="1">
      <c r="L11252" s="293"/>
      <c r="M11252" s="290"/>
      <c r="N11252" s="314"/>
    </row>
    <row r="11253" spans="12:14" s="291" customFormat="1" ht="12.75" hidden="1" customHeight="1">
      <c r="L11253" s="293"/>
      <c r="M11253" s="290"/>
      <c r="N11253" s="314"/>
    </row>
    <row r="11254" spans="12:14" s="291" customFormat="1" ht="12.75" hidden="1" customHeight="1">
      <c r="L11254" s="293"/>
      <c r="M11254" s="290"/>
      <c r="N11254" s="314"/>
    </row>
    <row r="11255" spans="12:14" s="291" customFormat="1" ht="12.75" hidden="1" customHeight="1">
      <c r="L11255" s="293"/>
      <c r="M11255" s="290"/>
      <c r="N11255" s="314"/>
    </row>
    <row r="11256" spans="12:14" s="291" customFormat="1" ht="12.75" hidden="1" customHeight="1">
      <c r="L11256" s="293"/>
      <c r="M11256" s="290"/>
      <c r="N11256" s="314"/>
    </row>
    <row r="11257" spans="12:14" s="291" customFormat="1" ht="12.75" hidden="1" customHeight="1">
      <c r="L11257" s="293"/>
      <c r="M11257" s="290"/>
      <c r="N11257" s="314"/>
    </row>
    <row r="11258" spans="12:14" s="291" customFormat="1" ht="12.75" hidden="1" customHeight="1">
      <c r="L11258" s="293"/>
      <c r="M11258" s="290"/>
      <c r="N11258" s="314"/>
    </row>
    <row r="11259" spans="12:14" s="291" customFormat="1" ht="12.75" hidden="1" customHeight="1">
      <c r="L11259" s="293"/>
      <c r="M11259" s="290"/>
      <c r="N11259" s="314"/>
    </row>
    <row r="11260" spans="12:14" s="291" customFormat="1" ht="12.75" hidden="1" customHeight="1">
      <c r="L11260" s="293"/>
      <c r="M11260" s="290"/>
      <c r="N11260" s="314"/>
    </row>
    <row r="11261" spans="12:14" s="291" customFormat="1" ht="12.75" hidden="1" customHeight="1">
      <c r="L11261" s="293"/>
      <c r="M11261" s="290"/>
      <c r="N11261" s="314"/>
    </row>
    <row r="11262" spans="12:14" s="291" customFormat="1" ht="12.75" hidden="1" customHeight="1">
      <c r="L11262" s="293"/>
      <c r="M11262" s="290"/>
      <c r="N11262" s="314"/>
    </row>
    <row r="11263" spans="12:14" s="291" customFormat="1" ht="12.75" hidden="1" customHeight="1">
      <c r="L11263" s="293"/>
      <c r="M11263" s="290"/>
      <c r="N11263" s="314"/>
    </row>
    <row r="11264" spans="12:14" s="291" customFormat="1" ht="12.75" hidden="1" customHeight="1">
      <c r="L11264" s="293"/>
      <c r="M11264" s="290"/>
      <c r="N11264" s="314"/>
    </row>
    <row r="11265" spans="12:14" s="291" customFormat="1" ht="12.75" hidden="1" customHeight="1">
      <c r="L11265" s="293"/>
      <c r="M11265" s="290"/>
      <c r="N11265" s="314"/>
    </row>
    <row r="11266" spans="12:14" s="291" customFormat="1" ht="12.75" hidden="1" customHeight="1">
      <c r="L11266" s="293"/>
      <c r="M11266" s="290"/>
      <c r="N11266" s="314"/>
    </row>
    <row r="11267" spans="12:14" s="291" customFormat="1" ht="12.75" hidden="1" customHeight="1">
      <c r="L11267" s="293"/>
      <c r="M11267" s="290"/>
      <c r="N11267" s="314"/>
    </row>
    <row r="11268" spans="12:14" s="291" customFormat="1" ht="12.75" hidden="1" customHeight="1">
      <c r="L11268" s="293"/>
      <c r="M11268" s="290"/>
      <c r="N11268" s="314"/>
    </row>
    <row r="11269" spans="12:14" s="291" customFormat="1" ht="12.75" hidden="1" customHeight="1">
      <c r="L11269" s="293"/>
      <c r="M11269" s="290"/>
      <c r="N11269" s="314"/>
    </row>
    <row r="11270" spans="12:14" s="291" customFormat="1" ht="12.75" hidden="1" customHeight="1">
      <c r="L11270" s="293"/>
      <c r="M11270" s="290"/>
      <c r="N11270" s="314"/>
    </row>
    <row r="11271" spans="12:14" s="291" customFormat="1" ht="12.75" hidden="1" customHeight="1">
      <c r="L11271" s="293"/>
      <c r="M11271" s="290"/>
      <c r="N11271" s="314"/>
    </row>
    <row r="11272" spans="12:14" s="291" customFormat="1" ht="12.75" hidden="1" customHeight="1">
      <c r="L11272" s="293"/>
      <c r="M11272" s="290"/>
      <c r="N11272" s="314"/>
    </row>
    <row r="11273" spans="12:14" s="291" customFormat="1" ht="12.75" hidden="1" customHeight="1">
      <c r="L11273" s="293"/>
      <c r="M11273" s="290"/>
      <c r="N11273" s="314"/>
    </row>
    <row r="11274" spans="12:14" s="291" customFormat="1" ht="12.75" hidden="1" customHeight="1">
      <c r="L11274" s="293"/>
      <c r="M11274" s="290"/>
      <c r="N11274" s="314"/>
    </row>
    <row r="11275" spans="12:14" s="291" customFormat="1" ht="12.75" hidden="1" customHeight="1">
      <c r="L11275" s="293"/>
      <c r="M11275" s="290"/>
      <c r="N11275" s="314"/>
    </row>
    <row r="11276" spans="12:14" s="291" customFormat="1" ht="12.75" hidden="1" customHeight="1">
      <c r="L11276" s="293"/>
      <c r="M11276" s="290"/>
      <c r="N11276" s="314"/>
    </row>
    <row r="11277" spans="12:14" s="291" customFormat="1" ht="12.75" hidden="1" customHeight="1">
      <c r="L11277" s="293"/>
      <c r="M11277" s="290"/>
      <c r="N11277" s="314"/>
    </row>
    <row r="11278" spans="12:14" s="291" customFormat="1" ht="12.75" hidden="1" customHeight="1">
      <c r="L11278" s="293"/>
      <c r="M11278" s="290"/>
      <c r="N11278" s="314"/>
    </row>
    <row r="11279" spans="12:14" s="291" customFormat="1" ht="12.75" hidden="1" customHeight="1">
      <c r="L11279" s="293"/>
      <c r="M11279" s="290"/>
      <c r="N11279" s="314"/>
    </row>
    <row r="11280" spans="12:14" s="291" customFormat="1" ht="12.75" hidden="1" customHeight="1">
      <c r="L11280" s="293"/>
      <c r="M11280" s="290"/>
      <c r="N11280" s="314"/>
    </row>
    <row r="11281" spans="12:14" s="291" customFormat="1" ht="12.75" hidden="1" customHeight="1">
      <c r="L11281" s="293"/>
      <c r="M11281" s="290"/>
      <c r="N11281" s="314"/>
    </row>
    <row r="11282" spans="12:14" s="291" customFormat="1" ht="12.75" hidden="1" customHeight="1">
      <c r="L11282" s="293"/>
      <c r="M11282" s="290"/>
      <c r="N11282" s="314"/>
    </row>
    <row r="11283" spans="12:14" s="291" customFormat="1" ht="12.75" hidden="1" customHeight="1">
      <c r="L11283" s="293"/>
      <c r="M11283" s="290"/>
      <c r="N11283" s="314"/>
    </row>
    <row r="11284" spans="12:14" s="291" customFormat="1" ht="12.75" hidden="1" customHeight="1">
      <c r="L11284" s="293"/>
      <c r="M11284" s="290"/>
      <c r="N11284" s="314"/>
    </row>
    <row r="11285" spans="12:14" s="291" customFormat="1" ht="12.75" hidden="1" customHeight="1">
      <c r="L11285" s="293"/>
      <c r="M11285" s="290"/>
      <c r="N11285" s="314"/>
    </row>
    <row r="11286" spans="12:14" s="291" customFormat="1" ht="12.75" hidden="1" customHeight="1">
      <c r="L11286" s="293"/>
      <c r="M11286" s="290"/>
      <c r="N11286" s="314"/>
    </row>
    <row r="11287" spans="12:14" s="291" customFormat="1" ht="12.75" hidden="1" customHeight="1">
      <c r="L11287" s="293"/>
      <c r="M11287" s="290"/>
      <c r="N11287" s="314"/>
    </row>
    <row r="11288" spans="12:14" s="291" customFormat="1" ht="12.75" hidden="1" customHeight="1">
      <c r="L11288" s="293"/>
      <c r="M11288" s="290"/>
      <c r="N11288" s="314"/>
    </row>
    <row r="11289" spans="12:14" s="291" customFormat="1" ht="12.75" hidden="1" customHeight="1">
      <c r="L11289" s="293"/>
      <c r="M11289" s="290"/>
      <c r="N11289" s="314"/>
    </row>
    <row r="11290" spans="12:14" s="291" customFormat="1" ht="12.75" hidden="1" customHeight="1">
      <c r="L11290" s="293"/>
      <c r="M11290" s="290"/>
      <c r="N11290" s="314"/>
    </row>
    <row r="11291" spans="12:14" s="291" customFormat="1" ht="12.75" hidden="1" customHeight="1">
      <c r="L11291" s="293"/>
      <c r="M11291" s="290"/>
      <c r="N11291" s="314"/>
    </row>
    <row r="11292" spans="12:14" s="291" customFormat="1" ht="12.75" hidden="1" customHeight="1">
      <c r="L11292" s="293"/>
      <c r="M11292" s="290"/>
      <c r="N11292" s="314"/>
    </row>
    <row r="11293" spans="12:14" s="291" customFormat="1" ht="12.75" hidden="1" customHeight="1">
      <c r="L11293" s="293"/>
      <c r="M11293" s="290"/>
      <c r="N11293" s="314"/>
    </row>
    <row r="11294" spans="12:14" s="291" customFormat="1" ht="12.75" hidden="1" customHeight="1">
      <c r="L11294" s="293"/>
      <c r="M11294" s="290"/>
      <c r="N11294" s="314"/>
    </row>
    <row r="11295" spans="12:14" s="291" customFormat="1" ht="12.75" hidden="1" customHeight="1">
      <c r="L11295" s="293"/>
      <c r="M11295" s="290"/>
      <c r="N11295" s="314"/>
    </row>
    <row r="11296" spans="12:14" s="291" customFormat="1" ht="12.75" hidden="1" customHeight="1">
      <c r="L11296" s="293"/>
      <c r="M11296" s="290"/>
      <c r="N11296" s="314"/>
    </row>
    <row r="11297" spans="12:14" s="291" customFormat="1" ht="12.75" hidden="1" customHeight="1">
      <c r="L11297" s="293"/>
      <c r="M11297" s="290"/>
      <c r="N11297" s="314"/>
    </row>
    <row r="11298" spans="12:14" s="291" customFormat="1" ht="12.75" hidden="1" customHeight="1">
      <c r="L11298" s="293"/>
      <c r="M11298" s="290"/>
      <c r="N11298" s="314"/>
    </row>
    <row r="11299" spans="12:14" s="291" customFormat="1" ht="12.75" hidden="1" customHeight="1">
      <c r="L11299" s="293"/>
      <c r="M11299" s="290"/>
      <c r="N11299" s="314"/>
    </row>
    <row r="11300" spans="12:14" s="291" customFormat="1" ht="12.75" hidden="1" customHeight="1">
      <c r="L11300" s="293"/>
      <c r="M11300" s="290"/>
      <c r="N11300" s="314"/>
    </row>
    <row r="11301" spans="12:14" s="291" customFormat="1" ht="12.75" hidden="1" customHeight="1">
      <c r="L11301" s="293"/>
      <c r="M11301" s="290"/>
      <c r="N11301" s="314"/>
    </row>
    <row r="11302" spans="12:14" s="291" customFormat="1" ht="12.75" hidden="1" customHeight="1">
      <c r="L11302" s="293"/>
      <c r="M11302" s="290"/>
      <c r="N11302" s="314"/>
    </row>
    <row r="11303" spans="12:14" s="291" customFormat="1" ht="12.75" hidden="1" customHeight="1">
      <c r="L11303" s="293"/>
      <c r="M11303" s="290"/>
      <c r="N11303" s="314"/>
    </row>
    <row r="11304" spans="12:14" s="291" customFormat="1" ht="12.75" hidden="1" customHeight="1">
      <c r="L11304" s="293"/>
      <c r="M11304" s="290"/>
      <c r="N11304" s="314"/>
    </row>
    <row r="11305" spans="12:14" s="291" customFormat="1" ht="12.75" hidden="1" customHeight="1">
      <c r="L11305" s="293"/>
      <c r="M11305" s="290"/>
      <c r="N11305" s="314"/>
    </row>
    <row r="11306" spans="12:14" s="291" customFormat="1" ht="12.75" hidden="1" customHeight="1">
      <c r="L11306" s="293"/>
      <c r="M11306" s="290"/>
      <c r="N11306" s="314"/>
    </row>
    <row r="11307" spans="12:14" s="291" customFormat="1" ht="12.75" hidden="1" customHeight="1">
      <c r="L11307" s="293"/>
      <c r="M11307" s="290"/>
      <c r="N11307" s="314"/>
    </row>
    <row r="11308" spans="12:14" s="291" customFormat="1" ht="12.75" hidden="1" customHeight="1">
      <c r="L11308" s="293"/>
      <c r="M11308" s="290"/>
      <c r="N11308" s="314"/>
    </row>
    <row r="11309" spans="12:14" s="291" customFormat="1" ht="12.75" hidden="1" customHeight="1">
      <c r="L11309" s="293"/>
      <c r="M11309" s="290"/>
      <c r="N11309" s="314"/>
    </row>
    <row r="11310" spans="12:14" s="291" customFormat="1" ht="12.75" hidden="1" customHeight="1">
      <c r="L11310" s="293"/>
      <c r="M11310" s="290"/>
      <c r="N11310" s="314"/>
    </row>
    <row r="11311" spans="12:14" s="291" customFormat="1" ht="12.75" hidden="1" customHeight="1">
      <c r="L11311" s="293"/>
      <c r="M11311" s="290"/>
      <c r="N11311" s="314"/>
    </row>
    <row r="11312" spans="12:14" s="291" customFormat="1" ht="12.75" hidden="1" customHeight="1">
      <c r="L11312" s="293"/>
      <c r="M11312" s="290"/>
      <c r="N11312" s="314"/>
    </row>
    <row r="11313" spans="12:14" s="291" customFormat="1" ht="12.75" hidden="1" customHeight="1">
      <c r="L11313" s="293"/>
      <c r="M11313" s="290"/>
      <c r="N11313" s="314"/>
    </row>
    <row r="11314" spans="12:14" s="291" customFormat="1" ht="12.75" hidden="1" customHeight="1">
      <c r="L11314" s="293"/>
      <c r="M11314" s="290"/>
      <c r="N11314" s="314"/>
    </row>
    <row r="11315" spans="12:14" s="291" customFormat="1" ht="12.75" hidden="1" customHeight="1">
      <c r="L11315" s="293"/>
      <c r="M11315" s="290"/>
      <c r="N11315" s="314"/>
    </row>
    <row r="11316" spans="12:14" s="291" customFormat="1" ht="12.75" hidden="1" customHeight="1">
      <c r="L11316" s="293"/>
      <c r="M11316" s="290"/>
      <c r="N11316" s="314"/>
    </row>
    <row r="11317" spans="12:14" s="291" customFormat="1" ht="12.75" hidden="1" customHeight="1">
      <c r="L11317" s="293"/>
      <c r="M11317" s="290"/>
      <c r="N11317" s="314"/>
    </row>
    <row r="11318" spans="12:14" s="291" customFormat="1" ht="12.75" hidden="1" customHeight="1">
      <c r="L11318" s="293"/>
      <c r="M11318" s="290"/>
      <c r="N11318" s="314"/>
    </row>
    <row r="11319" spans="12:14" s="291" customFormat="1" ht="12.75" hidden="1" customHeight="1">
      <c r="L11319" s="293"/>
      <c r="M11319" s="290"/>
      <c r="N11319" s="314"/>
    </row>
    <row r="11320" spans="12:14" s="291" customFormat="1" ht="12.75" hidden="1" customHeight="1">
      <c r="L11320" s="293"/>
      <c r="M11320" s="290"/>
      <c r="N11320" s="314"/>
    </row>
    <row r="11321" spans="12:14" s="291" customFormat="1" ht="12.75" hidden="1" customHeight="1">
      <c r="L11321" s="293"/>
      <c r="M11321" s="290"/>
      <c r="N11321" s="314"/>
    </row>
    <row r="11322" spans="12:14" s="291" customFormat="1" ht="12.75" hidden="1" customHeight="1">
      <c r="L11322" s="293"/>
      <c r="M11322" s="290"/>
      <c r="N11322" s="314"/>
    </row>
    <row r="11323" spans="12:14" s="291" customFormat="1" ht="12.75" hidden="1" customHeight="1">
      <c r="L11323" s="293"/>
      <c r="M11323" s="290"/>
      <c r="N11323" s="314"/>
    </row>
    <row r="11324" spans="12:14" s="291" customFormat="1" ht="12.75" hidden="1" customHeight="1">
      <c r="L11324" s="293"/>
      <c r="M11324" s="290"/>
      <c r="N11324" s="314"/>
    </row>
    <row r="11325" spans="12:14" s="291" customFormat="1" ht="12.75" hidden="1" customHeight="1">
      <c r="L11325" s="293"/>
      <c r="M11325" s="290"/>
      <c r="N11325" s="314"/>
    </row>
    <row r="11326" spans="12:14" s="291" customFormat="1" ht="12.75" hidden="1" customHeight="1">
      <c r="L11326" s="293"/>
      <c r="M11326" s="290"/>
      <c r="N11326" s="314"/>
    </row>
    <row r="11327" spans="12:14" s="291" customFormat="1" ht="12.75" hidden="1" customHeight="1">
      <c r="L11327" s="293"/>
      <c r="M11327" s="290"/>
      <c r="N11327" s="314"/>
    </row>
    <row r="11328" spans="12:14" s="291" customFormat="1" ht="12.75" hidden="1" customHeight="1">
      <c r="L11328" s="293"/>
      <c r="M11328" s="290"/>
      <c r="N11328" s="314"/>
    </row>
    <row r="11329" spans="12:14" s="291" customFormat="1" ht="12.75" hidden="1" customHeight="1">
      <c r="L11329" s="293"/>
      <c r="M11329" s="290"/>
      <c r="N11329" s="314"/>
    </row>
    <row r="11330" spans="12:14" s="291" customFormat="1" ht="12.75" hidden="1" customHeight="1">
      <c r="L11330" s="293"/>
      <c r="M11330" s="290"/>
      <c r="N11330" s="314"/>
    </row>
    <row r="11331" spans="12:14" s="291" customFormat="1" ht="12.75" hidden="1" customHeight="1">
      <c r="L11331" s="293"/>
      <c r="M11331" s="290"/>
      <c r="N11331" s="314"/>
    </row>
    <row r="11332" spans="12:14" s="291" customFormat="1" ht="12.75" hidden="1" customHeight="1">
      <c r="L11332" s="293"/>
      <c r="M11332" s="290"/>
      <c r="N11332" s="314"/>
    </row>
    <row r="11333" spans="12:14" s="291" customFormat="1" ht="12.75" hidden="1" customHeight="1">
      <c r="L11333" s="293"/>
      <c r="M11333" s="290"/>
      <c r="N11333" s="314"/>
    </row>
    <row r="11334" spans="12:14" s="291" customFormat="1" ht="12.75" hidden="1" customHeight="1">
      <c r="L11334" s="293"/>
      <c r="M11334" s="290"/>
      <c r="N11334" s="314"/>
    </row>
    <row r="11335" spans="12:14" s="291" customFormat="1" ht="12.75" hidden="1" customHeight="1">
      <c r="L11335" s="293"/>
      <c r="M11335" s="290"/>
      <c r="N11335" s="314"/>
    </row>
    <row r="11336" spans="12:14" s="291" customFormat="1" ht="12.75" hidden="1" customHeight="1">
      <c r="L11336" s="293"/>
      <c r="M11336" s="290"/>
      <c r="N11336" s="314"/>
    </row>
    <row r="11337" spans="12:14" s="291" customFormat="1" ht="12.75" hidden="1" customHeight="1">
      <c r="L11337" s="293"/>
      <c r="M11337" s="290"/>
      <c r="N11337" s="314"/>
    </row>
    <row r="11338" spans="12:14" s="291" customFormat="1" ht="12.75" hidden="1" customHeight="1">
      <c r="L11338" s="293"/>
      <c r="M11338" s="290"/>
      <c r="N11338" s="314"/>
    </row>
    <row r="11339" spans="12:14" s="291" customFormat="1" ht="12.75" hidden="1" customHeight="1">
      <c r="L11339" s="293"/>
      <c r="M11339" s="290"/>
      <c r="N11339" s="314"/>
    </row>
    <row r="11340" spans="12:14" s="291" customFormat="1" ht="12.75" hidden="1" customHeight="1">
      <c r="L11340" s="293"/>
      <c r="M11340" s="290"/>
      <c r="N11340" s="314"/>
    </row>
    <row r="11341" spans="12:14" s="291" customFormat="1" ht="12.75" hidden="1" customHeight="1">
      <c r="L11341" s="293"/>
      <c r="M11341" s="290"/>
      <c r="N11341" s="314"/>
    </row>
    <row r="11342" spans="12:14" s="291" customFormat="1" ht="12.75" hidden="1" customHeight="1">
      <c r="L11342" s="293"/>
      <c r="M11342" s="290"/>
      <c r="N11342" s="314"/>
    </row>
    <row r="11343" spans="12:14" s="291" customFormat="1" ht="12.75" hidden="1" customHeight="1">
      <c r="L11343" s="293"/>
      <c r="M11343" s="290"/>
      <c r="N11343" s="314"/>
    </row>
    <row r="11344" spans="12:14" s="291" customFormat="1" ht="12.75" hidden="1" customHeight="1">
      <c r="L11344" s="293"/>
      <c r="M11344" s="290"/>
      <c r="N11344" s="314"/>
    </row>
    <row r="11345" spans="12:14" s="291" customFormat="1" ht="12.75" hidden="1" customHeight="1">
      <c r="L11345" s="293"/>
      <c r="M11345" s="290"/>
      <c r="N11345" s="314"/>
    </row>
    <row r="11346" spans="12:14" s="291" customFormat="1" ht="12.75" hidden="1" customHeight="1">
      <c r="L11346" s="293"/>
      <c r="M11346" s="290"/>
      <c r="N11346" s="314"/>
    </row>
    <row r="11347" spans="12:14" s="291" customFormat="1" ht="12.75" hidden="1" customHeight="1">
      <c r="L11347" s="293"/>
      <c r="M11347" s="290"/>
      <c r="N11347" s="314"/>
    </row>
    <row r="11348" spans="12:14" s="291" customFormat="1" ht="12.75" hidden="1" customHeight="1">
      <c r="L11348" s="293"/>
      <c r="M11348" s="290"/>
      <c r="N11348" s="314"/>
    </row>
    <row r="11349" spans="12:14" s="291" customFormat="1" ht="12.75" hidden="1" customHeight="1">
      <c r="L11349" s="293"/>
      <c r="M11349" s="290"/>
      <c r="N11349" s="314"/>
    </row>
    <row r="11350" spans="12:14" s="291" customFormat="1" ht="12.75" hidden="1" customHeight="1">
      <c r="L11350" s="293"/>
      <c r="M11350" s="290"/>
      <c r="N11350" s="314"/>
    </row>
    <row r="11351" spans="12:14" s="291" customFormat="1" ht="12.75" hidden="1" customHeight="1">
      <c r="L11351" s="293"/>
      <c r="M11351" s="290"/>
      <c r="N11351" s="314"/>
    </row>
    <row r="11352" spans="12:14" s="291" customFormat="1" ht="12.75" hidden="1" customHeight="1">
      <c r="L11352" s="293"/>
      <c r="M11352" s="290"/>
      <c r="N11352" s="314"/>
    </row>
    <row r="11353" spans="12:14" s="291" customFormat="1" ht="12.75" hidden="1" customHeight="1">
      <c r="L11353" s="293"/>
      <c r="M11353" s="290"/>
      <c r="N11353" s="314"/>
    </row>
    <row r="11354" spans="12:14" s="291" customFormat="1" ht="12.75" hidden="1" customHeight="1">
      <c r="L11354" s="293"/>
      <c r="M11354" s="290"/>
      <c r="N11354" s="314"/>
    </row>
    <row r="11355" spans="12:14" s="291" customFormat="1" ht="12.75" hidden="1" customHeight="1">
      <c r="L11355" s="293"/>
      <c r="M11355" s="290"/>
      <c r="N11355" s="314"/>
    </row>
    <row r="11356" spans="12:14" s="291" customFormat="1" ht="12.75" hidden="1" customHeight="1">
      <c r="L11356" s="293"/>
      <c r="M11356" s="290"/>
      <c r="N11356" s="314"/>
    </row>
    <row r="11357" spans="12:14" s="291" customFormat="1" ht="12.75" hidden="1" customHeight="1">
      <c r="L11357" s="293"/>
      <c r="M11357" s="290"/>
      <c r="N11357" s="314"/>
    </row>
    <row r="11358" spans="12:14" s="291" customFormat="1" ht="12.75" hidden="1" customHeight="1">
      <c r="L11358" s="293"/>
      <c r="M11358" s="290"/>
      <c r="N11358" s="314"/>
    </row>
    <row r="11359" spans="12:14" s="291" customFormat="1" ht="12.75" hidden="1" customHeight="1">
      <c r="L11359" s="293"/>
      <c r="M11359" s="290"/>
      <c r="N11359" s="314"/>
    </row>
    <row r="11360" spans="12:14" s="291" customFormat="1" ht="12.75" hidden="1" customHeight="1">
      <c r="L11360" s="293"/>
      <c r="M11360" s="290"/>
      <c r="N11360" s="314"/>
    </row>
    <row r="11361" spans="12:14" s="291" customFormat="1" ht="12.75" hidden="1" customHeight="1">
      <c r="L11361" s="293"/>
      <c r="M11361" s="290"/>
      <c r="N11361" s="314"/>
    </row>
    <row r="11362" spans="12:14" s="291" customFormat="1" ht="12.75" hidden="1" customHeight="1">
      <c r="L11362" s="293"/>
      <c r="M11362" s="290"/>
      <c r="N11362" s="314"/>
    </row>
    <row r="11363" spans="12:14" s="291" customFormat="1" ht="12.75" hidden="1" customHeight="1">
      <c r="L11363" s="293"/>
      <c r="M11363" s="290"/>
      <c r="N11363" s="314"/>
    </row>
    <row r="11364" spans="12:14" s="291" customFormat="1" ht="12.75" hidden="1" customHeight="1">
      <c r="L11364" s="293"/>
      <c r="M11364" s="290"/>
      <c r="N11364" s="314"/>
    </row>
    <row r="11365" spans="12:14" s="291" customFormat="1" ht="12.75" hidden="1" customHeight="1">
      <c r="L11365" s="293"/>
      <c r="M11365" s="290"/>
      <c r="N11365" s="314"/>
    </row>
    <row r="11366" spans="12:14" s="291" customFormat="1" ht="12.75" hidden="1" customHeight="1">
      <c r="L11366" s="293"/>
      <c r="M11366" s="290"/>
      <c r="N11366" s="314"/>
    </row>
    <row r="11367" spans="12:14" s="291" customFormat="1" ht="12.75" hidden="1" customHeight="1">
      <c r="L11367" s="293"/>
      <c r="M11367" s="290"/>
      <c r="N11367" s="314"/>
    </row>
    <row r="11368" spans="12:14" s="291" customFormat="1" ht="12.75" hidden="1" customHeight="1">
      <c r="L11368" s="293"/>
      <c r="M11368" s="290"/>
      <c r="N11368" s="314"/>
    </row>
    <row r="11369" spans="12:14" s="291" customFormat="1" ht="12.75" hidden="1" customHeight="1">
      <c r="L11369" s="293"/>
      <c r="M11369" s="290"/>
      <c r="N11369" s="314"/>
    </row>
    <row r="11370" spans="12:14" s="291" customFormat="1" ht="12.75" hidden="1" customHeight="1">
      <c r="L11370" s="293"/>
      <c r="M11370" s="290"/>
      <c r="N11370" s="314"/>
    </row>
    <row r="11371" spans="12:14" s="291" customFormat="1" ht="12.75" hidden="1" customHeight="1">
      <c r="L11371" s="293"/>
      <c r="M11371" s="290"/>
      <c r="N11371" s="314"/>
    </row>
    <row r="11372" spans="12:14" s="291" customFormat="1" ht="12.75" hidden="1" customHeight="1">
      <c r="L11372" s="293"/>
      <c r="M11372" s="290"/>
      <c r="N11372" s="314"/>
    </row>
    <row r="11373" spans="12:14" s="291" customFormat="1" ht="12.75" hidden="1" customHeight="1">
      <c r="L11373" s="293"/>
      <c r="M11373" s="290"/>
      <c r="N11373" s="314"/>
    </row>
    <row r="11374" spans="12:14" s="291" customFormat="1" ht="12.75" hidden="1" customHeight="1">
      <c r="L11374" s="293"/>
      <c r="M11374" s="290"/>
      <c r="N11374" s="314"/>
    </row>
    <row r="11375" spans="12:14" s="291" customFormat="1" ht="12.75" hidden="1" customHeight="1">
      <c r="L11375" s="293"/>
      <c r="M11375" s="290"/>
      <c r="N11375" s="314"/>
    </row>
    <row r="11376" spans="12:14" s="291" customFormat="1" ht="12.75" hidden="1" customHeight="1">
      <c r="L11376" s="293"/>
      <c r="M11376" s="290"/>
      <c r="N11376" s="314"/>
    </row>
    <row r="11377" spans="12:14" s="291" customFormat="1" ht="12.75" hidden="1" customHeight="1">
      <c r="L11377" s="293"/>
      <c r="M11377" s="290"/>
      <c r="N11377" s="314"/>
    </row>
    <row r="11378" spans="12:14" s="291" customFormat="1" ht="12.75" hidden="1" customHeight="1">
      <c r="L11378" s="293"/>
      <c r="M11378" s="290"/>
      <c r="N11378" s="314"/>
    </row>
    <row r="11379" spans="12:14" s="291" customFormat="1" ht="12.75" hidden="1" customHeight="1">
      <c r="L11379" s="293"/>
      <c r="M11379" s="290"/>
      <c r="N11379" s="314"/>
    </row>
    <row r="11380" spans="12:14" s="291" customFormat="1" ht="12.75" hidden="1" customHeight="1">
      <c r="L11380" s="293"/>
      <c r="M11380" s="290"/>
      <c r="N11380" s="314"/>
    </row>
    <row r="11381" spans="12:14" s="291" customFormat="1" ht="12.75" hidden="1" customHeight="1">
      <c r="L11381" s="293"/>
      <c r="M11381" s="290"/>
      <c r="N11381" s="314"/>
    </row>
    <row r="11382" spans="12:14" s="291" customFormat="1" ht="12.75" hidden="1" customHeight="1">
      <c r="L11382" s="293"/>
      <c r="M11382" s="290"/>
      <c r="N11382" s="314"/>
    </row>
    <row r="11383" spans="12:14" s="291" customFormat="1" ht="12.75" hidden="1" customHeight="1">
      <c r="L11383" s="293"/>
      <c r="M11383" s="290"/>
      <c r="N11383" s="314"/>
    </row>
    <row r="11384" spans="12:14" s="291" customFormat="1" ht="12.75" hidden="1" customHeight="1">
      <c r="L11384" s="293"/>
      <c r="M11384" s="290"/>
      <c r="N11384" s="314"/>
    </row>
    <row r="11385" spans="12:14" s="291" customFormat="1" ht="12.75" hidden="1" customHeight="1">
      <c r="L11385" s="293"/>
      <c r="M11385" s="290"/>
      <c r="N11385" s="314"/>
    </row>
    <row r="11386" spans="12:14" s="291" customFormat="1" ht="12.75" hidden="1" customHeight="1">
      <c r="L11386" s="293"/>
      <c r="M11386" s="290"/>
      <c r="N11386" s="314"/>
    </row>
    <row r="11387" spans="12:14" s="291" customFormat="1" ht="12.75" hidden="1" customHeight="1">
      <c r="L11387" s="293"/>
      <c r="M11387" s="290"/>
      <c r="N11387" s="314"/>
    </row>
    <row r="11388" spans="12:14" s="291" customFormat="1" ht="12.75" hidden="1" customHeight="1">
      <c r="L11388" s="293"/>
      <c r="M11388" s="290"/>
      <c r="N11388" s="314"/>
    </row>
    <row r="11389" spans="12:14" s="291" customFormat="1" ht="12.75" hidden="1" customHeight="1">
      <c r="L11389" s="293"/>
      <c r="M11389" s="290"/>
      <c r="N11389" s="314"/>
    </row>
    <row r="11390" spans="12:14" s="291" customFormat="1" ht="12.75" hidden="1" customHeight="1">
      <c r="L11390" s="293"/>
      <c r="M11390" s="290"/>
      <c r="N11390" s="314"/>
    </row>
    <row r="11391" spans="12:14" s="291" customFormat="1" ht="12.75" hidden="1" customHeight="1">
      <c r="L11391" s="293"/>
      <c r="M11391" s="290"/>
      <c r="N11391" s="314"/>
    </row>
    <row r="11392" spans="12:14" s="291" customFormat="1" ht="12.75" hidden="1" customHeight="1">
      <c r="L11392" s="293"/>
      <c r="M11392" s="290"/>
      <c r="N11392" s="314"/>
    </row>
    <row r="11393" spans="12:14" s="291" customFormat="1" ht="12.75" hidden="1" customHeight="1">
      <c r="L11393" s="293"/>
      <c r="M11393" s="290"/>
      <c r="N11393" s="314"/>
    </row>
    <row r="11394" spans="12:14" s="291" customFormat="1" ht="12.75" hidden="1" customHeight="1">
      <c r="L11394" s="293"/>
      <c r="M11394" s="290"/>
      <c r="N11394" s="314"/>
    </row>
    <row r="11395" spans="12:14" s="291" customFormat="1" ht="12.75" hidden="1" customHeight="1">
      <c r="L11395" s="293"/>
      <c r="M11395" s="290"/>
      <c r="N11395" s="314"/>
    </row>
    <row r="11396" spans="12:14" s="291" customFormat="1" ht="12.75" hidden="1" customHeight="1">
      <c r="L11396" s="293"/>
      <c r="M11396" s="290"/>
      <c r="N11396" s="314"/>
    </row>
    <row r="11397" spans="12:14" s="291" customFormat="1" ht="12.75" hidden="1" customHeight="1">
      <c r="L11397" s="293"/>
      <c r="M11397" s="290"/>
      <c r="N11397" s="314"/>
    </row>
    <row r="11398" spans="12:14" s="291" customFormat="1" ht="12.75" hidden="1" customHeight="1">
      <c r="L11398" s="293"/>
      <c r="M11398" s="290"/>
      <c r="N11398" s="314"/>
    </row>
    <row r="11399" spans="12:14" s="291" customFormat="1" ht="12.75" hidden="1" customHeight="1">
      <c r="L11399" s="293"/>
      <c r="M11399" s="290"/>
      <c r="N11399" s="314"/>
    </row>
    <row r="11400" spans="12:14" s="291" customFormat="1" ht="12.75" hidden="1" customHeight="1">
      <c r="L11400" s="293"/>
      <c r="M11400" s="290"/>
      <c r="N11400" s="314"/>
    </row>
    <row r="11401" spans="12:14" s="291" customFormat="1" ht="12.75" hidden="1" customHeight="1">
      <c r="L11401" s="293"/>
      <c r="M11401" s="290"/>
      <c r="N11401" s="314"/>
    </row>
    <row r="11402" spans="12:14" s="291" customFormat="1" ht="12.75" hidden="1" customHeight="1">
      <c r="L11402" s="293"/>
      <c r="M11402" s="290"/>
      <c r="N11402" s="314"/>
    </row>
    <row r="11403" spans="12:14" s="291" customFormat="1" ht="12.75" hidden="1" customHeight="1">
      <c r="L11403" s="293"/>
      <c r="M11403" s="290"/>
      <c r="N11403" s="314"/>
    </row>
    <row r="11404" spans="12:14" s="291" customFormat="1" ht="12.75" hidden="1" customHeight="1">
      <c r="L11404" s="293"/>
      <c r="M11404" s="290"/>
      <c r="N11404" s="314"/>
    </row>
    <row r="11405" spans="12:14" s="291" customFormat="1" ht="12.75" hidden="1" customHeight="1">
      <c r="L11405" s="293"/>
      <c r="M11405" s="290"/>
      <c r="N11405" s="314"/>
    </row>
    <row r="11406" spans="12:14" s="291" customFormat="1" ht="12.75" hidden="1" customHeight="1">
      <c r="L11406" s="293"/>
      <c r="M11406" s="290"/>
      <c r="N11406" s="314"/>
    </row>
    <row r="11407" spans="12:14" s="291" customFormat="1" ht="12.75" hidden="1" customHeight="1">
      <c r="L11407" s="293"/>
      <c r="M11407" s="290"/>
      <c r="N11407" s="314"/>
    </row>
    <row r="11408" spans="12:14" s="291" customFormat="1" ht="12.75" hidden="1" customHeight="1">
      <c r="L11408" s="293"/>
      <c r="M11408" s="290"/>
      <c r="N11408" s="314"/>
    </row>
    <row r="11409" spans="12:14" s="291" customFormat="1" ht="12.75" hidden="1" customHeight="1">
      <c r="L11409" s="293"/>
      <c r="M11409" s="290"/>
      <c r="N11409" s="314"/>
    </row>
    <row r="11410" spans="12:14" s="291" customFormat="1" ht="12.75" hidden="1" customHeight="1">
      <c r="L11410" s="293"/>
      <c r="M11410" s="290"/>
      <c r="N11410" s="314"/>
    </row>
    <row r="11411" spans="12:14" s="291" customFormat="1" ht="12.75" hidden="1" customHeight="1">
      <c r="L11411" s="293"/>
      <c r="M11411" s="290"/>
      <c r="N11411" s="314"/>
    </row>
    <row r="11412" spans="12:14" s="291" customFormat="1" ht="12.75" hidden="1" customHeight="1">
      <c r="L11412" s="293"/>
      <c r="M11412" s="290"/>
      <c r="N11412" s="314"/>
    </row>
    <row r="11413" spans="12:14" s="291" customFormat="1" ht="12.75" hidden="1" customHeight="1">
      <c r="L11413" s="293"/>
      <c r="M11413" s="290"/>
      <c r="N11413" s="314"/>
    </row>
    <row r="11414" spans="12:14" s="291" customFormat="1" ht="12.75" hidden="1" customHeight="1">
      <c r="L11414" s="293"/>
      <c r="M11414" s="290"/>
      <c r="N11414" s="314"/>
    </row>
    <row r="11415" spans="12:14" s="291" customFormat="1" ht="12.75" hidden="1" customHeight="1">
      <c r="L11415" s="293"/>
      <c r="M11415" s="290"/>
      <c r="N11415" s="314"/>
    </row>
    <row r="11416" spans="12:14" s="291" customFormat="1" ht="12.75" hidden="1" customHeight="1">
      <c r="L11416" s="293"/>
      <c r="M11416" s="290"/>
      <c r="N11416" s="314"/>
    </row>
    <row r="11417" spans="12:14" s="291" customFormat="1" ht="12.75" hidden="1" customHeight="1">
      <c r="L11417" s="293"/>
      <c r="M11417" s="290"/>
      <c r="N11417" s="314"/>
    </row>
    <row r="11418" spans="12:14" s="291" customFormat="1" ht="12.75" hidden="1" customHeight="1">
      <c r="L11418" s="293"/>
      <c r="M11418" s="290"/>
      <c r="N11418" s="314"/>
    </row>
    <row r="11419" spans="12:14" s="291" customFormat="1" ht="12.75" hidden="1" customHeight="1">
      <c r="L11419" s="293"/>
      <c r="M11419" s="290"/>
      <c r="N11419" s="314"/>
    </row>
    <row r="11420" spans="12:14" s="291" customFormat="1" ht="12.75" hidden="1" customHeight="1">
      <c r="L11420" s="293"/>
      <c r="M11420" s="290"/>
      <c r="N11420" s="314"/>
    </row>
    <row r="11421" spans="12:14" s="291" customFormat="1" ht="12.75" hidden="1" customHeight="1">
      <c r="L11421" s="293"/>
      <c r="M11421" s="290"/>
      <c r="N11421" s="314"/>
    </row>
    <row r="11422" spans="12:14" s="291" customFormat="1" ht="12.75" hidden="1" customHeight="1">
      <c r="L11422" s="293"/>
      <c r="M11422" s="290"/>
      <c r="N11422" s="314"/>
    </row>
    <row r="11423" spans="12:14" s="291" customFormat="1" ht="12.75" hidden="1" customHeight="1">
      <c r="L11423" s="293"/>
      <c r="M11423" s="290"/>
      <c r="N11423" s="314"/>
    </row>
    <row r="11424" spans="12:14" s="291" customFormat="1" ht="12.75" hidden="1" customHeight="1">
      <c r="L11424" s="293"/>
      <c r="M11424" s="290"/>
      <c r="N11424" s="314"/>
    </row>
    <row r="11425" spans="12:14" s="291" customFormat="1" ht="12.75" hidden="1" customHeight="1">
      <c r="L11425" s="293"/>
      <c r="M11425" s="290"/>
      <c r="N11425" s="314"/>
    </row>
    <row r="11426" spans="12:14" s="291" customFormat="1" ht="12.75" hidden="1" customHeight="1">
      <c r="L11426" s="293"/>
      <c r="M11426" s="290"/>
      <c r="N11426" s="314"/>
    </row>
    <row r="11427" spans="12:14" s="291" customFormat="1" ht="12.75" hidden="1" customHeight="1">
      <c r="L11427" s="293"/>
      <c r="M11427" s="290"/>
      <c r="N11427" s="314"/>
    </row>
    <row r="11428" spans="12:14" s="291" customFormat="1" ht="12.75" hidden="1" customHeight="1">
      <c r="L11428" s="293"/>
      <c r="M11428" s="290"/>
      <c r="N11428" s="314"/>
    </row>
    <row r="11429" spans="12:14" s="291" customFormat="1" ht="12.75" hidden="1" customHeight="1">
      <c r="L11429" s="293"/>
      <c r="M11429" s="290"/>
      <c r="N11429" s="314"/>
    </row>
    <row r="11430" spans="12:14" s="291" customFormat="1" ht="12.75" hidden="1" customHeight="1">
      <c r="L11430" s="293"/>
      <c r="M11430" s="290"/>
      <c r="N11430" s="314"/>
    </row>
    <row r="11431" spans="12:14" s="291" customFormat="1" ht="12.75" hidden="1" customHeight="1">
      <c r="L11431" s="293"/>
      <c r="M11431" s="290"/>
      <c r="N11431" s="314"/>
    </row>
    <row r="11432" spans="12:14" s="291" customFormat="1" ht="12.75" hidden="1" customHeight="1">
      <c r="L11432" s="293"/>
      <c r="M11432" s="290"/>
      <c r="N11432" s="314"/>
    </row>
    <row r="11433" spans="12:14" s="291" customFormat="1" ht="12.75" hidden="1" customHeight="1">
      <c r="L11433" s="293"/>
      <c r="M11433" s="290"/>
      <c r="N11433" s="314"/>
    </row>
    <row r="11434" spans="12:14" s="291" customFormat="1" ht="12.75" hidden="1" customHeight="1">
      <c r="L11434" s="293"/>
      <c r="M11434" s="290"/>
      <c r="N11434" s="314"/>
    </row>
    <row r="11435" spans="12:14" s="291" customFormat="1" ht="12.75" hidden="1" customHeight="1">
      <c r="L11435" s="293"/>
      <c r="M11435" s="290"/>
      <c r="N11435" s="314"/>
    </row>
    <row r="11436" spans="12:14" s="291" customFormat="1" ht="12.75" hidden="1" customHeight="1">
      <c r="L11436" s="293"/>
      <c r="M11436" s="290"/>
      <c r="N11436" s="314"/>
    </row>
    <row r="11437" spans="12:14" s="291" customFormat="1" ht="12.75" hidden="1" customHeight="1">
      <c r="L11437" s="293"/>
      <c r="M11437" s="290"/>
      <c r="N11437" s="314"/>
    </row>
    <row r="11438" spans="12:14" s="291" customFormat="1" ht="12.75" hidden="1" customHeight="1">
      <c r="L11438" s="293"/>
      <c r="M11438" s="290"/>
      <c r="N11438" s="314"/>
    </row>
    <row r="11439" spans="12:14" s="291" customFormat="1" ht="12.75" hidden="1" customHeight="1">
      <c r="L11439" s="293"/>
      <c r="M11439" s="290"/>
      <c r="N11439" s="314"/>
    </row>
    <row r="11440" spans="12:14" s="291" customFormat="1" ht="12.75" hidden="1" customHeight="1">
      <c r="L11440" s="293"/>
      <c r="M11440" s="290"/>
      <c r="N11440" s="314"/>
    </row>
    <row r="11441" spans="12:14" s="291" customFormat="1" ht="12.75" hidden="1" customHeight="1">
      <c r="L11441" s="293"/>
      <c r="M11441" s="290"/>
      <c r="N11441" s="314"/>
    </row>
    <row r="11442" spans="12:14" s="291" customFormat="1" ht="12.75" hidden="1" customHeight="1">
      <c r="L11442" s="293"/>
      <c r="M11442" s="290"/>
      <c r="N11442" s="314"/>
    </row>
    <row r="11443" spans="12:14" s="291" customFormat="1" ht="12.75" hidden="1" customHeight="1">
      <c r="L11443" s="293"/>
      <c r="M11443" s="290"/>
      <c r="N11443" s="314"/>
    </row>
    <row r="11444" spans="12:14" s="291" customFormat="1" ht="12.75" hidden="1" customHeight="1">
      <c r="L11444" s="293"/>
      <c r="M11444" s="290"/>
      <c r="N11444" s="314"/>
    </row>
    <row r="11445" spans="12:14" s="291" customFormat="1" ht="12.75" hidden="1" customHeight="1">
      <c r="L11445" s="293"/>
      <c r="M11445" s="290"/>
      <c r="N11445" s="314"/>
    </row>
    <row r="11446" spans="12:14" s="291" customFormat="1" ht="12.75" hidden="1" customHeight="1">
      <c r="L11446" s="293"/>
      <c r="M11446" s="290"/>
      <c r="N11446" s="314"/>
    </row>
    <row r="11447" spans="12:14" s="291" customFormat="1" ht="12.75" hidden="1" customHeight="1">
      <c r="L11447" s="293"/>
      <c r="M11447" s="290"/>
      <c r="N11447" s="314"/>
    </row>
    <row r="11448" spans="12:14" s="291" customFormat="1" ht="12.75" hidden="1" customHeight="1">
      <c r="L11448" s="293"/>
      <c r="M11448" s="290"/>
      <c r="N11448" s="314"/>
    </row>
    <row r="11449" spans="12:14" s="291" customFormat="1" ht="12.75" hidden="1" customHeight="1">
      <c r="L11449" s="293"/>
      <c r="M11449" s="290"/>
      <c r="N11449" s="314"/>
    </row>
    <row r="11450" spans="12:14" s="291" customFormat="1" ht="12.75" hidden="1" customHeight="1">
      <c r="L11450" s="293"/>
      <c r="M11450" s="290"/>
      <c r="N11450" s="314"/>
    </row>
    <row r="11451" spans="12:14" s="291" customFormat="1" ht="12.75" hidden="1" customHeight="1">
      <c r="L11451" s="293"/>
      <c r="M11451" s="290"/>
      <c r="N11451" s="314"/>
    </row>
    <row r="11452" spans="12:14" s="291" customFormat="1" ht="12.75" hidden="1" customHeight="1">
      <c r="L11452" s="293"/>
      <c r="M11452" s="290"/>
      <c r="N11452" s="314"/>
    </row>
    <row r="11453" spans="12:14" s="291" customFormat="1" ht="12.75" hidden="1" customHeight="1">
      <c r="L11453" s="293"/>
      <c r="M11453" s="290"/>
      <c r="N11453" s="314"/>
    </row>
    <row r="11454" spans="12:14" s="291" customFormat="1" ht="12.75" hidden="1" customHeight="1">
      <c r="L11454" s="293"/>
      <c r="M11454" s="290"/>
      <c r="N11454" s="314"/>
    </row>
    <row r="11455" spans="12:14" s="291" customFormat="1" ht="12.75" hidden="1" customHeight="1">
      <c r="L11455" s="293"/>
      <c r="M11455" s="290"/>
      <c r="N11455" s="314"/>
    </row>
    <row r="11456" spans="12:14" s="291" customFormat="1" ht="12.75" hidden="1" customHeight="1">
      <c r="L11456" s="293"/>
      <c r="M11456" s="290"/>
      <c r="N11456" s="314"/>
    </row>
    <row r="11457" spans="12:14" s="291" customFormat="1" ht="12.75" hidden="1" customHeight="1">
      <c r="L11457" s="293"/>
      <c r="M11457" s="290"/>
      <c r="N11457" s="314"/>
    </row>
    <row r="11458" spans="12:14" s="291" customFormat="1" ht="12.75" hidden="1" customHeight="1">
      <c r="L11458" s="293"/>
      <c r="M11458" s="290"/>
      <c r="N11458" s="314"/>
    </row>
    <row r="11459" spans="12:14" s="291" customFormat="1" ht="12.75" hidden="1" customHeight="1">
      <c r="L11459" s="293"/>
      <c r="M11459" s="290"/>
      <c r="N11459" s="314"/>
    </row>
    <row r="11460" spans="12:14" s="291" customFormat="1" ht="12.75" hidden="1" customHeight="1">
      <c r="L11460" s="293"/>
      <c r="M11460" s="290"/>
      <c r="N11460" s="314"/>
    </row>
    <row r="11461" spans="12:14" s="291" customFormat="1" ht="12.75" hidden="1" customHeight="1">
      <c r="L11461" s="293"/>
      <c r="M11461" s="290"/>
      <c r="N11461" s="314"/>
    </row>
    <row r="11462" spans="12:14" s="291" customFormat="1" ht="12.75" hidden="1" customHeight="1">
      <c r="L11462" s="293"/>
      <c r="M11462" s="290"/>
      <c r="N11462" s="314"/>
    </row>
    <row r="11463" spans="12:14" s="291" customFormat="1" ht="12.75" hidden="1" customHeight="1">
      <c r="L11463" s="293"/>
      <c r="M11463" s="290"/>
      <c r="N11463" s="314"/>
    </row>
    <row r="11464" spans="12:14" s="291" customFormat="1" ht="12.75" hidden="1" customHeight="1">
      <c r="L11464" s="293"/>
      <c r="M11464" s="290"/>
      <c r="N11464" s="314"/>
    </row>
    <row r="11465" spans="12:14" s="291" customFormat="1" ht="12.75" hidden="1" customHeight="1">
      <c r="L11465" s="293"/>
      <c r="M11465" s="290"/>
      <c r="N11465" s="314"/>
    </row>
    <row r="11466" spans="12:14" s="291" customFormat="1" ht="12.75" hidden="1" customHeight="1">
      <c r="L11466" s="293"/>
      <c r="M11466" s="290"/>
      <c r="N11466" s="314"/>
    </row>
    <row r="11467" spans="12:14" s="291" customFormat="1" ht="12.75" hidden="1" customHeight="1">
      <c r="L11467" s="293"/>
      <c r="M11467" s="290"/>
      <c r="N11467" s="314"/>
    </row>
    <row r="11468" spans="12:14" s="291" customFormat="1" ht="12.75" hidden="1" customHeight="1">
      <c r="L11468" s="293"/>
      <c r="M11468" s="290"/>
      <c r="N11468" s="314"/>
    </row>
    <row r="11469" spans="12:14" s="291" customFormat="1" ht="12.75" hidden="1" customHeight="1">
      <c r="L11469" s="293"/>
      <c r="M11469" s="290"/>
      <c r="N11469" s="314"/>
    </row>
    <row r="11470" spans="12:14" s="291" customFormat="1" ht="12.75" hidden="1" customHeight="1">
      <c r="L11470" s="293"/>
      <c r="M11470" s="290"/>
      <c r="N11470" s="314"/>
    </row>
    <row r="11471" spans="12:14" s="291" customFormat="1" ht="12.75" hidden="1" customHeight="1">
      <c r="L11471" s="293"/>
      <c r="M11471" s="290"/>
      <c r="N11471" s="314"/>
    </row>
    <row r="11472" spans="12:14" s="291" customFormat="1" ht="12.75" hidden="1" customHeight="1">
      <c r="L11472" s="293"/>
      <c r="M11472" s="290"/>
      <c r="N11472" s="314"/>
    </row>
    <row r="11473" spans="12:14" s="291" customFormat="1" ht="12.75" hidden="1" customHeight="1">
      <c r="L11473" s="293"/>
      <c r="M11473" s="290"/>
      <c r="N11473" s="314"/>
    </row>
    <row r="11474" spans="12:14" s="291" customFormat="1" ht="12.75" hidden="1" customHeight="1">
      <c r="L11474" s="293"/>
      <c r="M11474" s="290"/>
      <c r="N11474" s="314"/>
    </row>
    <row r="11475" spans="12:14" s="291" customFormat="1" ht="12.75" hidden="1" customHeight="1">
      <c r="L11475" s="293"/>
      <c r="M11475" s="290"/>
      <c r="N11475" s="314"/>
    </row>
    <row r="11476" spans="12:14" s="291" customFormat="1" ht="12.75" hidden="1" customHeight="1">
      <c r="L11476" s="293"/>
      <c r="M11476" s="290"/>
      <c r="N11476" s="314"/>
    </row>
    <row r="11477" spans="12:14" s="291" customFormat="1" ht="12.75" hidden="1" customHeight="1">
      <c r="L11477" s="293"/>
      <c r="M11477" s="290"/>
      <c r="N11477" s="314"/>
    </row>
    <row r="11478" spans="12:14" s="291" customFormat="1" ht="12.75" hidden="1" customHeight="1">
      <c r="L11478" s="293"/>
      <c r="M11478" s="290"/>
      <c r="N11478" s="314"/>
    </row>
    <row r="11479" spans="12:14" s="291" customFormat="1" ht="12.75" hidden="1" customHeight="1">
      <c r="L11479" s="293"/>
      <c r="M11479" s="290"/>
      <c r="N11479" s="314"/>
    </row>
    <row r="11480" spans="12:14" s="291" customFormat="1" ht="12.75" hidden="1" customHeight="1">
      <c r="L11480" s="293"/>
      <c r="M11480" s="290"/>
      <c r="N11480" s="314"/>
    </row>
    <row r="11481" spans="12:14" s="291" customFormat="1" ht="12.75" hidden="1" customHeight="1">
      <c r="L11481" s="293"/>
      <c r="M11481" s="290"/>
      <c r="N11481" s="314"/>
    </row>
    <row r="11482" spans="12:14" s="291" customFormat="1" ht="12.75" hidden="1" customHeight="1">
      <c r="L11482" s="293"/>
      <c r="M11482" s="290"/>
      <c r="N11482" s="314"/>
    </row>
    <row r="11483" spans="12:14" s="291" customFormat="1" ht="12.75" hidden="1" customHeight="1">
      <c r="L11483" s="293"/>
      <c r="M11483" s="290"/>
      <c r="N11483" s="314"/>
    </row>
    <row r="11484" spans="12:14" s="291" customFormat="1" ht="12.75" hidden="1" customHeight="1">
      <c r="L11484" s="293"/>
      <c r="M11484" s="290"/>
      <c r="N11484" s="314"/>
    </row>
    <row r="11485" spans="12:14" s="291" customFormat="1" ht="12.75" hidden="1" customHeight="1">
      <c r="L11485" s="293"/>
      <c r="M11485" s="290"/>
      <c r="N11485" s="314"/>
    </row>
    <row r="11486" spans="12:14" s="291" customFormat="1" ht="12.75" hidden="1" customHeight="1">
      <c r="L11486" s="293"/>
      <c r="M11486" s="290"/>
      <c r="N11486" s="314"/>
    </row>
    <row r="11487" spans="12:14" s="291" customFormat="1" ht="12.75" hidden="1" customHeight="1">
      <c r="L11487" s="293"/>
      <c r="M11487" s="290"/>
      <c r="N11487" s="314"/>
    </row>
    <row r="11488" spans="12:14" s="291" customFormat="1" ht="12.75" hidden="1" customHeight="1">
      <c r="L11488" s="293"/>
      <c r="M11488" s="290"/>
      <c r="N11488" s="314"/>
    </row>
    <row r="11489" spans="12:14" s="291" customFormat="1" ht="12.75" hidden="1" customHeight="1">
      <c r="L11489" s="293"/>
      <c r="M11489" s="290"/>
      <c r="N11489" s="314"/>
    </row>
    <row r="11490" spans="12:14" s="291" customFormat="1" ht="12.75" hidden="1" customHeight="1">
      <c r="L11490" s="293"/>
      <c r="M11490" s="290"/>
      <c r="N11490" s="314"/>
    </row>
    <row r="11491" spans="12:14" s="291" customFormat="1" ht="12.75" hidden="1" customHeight="1">
      <c r="L11491" s="293"/>
      <c r="M11491" s="290"/>
      <c r="N11491" s="314"/>
    </row>
    <row r="11492" spans="12:14" s="291" customFormat="1" ht="12.75" hidden="1" customHeight="1">
      <c r="L11492" s="293"/>
      <c r="M11492" s="290"/>
      <c r="N11492" s="314"/>
    </row>
    <row r="11493" spans="12:14" s="291" customFormat="1" ht="12.75" hidden="1" customHeight="1">
      <c r="L11493" s="293"/>
      <c r="M11493" s="290"/>
      <c r="N11493" s="314"/>
    </row>
    <row r="11494" spans="12:14" s="291" customFormat="1" ht="12.75" hidden="1" customHeight="1">
      <c r="L11494" s="293"/>
      <c r="M11494" s="290"/>
      <c r="N11494" s="314"/>
    </row>
    <row r="11495" spans="12:14" s="291" customFormat="1" ht="12.75" hidden="1" customHeight="1">
      <c r="L11495" s="293"/>
      <c r="M11495" s="290"/>
      <c r="N11495" s="314"/>
    </row>
    <row r="11496" spans="12:14" s="291" customFormat="1" ht="12.75" hidden="1" customHeight="1">
      <c r="L11496" s="293"/>
      <c r="M11496" s="290"/>
      <c r="N11496" s="314"/>
    </row>
    <row r="11497" spans="12:14" s="291" customFormat="1" ht="12.75" hidden="1" customHeight="1">
      <c r="L11497" s="293"/>
      <c r="M11497" s="290"/>
      <c r="N11497" s="314"/>
    </row>
    <row r="11498" spans="12:14" s="291" customFormat="1" ht="12.75" hidden="1" customHeight="1">
      <c r="L11498" s="293"/>
      <c r="M11498" s="290"/>
      <c r="N11498" s="314"/>
    </row>
    <row r="11499" spans="12:14" s="291" customFormat="1" ht="12.75" hidden="1" customHeight="1">
      <c r="L11499" s="293"/>
      <c r="M11499" s="290"/>
      <c r="N11499" s="314"/>
    </row>
    <row r="11500" spans="12:14" s="291" customFormat="1" ht="12.75" hidden="1" customHeight="1">
      <c r="L11500" s="293"/>
      <c r="M11500" s="290"/>
      <c r="N11500" s="314"/>
    </row>
    <row r="11501" spans="12:14" s="291" customFormat="1" ht="12.75" hidden="1" customHeight="1">
      <c r="L11501" s="293"/>
      <c r="M11501" s="290"/>
      <c r="N11501" s="314"/>
    </row>
    <row r="11502" spans="12:14" s="291" customFormat="1" ht="12.75" hidden="1" customHeight="1">
      <c r="L11502" s="293"/>
      <c r="M11502" s="290"/>
      <c r="N11502" s="314"/>
    </row>
    <row r="11503" spans="12:14" s="291" customFormat="1" ht="12.75" hidden="1" customHeight="1">
      <c r="L11503" s="293"/>
      <c r="M11503" s="290"/>
      <c r="N11503" s="314"/>
    </row>
    <row r="11504" spans="12:14" s="291" customFormat="1" ht="12.75" hidden="1" customHeight="1">
      <c r="L11504" s="293"/>
      <c r="M11504" s="290"/>
      <c r="N11504" s="314"/>
    </row>
    <row r="11505" spans="12:14" s="291" customFormat="1" ht="12.75" hidden="1" customHeight="1">
      <c r="L11505" s="293"/>
      <c r="M11505" s="290"/>
      <c r="N11505" s="314"/>
    </row>
    <row r="11506" spans="12:14" s="291" customFormat="1" ht="12.75" hidden="1" customHeight="1">
      <c r="L11506" s="293"/>
      <c r="M11506" s="290"/>
      <c r="N11506" s="314"/>
    </row>
    <row r="11507" spans="12:14" s="291" customFormat="1" ht="12.75" hidden="1" customHeight="1">
      <c r="L11507" s="293"/>
      <c r="M11507" s="290"/>
      <c r="N11507" s="314"/>
    </row>
    <row r="11508" spans="12:14" s="291" customFormat="1" ht="12.75" hidden="1" customHeight="1">
      <c r="L11508" s="293"/>
      <c r="M11508" s="290"/>
      <c r="N11508" s="314"/>
    </row>
    <row r="11509" spans="12:14" s="291" customFormat="1" ht="12.75" hidden="1" customHeight="1">
      <c r="L11509" s="293"/>
      <c r="M11509" s="290"/>
      <c r="N11509" s="314"/>
    </row>
    <row r="11510" spans="12:14" s="291" customFormat="1" ht="12.75" hidden="1" customHeight="1">
      <c r="L11510" s="293"/>
      <c r="M11510" s="290"/>
      <c r="N11510" s="314"/>
    </row>
    <row r="11511" spans="12:14" s="291" customFormat="1" ht="12.75" hidden="1" customHeight="1">
      <c r="L11511" s="293"/>
      <c r="M11511" s="290"/>
      <c r="N11511" s="314"/>
    </row>
    <row r="11512" spans="12:14" s="291" customFormat="1" ht="12.75" hidden="1" customHeight="1">
      <c r="L11512" s="293"/>
      <c r="M11512" s="290"/>
      <c r="N11512" s="314"/>
    </row>
    <row r="11513" spans="12:14" s="291" customFormat="1" ht="12.75" hidden="1" customHeight="1">
      <c r="L11513" s="293"/>
      <c r="M11513" s="290"/>
      <c r="N11513" s="314"/>
    </row>
    <row r="11514" spans="12:14" s="291" customFormat="1" ht="12.75" hidden="1" customHeight="1">
      <c r="L11514" s="293"/>
      <c r="M11514" s="290"/>
      <c r="N11514" s="314"/>
    </row>
    <row r="11515" spans="12:14" s="291" customFormat="1" ht="12.75" hidden="1" customHeight="1">
      <c r="L11515" s="293"/>
      <c r="M11515" s="290"/>
      <c r="N11515" s="314"/>
    </row>
    <row r="11516" spans="12:14" s="291" customFormat="1" ht="12.75" hidden="1" customHeight="1">
      <c r="L11516" s="293"/>
      <c r="M11516" s="290"/>
      <c r="N11516" s="314"/>
    </row>
    <row r="11517" spans="12:14" s="291" customFormat="1" ht="12.75" hidden="1" customHeight="1">
      <c r="L11517" s="293"/>
      <c r="M11517" s="290"/>
      <c r="N11517" s="314"/>
    </row>
    <row r="11518" spans="12:14" s="291" customFormat="1" ht="12.75" hidden="1" customHeight="1">
      <c r="L11518" s="293"/>
      <c r="M11518" s="290"/>
      <c r="N11518" s="314"/>
    </row>
    <row r="11519" spans="12:14" s="291" customFormat="1" ht="12.75" hidden="1" customHeight="1">
      <c r="L11519" s="293"/>
      <c r="M11519" s="290"/>
      <c r="N11519" s="314"/>
    </row>
    <row r="11520" spans="12:14" s="291" customFormat="1" ht="12.75" hidden="1" customHeight="1">
      <c r="L11520" s="293"/>
      <c r="M11520" s="290"/>
      <c r="N11520" s="314"/>
    </row>
    <row r="11521" spans="12:14" s="291" customFormat="1" ht="12.75" hidden="1" customHeight="1">
      <c r="L11521" s="293"/>
      <c r="M11521" s="290"/>
      <c r="N11521" s="314"/>
    </row>
    <row r="11522" spans="12:14" s="291" customFormat="1" ht="12.75" hidden="1" customHeight="1">
      <c r="L11522" s="293"/>
      <c r="M11522" s="290"/>
      <c r="N11522" s="314"/>
    </row>
    <row r="11523" spans="12:14" s="291" customFormat="1" ht="12.75" hidden="1" customHeight="1">
      <c r="L11523" s="293"/>
      <c r="M11523" s="290"/>
      <c r="N11523" s="314"/>
    </row>
    <row r="11524" spans="12:14" s="291" customFormat="1" ht="12.75" hidden="1" customHeight="1">
      <c r="L11524" s="293"/>
      <c r="M11524" s="290"/>
      <c r="N11524" s="314"/>
    </row>
    <row r="11525" spans="12:14" s="291" customFormat="1" ht="12.75" hidden="1" customHeight="1">
      <c r="L11525" s="293"/>
      <c r="M11525" s="290"/>
      <c r="N11525" s="314"/>
    </row>
    <row r="11526" spans="12:14" s="291" customFormat="1" ht="12.75" hidden="1" customHeight="1">
      <c r="L11526" s="293"/>
      <c r="M11526" s="290"/>
      <c r="N11526" s="314"/>
    </row>
    <row r="11527" spans="12:14" s="291" customFormat="1" ht="12.75" hidden="1" customHeight="1">
      <c r="L11527" s="293"/>
      <c r="M11527" s="290"/>
      <c r="N11527" s="314"/>
    </row>
    <row r="11528" spans="12:14" s="291" customFormat="1" ht="12.75" hidden="1" customHeight="1">
      <c r="L11528" s="293"/>
      <c r="M11528" s="290"/>
      <c r="N11528" s="314"/>
    </row>
    <row r="11529" spans="12:14" s="291" customFormat="1" ht="12.75" hidden="1" customHeight="1">
      <c r="L11529" s="293"/>
      <c r="M11529" s="290"/>
      <c r="N11529" s="314"/>
    </row>
    <row r="11530" spans="12:14" s="291" customFormat="1" ht="12.75" hidden="1" customHeight="1">
      <c r="L11530" s="293"/>
      <c r="M11530" s="290"/>
      <c r="N11530" s="314"/>
    </row>
    <row r="11531" spans="12:14" s="291" customFormat="1" ht="12.75" hidden="1" customHeight="1">
      <c r="L11531" s="293"/>
      <c r="M11531" s="290"/>
      <c r="N11531" s="314"/>
    </row>
    <row r="11532" spans="12:14" s="291" customFormat="1" ht="12.75" hidden="1" customHeight="1">
      <c r="L11532" s="293"/>
      <c r="M11532" s="290"/>
      <c r="N11532" s="314"/>
    </row>
    <row r="11533" spans="12:14" s="291" customFormat="1" ht="12.75" hidden="1" customHeight="1">
      <c r="L11533" s="293"/>
      <c r="M11533" s="290"/>
      <c r="N11533" s="314"/>
    </row>
    <row r="11534" spans="12:14" s="291" customFormat="1" ht="12.75" hidden="1" customHeight="1">
      <c r="L11534" s="293"/>
      <c r="M11534" s="290"/>
      <c r="N11534" s="314"/>
    </row>
    <row r="11535" spans="12:14" s="291" customFormat="1" ht="12.75" hidden="1" customHeight="1">
      <c r="L11535" s="293"/>
      <c r="M11535" s="290"/>
      <c r="N11535" s="314"/>
    </row>
    <row r="11536" spans="12:14" s="291" customFormat="1" ht="12.75" hidden="1" customHeight="1">
      <c r="L11536" s="293"/>
      <c r="M11536" s="290"/>
      <c r="N11536" s="314"/>
    </row>
    <row r="11537" spans="12:14" s="291" customFormat="1" ht="12.75" hidden="1" customHeight="1">
      <c r="L11537" s="293"/>
      <c r="M11537" s="290"/>
      <c r="N11537" s="314"/>
    </row>
    <row r="11538" spans="12:14" s="291" customFormat="1" ht="12.75" hidden="1" customHeight="1">
      <c r="L11538" s="293"/>
      <c r="M11538" s="290"/>
      <c r="N11538" s="314"/>
    </row>
    <row r="11539" spans="12:14" s="291" customFormat="1" ht="12.75" hidden="1" customHeight="1">
      <c r="L11539" s="293"/>
      <c r="M11539" s="290"/>
      <c r="N11539" s="314"/>
    </row>
    <row r="11540" spans="12:14" s="291" customFormat="1" ht="12.75" hidden="1" customHeight="1">
      <c r="L11540" s="293"/>
      <c r="M11540" s="290"/>
      <c r="N11540" s="314"/>
    </row>
    <row r="11541" spans="12:14" s="291" customFormat="1" ht="12.75" hidden="1" customHeight="1">
      <c r="L11541" s="293"/>
      <c r="M11541" s="290"/>
      <c r="N11541" s="314"/>
    </row>
    <row r="11542" spans="12:14" s="291" customFormat="1" ht="12.75" hidden="1" customHeight="1">
      <c r="L11542" s="293"/>
      <c r="M11542" s="290"/>
      <c r="N11542" s="314"/>
    </row>
    <row r="11543" spans="12:14" s="291" customFormat="1" ht="12.75" hidden="1" customHeight="1">
      <c r="L11543" s="293"/>
      <c r="M11543" s="290"/>
      <c r="N11543" s="314"/>
    </row>
    <row r="11544" spans="12:14" s="291" customFormat="1" ht="12.75" hidden="1" customHeight="1">
      <c r="L11544" s="293"/>
      <c r="M11544" s="290"/>
      <c r="N11544" s="314"/>
    </row>
    <row r="11545" spans="12:14" s="291" customFormat="1" ht="12.75" hidden="1" customHeight="1">
      <c r="L11545" s="293"/>
      <c r="M11545" s="290"/>
      <c r="N11545" s="314"/>
    </row>
    <row r="11546" spans="12:14" s="291" customFormat="1" ht="12.75" hidden="1" customHeight="1">
      <c r="L11546" s="293"/>
      <c r="M11546" s="290"/>
      <c r="N11546" s="314"/>
    </row>
    <row r="11547" spans="12:14" s="291" customFormat="1" ht="12.75" hidden="1" customHeight="1">
      <c r="L11547" s="293"/>
      <c r="M11547" s="290"/>
      <c r="N11547" s="314"/>
    </row>
    <row r="11548" spans="12:14" s="291" customFormat="1" ht="12.75" hidden="1" customHeight="1">
      <c r="L11548" s="293"/>
      <c r="M11548" s="290"/>
      <c r="N11548" s="314"/>
    </row>
    <row r="11549" spans="12:14" s="291" customFormat="1" ht="12.75" hidden="1" customHeight="1">
      <c r="L11549" s="293"/>
      <c r="M11549" s="290"/>
      <c r="N11549" s="314"/>
    </row>
    <row r="11550" spans="12:14" s="291" customFormat="1" ht="12.75" hidden="1" customHeight="1">
      <c r="L11550" s="293"/>
      <c r="M11550" s="290"/>
      <c r="N11550" s="314"/>
    </row>
    <row r="11551" spans="12:14" s="291" customFormat="1" ht="12.75" hidden="1" customHeight="1">
      <c r="L11551" s="293"/>
      <c r="M11551" s="290"/>
      <c r="N11551" s="314"/>
    </row>
    <row r="11552" spans="12:14" s="291" customFormat="1" ht="12.75" hidden="1" customHeight="1">
      <c r="L11552" s="293"/>
      <c r="M11552" s="290"/>
      <c r="N11552" s="314"/>
    </row>
    <row r="11553" spans="12:14" s="291" customFormat="1" ht="12.75" hidden="1" customHeight="1">
      <c r="L11553" s="293"/>
      <c r="M11553" s="290"/>
      <c r="N11553" s="314"/>
    </row>
    <row r="11554" spans="12:14" s="291" customFormat="1" ht="12.75" hidden="1" customHeight="1">
      <c r="L11554" s="293"/>
      <c r="M11554" s="290"/>
      <c r="N11554" s="314"/>
    </row>
    <row r="11555" spans="12:14" s="291" customFormat="1" ht="12.75" hidden="1" customHeight="1">
      <c r="L11555" s="293"/>
      <c r="M11555" s="290"/>
      <c r="N11555" s="314"/>
    </row>
    <row r="11556" spans="12:14" s="291" customFormat="1" ht="12.75" hidden="1" customHeight="1">
      <c r="L11556" s="293"/>
      <c r="M11556" s="290"/>
      <c r="N11556" s="314"/>
    </row>
    <row r="11557" spans="12:14" s="291" customFormat="1" ht="12.75" hidden="1" customHeight="1">
      <c r="L11557" s="293"/>
      <c r="M11557" s="290"/>
      <c r="N11557" s="314"/>
    </row>
    <row r="11558" spans="12:14" s="291" customFormat="1" ht="12.75" hidden="1" customHeight="1">
      <c r="L11558" s="293"/>
      <c r="M11558" s="290"/>
      <c r="N11558" s="314"/>
    </row>
    <row r="11559" spans="12:14" s="291" customFormat="1" ht="12.75" hidden="1" customHeight="1">
      <c r="L11559" s="293"/>
      <c r="M11559" s="290"/>
      <c r="N11559" s="314"/>
    </row>
    <row r="11560" spans="12:14" s="291" customFormat="1" ht="12.75" hidden="1" customHeight="1">
      <c r="L11560" s="293"/>
      <c r="M11560" s="290"/>
      <c r="N11560" s="314"/>
    </row>
    <row r="11561" spans="12:14" s="291" customFormat="1" ht="12.75" hidden="1" customHeight="1">
      <c r="L11561" s="293"/>
      <c r="M11561" s="290"/>
      <c r="N11561" s="314"/>
    </row>
    <row r="11562" spans="12:14" s="291" customFormat="1" ht="12.75" hidden="1" customHeight="1">
      <c r="L11562" s="293"/>
      <c r="M11562" s="290"/>
      <c r="N11562" s="314"/>
    </row>
    <row r="11563" spans="12:14" s="291" customFormat="1" ht="12.75" hidden="1" customHeight="1">
      <c r="L11563" s="293"/>
      <c r="M11563" s="290"/>
      <c r="N11563" s="314"/>
    </row>
    <row r="11564" spans="12:14" s="291" customFormat="1" ht="12.75" hidden="1" customHeight="1">
      <c r="L11564" s="293"/>
      <c r="M11564" s="290"/>
      <c r="N11564" s="314"/>
    </row>
    <row r="11565" spans="12:14" s="291" customFormat="1" ht="12.75" hidden="1" customHeight="1">
      <c r="L11565" s="293"/>
      <c r="M11565" s="290"/>
      <c r="N11565" s="314"/>
    </row>
    <row r="11566" spans="12:14" s="291" customFormat="1" ht="12.75" hidden="1" customHeight="1">
      <c r="L11566" s="293"/>
      <c r="M11566" s="290"/>
      <c r="N11566" s="314"/>
    </row>
    <row r="11567" spans="12:14" s="291" customFormat="1" ht="12.75" hidden="1" customHeight="1">
      <c r="L11567" s="293"/>
      <c r="M11567" s="290"/>
      <c r="N11567" s="314"/>
    </row>
    <row r="11568" spans="12:14" s="291" customFormat="1" ht="12.75" hidden="1" customHeight="1">
      <c r="L11568" s="293"/>
      <c r="M11568" s="290"/>
      <c r="N11568" s="314"/>
    </row>
    <row r="11569" spans="12:14" s="291" customFormat="1" ht="12.75" hidden="1" customHeight="1">
      <c r="L11569" s="293"/>
      <c r="M11569" s="290"/>
      <c r="N11569" s="314"/>
    </row>
    <row r="11570" spans="12:14" s="291" customFormat="1" ht="12.75" hidden="1" customHeight="1">
      <c r="L11570" s="293"/>
      <c r="M11570" s="290"/>
      <c r="N11570" s="314"/>
    </row>
    <row r="11571" spans="12:14" s="291" customFormat="1" ht="12.75" hidden="1" customHeight="1">
      <c r="L11571" s="293"/>
      <c r="M11571" s="290"/>
      <c r="N11571" s="314"/>
    </row>
    <row r="11572" spans="12:14" s="291" customFormat="1" ht="12.75" hidden="1" customHeight="1">
      <c r="L11572" s="293"/>
      <c r="M11572" s="290"/>
      <c r="N11572" s="314"/>
    </row>
    <row r="11573" spans="12:14" s="291" customFormat="1" ht="12.75" hidden="1" customHeight="1">
      <c r="L11573" s="293"/>
      <c r="M11573" s="290"/>
      <c r="N11573" s="314"/>
    </row>
    <row r="11574" spans="12:14" s="291" customFormat="1" ht="12.75" hidden="1" customHeight="1">
      <c r="L11574" s="293"/>
      <c r="M11574" s="290"/>
      <c r="N11574" s="314"/>
    </row>
    <row r="11575" spans="12:14" s="291" customFormat="1" ht="12.75" hidden="1" customHeight="1">
      <c r="L11575" s="293"/>
      <c r="M11575" s="290"/>
      <c r="N11575" s="314"/>
    </row>
    <row r="11576" spans="12:14" s="291" customFormat="1" ht="12.75" hidden="1" customHeight="1">
      <c r="L11576" s="293"/>
      <c r="M11576" s="290"/>
      <c r="N11576" s="314"/>
    </row>
    <row r="11577" spans="12:14" s="291" customFormat="1" ht="12.75" hidden="1" customHeight="1">
      <c r="L11577" s="293"/>
      <c r="M11577" s="290"/>
      <c r="N11577" s="314"/>
    </row>
    <row r="11578" spans="12:14" s="291" customFormat="1" ht="12.75" hidden="1" customHeight="1">
      <c r="L11578" s="293"/>
      <c r="M11578" s="290"/>
      <c r="N11578" s="314"/>
    </row>
    <row r="11579" spans="12:14" s="291" customFormat="1" ht="12.75" hidden="1" customHeight="1">
      <c r="L11579" s="293"/>
      <c r="M11579" s="290"/>
      <c r="N11579" s="314"/>
    </row>
    <row r="11580" spans="12:14" s="291" customFormat="1" ht="12.75" hidden="1" customHeight="1">
      <c r="L11580" s="293"/>
      <c r="M11580" s="290"/>
      <c r="N11580" s="314"/>
    </row>
    <row r="11581" spans="12:14" s="291" customFormat="1" ht="12.75" hidden="1" customHeight="1">
      <c r="L11581" s="293"/>
      <c r="M11581" s="290"/>
      <c r="N11581" s="314"/>
    </row>
    <row r="11582" spans="12:14" s="291" customFormat="1" ht="12.75" hidden="1" customHeight="1">
      <c r="L11582" s="293"/>
      <c r="M11582" s="290"/>
      <c r="N11582" s="314"/>
    </row>
    <row r="11583" spans="12:14" s="291" customFormat="1" ht="12.75" hidden="1" customHeight="1">
      <c r="L11583" s="293"/>
      <c r="M11583" s="290"/>
      <c r="N11583" s="314"/>
    </row>
    <row r="11584" spans="12:14" s="291" customFormat="1" ht="12.75" hidden="1" customHeight="1">
      <c r="L11584" s="293"/>
      <c r="M11584" s="290"/>
      <c r="N11584" s="314"/>
    </row>
    <row r="11585" spans="12:14" s="291" customFormat="1" ht="12.75" hidden="1" customHeight="1">
      <c r="L11585" s="293"/>
      <c r="M11585" s="290"/>
      <c r="N11585" s="314"/>
    </row>
    <row r="11586" spans="12:14" s="291" customFormat="1" ht="12.75" hidden="1" customHeight="1">
      <c r="L11586" s="293"/>
      <c r="M11586" s="290"/>
      <c r="N11586" s="314"/>
    </row>
    <row r="11587" spans="12:14" s="291" customFormat="1" ht="12.75" hidden="1" customHeight="1">
      <c r="L11587" s="293"/>
      <c r="M11587" s="290"/>
      <c r="N11587" s="314"/>
    </row>
    <row r="11588" spans="12:14" s="291" customFormat="1" ht="12.75" hidden="1" customHeight="1">
      <c r="L11588" s="293"/>
      <c r="M11588" s="290"/>
      <c r="N11588" s="314"/>
    </row>
    <row r="11589" spans="12:14" s="291" customFormat="1" ht="12.75" hidden="1" customHeight="1">
      <c r="L11589" s="293"/>
      <c r="M11589" s="290"/>
      <c r="N11589" s="314"/>
    </row>
    <row r="11590" spans="12:14" s="291" customFormat="1" ht="12.75" hidden="1" customHeight="1">
      <c r="L11590" s="293"/>
      <c r="M11590" s="290"/>
      <c r="N11590" s="314"/>
    </row>
    <row r="11591" spans="12:14" s="291" customFormat="1" ht="12.75" hidden="1" customHeight="1">
      <c r="L11591" s="293"/>
      <c r="M11591" s="290"/>
      <c r="N11591" s="314"/>
    </row>
    <row r="11592" spans="12:14" s="291" customFormat="1" ht="12.75" hidden="1" customHeight="1">
      <c r="L11592" s="293"/>
      <c r="M11592" s="290"/>
      <c r="N11592" s="314"/>
    </row>
    <row r="11593" spans="12:14" s="291" customFormat="1" ht="12.75" hidden="1" customHeight="1">
      <c r="L11593" s="293"/>
      <c r="M11593" s="290"/>
      <c r="N11593" s="314"/>
    </row>
    <row r="11594" spans="12:14" s="291" customFormat="1" ht="12.75" hidden="1" customHeight="1">
      <c r="L11594" s="293"/>
      <c r="M11594" s="290"/>
      <c r="N11594" s="314"/>
    </row>
    <row r="11595" spans="12:14" s="291" customFormat="1" ht="12.75" hidden="1" customHeight="1">
      <c r="L11595" s="293"/>
      <c r="M11595" s="290"/>
      <c r="N11595" s="314"/>
    </row>
    <row r="11596" spans="12:14" s="291" customFormat="1" ht="12.75" hidden="1" customHeight="1">
      <c r="L11596" s="293"/>
      <c r="M11596" s="290"/>
      <c r="N11596" s="314"/>
    </row>
    <row r="11597" spans="12:14" s="291" customFormat="1" ht="12.75" hidden="1" customHeight="1">
      <c r="L11597" s="293"/>
      <c r="M11597" s="290"/>
      <c r="N11597" s="314"/>
    </row>
    <row r="11598" spans="12:14" s="291" customFormat="1" ht="12.75" hidden="1" customHeight="1">
      <c r="L11598" s="293"/>
      <c r="M11598" s="290"/>
      <c r="N11598" s="314"/>
    </row>
    <row r="11599" spans="12:14" s="291" customFormat="1" ht="12.75" hidden="1" customHeight="1">
      <c r="L11599" s="293"/>
      <c r="M11599" s="290"/>
      <c r="N11599" s="314"/>
    </row>
    <row r="11600" spans="12:14" s="291" customFormat="1" ht="12.75" hidden="1" customHeight="1">
      <c r="L11600" s="293"/>
      <c r="M11600" s="290"/>
      <c r="N11600" s="314"/>
    </row>
    <row r="11601" spans="12:14" s="291" customFormat="1" ht="12.75" hidden="1" customHeight="1">
      <c r="L11601" s="293"/>
      <c r="M11601" s="290"/>
      <c r="N11601" s="314"/>
    </row>
    <row r="11602" spans="12:14" s="291" customFormat="1" ht="12.75" hidden="1" customHeight="1">
      <c r="L11602" s="293"/>
      <c r="M11602" s="290"/>
      <c r="N11602" s="314"/>
    </row>
    <row r="11603" spans="12:14" s="291" customFormat="1" ht="12.75" hidden="1" customHeight="1">
      <c r="L11603" s="293"/>
      <c r="M11603" s="290"/>
      <c r="N11603" s="314"/>
    </row>
    <row r="11604" spans="12:14" s="291" customFormat="1" ht="12.75" hidden="1" customHeight="1">
      <c r="L11604" s="293"/>
      <c r="M11604" s="290"/>
      <c r="N11604" s="314"/>
    </row>
    <row r="11605" spans="12:14" s="291" customFormat="1" ht="12.75" hidden="1" customHeight="1">
      <c r="L11605" s="293"/>
      <c r="M11605" s="290"/>
      <c r="N11605" s="314"/>
    </row>
    <row r="11606" spans="12:14" s="291" customFormat="1" ht="12.75" hidden="1" customHeight="1">
      <c r="L11606" s="293"/>
      <c r="M11606" s="290"/>
      <c r="N11606" s="314"/>
    </row>
    <row r="11607" spans="12:14" s="291" customFormat="1" ht="12.75" hidden="1" customHeight="1">
      <c r="L11607" s="293"/>
      <c r="M11607" s="290"/>
      <c r="N11607" s="314"/>
    </row>
    <row r="11608" spans="12:14" s="291" customFormat="1" ht="12.75" hidden="1" customHeight="1">
      <c r="L11608" s="293"/>
      <c r="M11608" s="290"/>
      <c r="N11608" s="314"/>
    </row>
    <row r="11609" spans="12:14" s="291" customFormat="1" ht="12.75" hidden="1" customHeight="1">
      <c r="L11609" s="293"/>
      <c r="M11609" s="290"/>
      <c r="N11609" s="314"/>
    </row>
    <row r="11610" spans="12:14" s="291" customFormat="1" ht="12.75" hidden="1" customHeight="1">
      <c r="L11610" s="293"/>
      <c r="M11610" s="290"/>
      <c r="N11610" s="314"/>
    </row>
    <row r="11611" spans="12:14" s="291" customFormat="1" ht="12.75" hidden="1" customHeight="1">
      <c r="L11611" s="293"/>
      <c r="M11611" s="290"/>
      <c r="N11611" s="314"/>
    </row>
    <row r="11612" spans="12:14" s="291" customFormat="1" ht="12.75" hidden="1" customHeight="1">
      <c r="L11612" s="293"/>
      <c r="M11612" s="290"/>
      <c r="N11612" s="314"/>
    </row>
    <row r="11613" spans="12:14" s="291" customFormat="1" ht="12.75" hidden="1" customHeight="1">
      <c r="L11613" s="293"/>
      <c r="M11613" s="290"/>
      <c r="N11613" s="314"/>
    </row>
    <row r="11614" spans="12:14" s="291" customFormat="1" ht="12.75" hidden="1" customHeight="1">
      <c r="L11614" s="293"/>
      <c r="M11614" s="290"/>
      <c r="N11614" s="314"/>
    </row>
    <row r="11615" spans="12:14" s="291" customFormat="1" ht="12.75" hidden="1" customHeight="1">
      <c r="L11615" s="293"/>
      <c r="M11615" s="290"/>
      <c r="N11615" s="314"/>
    </row>
    <row r="11616" spans="12:14" s="291" customFormat="1" ht="12.75" hidden="1" customHeight="1">
      <c r="L11616" s="293"/>
      <c r="M11616" s="290"/>
      <c r="N11616" s="314"/>
    </row>
    <row r="11617" spans="12:14" s="291" customFormat="1" ht="12.75" hidden="1" customHeight="1">
      <c r="L11617" s="293"/>
      <c r="M11617" s="290"/>
      <c r="N11617" s="314"/>
    </row>
    <row r="11618" spans="12:14" s="291" customFormat="1" ht="12.75" hidden="1" customHeight="1">
      <c r="L11618" s="293"/>
      <c r="M11618" s="290"/>
      <c r="N11618" s="314"/>
    </row>
    <row r="11619" spans="12:14" s="291" customFormat="1" ht="12.75" hidden="1" customHeight="1">
      <c r="L11619" s="293"/>
      <c r="M11619" s="290"/>
      <c r="N11619" s="314"/>
    </row>
    <row r="11620" spans="12:14" s="291" customFormat="1" ht="12.75" hidden="1" customHeight="1">
      <c r="L11620" s="293"/>
      <c r="M11620" s="290"/>
      <c r="N11620" s="314"/>
    </row>
    <row r="11621" spans="12:14" s="291" customFormat="1" ht="12.75" hidden="1" customHeight="1">
      <c r="L11621" s="293"/>
      <c r="M11621" s="290"/>
      <c r="N11621" s="314"/>
    </row>
    <row r="11622" spans="12:14" s="291" customFormat="1" ht="12.75" hidden="1" customHeight="1">
      <c r="L11622" s="293"/>
      <c r="M11622" s="290"/>
      <c r="N11622" s="314"/>
    </row>
    <row r="11623" spans="12:14" s="291" customFormat="1" ht="12.75" hidden="1" customHeight="1">
      <c r="L11623" s="293"/>
      <c r="M11623" s="290"/>
      <c r="N11623" s="314"/>
    </row>
    <row r="11624" spans="12:14" s="291" customFormat="1" ht="12.75" hidden="1" customHeight="1">
      <c r="L11624" s="293"/>
      <c r="M11624" s="290"/>
      <c r="N11624" s="314"/>
    </row>
    <row r="11625" spans="12:14" s="291" customFormat="1" ht="12.75" hidden="1" customHeight="1">
      <c r="L11625" s="293"/>
      <c r="M11625" s="290"/>
      <c r="N11625" s="314"/>
    </row>
    <row r="11626" spans="12:14" s="291" customFormat="1" ht="12.75" hidden="1" customHeight="1">
      <c r="L11626" s="293"/>
      <c r="M11626" s="290"/>
      <c r="N11626" s="314"/>
    </row>
    <row r="11627" spans="12:14" s="291" customFormat="1" ht="12.75" hidden="1" customHeight="1">
      <c r="L11627" s="293"/>
      <c r="M11627" s="290"/>
      <c r="N11627" s="314"/>
    </row>
    <row r="11628" spans="12:14" s="291" customFormat="1" ht="12.75" hidden="1" customHeight="1">
      <c r="L11628" s="293"/>
      <c r="M11628" s="290"/>
      <c r="N11628" s="314"/>
    </row>
    <row r="11629" spans="12:14" s="291" customFormat="1" ht="12.75" hidden="1" customHeight="1">
      <c r="L11629" s="293"/>
      <c r="M11629" s="290"/>
      <c r="N11629" s="314"/>
    </row>
    <row r="11630" spans="12:14" s="291" customFormat="1" ht="12.75" hidden="1" customHeight="1">
      <c r="L11630" s="293"/>
      <c r="M11630" s="290"/>
      <c r="N11630" s="314"/>
    </row>
    <row r="11631" spans="12:14" s="291" customFormat="1" ht="12.75" hidden="1" customHeight="1">
      <c r="L11631" s="293"/>
      <c r="M11631" s="290"/>
      <c r="N11631" s="314"/>
    </row>
    <row r="11632" spans="12:14" s="291" customFormat="1" ht="12.75" hidden="1" customHeight="1">
      <c r="L11632" s="293"/>
      <c r="M11632" s="290"/>
      <c r="N11632" s="314"/>
    </row>
    <row r="11633" spans="12:14" s="291" customFormat="1" ht="12.75" hidden="1" customHeight="1">
      <c r="L11633" s="293"/>
      <c r="M11633" s="290"/>
      <c r="N11633" s="314"/>
    </row>
    <row r="11634" spans="12:14" s="291" customFormat="1" ht="12.75" hidden="1" customHeight="1">
      <c r="L11634" s="293"/>
      <c r="M11634" s="290"/>
      <c r="N11634" s="314"/>
    </row>
    <row r="11635" spans="12:14" s="291" customFormat="1" ht="12.75" hidden="1" customHeight="1">
      <c r="L11635" s="293"/>
      <c r="M11635" s="290"/>
      <c r="N11635" s="314"/>
    </row>
    <row r="11636" spans="12:14" s="291" customFormat="1" ht="12.75" hidden="1" customHeight="1">
      <c r="L11636" s="293"/>
      <c r="M11636" s="290"/>
      <c r="N11636" s="314"/>
    </row>
    <row r="11637" spans="12:14" s="291" customFormat="1" ht="12.75" hidden="1" customHeight="1">
      <c r="L11637" s="293"/>
      <c r="M11637" s="290"/>
      <c r="N11637" s="314"/>
    </row>
    <row r="11638" spans="12:14" s="291" customFormat="1" ht="12.75" hidden="1" customHeight="1">
      <c r="L11638" s="293"/>
      <c r="M11638" s="290"/>
      <c r="N11638" s="314"/>
    </row>
    <row r="11639" spans="12:14" s="291" customFormat="1" ht="12.75" hidden="1" customHeight="1">
      <c r="L11639" s="293"/>
      <c r="M11639" s="290"/>
      <c r="N11639" s="314"/>
    </row>
    <row r="11640" spans="12:14" s="291" customFormat="1" ht="12.75" hidden="1" customHeight="1">
      <c r="L11640" s="293"/>
      <c r="M11640" s="290"/>
      <c r="N11640" s="314"/>
    </row>
    <row r="11641" spans="12:14" s="291" customFormat="1" ht="12.75" hidden="1" customHeight="1">
      <c r="L11641" s="293"/>
      <c r="M11641" s="290"/>
      <c r="N11641" s="314"/>
    </row>
    <row r="11642" spans="12:14" s="291" customFormat="1" ht="12.75" hidden="1" customHeight="1">
      <c r="L11642" s="293"/>
      <c r="M11642" s="290"/>
      <c r="N11642" s="314"/>
    </row>
    <row r="11643" spans="12:14" s="291" customFormat="1" ht="12.75" hidden="1" customHeight="1">
      <c r="L11643" s="293"/>
      <c r="M11643" s="290"/>
      <c r="N11643" s="314"/>
    </row>
    <row r="11644" spans="12:14" s="291" customFormat="1" ht="12.75" hidden="1" customHeight="1">
      <c r="L11644" s="293"/>
      <c r="M11644" s="290"/>
      <c r="N11644" s="314"/>
    </row>
    <row r="11645" spans="12:14" s="291" customFormat="1" ht="12.75" hidden="1" customHeight="1">
      <c r="L11645" s="293"/>
      <c r="M11645" s="290"/>
      <c r="N11645" s="314"/>
    </row>
    <row r="11646" spans="12:14" s="291" customFormat="1" ht="12.75" hidden="1" customHeight="1">
      <c r="L11646" s="293"/>
      <c r="M11646" s="290"/>
      <c r="N11646" s="314"/>
    </row>
    <row r="11647" spans="12:14" s="291" customFormat="1" ht="12.75" hidden="1" customHeight="1">
      <c r="L11647" s="293"/>
      <c r="M11647" s="290"/>
      <c r="N11647" s="314"/>
    </row>
    <row r="11648" spans="12:14" s="291" customFormat="1" ht="12.75" hidden="1" customHeight="1">
      <c r="L11648" s="293"/>
      <c r="M11648" s="290"/>
      <c r="N11648" s="314"/>
    </row>
    <row r="11649" spans="12:14" s="291" customFormat="1" ht="12.75" hidden="1" customHeight="1">
      <c r="L11649" s="293"/>
      <c r="M11649" s="290"/>
      <c r="N11649" s="314"/>
    </row>
    <row r="11650" spans="12:14" s="291" customFormat="1" ht="12.75" hidden="1" customHeight="1">
      <c r="L11650" s="293"/>
      <c r="M11650" s="290"/>
      <c r="N11650" s="314"/>
    </row>
    <row r="11651" spans="12:14" s="291" customFormat="1" ht="12.75" hidden="1" customHeight="1">
      <c r="L11651" s="293"/>
      <c r="M11651" s="290"/>
      <c r="N11651" s="314"/>
    </row>
    <row r="11652" spans="12:14" s="291" customFormat="1" ht="12.75" hidden="1" customHeight="1">
      <c r="L11652" s="293"/>
      <c r="M11652" s="290"/>
      <c r="N11652" s="314"/>
    </row>
    <row r="11653" spans="12:14" s="291" customFormat="1" ht="12.75" hidden="1" customHeight="1">
      <c r="L11653" s="293"/>
      <c r="M11653" s="290"/>
      <c r="N11653" s="314"/>
    </row>
    <row r="11654" spans="12:14" s="291" customFormat="1" ht="12.75" hidden="1" customHeight="1">
      <c r="L11654" s="293"/>
      <c r="M11654" s="290"/>
      <c r="N11654" s="314"/>
    </row>
    <row r="11655" spans="12:14" s="291" customFormat="1" ht="12.75" hidden="1" customHeight="1">
      <c r="L11655" s="293"/>
      <c r="M11655" s="290"/>
      <c r="N11655" s="314"/>
    </row>
    <row r="11656" spans="12:14" s="291" customFormat="1" ht="12.75" hidden="1" customHeight="1">
      <c r="L11656" s="293"/>
      <c r="M11656" s="290"/>
      <c r="N11656" s="314"/>
    </row>
    <row r="11657" spans="12:14" s="291" customFormat="1" ht="12.75" hidden="1" customHeight="1">
      <c r="L11657" s="293"/>
      <c r="M11657" s="290"/>
      <c r="N11657" s="314"/>
    </row>
    <row r="11658" spans="12:14" s="291" customFormat="1" ht="12.75" hidden="1" customHeight="1">
      <c r="L11658" s="293"/>
      <c r="M11658" s="290"/>
      <c r="N11658" s="314"/>
    </row>
    <row r="11659" spans="12:14" s="291" customFormat="1" ht="12.75" hidden="1" customHeight="1">
      <c r="L11659" s="293"/>
      <c r="M11659" s="290"/>
      <c r="N11659" s="314"/>
    </row>
    <row r="11660" spans="12:14" s="291" customFormat="1" ht="12.75" hidden="1" customHeight="1">
      <c r="L11660" s="293"/>
      <c r="M11660" s="290"/>
      <c r="N11660" s="314"/>
    </row>
    <row r="11661" spans="12:14" s="291" customFormat="1" ht="12.75" hidden="1" customHeight="1">
      <c r="L11661" s="293"/>
      <c r="M11661" s="290"/>
      <c r="N11661" s="314"/>
    </row>
    <row r="11662" spans="12:14" s="291" customFormat="1" ht="12.75" hidden="1" customHeight="1">
      <c r="L11662" s="293"/>
      <c r="M11662" s="290"/>
      <c r="N11662" s="314"/>
    </row>
    <row r="11663" spans="12:14" s="291" customFormat="1" ht="12.75" hidden="1" customHeight="1">
      <c r="L11663" s="293"/>
      <c r="M11663" s="290"/>
      <c r="N11663" s="314"/>
    </row>
    <row r="11664" spans="12:14" s="291" customFormat="1" ht="12.75" hidden="1" customHeight="1">
      <c r="L11664" s="293"/>
      <c r="M11664" s="290"/>
      <c r="N11664" s="314"/>
    </row>
    <row r="11665" spans="12:14" s="291" customFormat="1" ht="12.75" hidden="1" customHeight="1">
      <c r="L11665" s="293"/>
      <c r="M11665" s="290"/>
      <c r="N11665" s="314"/>
    </row>
    <row r="11666" spans="12:14" s="291" customFormat="1" ht="12.75" hidden="1" customHeight="1">
      <c r="L11666" s="293"/>
      <c r="M11666" s="290"/>
      <c r="N11666" s="314"/>
    </row>
    <row r="11667" spans="12:14" s="291" customFormat="1" ht="12.75" hidden="1" customHeight="1">
      <c r="L11667" s="293"/>
      <c r="M11667" s="290"/>
      <c r="N11667" s="314"/>
    </row>
    <row r="11668" spans="12:14" s="291" customFormat="1" ht="12.75" hidden="1" customHeight="1">
      <c r="L11668" s="293"/>
      <c r="M11668" s="290"/>
      <c r="N11668" s="314"/>
    </row>
    <row r="11669" spans="12:14" s="291" customFormat="1" ht="12.75" hidden="1" customHeight="1">
      <c r="L11669" s="293"/>
      <c r="M11669" s="290"/>
      <c r="N11669" s="314"/>
    </row>
    <row r="11670" spans="12:14" s="291" customFormat="1" ht="12.75" hidden="1" customHeight="1">
      <c r="L11670" s="293"/>
      <c r="M11670" s="290"/>
      <c r="N11670" s="314"/>
    </row>
    <row r="11671" spans="12:14" s="291" customFormat="1" ht="12.75" hidden="1" customHeight="1">
      <c r="L11671" s="293"/>
      <c r="M11671" s="290"/>
      <c r="N11671" s="314"/>
    </row>
    <row r="11672" spans="12:14" s="291" customFormat="1" ht="12.75" hidden="1" customHeight="1">
      <c r="L11672" s="293"/>
      <c r="M11672" s="290"/>
      <c r="N11672" s="314"/>
    </row>
    <row r="11673" spans="12:14" s="291" customFormat="1" ht="12.75" hidden="1" customHeight="1">
      <c r="L11673" s="293"/>
      <c r="M11673" s="290"/>
      <c r="N11673" s="314"/>
    </row>
    <row r="11674" spans="12:14" s="291" customFormat="1" ht="12.75" hidden="1" customHeight="1">
      <c r="L11674" s="293"/>
      <c r="M11674" s="290"/>
      <c r="N11674" s="314"/>
    </row>
    <row r="11675" spans="12:14" s="291" customFormat="1" ht="12.75" hidden="1" customHeight="1">
      <c r="L11675" s="293"/>
      <c r="M11675" s="290"/>
      <c r="N11675" s="314"/>
    </row>
    <row r="11676" spans="12:14" s="291" customFormat="1" ht="12.75" hidden="1" customHeight="1">
      <c r="L11676" s="293"/>
      <c r="M11676" s="290"/>
      <c r="N11676" s="314"/>
    </row>
    <row r="11677" spans="12:14" s="291" customFormat="1" ht="12.75" hidden="1" customHeight="1">
      <c r="L11677" s="293"/>
      <c r="M11677" s="290"/>
      <c r="N11677" s="314"/>
    </row>
    <row r="11678" spans="12:14" s="291" customFormat="1" ht="12.75" hidden="1" customHeight="1">
      <c r="L11678" s="293"/>
      <c r="M11678" s="290"/>
      <c r="N11678" s="314"/>
    </row>
    <row r="11679" spans="12:14" s="291" customFormat="1" ht="12.75" hidden="1" customHeight="1">
      <c r="L11679" s="293"/>
      <c r="M11679" s="290"/>
      <c r="N11679" s="314"/>
    </row>
    <row r="11680" spans="12:14" s="291" customFormat="1" ht="12.75" hidden="1" customHeight="1">
      <c r="L11680" s="293"/>
      <c r="M11680" s="290"/>
      <c r="N11680" s="314"/>
    </row>
    <row r="11681" spans="12:14" s="291" customFormat="1" ht="12.75" hidden="1" customHeight="1">
      <c r="L11681" s="293"/>
      <c r="M11681" s="290"/>
      <c r="N11681" s="314"/>
    </row>
    <row r="11682" spans="12:14" s="291" customFormat="1" ht="12.75" hidden="1" customHeight="1">
      <c r="L11682" s="293"/>
      <c r="M11682" s="290"/>
      <c r="N11682" s="314"/>
    </row>
    <row r="11683" spans="12:14" s="291" customFormat="1" ht="12.75" hidden="1" customHeight="1">
      <c r="L11683" s="293"/>
      <c r="M11683" s="290"/>
      <c r="N11683" s="314"/>
    </row>
    <row r="11684" spans="12:14" s="291" customFormat="1" ht="12.75" hidden="1" customHeight="1">
      <c r="L11684" s="293"/>
      <c r="M11684" s="290"/>
      <c r="N11684" s="314"/>
    </row>
    <row r="11685" spans="12:14" s="291" customFormat="1" ht="12.75" hidden="1" customHeight="1">
      <c r="L11685" s="293"/>
      <c r="M11685" s="290"/>
      <c r="N11685" s="314"/>
    </row>
    <row r="11686" spans="12:14" s="291" customFormat="1" ht="12.75" hidden="1" customHeight="1">
      <c r="L11686" s="293"/>
      <c r="M11686" s="290"/>
      <c r="N11686" s="314"/>
    </row>
    <row r="11687" spans="12:14" s="291" customFormat="1" ht="12.75" hidden="1" customHeight="1">
      <c r="L11687" s="293"/>
      <c r="M11687" s="290"/>
      <c r="N11687" s="314"/>
    </row>
    <row r="11688" spans="12:14" s="291" customFormat="1" ht="12.75" hidden="1" customHeight="1">
      <c r="L11688" s="293"/>
      <c r="M11688" s="290"/>
      <c r="N11688" s="314"/>
    </row>
    <row r="11689" spans="12:14" s="291" customFormat="1" ht="12.75" hidden="1" customHeight="1">
      <c r="L11689" s="293"/>
      <c r="M11689" s="290"/>
      <c r="N11689" s="314"/>
    </row>
    <row r="11690" spans="12:14" s="291" customFormat="1" ht="12.75" hidden="1" customHeight="1">
      <c r="L11690" s="293"/>
      <c r="M11690" s="290"/>
      <c r="N11690" s="314"/>
    </row>
    <row r="11691" spans="12:14" s="291" customFormat="1" ht="12.75" hidden="1" customHeight="1">
      <c r="L11691" s="293"/>
      <c r="M11691" s="290"/>
      <c r="N11691" s="314"/>
    </row>
    <row r="11692" spans="12:14" s="291" customFormat="1" ht="12.75" hidden="1" customHeight="1">
      <c r="L11692" s="293"/>
      <c r="M11692" s="290"/>
      <c r="N11692" s="314"/>
    </row>
    <row r="11693" spans="12:14" s="291" customFormat="1" ht="12.75" hidden="1" customHeight="1">
      <c r="L11693" s="293"/>
      <c r="M11693" s="290"/>
      <c r="N11693" s="314"/>
    </row>
    <row r="11694" spans="12:14" s="291" customFormat="1" ht="12.75" hidden="1" customHeight="1">
      <c r="L11694" s="293"/>
      <c r="M11694" s="290"/>
      <c r="N11694" s="314"/>
    </row>
    <row r="11695" spans="12:14" s="291" customFormat="1" ht="12.75" hidden="1" customHeight="1">
      <c r="L11695" s="293"/>
      <c r="M11695" s="290"/>
      <c r="N11695" s="314"/>
    </row>
    <row r="11696" spans="12:14" s="291" customFormat="1" ht="12.75" hidden="1" customHeight="1">
      <c r="L11696" s="293"/>
      <c r="M11696" s="290"/>
      <c r="N11696" s="314"/>
    </row>
    <row r="11697" spans="12:14" s="291" customFormat="1" ht="12.75" hidden="1" customHeight="1">
      <c r="L11697" s="293"/>
      <c r="M11697" s="290"/>
      <c r="N11697" s="314"/>
    </row>
    <row r="11698" spans="12:14" s="291" customFormat="1" ht="12.75" hidden="1" customHeight="1">
      <c r="L11698" s="293"/>
      <c r="M11698" s="290"/>
      <c r="N11698" s="314"/>
    </row>
    <row r="11699" spans="12:14" s="291" customFormat="1" ht="12.75" hidden="1" customHeight="1">
      <c r="L11699" s="293"/>
      <c r="M11699" s="290"/>
      <c r="N11699" s="314"/>
    </row>
    <row r="11700" spans="12:14" s="291" customFormat="1" ht="12.75" hidden="1" customHeight="1">
      <c r="L11700" s="293"/>
      <c r="M11700" s="290"/>
      <c r="N11700" s="314"/>
    </row>
    <row r="11701" spans="12:14" s="291" customFormat="1" ht="12.75" hidden="1" customHeight="1">
      <c r="L11701" s="293"/>
      <c r="M11701" s="290"/>
      <c r="N11701" s="314"/>
    </row>
    <row r="11702" spans="12:14" s="291" customFormat="1" ht="12.75" hidden="1" customHeight="1">
      <c r="L11702" s="293"/>
      <c r="M11702" s="290"/>
      <c r="N11702" s="314"/>
    </row>
    <row r="11703" spans="12:14" s="291" customFormat="1" ht="12.75" hidden="1" customHeight="1">
      <c r="L11703" s="293"/>
      <c r="M11703" s="290"/>
      <c r="N11703" s="314"/>
    </row>
    <row r="11704" spans="12:14" s="291" customFormat="1" ht="12.75" hidden="1" customHeight="1">
      <c r="L11704" s="293"/>
      <c r="M11704" s="290"/>
      <c r="N11704" s="314"/>
    </row>
    <row r="11705" spans="12:14" s="291" customFormat="1" ht="12.75" hidden="1" customHeight="1">
      <c r="L11705" s="293"/>
      <c r="M11705" s="290"/>
      <c r="N11705" s="314"/>
    </row>
    <row r="11706" spans="12:14" s="291" customFormat="1" ht="12.75" hidden="1" customHeight="1">
      <c r="L11706" s="293"/>
      <c r="M11706" s="290"/>
      <c r="N11706" s="314"/>
    </row>
    <row r="11707" spans="12:14" s="291" customFormat="1" ht="12.75" hidden="1" customHeight="1">
      <c r="L11707" s="293"/>
      <c r="M11707" s="290"/>
      <c r="N11707" s="314"/>
    </row>
    <row r="11708" spans="12:14" s="291" customFormat="1" ht="12.75" hidden="1" customHeight="1">
      <c r="L11708" s="293"/>
      <c r="M11708" s="290"/>
      <c r="N11708" s="314"/>
    </row>
    <row r="11709" spans="12:14" s="291" customFormat="1" ht="12.75" hidden="1" customHeight="1">
      <c r="L11709" s="293"/>
      <c r="M11709" s="290"/>
      <c r="N11709" s="314"/>
    </row>
    <row r="11710" spans="12:14" s="291" customFormat="1" ht="12.75" hidden="1" customHeight="1">
      <c r="L11710" s="293"/>
      <c r="M11710" s="290"/>
      <c r="N11710" s="314"/>
    </row>
    <row r="11711" spans="12:14" s="291" customFormat="1" ht="12.75" hidden="1" customHeight="1">
      <c r="L11711" s="293"/>
      <c r="M11711" s="290"/>
      <c r="N11711" s="314"/>
    </row>
    <row r="11712" spans="12:14" s="291" customFormat="1" ht="12.75" hidden="1" customHeight="1">
      <c r="L11712" s="293"/>
      <c r="M11712" s="290"/>
      <c r="N11712" s="314"/>
    </row>
    <row r="11713" spans="12:14" s="291" customFormat="1" ht="12.75" hidden="1" customHeight="1">
      <c r="L11713" s="293"/>
      <c r="M11713" s="290"/>
      <c r="N11713" s="314"/>
    </row>
    <row r="11714" spans="12:14" s="291" customFormat="1" ht="12.75" hidden="1" customHeight="1">
      <c r="L11714" s="293"/>
      <c r="M11714" s="290"/>
      <c r="N11714" s="314"/>
    </row>
    <row r="11715" spans="12:14" s="291" customFormat="1" ht="12.75" hidden="1" customHeight="1">
      <c r="L11715" s="293"/>
      <c r="M11715" s="290"/>
      <c r="N11715" s="314"/>
    </row>
    <row r="11716" spans="12:14" s="291" customFormat="1" ht="12.75" hidden="1" customHeight="1">
      <c r="L11716" s="293"/>
      <c r="M11716" s="290"/>
      <c r="N11716" s="314"/>
    </row>
    <row r="11717" spans="12:14" s="291" customFormat="1" ht="12.75" hidden="1" customHeight="1">
      <c r="L11717" s="293"/>
      <c r="M11717" s="290"/>
      <c r="N11717" s="314"/>
    </row>
    <row r="11718" spans="12:14" s="291" customFormat="1" ht="12.75" hidden="1" customHeight="1">
      <c r="L11718" s="293"/>
      <c r="M11718" s="290"/>
      <c r="N11718" s="314"/>
    </row>
    <row r="11719" spans="12:14" s="291" customFormat="1" ht="12.75" hidden="1" customHeight="1">
      <c r="L11719" s="293"/>
      <c r="M11719" s="290"/>
      <c r="N11719" s="314"/>
    </row>
    <row r="11720" spans="12:14" s="291" customFormat="1" ht="12.75" hidden="1" customHeight="1">
      <c r="L11720" s="293"/>
      <c r="M11720" s="290"/>
      <c r="N11720" s="314"/>
    </row>
    <row r="11721" spans="12:14" s="291" customFormat="1" ht="12.75" hidden="1" customHeight="1">
      <c r="L11721" s="293"/>
      <c r="M11721" s="290"/>
      <c r="N11721" s="314"/>
    </row>
    <row r="11722" spans="12:14" s="291" customFormat="1" ht="12.75" hidden="1" customHeight="1">
      <c r="L11722" s="293"/>
      <c r="M11722" s="290"/>
      <c r="N11722" s="314"/>
    </row>
    <row r="11723" spans="12:14" s="291" customFormat="1" ht="12.75" hidden="1" customHeight="1">
      <c r="L11723" s="293"/>
      <c r="M11723" s="290"/>
      <c r="N11723" s="314"/>
    </row>
    <row r="11724" spans="12:14" s="291" customFormat="1" ht="12.75" hidden="1" customHeight="1">
      <c r="L11724" s="293"/>
      <c r="M11724" s="290"/>
      <c r="N11724" s="314"/>
    </row>
    <row r="11725" spans="12:14" s="291" customFormat="1" ht="12.75" hidden="1" customHeight="1">
      <c r="L11725" s="293"/>
      <c r="M11725" s="290"/>
      <c r="N11725" s="314"/>
    </row>
    <row r="11726" spans="12:14" s="291" customFormat="1" ht="12.75" hidden="1" customHeight="1">
      <c r="L11726" s="293"/>
      <c r="M11726" s="290"/>
      <c r="N11726" s="314"/>
    </row>
    <row r="11727" spans="12:14" s="291" customFormat="1" ht="12.75" hidden="1" customHeight="1">
      <c r="L11727" s="293"/>
      <c r="M11727" s="290"/>
      <c r="N11727" s="314"/>
    </row>
    <row r="11728" spans="12:14" s="291" customFormat="1" ht="12.75" hidden="1" customHeight="1">
      <c r="L11728" s="293"/>
      <c r="M11728" s="290"/>
      <c r="N11728" s="314"/>
    </row>
    <row r="11729" spans="12:14" s="291" customFormat="1" ht="12.75" hidden="1" customHeight="1">
      <c r="L11729" s="293"/>
      <c r="M11729" s="290"/>
      <c r="N11729" s="314"/>
    </row>
    <row r="11730" spans="12:14" s="291" customFormat="1" ht="12.75" hidden="1" customHeight="1">
      <c r="L11730" s="293"/>
      <c r="M11730" s="290"/>
      <c r="N11730" s="314"/>
    </row>
    <row r="11731" spans="12:14" s="291" customFormat="1" ht="12.75" hidden="1" customHeight="1">
      <c r="L11731" s="293"/>
      <c r="M11731" s="290"/>
      <c r="N11731" s="314"/>
    </row>
    <row r="11732" spans="12:14" s="291" customFormat="1" ht="12.75" hidden="1" customHeight="1">
      <c r="L11732" s="293"/>
      <c r="M11732" s="290"/>
      <c r="N11732" s="314"/>
    </row>
    <row r="11733" spans="12:14" s="291" customFormat="1" ht="12.75" hidden="1" customHeight="1">
      <c r="L11733" s="293"/>
      <c r="M11733" s="290"/>
      <c r="N11733" s="314"/>
    </row>
    <row r="11734" spans="12:14" s="291" customFormat="1" ht="12.75" hidden="1" customHeight="1">
      <c r="L11734" s="293"/>
      <c r="M11734" s="290"/>
      <c r="N11734" s="314"/>
    </row>
    <row r="11735" spans="12:14" s="291" customFormat="1" ht="12.75" hidden="1" customHeight="1">
      <c r="L11735" s="293"/>
      <c r="M11735" s="290"/>
      <c r="N11735" s="314"/>
    </row>
    <row r="11736" spans="12:14" s="291" customFormat="1" ht="12.75" hidden="1" customHeight="1">
      <c r="L11736" s="293"/>
      <c r="M11736" s="290"/>
      <c r="N11736" s="314"/>
    </row>
    <row r="11737" spans="12:14" s="291" customFormat="1" ht="12.75" hidden="1" customHeight="1">
      <c r="L11737" s="293"/>
      <c r="M11737" s="290"/>
      <c r="N11737" s="314"/>
    </row>
    <row r="11738" spans="12:14" s="291" customFormat="1" ht="12.75" hidden="1" customHeight="1">
      <c r="L11738" s="293"/>
      <c r="M11738" s="290"/>
      <c r="N11738" s="314"/>
    </row>
    <row r="11739" spans="12:14" s="291" customFormat="1" ht="12.75" hidden="1" customHeight="1">
      <c r="L11739" s="293"/>
      <c r="M11739" s="290"/>
      <c r="N11739" s="314"/>
    </row>
    <row r="11740" spans="12:14" s="291" customFormat="1" ht="12.75" hidden="1" customHeight="1">
      <c r="L11740" s="293"/>
      <c r="M11740" s="290"/>
      <c r="N11740" s="314"/>
    </row>
    <row r="11741" spans="12:14" s="291" customFormat="1" ht="12.75" hidden="1" customHeight="1">
      <c r="L11741" s="293"/>
      <c r="M11741" s="290"/>
      <c r="N11741" s="314"/>
    </row>
    <row r="11742" spans="12:14" s="291" customFormat="1" ht="12.75" hidden="1" customHeight="1">
      <c r="L11742" s="293"/>
      <c r="M11742" s="290"/>
      <c r="N11742" s="314"/>
    </row>
    <row r="11743" spans="12:14" s="291" customFormat="1" ht="12.75" hidden="1" customHeight="1">
      <c r="L11743" s="293"/>
      <c r="M11743" s="290"/>
      <c r="N11743" s="314"/>
    </row>
    <row r="11744" spans="12:14" s="291" customFormat="1" ht="12.75" hidden="1" customHeight="1">
      <c r="L11744" s="293"/>
      <c r="M11744" s="290"/>
      <c r="N11744" s="314"/>
    </row>
    <row r="11745" spans="12:14" s="291" customFormat="1" ht="12.75" hidden="1" customHeight="1">
      <c r="L11745" s="293"/>
      <c r="M11745" s="290"/>
      <c r="N11745" s="314"/>
    </row>
    <row r="11746" spans="12:14" s="291" customFormat="1" ht="12.75" hidden="1" customHeight="1">
      <c r="L11746" s="293"/>
      <c r="M11746" s="290"/>
      <c r="N11746" s="314"/>
    </row>
    <row r="11747" spans="12:14" s="291" customFormat="1" ht="12.75" hidden="1" customHeight="1">
      <c r="L11747" s="293"/>
      <c r="M11747" s="290"/>
      <c r="N11747" s="314"/>
    </row>
    <row r="11748" spans="12:14" s="291" customFormat="1" ht="12.75" hidden="1" customHeight="1">
      <c r="L11748" s="293"/>
      <c r="M11748" s="290"/>
      <c r="N11748" s="314"/>
    </row>
    <row r="11749" spans="12:14" s="291" customFormat="1" ht="12.75" hidden="1" customHeight="1">
      <c r="L11749" s="293"/>
      <c r="M11749" s="290"/>
      <c r="N11749" s="314"/>
    </row>
    <row r="11750" spans="12:14" s="291" customFormat="1" ht="12.75" hidden="1" customHeight="1">
      <c r="L11750" s="293"/>
      <c r="M11750" s="290"/>
      <c r="N11750" s="314"/>
    </row>
    <row r="11751" spans="12:14" s="291" customFormat="1" ht="12.75" hidden="1" customHeight="1">
      <c r="L11751" s="293"/>
      <c r="M11751" s="290"/>
      <c r="N11751" s="314"/>
    </row>
    <row r="11752" spans="12:14" s="291" customFormat="1" ht="12.75" hidden="1" customHeight="1">
      <c r="L11752" s="293"/>
      <c r="M11752" s="290"/>
      <c r="N11752" s="314"/>
    </row>
    <row r="11753" spans="12:14" s="291" customFormat="1" ht="12.75" hidden="1" customHeight="1">
      <c r="L11753" s="293"/>
      <c r="M11753" s="290"/>
      <c r="N11753" s="314"/>
    </row>
    <row r="11754" spans="12:14" s="291" customFormat="1" ht="12.75" hidden="1" customHeight="1">
      <c r="L11754" s="293"/>
      <c r="M11754" s="290"/>
      <c r="N11754" s="314"/>
    </row>
    <row r="11755" spans="12:14" s="291" customFormat="1" ht="12.75" hidden="1" customHeight="1">
      <c r="L11755" s="293"/>
      <c r="M11755" s="290"/>
      <c r="N11755" s="314"/>
    </row>
    <row r="11756" spans="12:14" s="291" customFormat="1" ht="12.75" hidden="1" customHeight="1">
      <c r="L11756" s="293"/>
      <c r="M11756" s="290"/>
      <c r="N11756" s="314"/>
    </row>
    <row r="11757" spans="12:14" s="291" customFormat="1" ht="12.75" hidden="1" customHeight="1">
      <c r="L11757" s="293"/>
      <c r="M11757" s="290"/>
      <c r="N11757" s="314"/>
    </row>
    <row r="11758" spans="12:14" s="291" customFormat="1" ht="12.75" hidden="1" customHeight="1">
      <c r="L11758" s="293"/>
      <c r="M11758" s="290"/>
      <c r="N11758" s="314"/>
    </row>
    <row r="11759" spans="12:14" s="291" customFormat="1" ht="12.75" hidden="1" customHeight="1">
      <c r="L11759" s="293"/>
      <c r="M11759" s="290"/>
      <c r="N11759" s="314"/>
    </row>
    <row r="11760" spans="12:14" s="291" customFormat="1" ht="12.75" hidden="1" customHeight="1">
      <c r="L11760" s="293"/>
      <c r="M11760" s="290"/>
      <c r="N11760" s="314"/>
    </row>
    <row r="11761" spans="12:14" s="291" customFormat="1" ht="12.75" hidden="1" customHeight="1">
      <c r="L11761" s="293"/>
      <c r="M11761" s="290"/>
      <c r="N11761" s="314"/>
    </row>
    <row r="11762" spans="12:14" s="291" customFormat="1" ht="12.75" hidden="1" customHeight="1">
      <c r="L11762" s="293"/>
      <c r="M11762" s="290"/>
      <c r="N11762" s="314"/>
    </row>
    <row r="11763" spans="12:14" s="291" customFormat="1" ht="12.75" hidden="1" customHeight="1">
      <c r="L11763" s="293"/>
      <c r="M11763" s="290"/>
      <c r="N11763" s="314"/>
    </row>
    <row r="11764" spans="12:14" s="291" customFormat="1" ht="12.75" hidden="1" customHeight="1">
      <c r="L11764" s="293"/>
      <c r="M11764" s="290"/>
      <c r="N11764" s="314"/>
    </row>
    <row r="11765" spans="12:14" s="291" customFormat="1" ht="12.75" hidden="1" customHeight="1">
      <c r="L11765" s="293"/>
      <c r="M11765" s="290"/>
      <c r="N11765" s="314"/>
    </row>
    <row r="11766" spans="12:14" s="291" customFormat="1" ht="12.75" hidden="1" customHeight="1">
      <c r="L11766" s="293"/>
      <c r="M11766" s="290"/>
      <c r="N11766" s="314"/>
    </row>
    <row r="11767" spans="12:14" s="291" customFormat="1" ht="12.75" hidden="1" customHeight="1">
      <c r="L11767" s="293"/>
      <c r="M11767" s="290"/>
      <c r="N11767" s="314"/>
    </row>
    <row r="11768" spans="12:14" s="291" customFormat="1" ht="12.75" hidden="1" customHeight="1">
      <c r="L11768" s="293"/>
      <c r="M11768" s="290"/>
      <c r="N11768" s="314"/>
    </row>
    <row r="11769" spans="12:14" s="291" customFormat="1" ht="12.75" hidden="1" customHeight="1">
      <c r="L11769" s="293"/>
      <c r="M11769" s="290"/>
      <c r="N11769" s="314"/>
    </row>
    <row r="11770" spans="12:14" s="291" customFormat="1" ht="12.75" hidden="1" customHeight="1">
      <c r="L11770" s="293"/>
      <c r="M11770" s="290"/>
      <c r="N11770" s="314"/>
    </row>
    <row r="11771" spans="12:14" s="291" customFormat="1" ht="12.75" hidden="1" customHeight="1">
      <c r="L11771" s="293"/>
      <c r="M11771" s="290"/>
      <c r="N11771" s="314"/>
    </row>
    <row r="11772" spans="12:14" s="291" customFormat="1" ht="12.75" hidden="1" customHeight="1">
      <c r="L11772" s="293"/>
      <c r="M11772" s="290"/>
      <c r="N11772" s="314"/>
    </row>
    <row r="11773" spans="12:14" s="291" customFormat="1" ht="12.75" hidden="1" customHeight="1">
      <c r="L11773" s="293"/>
      <c r="M11773" s="290"/>
      <c r="N11773" s="314"/>
    </row>
    <row r="11774" spans="12:14" s="291" customFormat="1" ht="12.75" hidden="1" customHeight="1">
      <c r="L11774" s="293"/>
      <c r="M11774" s="290"/>
      <c r="N11774" s="314"/>
    </row>
    <row r="11775" spans="12:14" s="291" customFormat="1" ht="12.75" hidden="1" customHeight="1">
      <c r="L11775" s="293"/>
      <c r="M11775" s="290"/>
      <c r="N11775" s="314"/>
    </row>
    <row r="11776" spans="12:14" s="291" customFormat="1" ht="12.75" hidden="1" customHeight="1">
      <c r="L11776" s="293"/>
      <c r="M11776" s="290"/>
      <c r="N11776" s="314"/>
    </row>
    <row r="11777" spans="12:14" s="291" customFormat="1" ht="12.75" hidden="1" customHeight="1">
      <c r="L11777" s="293"/>
      <c r="M11777" s="290"/>
      <c r="N11777" s="314"/>
    </row>
    <row r="11778" spans="12:14" s="291" customFormat="1" ht="12.75" hidden="1" customHeight="1">
      <c r="L11778" s="293"/>
      <c r="M11778" s="290"/>
      <c r="N11778" s="314"/>
    </row>
    <row r="11779" spans="12:14" s="291" customFormat="1" ht="12.75" hidden="1" customHeight="1">
      <c r="L11779" s="293"/>
      <c r="M11779" s="290"/>
      <c r="N11779" s="314"/>
    </row>
    <row r="11780" spans="12:14" s="291" customFormat="1" ht="12.75" hidden="1" customHeight="1">
      <c r="L11780" s="293"/>
      <c r="M11780" s="290"/>
      <c r="N11780" s="314"/>
    </row>
    <row r="11781" spans="12:14" s="291" customFormat="1" ht="12.75" hidden="1" customHeight="1">
      <c r="L11781" s="293"/>
      <c r="M11781" s="290"/>
      <c r="N11781" s="314"/>
    </row>
    <row r="11782" spans="12:14" s="291" customFormat="1" ht="12.75" hidden="1" customHeight="1">
      <c r="L11782" s="293"/>
      <c r="M11782" s="290"/>
      <c r="N11782" s="314"/>
    </row>
    <row r="11783" spans="12:14" s="291" customFormat="1" ht="12.75" hidden="1" customHeight="1">
      <c r="L11783" s="293"/>
      <c r="M11783" s="290"/>
      <c r="N11783" s="314"/>
    </row>
    <row r="11784" spans="12:14" s="291" customFormat="1" ht="12.75" hidden="1" customHeight="1">
      <c r="L11784" s="293"/>
      <c r="M11784" s="290"/>
      <c r="N11784" s="314"/>
    </row>
    <row r="11785" spans="12:14" s="291" customFormat="1" ht="12.75" hidden="1" customHeight="1">
      <c r="L11785" s="293"/>
      <c r="M11785" s="290"/>
      <c r="N11785" s="314"/>
    </row>
    <row r="11786" spans="12:14" s="291" customFormat="1" ht="12.75" hidden="1" customHeight="1">
      <c r="L11786" s="293"/>
      <c r="M11786" s="290"/>
      <c r="N11786" s="314"/>
    </row>
    <row r="11787" spans="12:14" s="291" customFormat="1" ht="12.75" hidden="1" customHeight="1">
      <c r="L11787" s="293"/>
      <c r="M11787" s="290"/>
      <c r="N11787" s="314"/>
    </row>
    <row r="11788" spans="12:14" s="291" customFormat="1" ht="12.75" hidden="1" customHeight="1">
      <c r="L11788" s="293"/>
      <c r="M11788" s="290"/>
      <c r="N11788" s="314"/>
    </row>
    <row r="11789" spans="12:14" s="291" customFormat="1" ht="12.75" hidden="1" customHeight="1">
      <c r="L11789" s="293"/>
      <c r="M11789" s="290"/>
      <c r="N11789" s="314"/>
    </row>
    <row r="11790" spans="12:14" s="291" customFormat="1" ht="12.75" hidden="1" customHeight="1">
      <c r="L11790" s="293"/>
      <c r="M11790" s="290"/>
      <c r="N11790" s="314"/>
    </row>
    <row r="11791" spans="12:14" s="291" customFormat="1" ht="12.75" hidden="1" customHeight="1">
      <c r="L11791" s="293"/>
      <c r="M11791" s="290"/>
      <c r="N11791" s="314"/>
    </row>
    <row r="11792" spans="12:14" s="291" customFormat="1" ht="12.75" hidden="1" customHeight="1">
      <c r="L11792" s="293"/>
      <c r="M11792" s="290"/>
      <c r="N11792" s="314"/>
    </row>
    <row r="11793" spans="12:14" s="291" customFormat="1" ht="12.75" hidden="1" customHeight="1">
      <c r="L11793" s="293"/>
      <c r="M11793" s="290"/>
      <c r="N11793" s="314"/>
    </row>
    <row r="11794" spans="12:14" s="291" customFormat="1" ht="12.75" hidden="1" customHeight="1">
      <c r="L11794" s="293"/>
      <c r="M11794" s="290"/>
      <c r="N11794" s="314"/>
    </row>
    <row r="11795" spans="12:14" s="291" customFormat="1" ht="12.75" hidden="1" customHeight="1">
      <c r="L11795" s="293"/>
      <c r="M11795" s="290"/>
      <c r="N11795" s="314"/>
    </row>
    <row r="11796" spans="12:14" s="291" customFormat="1" ht="12.75" hidden="1" customHeight="1">
      <c r="L11796" s="293"/>
      <c r="M11796" s="290"/>
      <c r="N11796" s="314"/>
    </row>
    <row r="11797" spans="12:14" s="291" customFormat="1" ht="12.75" hidden="1" customHeight="1">
      <c r="L11797" s="293"/>
      <c r="M11797" s="290"/>
      <c r="N11797" s="314"/>
    </row>
    <row r="11798" spans="12:14" s="291" customFormat="1" ht="12.75" hidden="1" customHeight="1">
      <c r="L11798" s="293"/>
      <c r="M11798" s="290"/>
      <c r="N11798" s="314"/>
    </row>
    <row r="11799" spans="12:14" s="291" customFormat="1" ht="12.75" hidden="1" customHeight="1">
      <c r="L11799" s="293"/>
      <c r="M11799" s="290"/>
      <c r="N11799" s="314"/>
    </row>
    <row r="11800" spans="12:14" s="291" customFormat="1" ht="12.75" hidden="1" customHeight="1">
      <c r="L11800" s="293"/>
      <c r="M11800" s="290"/>
      <c r="N11800" s="314"/>
    </row>
    <row r="11801" spans="12:14" s="291" customFormat="1" ht="12.75" hidden="1" customHeight="1">
      <c r="L11801" s="293"/>
      <c r="M11801" s="290"/>
      <c r="N11801" s="314"/>
    </row>
    <row r="11802" spans="12:14" s="291" customFormat="1" ht="12.75" hidden="1" customHeight="1">
      <c r="L11802" s="293"/>
      <c r="M11802" s="290"/>
      <c r="N11802" s="314"/>
    </row>
    <row r="11803" spans="12:14" s="291" customFormat="1" ht="12.75" hidden="1" customHeight="1">
      <c r="L11803" s="293"/>
      <c r="M11803" s="290"/>
      <c r="N11803" s="314"/>
    </row>
    <row r="11804" spans="12:14" s="291" customFormat="1" ht="12.75" hidden="1" customHeight="1">
      <c r="L11804" s="293"/>
      <c r="M11804" s="290"/>
      <c r="N11804" s="314"/>
    </row>
    <row r="11805" spans="12:14" s="291" customFormat="1" ht="12.75" hidden="1" customHeight="1">
      <c r="L11805" s="293"/>
      <c r="M11805" s="290"/>
      <c r="N11805" s="314"/>
    </row>
    <row r="11806" spans="12:14" s="291" customFormat="1" ht="12.75" hidden="1" customHeight="1">
      <c r="L11806" s="293"/>
      <c r="M11806" s="290"/>
      <c r="N11806" s="314"/>
    </row>
    <row r="11807" spans="12:14" s="291" customFormat="1" ht="12.75" hidden="1" customHeight="1">
      <c r="L11807" s="293"/>
      <c r="M11807" s="290"/>
      <c r="N11807" s="314"/>
    </row>
    <row r="11808" spans="12:14" s="291" customFormat="1" ht="12.75" hidden="1" customHeight="1">
      <c r="L11808" s="293"/>
      <c r="M11808" s="290"/>
      <c r="N11808" s="314"/>
    </row>
    <row r="11809" spans="12:14" s="291" customFormat="1" ht="12.75" hidden="1" customHeight="1">
      <c r="L11809" s="293"/>
      <c r="M11809" s="290"/>
      <c r="N11809" s="314"/>
    </row>
    <row r="11810" spans="12:14" s="291" customFormat="1" ht="12.75" hidden="1" customHeight="1">
      <c r="L11810" s="293"/>
      <c r="M11810" s="290"/>
      <c r="N11810" s="314"/>
    </row>
    <row r="11811" spans="12:14" s="291" customFormat="1" ht="12.75" hidden="1" customHeight="1">
      <c r="L11811" s="293"/>
      <c r="M11811" s="290"/>
      <c r="N11811" s="314"/>
    </row>
    <row r="11812" spans="12:14" s="291" customFormat="1" ht="12.75" hidden="1" customHeight="1">
      <c r="L11812" s="293"/>
      <c r="M11812" s="290"/>
      <c r="N11812" s="314"/>
    </row>
    <row r="11813" spans="12:14" s="291" customFormat="1" ht="12.75" hidden="1" customHeight="1">
      <c r="L11813" s="293"/>
      <c r="M11813" s="290"/>
      <c r="N11813" s="314"/>
    </row>
    <row r="11814" spans="12:14" s="291" customFormat="1" ht="12.75" hidden="1" customHeight="1">
      <c r="L11814" s="293"/>
      <c r="M11814" s="290"/>
      <c r="N11814" s="314"/>
    </row>
    <row r="11815" spans="12:14" s="291" customFormat="1" ht="12.75" hidden="1" customHeight="1">
      <c r="L11815" s="293"/>
      <c r="M11815" s="290"/>
      <c r="N11815" s="314"/>
    </row>
    <row r="11816" spans="12:14" s="291" customFormat="1" ht="12.75" hidden="1" customHeight="1">
      <c r="L11816" s="293"/>
      <c r="M11816" s="290"/>
      <c r="N11816" s="314"/>
    </row>
    <row r="11817" spans="12:14" s="291" customFormat="1" ht="12.75" hidden="1" customHeight="1">
      <c r="L11817" s="293"/>
      <c r="M11817" s="290"/>
      <c r="N11817" s="314"/>
    </row>
    <row r="11818" spans="12:14" s="291" customFormat="1" ht="12.75" hidden="1" customHeight="1">
      <c r="L11818" s="293"/>
      <c r="M11818" s="290"/>
      <c r="N11818" s="314"/>
    </row>
    <row r="11819" spans="12:14" s="291" customFormat="1" ht="12.75" hidden="1" customHeight="1">
      <c r="L11819" s="293"/>
      <c r="M11819" s="290"/>
      <c r="N11819" s="314"/>
    </row>
    <row r="11820" spans="12:14" s="291" customFormat="1" ht="12.75" hidden="1" customHeight="1">
      <c r="L11820" s="293"/>
      <c r="M11820" s="290"/>
      <c r="N11820" s="314"/>
    </row>
    <row r="11821" spans="12:14" s="291" customFormat="1" ht="12.75" hidden="1" customHeight="1">
      <c r="L11821" s="293"/>
      <c r="M11821" s="290"/>
      <c r="N11821" s="314"/>
    </row>
    <row r="11822" spans="12:14" s="291" customFormat="1" ht="12.75" hidden="1" customHeight="1">
      <c r="L11822" s="293"/>
      <c r="M11822" s="290"/>
      <c r="N11822" s="314"/>
    </row>
    <row r="11823" spans="12:14" s="291" customFormat="1" ht="12.75" hidden="1" customHeight="1">
      <c r="L11823" s="293"/>
      <c r="M11823" s="290"/>
      <c r="N11823" s="314"/>
    </row>
    <row r="11824" spans="12:14" s="291" customFormat="1" ht="12.75" hidden="1" customHeight="1">
      <c r="L11824" s="293"/>
      <c r="M11824" s="290"/>
      <c r="N11824" s="314"/>
    </row>
    <row r="11825" spans="12:14" s="291" customFormat="1" ht="12.75" hidden="1" customHeight="1">
      <c r="L11825" s="293"/>
      <c r="M11825" s="290"/>
      <c r="N11825" s="314"/>
    </row>
    <row r="11826" spans="12:14" s="291" customFormat="1" ht="12.75" hidden="1" customHeight="1">
      <c r="L11826" s="293"/>
      <c r="M11826" s="290"/>
      <c r="N11826" s="314"/>
    </row>
    <row r="11827" spans="12:14" s="291" customFormat="1" ht="12.75" hidden="1" customHeight="1">
      <c r="L11827" s="293"/>
      <c r="M11827" s="290"/>
      <c r="N11827" s="314"/>
    </row>
    <row r="11828" spans="12:14" s="291" customFormat="1" ht="12.75" hidden="1" customHeight="1">
      <c r="L11828" s="293"/>
      <c r="M11828" s="290"/>
      <c r="N11828" s="314"/>
    </row>
    <row r="11829" spans="12:14" s="291" customFormat="1" ht="12.75" hidden="1" customHeight="1">
      <c r="L11829" s="293"/>
      <c r="M11829" s="290"/>
      <c r="N11829" s="314"/>
    </row>
    <row r="11830" spans="12:14" s="291" customFormat="1" ht="12.75" hidden="1" customHeight="1">
      <c r="L11830" s="293"/>
      <c r="M11830" s="290"/>
      <c r="N11830" s="314"/>
    </row>
    <row r="11831" spans="12:14" s="291" customFormat="1" ht="12.75" hidden="1" customHeight="1">
      <c r="L11831" s="293"/>
      <c r="M11831" s="290"/>
      <c r="N11831" s="314"/>
    </row>
    <row r="11832" spans="12:14" s="291" customFormat="1" ht="12.75" hidden="1" customHeight="1">
      <c r="L11832" s="293"/>
      <c r="M11832" s="290"/>
      <c r="N11832" s="314"/>
    </row>
    <row r="11833" spans="12:14" s="291" customFormat="1" ht="12.75" hidden="1" customHeight="1">
      <c r="L11833" s="293"/>
      <c r="M11833" s="290"/>
      <c r="N11833" s="314"/>
    </row>
    <row r="11834" spans="12:14" s="291" customFormat="1" ht="12.75" hidden="1" customHeight="1">
      <c r="L11834" s="293"/>
      <c r="M11834" s="290"/>
      <c r="N11834" s="314"/>
    </row>
    <row r="11835" spans="12:14" s="291" customFormat="1" ht="12.75" hidden="1" customHeight="1">
      <c r="L11835" s="293"/>
      <c r="M11835" s="290"/>
      <c r="N11835" s="314"/>
    </row>
    <row r="11836" spans="12:14" s="291" customFormat="1" ht="12.75" hidden="1" customHeight="1">
      <c r="L11836" s="293"/>
      <c r="M11836" s="290"/>
      <c r="N11836" s="314"/>
    </row>
    <row r="11837" spans="12:14" s="291" customFormat="1" ht="12.75" hidden="1" customHeight="1">
      <c r="L11837" s="293"/>
      <c r="M11837" s="290"/>
      <c r="N11837" s="314"/>
    </row>
    <row r="11838" spans="12:14" s="291" customFormat="1" ht="12.75" hidden="1" customHeight="1">
      <c r="L11838" s="293"/>
      <c r="M11838" s="290"/>
      <c r="N11838" s="314"/>
    </row>
    <row r="11839" spans="12:14" s="291" customFormat="1" ht="12.75" hidden="1" customHeight="1">
      <c r="L11839" s="293"/>
      <c r="M11839" s="290"/>
      <c r="N11839" s="314"/>
    </row>
    <row r="11840" spans="12:14" s="291" customFormat="1" ht="12.75" hidden="1" customHeight="1">
      <c r="L11840" s="293"/>
      <c r="M11840" s="290"/>
      <c r="N11840" s="314"/>
    </row>
    <row r="11841" spans="12:14" s="291" customFormat="1" ht="12.75" hidden="1" customHeight="1">
      <c r="L11841" s="293"/>
      <c r="M11841" s="290"/>
      <c r="N11841" s="314"/>
    </row>
    <row r="11842" spans="12:14" s="291" customFormat="1" ht="12.75" hidden="1" customHeight="1">
      <c r="L11842" s="293"/>
      <c r="M11842" s="290"/>
      <c r="N11842" s="314"/>
    </row>
    <row r="11843" spans="12:14" s="291" customFormat="1" ht="12.75" hidden="1" customHeight="1">
      <c r="L11843" s="293"/>
      <c r="M11843" s="290"/>
      <c r="N11843" s="314"/>
    </row>
    <row r="11844" spans="12:14" s="291" customFormat="1" ht="12.75" hidden="1" customHeight="1">
      <c r="L11844" s="293"/>
      <c r="M11844" s="290"/>
      <c r="N11844" s="314"/>
    </row>
    <row r="11845" spans="12:14" s="291" customFormat="1" ht="12.75" hidden="1" customHeight="1">
      <c r="L11845" s="293"/>
      <c r="M11845" s="290"/>
      <c r="N11845" s="314"/>
    </row>
    <row r="11846" spans="12:14" s="291" customFormat="1" ht="12.75" hidden="1" customHeight="1">
      <c r="L11846" s="293"/>
      <c r="M11846" s="290"/>
      <c r="N11846" s="314"/>
    </row>
    <row r="11847" spans="12:14" s="291" customFormat="1" ht="12.75" hidden="1" customHeight="1">
      <c r="L11847" s="293"/>
      <c r="M11847" s="290"/>
      <c r="N11847" s="314"/>
    </row>
    <row r="11848" spans="12:14" s="291" customFormat="1" ht="12.75" hidden="1" customHeight="1">
      <c r="L11848" s="293"/>
      <c r="M11848" s="290"/>
      <c r="N11848" s="314"/>
    </row>
    <row r="11849" spans="12:14" s="291" customFormat="1" ht="12.75" hidden="1" customHeight="1">
      <c r="L11849" s="293"/>
      <c r="M11849" s="290"/>
      <c r="N11849" s="314"/>
    </row>
    <row r="11850" spans="12:14" s="291" customFormat="1" ht="12.75" hidden="1" customHeight="1">
      <c r="L11850" s="293"/>
      <c r="M11850" s="290"/>
      <c r="N11850" s="314"/>
    </row>
    <row r="11851" spans="12:14" s="291" customFormat="1" ht="12.75" hidden="1" customHeight="1">
      <c r="L11851" s="293"/>
      <c r="M11851" s="290"/>
      <c r="N11851" s="314"/>
    </row>
    <row r="11852" spans="12:14" s="291" customFormat="1" ht="12.75" hidden="1" customHeight="1">
      <c r="L11852" s="293"/>
      <c r="M11852" s="290"/>
      <c r="N11852" s="314"/>
    </row>
    <row r="11853" spans="12:14" s="291" customFormat="1" ht="12.75" hidden="1" customHeight="1">
      <c r="L11853" s="293"/>
      <c r="M11853" s="290"/>
      <c r="N11853" s="314"/>
    </row>
    <row r="11854" spans="12:14" s="291" customFormat="1" ht="12.75" hidden="1" customHeight="1">
      <c r="L11854" s="293"/>
      <c r="M11854" s="290"/>
      <c r="N11854" s="314"/>
    </row>
    <row r="11855" spans="12:14" s="291" customFormat="1" ht="12.75" hidden="1" customHeight="1">
      <c r="L11855" s="293"/>
      <c r="M11855" s="290"/>
      <c r="N11855" s="314"/>
    </row>
    <row r="11856" spans="12:14" s="291" customFormat="1" ht="12.75" hidden="1" customHeight="1">
      <c r="L11856" s="293"/>
      <c r="M11856" s="290"/>
      <c r="N11856" s="314"/>
    </row>
    <row r="11857" spans="12:14" s="291" customFormat="1" ht="12.75" hidden="1" customHeight="1">
      <c r="L11857" s="293"/>
      <c r="M11857" s="290"/>
      <c r="N11857" s="314"/>
    </row>
    <row r="11858" spans="12:14" s="291" customFormat="1" ht="12.75" hidden="1" customHeight="1">
      <c r="L11858" s="293"/>
      <c r="M11858" s="290"/>
      <c r="N11858" s="314"/>
    </row>
    <row r="11859" spans="12:14" s="291" customFormat="1" ht="12.75" hidden="1" customHeight="1">
      <c r="L11859" s="293"/>
      <c r="M11859" s="290"/>
      <c r="N11859" s="314"/>
    </row>
    <row r="11860" spans="12:14" s="291" customFormat="1" ht="12.75" hidden="1" customHeight="1">
      <c r="L11860" s="293"/>
      <c r="M11860" s="290"/>
      <c r="N11860" s="314"/>
    </row>
    <row r="11861" spans="12:14" s="291" customFormat="1" ht="12.75" hidden="1" customHeight="1">
      <c r="L11861" s="293"/>
      <c r="M11861" s="290"/>
      <c r="N11861" s="314"/>
    </row>
    <row r="11862" spans="12:14" s="291" customFormat="1" ht="12.75" hidden="1" customHeight="1">
      <c r="L11862" s="293"/>
      <c r="M11862" s="290"/>
      <c r="N11862" s="314"/>
    </row>
    <row r="11863" spans="12:14" s="291" customFormat="1" ht="12.75" hidden="1" customHeight="1">
      <c r="L11863" s="293"/>
      <c r="M11863" s="290"/>
      <c r="N11863" s="314"/>
    </row>
    <row r="11864" spans="12:14" s="291" customFormat="1" ht="12.75" hidden="1" customHeight="1">
      <c r="L11864" s="293"/>
      <c r="M11864" s="290"/>
      <c r="N11864" s="314"/>
    </row>
    <row r="11865" spans="12:14" s="291" customFormat="1" ht="12.75" hidden="1" customHeight="1">
      <c r="L11865" s="293"/>
      <c r="M11865" s="290"/>
      <c r="N11865" s="314"/>
    </row>
    <row r="11866" spans="12:14" s="291" customFormat="1" ht="12.75" hidden="1" customHeight="1">
      <c r="L11866" s="293"/>
      <c r="M11866" s="290"/>
      <c r="N11866" s="314"/>
    </row>
    <row r="11867" spans="12:14" s="291" customFormat="1" ht="12.75" hidden="1" customHeight="1">
      <c r="L11867" s="293"/>
      <c r="M11867" s="290"/>
      <c r="N11867" s="314"/>
    </row>
    <row r="11868" spans="12:14" s="291" customFormat="1" ht="12.75" hidden="1" customHeight="1">
      <c r="L11868" s="293"/>
      <c r="M11868" s="290"/>
      <c r="N11868" s="314"/>
    </row>
    <row r="11869" spans="12:14" s="291" customFormat="1" ht="12.75" hidden="1" customHeight="1">
      <c r="L11869" s="293"/>
      <c r="M11869" s="290"/>
      <c r="N11869" s="314"/>
    </row>
    <row r="11870" spans="12:14" s="291" customFormat="1" ht="12.75" hidden="1" customHeight="1">
      <c r="L11870" s="293"/>
      <c r="M11870" s="290"/>
      <c r="N11870" s="314"/>
    </row>
    <row r="11871" spans="12:14" s="291" customFormat="1" ht="12.75" hidden="1" customHeight="1">
      <c r="L11871" s="293"/>
      <c r="M11871" s="290"/>
      <c r="N11871" s="314"/>
    </row>
    <row r="11872" spans="12:14" s="291" customFormat="1" ht="12.75" hidden="1" customHeight="1">
      <c r="L11872" s="293"/>
      <c r="M11872" s="290"/>
      <c r="N11872" s="314"/>
    </row>
    <row r="11873" spans="12:14" s="291" customFormat="1" ht="12.75" hidden="1" customHeight="1">
      <c r="L11873" s="293"/>
      <c r="M11873" s="290"/>
      <c r="N11873" s="314"/>
    </row>
    <row r="11874" spans="12:14" s="291" customFormat="1" ht="12.75" hidden="1" customHeight="1">
      <c r="L11874" s="293"/>
      <c r="M11874" s="290"/>
      <c r="N11874" s="314"/>
    </row>
    <row r="11875" spans="12:14" s="291" customFormat="1" ht="12.75" hidden="1" customHeight="1">
      <c r="L11875" s="293"/>
      <c r="M11875" s="290"/>
      <c r="N11875" s="314"/>
    </row>
    <row r="11876" spans="12:14" s="291" customFormat="1" ht="12.75" hidden="1" customHeight="1">
      <c r="L11876" s="293"/>
      <c r="M11876" s="290"/>
      <c r="N11876" s="314"/>
    </row>
    <row r="11877" spans="12:14" s="291" customFormat="1" ht="12.75" hidden="1" customHeight="1">
      <c r="L11877" s="293"/>
      <c r="M11877" s="290"/>
      <c r="N11877" s="314"/>
    </row>
    <row r="11878" spans="12:14" s="291" customFormat="1" ht="12.75" hidden="1" customHeight="1">
      <c r="L11878" s="293"/>
      <c r="M11878" s="290"/>
      <c r="N11878" s="314"/>
    </row>
    <row r="11879" spans="12:14" s="291" customFormat="1" ht="12.75" hidden="1" customHeight="1">
      <c r="L11879" s="293"/>
      <c r="M11879" s="290"/>
      <c r="N11879" s="314"/>
    </row>
    <row r="11880" spans="12:14" s="291" customFormat="1" ht="12.75" hidden="1" customHeight="1">
      <c r="L11880" s="293"/>
      <c r="M11880" s="290"/>
      <c r="N11880" s="314"/>
    </row>
    <row r="11881" spans="12:14" s="291" customFormat="1" ht="12.75" hidden="1" customHeight="1">
      <c r="L11881" s="293"/>
      <c r="M11881" s="290"/>
      <c r="N11881" s="314"/>
    </row>
    <row r="11882" spans="12:14" s="291" customFormat="1" ht="12.75" hidden="1" customHeight="1">
      <c r="L11882" s="293"/>
      <c r="M11882" s="290"/>
      <c r="N11882" s="314"/>
    </row>
    <row r="11883" spans="12:14" s="291" customFormat="1" ht="12.75" hidden="1" customHeight="1">
      <c r="L11883" s="293"/>
      <c r="M11883" s="290"/>
      <c r="N11883" s="314"/>
    </row>
    <row r="11884" spans="12:14" s="291" customFormat="1" ht="12.75" hidden="1" customHeight="1">
      <c r="L11884" s="293"/>
      <c r="M11884" s="290"/>
      <c r="N11884" s="314"/>
    </row>
    <row r="11885" spans="12:14" s="291" customFormat="1" ht="12.75" hidden="1" customHeight="1">
      <c r="L11885" s="293"/>
      <c r="M11885" s="290"/>
      <c r="N11885" s="314"/>
    </row>
    <row r="11886" spans="12:14" s="291" customFormat="1" ht="12.75" hidden="1" customHeight="1">
      <c r="L11886" s="293"/>
      <c r="M11886" s="290"/>
      <c r="N11886" s="314"/>
    </row>
    <row r="11887" spans="12:14" s="291" customFormat="1" ht="12.75" hidden="1" customHeight="1">
      <c r="L11887" s="293"/>
      <c r="M11887" s="290"/>
      <c r="N11887" s="314"/>
    </row>
    <row r="11888" spans="12:14" s="291" customFormat="1" ht="12.75" hidden="1" customHeight="1">
      <c r="L11888" s="293"/>
      <c r="M11888" s="290"/>
      <c r="N11888" s="314"/>
    </row>
    <row r="11889" spans="12:14" s="291" customFormat="1" ht="12.75" hidden="1" customHeight="1">
      <c r="L11889" s="293"/>
      <c r="M11889" s="290"/>
      <c r="N11889" s="314"/>
    </row>
    <row r="11890" spans="12:14" s="291" customFormat="1" ht="12.75" hidden="1" customHeight="1">
      <c r="L11890" s="293"/>
      <c r="M11890" s="290"/>
      <c r="N11890" s="314"/>
    </row>
    <row r="11891" spans="12:14" s="291" customFormat="1" ht="12.75" hidden="1" customHeight="1">
      <c r="L11891" s="293"/>
      <c r="M11891" s="290"/>
      <c r="N11891" s="314"/>
    </row>
    <row r="11892" spans="12:14" s="291" customFormat="1" ht="12.75" hidden="1" customHeight="1">
      <c r="L11892" s="293"/>
      <c r="M11892" s="290"/>
      <c r="N11892" s="314"/>
    </row>
    <row r="11893" spans="12:14" s="291" customFormat="1" ht="12.75" hidden="1" customHeight="1">
      <c r="L11893" s="293"/>
      <c r="M11893" s="290"/>
      <c r="N11893" s="314"/>
    </row>
    <row r="11894" spans="12:14" s="291" customFormat="1" ht="12.75" hidden="1" customHeight="1">
      <c r="L11894" s="293"/>
      <c r="M11894" s="290"/>
      <c r="N11894" s="314"/>
    </row>
    <row r="11895" spans="12:14" s="291" customFormat="1" ht="12.75" hidden="1" customHeight="1">
      <c r="L11895" s="293"/>
      <c r="M11895" s="290"/>
      <c r="N11895" s="314"/>
    </row>
    <row r="11896" spans="12:14" s="291" customFormat="1" ht="12.75" hidden="1" customHeight="1">
      <c r="L11896" s="293"/>
      <c r="M11896" s="290"/>
      <c r="N11896" s="314"/>
    </row>
    <row r="11897" spans="12:14" s="291" customFormat="1" ht="12.75" hidden="1" customHeight="1">
      <c r="L11897" s="293"/>
      <c r="M11897" s="290"/>
      <c r="N11897" s="314"/>
    </row>
    <row r="11898" spans="12:14" s="291" customFormat="1" ht="12.75" hidden="1" customHeight="1">
      <c r="L11898" s="293"/>
      <c r="M11898" s="290"/>
      <c r="N11898" s="314"/>
    </row>
    <row r="11899" spans="12:14" s="291" customFormat="1" ht="12.75" hidden="1" customHeight="1">
      <c r="L11899" s="293"/>
      <c r="M11899" s="290"/>
      <c r="N11899" s="314"/>
    </row>
    <row r="11900" spans="12:14" s="291" customFormat="1" ht="12.75" hidden="1" customHeight="1">
      <c r="L11900" s="293"/>
      <c r="M11900" s="290"/>
      <c r="N11900" s="314"/>
    </row>
    <row r="11901" spans="12:14" s="291" customFormat="1" ht="12.75" hidden="1" customHeight="1">
      <c r="L11901" s="293"/>
      <c r="M11901" s="290"/>
      <c r="N11901" s="314"/>
    </row>
    <row r="11902" spans="12:14" s="291" customFormat="1" ht="12.75" hidden="1" customHeight="1">
      <c r="L11902" s="293"/>
      <c r="M11902" s="290"/>
      <c r="N11902" s="314"/>
    </row>
    <row r="11903" spans="12:14" s="291" customFormat="1" ht="12.75" hidden="1" customHeight="1">
      <c r="L11903" s="293"/>
      <c r="M11903" s="290"/>
      <c r="N11903" s="314"/>
    </row>
    <row r="11904" spans="12:14" s="291" customFormat="1" ht="12.75" hidden="1" customHeight="1">
      <c r="L11904" s="293"/>
      <c r="M11904" s="290"/>
      <c r="N11904" s="314"/>
    </row>
    <row r="11905" spans="12:14" s="291" customFormat="1" ht="12.75" hidden="1" customHeight="1">
      <c r="L11905" s="293"/>
      <c r="M11905" s="290"/>
      <c r="N11905" s="314"/>
    </row>
    <row r="11906" spans="12:14" s="291" customFormat="1" ht="12.75" hidden="1" customHeight="1">
      <c r="L11906" s="293"/>
      <c r="M11906" s="290"/>
      <c r="N11906" s="314"/>
    </row>
    <row r="11907" spans="12:14" s="291" customFormat="1" ht="12.75" hidden="1" customHeight="1">
      <c r="L11907" s="293"/>
      <c r="M11907" s="290"/>
      <c r="N11907" s="314"/>
    </row>
    <row r="11908" spans="12:14" s="291" customFormat="1" ht="12.75" hidden="1" customHeight="1">
      <c r="L11908" s="293"/>
      <c r="M11908" s="290"/>
      <c r="N11908" s="314"/>
    </row>
    <row r="11909" spans="12:14" s="291" customFormat="1" ht="12.75" hidden="1" customHeight="1">
      <c r="L11909" s="293"/>
      <c r="M11909" s="290"/>
      <c r="N11909" s="314"/>
    </row>
    <row r="11910" spans="12:14" s="291" customFormat="1" ht="12.75" hidden="1" customHeight="1">
      <c r="L11910" s="293"/>
      <c r="M11910" s="290"/>
      <c r="N11910" s="314"/>
    </row>
    <row r="11911" spans="12:14" s="291" customFormat="1" ht="12.75" hidden="1" customHeight="1">
      <c r="L11911" s="293"/>
      <c r="M11911" s="290"/>
      <c r="N11911" s="314"/>
    </row>
    <row r="11912" spans="12:14" s="291" customFormat="1" ht="12.75" hidden="1" customHeight="1">
      <c r="L11912" s="293"/>
      <c r="M11912" s="290"/>
      <c r="N11912" s="314"/>
    </row>
    <row r="11913" spans="12:14" s="291" customFormat="1" ht="12.75" hidden="1" customHeight="1">
      <c r="L11913" s="293"/>
      <c r="M11913" s="290"/>
      <c r="N11913" s="314"/>
    </row>
    <row r="11914" spans="12:14" s="291" customFormat="1" ht="12.75" hidden="1" customHeight="1">
      <c r="L11914" s="293"/>
      <c r="M11914" s="290"/>
      <c r="N11914" s="314"/>
    </row>
    <row r="11915" spans="12:14" s="291" customFormat="1" ht="12.75" hidden="1" customHeight="1">
      <c r="L11915" s="293"/>
      <c r="M11915" s="290"/>
      <c r="N11915" s="314"/>
    </row>
    <row r="11916" spans="12:14" s="291" customFormat="1" ht="12.75" hidden="1" customHeight="1">
      <c r="L11916" s="293"/>
      <c r="M11916" s="290"/>
      <c r="N11916" s="314"/>
    </row>
    <row r="11917" spans="12:14" s="291" customFormat="1" ht="12.75" hidden="1" customHeight="1">
      <c r="L11917" s="293"/>
      <c r="M11917" s="290"/>
      <c r="N11917" s="314"/>
    </row>
    <row r="11918" spans="12:14" s="291" customFormat="1" ht="12.75" hidden="1" customHeight="1">
      <c r="L11918" s="293"/>
      <c r="M11918" s="290"/>
      <c r="N11918" s="314"/>
    </row>
    <row r="11919" spans="12:14" s="291" customFormat="1" ht="12.75" hidden="1" customHeight="1">
      <c r="L11919" s="293"/>
      <c r="M11919" s="290"/>
      <c r="N11919" s="314"/>
    </row>
    <row r="11920" spans="12:14" s="291" customFormat="1" ht="12.75" hidden="1" customHeight="1">
      <c r="L11920" s="293"/>
      <c r="M11920" s="290"/>
      <c r="N11920" s="314"/>
    </row>
    <row r="11921" spans="12:14" s="291" customFormat="1" ht="12.75" hidden="1" customHeight="1">
      <c r="L11921" s="293"/>
      <c r="M11921" s="290"/>
      <c r="N11921" s="314"/>
    </row>
    <row r="11922" spans="12:14" s="291" customFormat="1" ht="12.75" hidden="1" customHeight="1">
      <c r="L11922" s="293"/>
      <c r="M11922" s="290"/>
      <c r="N11922" s="314"/>
    </row>
    <row r="11923" spans="12:14" s="291" customFormat="1" ht="12.75" hidden="1" customHeight="1">
      <c r="L11923" s="293"/>
      <c r="M11923" s="290"/>
      <c r="N11923" s="314"/>
    </row>
    <row r="11924" spans="12:14" s="291" customFormat="1" ht="12.75" hidden="1" customHeight="1">
      <c r="L11924" s="293"/>
      <c r="M11924" s="290"/>
      <c r="N11924" s="314"/>
    </row>
    <row r="11925" spans="12:14" s="291" customFormat="1" ht="12.75" hidden="1" customHeight="1">
      <c r="L11925" s="293"/>
      <c r="M11925" s="290"/>
      <c r="N11925" s="314"/>
    </row>
    <row r="11926" spans="12:14" s="291" customFormat="1" ht="12.75" hidden="1" customHeight="1">
      <c r="L11926" s="293"/>
      <c r="M11926" s="290"/>
      <c r="N11926" s="314"/>
    </row>
    <row r="11927" spans="12:14" s="291" customFormat="1" ht="12.75" hidden="1" customHeight="1">
      <c r="L11927" s="293"/>
      <c r="M11927" s="290"/>
      <c r="N11927" s="314"/>
    </row>
    <row r="11928" spans="12:14" s="291" customFormat="1" ht="12.75" hidden="1" customHeight="1">
      <c r="L11928" s="293"/>
      <c r="M11928" s="290"/>
      <c r="N11928" s="314"/>
    </row>
    <row r="11929" spans="12:14" s="291" customFormat="1" ht="12.75" hidden="1" customHeight="1">
      <c r="L11929" s="293"/>
      <c r="M11929" s="290"/>
      <c r="N11929" s="314"/>
    </row>
    <row r="11930" spans="12:14" s="291" customFormat="1" ht="12.75" hidden="1" customHeight="1">
      <c r="L11930" s="293"/>
      <c r="M11930" s="290"/>
      <c r="N11930" s="314"/>
    </row>
    <row r="11931" spans="12:14" s="291" customFormat="1" ht="12.75" hidden="1" customHeight="1">
      <c r="L11931" s="293"/>
      <c r="M11931" s="290"/>
      <c r="N11931" s="314"/>
    </row>
    <row r="11932" spans="12:14" s="291" customFormat="1" ht="12.75" hidden="1" customHeight="1">
      <c r="L11932" s="293"/>
      <c r="M11932" s="290"/>
      <c r="N11932" s="314"/>
    </row>
    <row r="11933" spans="12:14" s="291" customFormat="1" ht="12.75" hidden="1" customHeight="1">
      <c r="L11933" s="293"/>
      <c r="M11933" s="290"/>
      <c r="N11933" s="314"/>
    </row>
    <row r="11934" spans="12:14" s="291" customFormat="1" ht="12.75" hidden="1" customHeight="1">
      <c r="L11934" s="293"/>
      <c r="M11934" s="290"/>
      <c r="N11934" s="314"/>
    </row>
    <row r="11935" spans="12:14" s="291" customFormat="1" ht="12.75" hidden="1" customHeight="1">
      <c r="L11935" s="293"/>
      <c r="M11935" s="290"/>
      <c r="N11935" s="314"/>
    </row>
    <row r="11936" spans="12:14" s="291" customFormat="1" ht="12.75" hidden="1" customHeight="1">
      <c r="L11936" s="293"/>
      <c r="M11936" s="290"/>
      <c r="N11936" s="314"/>
    </row>
    <row r="11937" spans="12:14" s="291" customFormat="1" ht="12.75" hidden="1" customHeight="1">
      <c r="L11937" s="293"/>
      <c r="M11937" s="290"/>
      <c r="N11937" s="314"/>
    </row>
    <row r="11938" spans="12:14" s="291" customFormat="1" ht="12.75" hidden="1" customHeight="1">
      <c r="L11938" s="293"/>
      <c r="M11938" s="290"/>
      <c r="N11938" s="314"/>
    </row>
    <row r="11939" spans="12:14" s="291" customFormat="1" ht="12.75" hidden="1" customHeight="1">
      <c r="L11939" s="293"/>
      <c r="M11939" s="290"/>
      <c r="N11939" s="314"/>
    </row>
    <row r="11940" spans="12:14" s="291" customFormat="1" ht="12.75" hidden="1" customHeight="1">
      <c r="L11940" s="293"/>
      <c r="M11940" s="290"/>
      <c r="N11940" s="314"/>
    </row>
    <row r="11941" spans="12:14" s="291" customFormat="1" ht="12.75" hidden="1" customHeight="1">
      <c r="L11941" s="293"/>
      <c r="M11941" s="290"/>
      <c r="N11941" s="314"/>
    </row>
    <row r="11942" spans="12:14" s="291" customFormat="1" ht="12.75" hidden="1" customHeight="1">
      <c r="L11942" s="293"/>
      <c r="M11942" s="290"/>
      <c r="N11942" s="314"/>
    </row>
    <row r="11943" spans="12:14" s="291" customFormat="1" ht="12.75" hidden="1" customHeight="1">
      <c r="L11943" s="293"/>
      <c r="M11943" s="290"/>
      <c r="N11943" s="314"/>
    </row>
    <row r="11944" spans="12:14" s="291" customFormat="1" ht="12.75" hidden="1" customHeight="1">
      <c r="L11944" s="293"/>
      <c r="M11944" s="290"/>
      <c r="N11944" s="314"/>
    </row>
    <row r="11945" spans="12:14" s="291" customFormat="1" ht="12.75" hidden="1" customHeight="1">
      <c r="L11945" s="293"/>
      <c r="M11945" s="290"/>
      <c r="N11945" s="314"/>
    </row>
    <row r="11946" spans="12:14" s="291" customFormat="1" ht="12.75" hidden="1" customHeight="1">
      <c r="L11946" s="293"/>
      <c r="M11946" s="290"/>
      <c r="N11946" s="314"/>
    </row>
    <row r="11947" spans="12:14" s="291" customFormat="1" ht="12.75" hidden="1" customHeight="1">
      <c r="L11947" s="293"/>
      <c r="M11947" s="290"/>
      <c r="N11947" s="314"/>
    </row>
    <row r="11948" spans="12:14" s="291" customFormat="1" ht="12.75" hidden="1" customHeight="1">
      <c r="L11948" s="293"/>
      <c r="M11948" s="290"/>
      <c r="N11948" s="314"/>
    </row>
    <row r="11949" spans="12:14" s="291" customFormat="1" ht="12.75" hidden="1" customHeight="1">
      <c r="L11949" s="293"/>
      <c r="M11949" s="290"/>
      <c r="N11949" s="314"/>
    </row>
    <row r="11950" spans="12:14" s="291" customFormat="1" ht="12.75" hidden="1" customHeight="1">
      <c r="L11950" s="293"/>
      <c r="M11950" s="290"/>
      <c r="N11950" s="314"/>
    </row>
    <row r="11951" spans="12:14" s="291" customFormat="1" ht="12.75" hidden="1" customHeight="1">
      <c r="L11951" s="293"/>
      <c r="M11951" s="290"/>
      <c r="N11951" s="314"/>
    </row>
    <row r="11952" spans="12:14" s="291" customFormat="1" ht="12.75" hidden="1" customHeight="1">
      <c r="L11952" s="293"/>
      <c r="M11952" s="290"/>
      <c r="N11952" s="314"/>
    </row>
    <row r="11953" spans="12:14" s="291" customFormat="1" ht="12.75" hidden="1" customHeight="1">
      <c r="L11953" s="293"/>
      <c r="M11953" s="290"/>
      <c r="N11953" s="314"/>
    </row>
    <row r="11954" spans="12:14" s="291" customFormat="1" ht="12.75" hidden="1" customHeight="1">
      <c r="L11954" s="293"/>
      <c r="M11954" s="290"/>
      <c r="N11954" s="314"/>
    </row>
    <row r="11955" spans="12:14" s="291" customFormat="1" ht="12.75" hidden="1" customHeight="1">
      <c r="L11955" s="293"/>
      <c r="M11955" s="290"/>
      <c r="N11955" s="314"/>
    </row>
    <row r="11956" spans="12:14" s="291" customFormat="1" ht="12.75" hidden="1" customHeight="1">
      <c r="L11956" s="293"/>
      <c r="M11956" s="290"/>
      <c r="N11956" s="314"/>
    </row>
    <row r="11957" spans="12:14" s="291" customFormat="1" ht="12.75" hidden="1" customHeight="1">
      <c r="L11957" s="293"/>
      <c r="M11957" s="290"/>
      <c r="N11957" s="314"/>
    </row>
    <row r="11958" spans="12:14" s="291" customFormat="1" ht="12.75" hidden="1" customHeight="1">
      <c r="L11958" s="293"/>
      <c r="M11958" s="290"/>
      <c r="N11958" s="314"/>
    </row>
    <row r="11959" spans="12:14" s="291" customFormat="1" ht="12.75" hidden="1" customHeight="1">
      <c r="L11959" s="293"/>
      <c r="M11959" s="290"/>
      <c r="N11959" s="314"/>
    </row>
    <row r="11960" spans="12:14" s="291" customFormat="1" ht="12.75" hidden="1" customHeight="1">
      <c r="L11960" s="293"/>
      <c r="M11960" s="290"/>
      <c r="N11960" s="314"/>
    </row>
    <row r="11961" spans="12:14" s="291" customFormat="1" ht="12.75" hidden="1" customHeight="1">
      <c r="L11961" s="293"/>
      <c r="M11961" s="290"/>
      <c r="N11961" s="314"/>
    </row>
    <row r="11962" spans="12:14" s="291" customFormat="1" ht="12.75" hidden="1" customHeight="1">
      <c r="L11962" s="293"/>
      <c r="M11962" s="290"/>
      <c r="N11962" s="314"/>
    </row>
    <row r="11963" spans="12:14" s="291" customFormat="1" ht="12.75" hidden="1" customHeight="1">
      <c r="L11963" s="293"/>
      <c r="M11963" s="290"/>
      <c r="N11963" s="314"/>
    </row>
    <row r="11964" spans="12:14" s="291" customFormat="1" ht="12.75" hidden="1" customHeight="1">
      <c r="L11964" s="293"/>
      <c r="M11964" s="290"/>
      <c r="N11964" s="314"/>
    </row>
    <row r="11965" spans="12:14" s="291" customFormat="1" ht="12.75" hidden="1" customHeight="1">
      <c r="L11965" s="293"/>
      <c r="M11965" s="290"/>
      <c r="N11965" s="314"/>
    </row>
    <row r="11966" spans="12:14" s="291" customFormat="1" ht="12.75" hidden="1" customHeight="1">
      <c r="L11966" s="293"/>
      <c r="M11966" s="290"/>
      <c r="N11966" s="314"/>
    </row>
    <row r="11967" spans="12:14" s="291" customFormat="1" ht="12.75" hidden="1" customHeight="1">
      <c r="L11967" s="293"/>
      <c r="M11967" s="290"/>
      <c r="N11967" s="314"/>
    </row>
    <row r="11968" spans="12:14" s="291" customFormat="1" ht="12.75" hidden="1" customHeight="1">
      <c r="L11968" s="293"/>
      <c r="M11968" s="290"/>
      <c r="N11968" s="314"/>
    </row>
    <row r="11969" spans="12:14" s="291" customFormat="1" ht="12.75" hidden="1" customHeight="1">
      <c r="L11969" s="293"/>
      <c r="M11969" s="290"/>
      <c r="N11969" s="314"/>
    </row>
    <row r="11970" spans="12:14" s="291" customFormat="1" ht="12.75" hidden="1" customHeight="1">
      <c r="L11970" s="293"/>
      <c r="M11970" s="290"/>
      <c r="N11970" s="314"/>
    </row>
    <row r="11971" spans="12:14" s="291" customFormat="1" ht="12.75" hidden="1" customHeight="1">
      <c r="L11971" s="293"/>
      <c r="M11971" s="290"/>
      <c r="N11971" s="314"/>
    </row>
    <row r="11972" spans="12:14" s="291" customFormat="1" ht="12.75" hidden="1" customHeight="1">
      <c r="L11972" s="293"/>
      <c r="M11972" s="290"/>
      <c r="N11972" s="314"/>
    </row>
    <row r="11973" spans="12:14" s="291" customFormat="1" ht="12.75" hidden="1" customHeight="1">
      <c r="L11973" s="293"/>
      <c r="M11973" s="290"/>
      <c r="N11973" s="314"/>
    </row>
    <row r="11974" spans="12:14" s="291" customFormat="1" ht="12.75" hidden="1" customHeight="1">
      <c r="L11974" s="293"/>
      <c r="M11974" s="290"/>
      <c r="N11974" s="314"/>
    </row>
    <row r="11975" spans="12:14" s="291" customFormat="1" ht="12.75" hidden="1" customHeight="1">
      <c r="L11975" s="293"/>
      <c r="M11975" s="290"/>
      <c r="N11975" s="314"/>
    </row>
    <row r="11976" spans="12:14" s="291" customFormat="1" ht="12.75" hidden="1" customHeight="1">
      <c r="L11976" s="293"/>
      <c r="M11976" s="290"/>
      <c r="N11976" s="314"/>
    </row>
    <row r="11977" spans="12:14" s="291" customFormat="1" ht="12.75" hidden="1" customHeight="1">
      <c r="L11977" s="293"/>
      <c r="M11977" s="290"/>
      <c r="N11977" s="314"/>
    </row>
    <row r="11978" spans="12:14" s="291" customFormat="1" ht="12.75" hidden="1" customHeight="1">
      <c r="L11978" s="293"/>
      <c r="M11978" s="290"/>
      <c r="N11978" s="314"/>
    </row>
    <row r="11979" spans="12:14" s="291" customFormat="1" ht="12.75" hidden="1" customHeight="1">
      <c r="L11979" s="293"/>
      <c r="M11979" s="290"/>
      <c r="N11979" s="314"/>
    </row>
    <row r="11980" spans="12:14" s="291" customFormat="1" ht="12.75" hidden="1" customHeight="1">
      <c r="L11980" s="293"/>
      <c r="M11980" s="290"/>
      <c r="N11980" s="314"/>
    </row>
    <row r="11981" spans="12:14" s="291" customFormat="1" ht="12.75" hidden="1" customHeight="1">
      <c r="L11981" s="293"/>
      <c r="M11981" s="290"/>
      <c r="N11981" s="314"/>
    </row>
    <row r="11982" spans="12:14" s="291" customFormat="1" ht="12.75" hidden="1" customHeight="1">
      <c r="L11982" s="293"/>
      <c r="M11982" s="290"/>
      <c r="N11982" s="314"/>
    </row>
    <row r="11983" spans="12:14" s="291" customFormat="1" ht="12.75" hidden="1" customHeight="1">
      <c r="L11983" s="293"/>
      <c r="M11983" s="290"/>
      <c r="N11983" s="314"/>
    </row>
    <row r="11984" spans="12:14" s="291" customFormat="1" ht="12.75" hidden="1" customHeight="1">
      <c r="L11984" s="293"/>
      <c r="M11984" s="290"/>
      <c r="N11984" s="314"/>
    </row>
    <row r="11985" spans="12:14" s="291" customFormat="1" ht="12.75" hidden="1" customHeight="1">
      <c r="L11985" s="293"/>
      <c r="M11985" s="290"/>
      <c r="N11985" s="314"/>
    </row>
    <row r="11986" spans="12:14" s="291" customFormat="1" ht="12.75" hidden="1" customHeight="1">
      <c r="L11986" s="293"/>
      <c r="M11986" s="290"/>
      <c r="N11986" s="314"/>
    </row>
    <row r="11987" spans="12:14" s="291" customFormat="1" ht="12.75" hidden="1" customHeight="1">
      <c r="L11987" s="293"/>
      <c r="M11987" s="290"/>
      <c r="N11987" s="314"/>
    </row>
    <row r="11988" spans="12:14" s="291" customFormat="1" ht="12.75" hidden="1" customHeight="1">
      <c r="L11988" s="293"/>
      <c r="M11988" s="290"/>
      <c r="N11988" s="314"/>
    </row>
    <row r="11989" spans="12:14" s="291" customFormat="1" ht="12.75" hidden="1" customHeight="1">
      <c r="L11989" s="293"/>
      <c r="M11989" s="290"/>
      <c r="N11989" s="314"/>
    </row>
    <row r="11990" spans="12:14" s="291" customFormat="1" ht="12.75" hidden="1" customHeight="1">
      <c r="L11990" s="293"/>
      <c r="M11990" s="290"/>
      <c r="N11990" s="314"/>
    </row>
    <row r="11991" spans="12:14" s="291" customFormat="1" ht="12.75" hidden="1" customHeight="1">
      <c r="L11991" s="293"/>
      <c r="M11991" s="290"/>
      <c r="N11991" s="314"/>
    </row>
    <row r="11992" spans="12:14" s="291" customFormat="1" ht="12.75" hidden="1" customHeight="1">
      <c r="L11992" s="293"/>
      <c r="M11992" s="290"/>
      <c r="N11992" s="314"/>
    </row>
    <row r="11993" spans="12:14" s="291" customFormat="1" ht="12.75" hidden="1" customHeight="1">
      <c r="L11993" s="293"/>
      <c r="M11993" s="290"/>
      <c r="N11993" s="314"/>
    </row>
    <row r="11994" spans="12:14" s="291" customFormat="1" ht="12.75" hidden="1" customHeight="1">
      <c r="L11994" s="293"/>
      <c r="M11994" s="290"/>
      <c r="N11994" s="314"/>
    </row>
    <row r="11995" spans="12:14" s="291" customFormat="1" ht="12.75" hidden="1" customHeight="1">
      <c r="L11995" s="293"/>
      <c r="M11995" s="290"/>
      <c r="N11995" s="314"/>
    </row>
    <row r="11996" spans="12:14" s="291" customFormat="1" ht="12.75" hidden="1" customHeight="1">
      <c r="L11996" s="293"/>
      <c r="M11996" s="290"/>
      <c r="N11996" s="314"/>
    </row>
    <row r="11997" spans="12:14" s="291" customFormat="1" ht="12.75" hidden="1" customHeight="1">
      <c r="L11997" s="293"/>
      <c r="M11997" s="290"/>
      <c r="N11997" s="314"/>
    </row>
    <row r="11998" spans="12:14" s="291" customFormat="1" ht="12.75" hidden="1" customHeight="1">
      <c r="L11998" s="293"/>
      <c r="M11998" s="290"/>
      <c r="N11998" s="314"/>
    </row>
    <row r="11999" spans="12:14" s="291" customFormat="1" ht="12.75" hidden="1" customHeight="1">
      <c r="L11999" s="293"/>
      <c r="M11999" s="290"/>
      <c r="N11999" s="314"/>
    </row>
    <row r="12000" spans="12:14" s="291" customFormat="1" ht="12.75" hidden="1" customHeight="1">
      <c r="L12000" s="293"/>
      <c r="M12000" s="290"/>
      <c r="N12000" s="314"/>
    </row>
    <row r="12001" spans="12:14" s="291" customFormat="1" ht="12.75" hidden="1" customHeight="1">
      <c r="L12001" s="293"/>
      <c r="M12001" s="290"/>
      <c r="N12001" s="314"/>
    </row>
    <row r="12002" spans="12:14" s="291" customFormat="1" ht="12.75" hidden="1" customHeight="1">
      <c r="L12002" s="293"/>
      <c r="M12002" s="290"/>
      <c r="N12002" s="314"/>
    </row>
    <row r="12003" spans="12:14" s="291" customFormat="1" ht="12.75" hidden="1" customHeight="1">
      <c r="L12003" s="293"/>
      <c r="M12003" s="290"/>
      <c r="N12003" s="314"/>
    </row>
    <row r="12004" spans="12:14" s="291" customFormat="1" ht="12.75" hidden="1" customHeight="1">
      <c r="L12004" s="293"/>
      <c r="M12004" s="290"/>
      <c r="N12004" s="314"/>
    </row>
    <row r="12005" spans="12:14" s="291" customFormat="1" ht="12.75" hidden="1" customHeight="1">
      <c r="L12005" s="293"/>
      <c r="M12005" s="290"/>
      <c r="N12005" s="314"/>
    </row>
    <row r="12006" spans="12:14" s="291" customFormat="1" ht="12.75" hidden="1" customHeight="1">
      <c r="L12006" s="293"/>
      <c r="M12006" s="290"/>
      <c r="N12006" s="314"/>
    </row>
    <row r="12007" spans="12:14" s="291" customFormat="1" ht="12.75" hidden="1" customHeight="1">
      <c r="L12007" s="293"/>
      <c r="M12007" s="290"/>
      <c r="N12007" s="314"/>
    </row>
    <row r="12008" spans="12:14" s="291" customFormat="1" ht="12.75" hidden="1" customHeight="1">
      <c r="L12008" s="293"/>
      <c r="M12008" s="290"/>
      <c r="N12008" s="314"/>
    </row>
    <row r="12009" spans="12:14" s="291" customFormat="1" ht="12.75" hidden="1" customHeight="1">
      <c r="L12009" s="293"/>
      <c r="M12009" s="290"/>
      <c r="N12009" s="314"/>
    </row>
    <row r="12010" spans="12:14" s="291" customFormat="1" ht="12.75" hidden="1" customHeight="1">
      <c r="L12010" s="293"/>
      <c r="M12010" s="290"/>
      <c r="N12010" s="314"/>
    </row>
    <row r="12011" spans="12:14" s="291" customFormat="1" ht="12.75" hidden="1" customHeight="1">
      <c r="L12011" s="293"/>
      <c r="M12011" s="290"/>
      <c r="N12011" s="314"/>
    </row>
    <row r="12012" spans="12:14" s="291" customFormat="1" ht="12.75" hidden="1" customHeight="1">
      <c r="L12012" s="293"/>
      <c r="M12012" s="290"/>
      <c r="N12012" s="314"/>
    </row>
    <row r="12013" spans="12:14" s="291" customFormat="1" ht="12.75" hidden="1" customHeight="1">
      <c r="L12013" s="293"/>
      <c r="M12013" s="290"/>
      <c r="N12013" s="314"/>
    </row>
    <row r="12014" spans="12:14" s="291" customFormat="1" ht="12.75" hidden="1" customHeight="1">
      <c r="L12014" s="293"/>
      <c r="M12014" s="290"/>
      <c r="N12014" s="314"/>
    </row>
    <row r="12015" spans="12:14" s="291" customFormat="1" ht="12.75" hidden="1" customHeight="1">
      <c r="L12015" s="293"/>
      <c r="M12015" s="290"/>
      <c r="N12015" s="314"/>
    </row>
    <row r="12016" spans="12:14" s="291" customFormat="1" ht="12.75" hidden="1" customHeight="1">
      <c r="L12016" s="293"/>
      <c r="M12016" s="290"/>
      <c r="N12016" s="314"/>
    </row>
    <row r="12017" spans="12:14" s="291" customFormat="1" ht="12.75" hidden="1" customHeight="1">
      <c r="L12017" s="293"/>
      <c r="M12017" s="290"/>
      <c r="N12017" s="314"/>
    </row>
    <row r="12018" spans="12:14" s="291" customFormat="1" ht="12.75" hidden="1" customHeight="1">
      <c r="L12018" s="293"/>
      <c r="M12018" s="290"/>
      <c r="N12018" s="314"/>
    </row>
    <row r="12019" spans="12:14" s="291" customFormat="1" ht="12.75" hidden="1" customHeight="1">
      <c r="L12019" s="293"/>
      <c r="M12019" s="290"/>
      <c r="N12019" s="314"/>
    </row>
    <row r="12020" spans="12:14" s="291" customFormat="1" ht="12.75" hidden="1" customHeight="1">
      <c r="L12020" s="293"/>
      <c r="M12020" s="290"/>
      <c r="N12020" s="314"/>
    </row>
    <row r="12021" spans="12:14" s="291" customFormat="1" ht="12.75" hidden="1" customHeight="1">
      <c r="L12021" s="293"/>
      <c r="M12021" s="290"/>
      <c r="N12021" s="314"/>
    </row>
    <row r="12022" spans="12:14" s="291" customFormat="1" ht="12.75" hidden="1" customHeight="1">
      <c r="L12022" s="293"/>
      <c r="M12022" s="290"/>
      <c r="N12022" s="314"/>
    </row>
    <row r="12023" spans="12:14" s="291" customFormat="1" ht="12.75" hidden="1" customHeight="1">
      <c r="L12023" s="293"/>
      <c r="M12023" s="290"/>
      <c r="N12023" s="314"/>
    </row>
    <row r="12024" spans="12:14" s="291" customFormat="1" ht="12.75" hidden="1" customHeight="1">
      <c r="L12024" s="293"/>
      <c r="M12024" s="290"/>
      <c r="N12024" s="314"/>
    </row>
    <row r="12025" spans="12:14" s="291" customFormat="1" ht="12.75" hidden="1" customHeight="1">
      <c r="L12025" s="293"/>
      <c r="M12025" s="290"/>
      <c r="N12025" s="314"/>
    </row>
    <row r="12026" spans="12:14" s="291" customFormat="1" ht="12.75" hidden="1" customHeight="1">
      <c r="L12026" s="293"/>
      <c r="M12026" s="290"/>
      <c r="N12026" s="314"/>
    </row>
    <row r="12027" spans="12:14" s="291" customFormat="1" ht="12.75" hidden="1" customHeight="1">
      <c r="L12027" s="293"/>
      <c r="M12027" s="290"/>
      <c r="N12027" s="314"/>
    </row>
    <row r="12028" spans="12:14" s="291" customFormat="1" ht="12.75" hidden="1" customHeight="1">
      <c r="L12028" s="293"/>
      <c r="M12028" s="290"/>
      <c r="N12028" s="314"/>
    </row>
    <row r="12029" spans="12:14" s="291" customFormat="1" ht="12.75" hidden="1" customHeight="1">
      <c r="L12029" s="293"/>
      <c r="M12029" s="290"/>
      <c r="N12029" s="314"/>
    </row>
    <row r="12030" spans="12:14" s="291" customFormat="1" ht="12.75" hidden="1" customHeight="1">
      <c r="L12030" s="293"/>
      <c r="M12030" s="290"/>
      <c r="N12030" s="314"/>
    </row>
    <row r="12031" spans="12:14" s="291" customFormat="1" ht="12.75" hidden="1" customHeight="1">
      <c r="L12031" s="293"/>
      <c r="M12031" s="290"/>
      <c r="N12031" s="314"/>
    </row>
    <row r="12032" spans="12:14" s="291" customFormat="1" ht="12.75" hidden="1" customHeight="1">
      <c r="L12032" s="293"/>
      <c r="M12032" s="290"/>
      <c r="N12032" s="314"/>
    </row>
    <row r="12033" spans="12:14" s="291" customFormat="1" ht="12.75" hidden="1" customHeight="1">
      <c r="L12033" s="293"/>
      <c r="M12033" s="290"/>
      <c r="N12033" s="314"/>
    </row>
    <row r="12034" spans="12:14" s="291" customFormat="1" ht="12.75" hidden="1" customHeight="1">
      <c r="L12034" s="293"/>
      <c r="M12034" s="290"/>
      <c r="N12034" s="314"/>
    </row>
    <row r="12035" spans="12:14" s="291" customFormat="1" ht="12.75" hidden="1" customHeight="1">
      <c r="L12035" s="293"/>
      <c r="M12035" s="290"/>
      <c r="N12035" s="314"/>
    </row>
    <row r="12036" spans="12:14" s="291" customFormat="1" ht="12.75" hidden="1" customHeight="1">
      <c r="L12036" s="293"/>
      <c r="M12036" s="290"/>
      <c r="N12036" s="314"/>
    </row>
    <row r="12037" spans="12:14" s="291" customFormat="1" ht="12.75" hidden="1" customHeight="1">
      <c r="L12037" s="293"/>
      <c r="M12037" s="290"/>
      <c r="N12037" s="314"/>
    </row>
    <row r="12038" spans="12:14" s="291" customFormat="1" ht="12.75" hidden="1" customHeight="1">
      <c r="L12038" s="293"/>
      <c r="M12038" s="290"/>
      <c r="N12038" s="314"/>
    </row>
    <row r="12039" spans="12:14" s="291" customFormat="1" ht="12.75" hidden="1" customHeight="1">
      <c r="L12039" s="293"/>
      <c r="M12039" s="290"/>
      <c r="N12039" s="314"/>
    </row>
    <row r="12040" spans="12:14" s="291" customFormat="1" ht="12.75" hidden="1" customHeight="1">
      <c r="L12040" s="293"/>
      <c r="M12040" s="290"/>
      <c r="N12040" s="314"/>
    </row>
    <row r="12041" spans="12:14" s="291" customFormat="1" ht="12.75" hidden="1" customHeight="1">
      <c r="L12041" s="293"/>
      <c r="M12041" s="290"/>
      <c r="N12041" s="314"/>
    </row>
    <row r="12042" spans="12:14" s="291" customFormat="1" ht="12.75" hidden="1" customHeight="1">
      <c r="L12042" s="293"/>
      <c r="M12042" s="290"/>
      <c r="N12042" s="314"/>
    </row>
    <row r="12043" spans="12:14" s="291" customFormat="1" ht="12.75" hidden="1" customHeight="1">
      <c r="L12043" s="293"/>
      <c r="M12043" s="290"/>
      <c r="N12043" s="314"/>
    </row>
    <row r="12044" spans="12:14" s="291" customFormat="1" ht="12.75" hidden="1" customHeight="1">
      <c r="L12044" s="293"/>
      <c r="M12044" s="290"/>
      <c r="N12044" s="314"/>
    </row>
    <row r="12045" spans="12:14" s="291" customFormat="1" ht="12.75" hidden="1" customHeight="1">
      <c r="L12045" s="293"/>
      <c r="M12045" s="290"/>
      <c r="N12045" s="314"/>
    </row>
    <row r="12046" spans="12:14" s="291" customFormat="1" ht="12.75" hidden="1" customHeight="1">
      <c r="L12046" s="293"/>
      <c r="M12046" s="290"/>
      <c r="N12046" s="314"/>
    </row>
    <row r="12047" spans="12:14" s="291" customFormat="1" ht="12.75" hidden="1" customHeight="1">
      <c r="L12047" s="293"/>
      <c r="M12047" s="290"/>
      <c r="N12047" s="314"/>
    </row>
    <row r="12048" spans="12:14" s="291" customFormat="1" ht="12.75" hidden="1" customHeight="1">
      <c r="L12048" s="293"/>
      <c r="M12048" s="290"/>
      <c r="N12048" s="314"/>
    </row>
    <row r="12049" spans="12:14" s="291" customFormat="1" ht="12.75" hidden="1" customHeight="1">
      <c r="L12049" s="293"/>
      <c r="M12049" s="290"/>
      <c r="N12049" s="314"/>
    </row>
    <row r="12050" spans="12:14" s="291" customFormat="1" ht="12.75" hidden="1" customHeight="1">
      <c r="L12050" s="293"/>
      <c r="M12050" s="290"/>
      <c r="N12050" s="314"/>
    </row>
    <row r="12051" spans="12:14" s="291" customFormat="1" ht="12.75" hidden="1" customHeight="1">
      <c r="L12051" s="293"/>
      <c r="M12051" s="290"/>
      <c r="N12051" s="314"/>
    </row>
    <row r="12052" spans="12:14" s="291" customFormat="1" ht="12.75" hidden="1" customHeight="1">
      <c r="L12052" s="293"/>
      <c r="M12052" s="290"/>
      <c r="N12052" s="314"/>
    </row>
    <row r="12053" spans="12:14" s="291" customFormat="1" ht="12.75" hidden="1" customHeight="1">
      <c r="L12053" s="293"/>
      <c r="M12053" s="290"/>
      <c r="N12053" s="314"/>
    </row>
    <row r="12054" spans="12:14" s="291" customFormat="1" ht="12.75" hidden="1" customHeight="1">
      <c r="L12054" s="293"/>
      <c r="M12054" s="290"/>
      <c r="N12054" s="314"/>
    </row>
    <row r="12055" spans="12:14" s="291" customFormat="1" ht="12.75" hidden="1" customHeight="1">
      <c r="L12055" s="293"/>
      <c r="M12055" s="290"/>
      <c r="N12055" s="314"/>
    </row>
    <row r="12056" spans="12:14" s="291" customFormat="1" ht="12.75" hidden="1" customHeight="1">
      <c r="L12056" s="293"/>
      <c r="M12056" s="290"/>
      <c r="N12056" s="314"/>
    </row>
    <row r="12057" spans="12:14" s="291" customFormat="1" ht="12.75" hidden="1" customHeight="1">
      <c r="L12057" s="293"/>
      <c r="M12057" s="290"/>
      <c r="N12057" s="314"/>
    </row>
    <row r="12058" spans="12:14" s="291" customFormat="1" ht="12.75" hidden="1" customHeight="1">
      <c r="L12058" s="293"/>
      <c r="M12058" s="290"/>
      <c r="N12058" s="314"/>
    </row>
    <row r="12059" spans="12:14" s="291" customFormat="1" ht="12.75" hidden="1" customHeight="1">
      <c r="L12059" s="293"/>
      <c r="M12059" s="290"/>
      <c r="N12059" s="314"/>
    </row>
    <row r="12060" spans="12:14" s="291" customFormat="1" ht="12.75" hidden="1" customHeight="1">
      <c r="L12060" s="293"/>
      <c r="M12060" s="290"/>
      <c r="N12060" s="314"/>
    </row>
    <row r="12061" spans="12:14" s="291" customFormat="1" ht="12.75" hidden="1" customHeight="1">
      <c r="L12061" s="293"/>
      <c r="M12061" s="290"/>
      <c r="N12061" s="314"/>
    </row>
    <row r="12062" spans="12:14" s="291" customFormat="1" ht="12.75" hidden="1" customHeight="1">
      <c r="L12062" s="293"/>
      <c r="M12062" s="290"/>
      <c r="N12062" s="314"/>
    </row>
    <row r="12063" spans="12:14" s="291" customFormat="1" ht="12.75" hidden="1" customHeight="1">
      <c r="L12063" s="293"/>
      <c r="M12063" s="290"/>
      <c r="N12063" s="314"/>
    </row>
    <row r="12064" spans="12:14" s="291" customFormat="1" ht="12.75" hidden="1" customHeight="1">
      <c r="L12064" s="293"/>
      <c r="M12064" s="290"/>
      <c r="N12064" s="314"/>
    </row>
    <row r="12065" spans="12:14" s="291" customFormat="1" ht="12.75" hidden="1" customHeight="1">
      <c r="L12065" s="293"/>
      <c r="M12065" s="290"/>
      <c r="N12065" s="314"/>
    </row>
    <row r="12066" spans="12:14" s="291" customFormat="1" ht="12.75" hidden="1" customHeight="1">
      <c r="L12066" s="293"/>
      <c r="M12066" s="290"/>
      <c r="N12066" s="314"/>
    </row>
    <row r="12067" spans="12:14" s="291" customFormat="1" ht="12.75" hidden="1" customHeight="1">
      <c r="L12067" s="293"/>
      <c r="M12067" s="290"/>
      <c r="N12067" s="314"/>
    </row>
    <row r="12068" spans="12:14" s="291" customFormat="1" ht="12.75" hidden="1" customHeight="1">
      <c r="L12068" s="293"/>
      <c r="M12068" s="290"/>
      <c r="N12068" s="314"/>
    </row>
    <row r="12069" spans="12:14" s="291" customFormat="1" ht="12.75" hidden="1" customHeight="1">
      <c r="L12069" s="293"/>
      <c r="M12069" s="290"/>
      <c r="N12069" s="314"/>
    </row>
    <row r="12070" spans="12:14" s="291" customFormat="1" ht="12.75" hidden="1" customHeight="1">
      <c r="L12070" s="293"/>
      <c r="M12070" s="290"/>
      <c r="N12070" s="314"/>
    </row>
    <row r="12071" spans="12:14" s="291" customFormat="1" ht="12.75" hidden="1" customHeight="1">
      <c r="L12071" s="293"/>
      <c r="M12071" s="290"/>
      <c r="N12071" s="314"/>
    </row>
    <row r="12072" spans="12:14" s="291" customFormat="1" ht="12.75" hidden="1" customHeight="1">
      <c r="L12072" s="293"/>
      <c r="M12072" s="290"/>
      <c r="N12072" s="314"/>
    </row>
    <row r="12073" spans="12:14" s="291" customFormat="1" ht="12.75" hidden="1" customHeight="1">
      <c r="L12073" s="293"/>
      <c r="M12073" s="290"/>
      <c r="N12073" s="314"/>
    </row>
    <row r="12074" spans="12:14" s="291" customFormat="1" ht="12.75" hidden="1" customHeight="1">
      <c r="L12074" s="293"/>
      <c r="M12074" s="290"/>
      <c r="N12074" s="314"/>
    </row>
    <row r="12075" spans="12:14" s="291" customFormat="1" ht="12.75" hidden="1" customHeight="1">
      <c r="L12075" s="293"/>
      <c r="M12075" s="290"/>
      <c r="N12075" s="314"/>
    </row>
    <row r="12076" spans="12:14" s="291" customFormat="1" ht="12.75" hidden="1" customHeight="1">
      <c r="L12076" s="293"/>
      <c r="M12076" s="290"/>
      <c r="N12076" s="314"/>
    </row>
    <row r="12077" spans="12:14" s="291" customFormat="1" ht="12.75" hidden="1" customHeight="1">
      <c r="L12077" s="293"/>
      <c r="M12077" s="290"/>
      <c r="N12077" s="314"/>
    </row>
    <row r="12078" spans="12:14" s="291" customFormat="1" ht="12.75" hidden="1" customHeight="1">
      <c r="L12078" s="293"/>
      <c r="M12078" s="290"/>
      <c r="N12078" s="314"/>
    </row>
    <row r="12079" spans="12:14" s="291" customFormat="1" ht="12.75" hidden="1" customHeight="1">
      <c r="L12079" s="293"/>
      <c r="M12079" s="290"/>
      <c r="N12079" s="314"/>
    </row>
    <row r="12080" spans="12:14" s="291" customFormat="1" ht="12.75" hidden="1" customHeight="1">
      <c r="L12080" s="293"/>
      <c r="M12080" s="290"/>
      <c r="N12080" s="314"/>
    </row>
    <row r="12081" spans="12:14" s="291" customFormat="1" ht="12.75" hidden="1" customHeight="1">
      <c r="L12081" s="293"/>
      <c r="M12081" s="290"/>
      <c r="N12081" s="314"/>
    </row>
    <row r="12082" spans="12:14" s="291" customFormat="1" ht="12.75" hidden="1" customHeight="1">
      <c r="L12082" s="293"/>
      <c r="M12082" s="290"/>
      <c r="N12082" s="314"/>
    </row>
    <row r="12083" spans="12:14" s="291" customFormat="1" ht="12.75" hidden="1" customHeight="1">
      <c r="L12083" s="293"/>
      <c r="M12083" s="290"/>
      <c r="N12083" s="314"/>
    </row>
    <row r="12084" spans="12:14" s="291" customFormat="1" ht="12.75" hidden="1" customHeight="1">
      <c r="L12084" s="293"/>
      <c r="M12084" s="290"/>
      <c r="N12084" s="314"/>
    </row>
    <row r="12085" spans="12:14" s="291" customFormat="1" ht="12.75" hidden="1" customHeight="1">
      <c r="L12085" s="293"/>
      <c r="M12085" s="290"/>
      <c r="N12085" s="314"/>
    </row>
    <row r="12086" spans="12:14" s="291" customFormat="1" ht="12.75" hidden="1" customHeight="1">
      <c r="L12086" s="293"/>
      <c r="M12086" s="290"/>
      <c r="N12086" s="314"/>
    </row>
    <row r="12087" spans="12:14" s="291" customFormat="1" ht="12.75" hidden="1" customHeight="1">
      <c r="L12087" s="293"/>
      <c r="M12087" s="290"/>
      <c r="N12087" s="314"/>
    </row>
    <row r="12088" spans="12:14" s="291" customFormat="1" ht="12.75" hidden="1" customHeight="1">
      <c r="L12088" s="293"/>
      <c r="M12088" s="290"/>
      <c r="N12088" s="314"/>
    </row>
    <row r="12089" spans="12:14" s="291" customFormat="1" ht="12.75" hidden="1" customHeight="1">
      <c r="L12089" s="293"/>
      <c r="M12089" s="290"/>
      <c r="N12089" s="314"/>
    </row>
    <row r="12090" spans="12:14" s="291" customFormat="1" ht="12.75" hidden="1" customHeight="1">
      <c r="L12090" s="293"/>
      <c r="M12090" s="290"/>
      <c r="N12090" s="314"/>
    </row>
    <row r="12091" spans="12:14" s="291" customFormat="1" ht="12.75" hidden="1" customHeight="1">
      <c r="L12091" s="293"/>
      <c r="M12091" s="290"/>
      <c r="N12091" s="314"/>
    </row>
    <row r="12092" spans="12:14" s="291" customFormat="1" ht="12.75" hidden="1" customHeight="1">
      <c r="L12092" s="293"/>
      <c r="M12092" s="290"/>
      <c r="N12092" s="314"/>
    </row>
    <row r="12093" spans="12:14" s="291" customFormat="1" ht="12.75" hidden="1" customHeight="1">
      <c r="L12093" s="293"/>
      <c r="M12093" s="290"/>
      <c r="N12093" s="314"/>
    </row>
    <row r="12094" spans="12:14" s="291" customFormat="1" ht="12.75" hidden="1" customHeight="1">
      <c r="L12094" s="293"/>
      <c r="M12094" s="290"/>
      <c r="N12094" s="314"/>
    </row>
    <row r="12095" spans="12:14" s="291" customFormat="1" ht="12.75" hidden="1" customHeight="1">
      <c r="L12095" s="293"/>
      <c r="M12095" s="290"/>
      <c r="N12095" s="314"/>
    </row>
    <row r="12096" spans="12:14" s="291" customFormat="1" ht="12.75" hidden="1" customHeight="1">
      <c r="L12096" s="293"/>
      <c r="M12096" s="290"/>
      <c r="N12096" s="314"/>
    </row>
    <row r="12097" spans="12:14" s="291" customFormat="1" ht="12.75" hidden="1" customHeight="1">
      <c r="L12097" s="293"/>
      <c r="M12097" s="290"/>
      <c r="N12097" s="314"/>
    </row>
    <row r="12098" spans="12:14" s="291" customFormat="1" ht="12.75" hidden="1" customHeight="1">
      <c r="L12098" s="293"/>
      <c r="M12098" s="290"/>
      <c r="N12098" s="314"/>
    </row>
    <row r="12099" spans="12:14" s="291" customFormat="1" ht="12.75" hidden="1" customHeight="1">
      <c r="L12099" s="293"/>
      <c r="M12099" s="290"/>
      <c r="N12099" s="314"/>
    </row>
    <row r="12100" spans="12:14" s="291" customFormat="1" ht="12.75" hidden="1" customHeight="1">
      <c r="L12100" s="293"/>
      <c r="M12100" s="290"/>
      <c r="N12100" s="314"/>
    </row>
    <row r="12101" spans="12:14" s="291" customFormat="1" ht="12.75" hidden="1" customHeight="1">
      <c r="L12101" s="293"/>
      <c r="M12101" s="290"/>
      <c r="N12101" s="314"/>
    </row>
    <row r="12102" spans="12:14" s="291" customFormat="1" ht="12.75" hidden="1" customHeight="1">
      <c r="L12102" s="293"/>
      <c r="M12102" s="290"/>
      <c r="N12102" s="314"/>
    </row>
    <row r="12103" spans="12:14" s="291" customFormat="1" ht="12.75" hidden="1" customHeight="1">
      <c r="L12103" s="293"/>
      <c r="M12103" s="290"/>
      <c r="N12103" s="314"/>
    </row>
    <row r="12104" spans="12:14" s="291" customFormat="1" ht="12.75" hidden="1" customHeight="1">
      <c r="L12104" s="293"/>
      <c r="M12104" s="290"/>
      <c r="N12104" s="314"/>
    </row>
    <row r="12105" spans="12:14" s="291" customFormat="1" ht="12.75" hidden="1" customHeight="1">
      <c r="L12105" s="293"/>
      <c r="M12105" s="290"/>
      <c r="N12105" s="314"/>
    </row>
    <row r="12106" spans="12:14" s="291" customFormat="1" ht="12.75" hidden="1" customHeight="1">
      <c r="L12106" s="293"/>
      <c r="M12106" s="290"/>
      <c r="N12106" s="314"/>
    </row>
    <row r="12107" spans="12:14" s="291" customFormat="1" ht="12.75" hidden="1" customHeight="1">
      <c r="L12107" s="293"/>
      <c r="M12107" s="290"/>
      <c r="N12107" s="314"/>
    </row>
    <row r="12108" spans="12:14" s="291" customFormat="1" ht="12.75" hidden="1" customHeight="1">
      <c r="L12108" s="293"/>
      <c r="M12108" s="290"/>
      <c r="N12108" s="314"/>
    </row>
    <row r="12109" spans="12:14" s="291" customFormat="1" ht="12.75" hidden="1" customHeight="1">
      <c r="L12109" s="293"/>
      <c r="M12109" s="290"/>
      <c r="N12109" s="314"/>
    </row>
    <row r="12110" spans="12:14" s="291" customFormat="1" ht="12.75" hidden="1" customHeight="1">
      <c r="L12110" s="293"/>
      <c r="M12110" s="290"/>
      <c r="N12110" s="314"/>
    </row>
    <row r="12111" spans="12:14" s="291" customFormat="1" ht="12.75" hidden="1" customHeight="1">
      <c r="L12111" s="293"/>
      <c r="M12111" s="290"/>
      <c r="N12111" s="314"/>
    </row>
    <row r="12112" spans="12:14" s="291" customFormat="1" ht="12.75" hidden="1" customHeight="1">
      <c r="L12112" s="293"/>
      <c r="M12112" s="290"/>
      <c r="N12112" s="314"/>
    </row>
    <row r="12113" spans="12:14" s="291" customFormat="1" ht="12.75" hidden="1" customHeight="1">
      <c r="L12113" s="293"/>
      <c r="M12113" s="290"/>
      <c r="N12113" s="314"/>
    </row>
    <row r="12114" spans="12:14" s="291" customFormat="1" ht="12.75" hidden="1" customHeight="1">
      <c r="L12114" s="293"/>
      <c r="M12114" s="290"/>
      <c r="N12114" s="314"/>
    </row>
    <row r="12115" spans="12:14" s="291" customFormat="1" ht="12.75" hidden="1" customHeight="1">
      <c r="L12115" s="293"/>
      <c r="M12115" s="290"/>
      <c r="N12115" s="314"/>
    </row>
    <row r="12116" spans="12:14" s="291" customFormat="1" ht="12.75" hidden="1" customHeight="1">
      <c r="L12116" s="293"/>
      <c r="M12116" s="290"/>
      <c r="N12116" s="314"/>
    </row>
    <row r="12117" spans="12:14" s="291" customFormat="1" ht="12.75" hidden="1" customHeight="1">
      <c r="L12117" s="293"/>
      <c r="M12117" s="290"/>
      <c r="N12117" s="314"/>
    </row>
    <row r="12118" spans="12:14" s="291" customFormat="1" ht="12.75" hidden="1" customHeight="1">
      <c r="L12118" s="293"/>
      <c r="M12118" s="290"/>
      <c r="N12118" s="314"/>
    </row>
    <row r="12119" spans="12:14" s="291" customFormat="1" ht="12.75" hidden="1" customHeight="1">
      <c r="L12119" s="293"/>
      <c r="M12119" s="290"/>
      <c r="N12119" s="314"/>
    </row>
    <row r="12120" spans="12:14" s="291" customFormat="1" ht="12.75" hidden="1" customHeight="1">
      <c r="L12120" s="293"/>
      <c r="M12120" s="290"/>
      <c r="N12120" s="314"/>
    </row>
    <row r="12121" spans="12:14" s="291" customFormat="1" ht="12.75" hidden="1" customHeight="1">
      <c r="L12121" s="293"/>
      <c r="M12121" s="290"/>
      <c r="N12121" s="314"/>
    </row>
    <row r="12122" spans="12:14" s="291" customFormat="1" ht="12.75" hidden="1" customHeight="1">
      <c r="L12122" s="293"/>
      <c r="M12122" s="290"/>
      <c r="N12122" s="314"/>
    </row>
    <row r="12123" spans="12:14" s="291" customFormat="1" ht="12.75" hidden="1" customHeight="1">
      <c r="L12123" s="293"/>
      <c r="M12123" s="290"/>
      <c r="N12123" s="314"/>
    </row>
    <row r="12124" spans="12:14" s="291" customFormat="1" ht="12.75" hidden="1" customHeight="1">
      <c r="L12124" s="293"/>
      <c r="M12124" s="290"/>
      <c r="N12124" s="314"/>
    </row>
    <row r="12125" spans="12:14" s="291" customFormat="1" ht="12.75" hidden="1" customHeight="1">
      <c r="L12125" s="293"/>
      <c r="M12125" s="290"/>
      <c r="N12125" s="314"/>
    </row>
    <row r="12126" spans="12:14" s="291" customFormat="1" ht="12.75" hidden="1" customHeight="1">
      <c r="L12126" s="293"/>
      <c r="M12126" s="290"/>
      <c r="N12126" s="314"/>
    </row>
    <row r="12127" spans="12:14" s="291" customFormat="1" ht="12.75" hidden="1" customHeight="1">
      <c r="L12127" s="293"/>
      <c r="M12127" s="290"/>
      <c r="N12127" s="314"/>
    </row>
    <row r="12128" spans="12:14" s="291" customFormat="1" ht="12.75" hidden="1" customHeight="1">
      <c r="L12128" s="293"/>
      <c r="M12128" s="290"/>
      <c r="N12128" s="314"/>
    </row>
    <row r="12129" spans="12:14" s="291" customFormat="1" ht="12.75" hidden="1" customHeight="1">
      <c r="L12129" s="293"/>
      <c r="M12129" s="290"/>
      <c r="N12129" s="314"/>
    </row>
    <row r="12130" spans="12:14" s="291" customFormat="1" ht="12.75" hidden="1" customHeight="1">
      <c r="L12130" s="293"/>
      <c r="M12130" s="290"/>
      <c r="N12130" s="314"/>
    </row>
    <row r="12131" spans="12:14" s="291" customFormat="1" ht="12.75" hidden="1" customHeight="1">
      <c r="L12131" s="293"/>
      <c r="M12131" s="290"/>
      <c r="N12131" s="314"/>
    </row>
    <row r="12132" spans="12:14" s="291" customFormat="1" ht="12.75" hidden="1" customHeight="1">
      <c r="L12132" s="293"/>
      <c r="M12132" s="290"/>
      <c r="N12132" s="314"/>
    </row>
    <row r="12133" spans="12:14" s="291" customFormat="1" ht="12.75" hidden="1" customHeight="1">
      <c r="L12133" s="293"/>
      <c r="M12133" s="290"/>
      <c r="N12133" s="314"/>
    </row>
    <row r="12134" spans="12:14" s="291" customFormat="1" ht="12.75" hidden="1" customHeight="1">
      <c r="L12134" s="293"/>
      <c r="M12134" s="290"/>
      <c r="N12134" s="314"/>
    </row>
    <row r="12135" spans="12:14" s="291" customFormat="1" ht="12.75" hidden="1" customHeight="1">
      <c r="L12135" s="293"/>
      <c r="M12135" s="290"/>
      <c r="N12135" s="314"/>
    </row>
    <row r="12136" spans="12:14" s="291" customFormat="1" ht="12.75" hidden="1" customHeight="1">
      <c r="L12136" s="293"/>
      <c r="M12136" s="290"/>
      <c r="N12136" s="314"/>
    </row>
    <row r="12137" spans="12:14" s="291" customFormat="1" ht="12.75" hidden="1" customHeight="1">
      <c r="L12137" s="293"/>
      <c r="M12137" s="290"/>
      <c r="N12137" s="314"/>
    </row>
    <row r="12138" spans="12:14" s="291" customFormat="1" ht="12.75" hidden="1" customHeight="1">
      <c r="L12138" s="293"/>
      <c r="M12138" s="290"/>
      <c r="N12138" s="314"/>
    </row>
    <row r="12139" spans="12:14" s="291" customFormat="1" ht="12.75" hidden="1" customHeight="1">
      <c r="L12139" s="293"/>
      <c r="M12139" s="290"/>
      <c r="N12139" s="314"/>
    </row>
    <row r="12140" spans="12:14" s="291" customFormat="1" ht="12.75" hidden="1" customHeight="1">
      <c r="L12140" s="293"/>
      <c r="M12140" s="290"/>
      <c r="N12140" s="314"/>
    </row>
    <row r="12141" spans="12:14" s="291" customFormat="1" ht="12.75" hidden="1" customHeight="1">
      <c r="L12141" s="293"/>
      <c r="M12141" s="290"/>
      <c r="N12141" s="314"/>
    </row>
    <row r="12142" spans="12:14" s="291" customFormat="1" ht="12.75" hidden="1" customHeight="1">
      <c r="L12142" s="293"/>
      <c r="M12142" s="290"/>
      <c r="N12142" s="314"/>
    </row>
    <row r="12143" spans="12:14" s="291" customFormat="1" ht="12.75" hidden="1" customHeight="1">
      <c r="L12143" s="293"/>
      <c r="M12143" s="290"/>
      <c r="N12143" s="314"/>
    </row>
    <row r="12144" spans="12:14" s="291" customFormat="1" ht="12.75" hidden="1" customHeight="1">
      <c r="L12144" s="293"/>
      <c r="M12144" s="290"/>
      <c r="N12144" s="314"/>
    </row>
    <row r="12145" spans="12:14" s="291" customFormat="1" ht="12.75" hidden="1" customHeight="1">
      <c r="L12145" s="293"/>
      <c r="M12145" s="290"/>
      <c r="N12145" s="314"/>
    </row>
    <row r="12146" spans="12:14" s="291" customFormat="1" ht="12.75" hidden="1" customHeight="1">
      <c r="L12146" s="293"/>
      <c r="M12146" s="290"/>
      <c r="N12146" s="314"/>
    </row>
    <row r="12147" spans="12:14" s="291" customFormat="1" ht="12.75" hidden="1" customHeight="1">
      <c r="L12147" s="293"/>
      <c r="M12147" s="290"/>
      <c r="N12147" s="314"/>
    </row>
    <row r="12148" spans="12:14" s="291" customFormat="1" ht="12.75" hidden="1" customHeight="1">
      <c r="L12148" s="293"/>
      <c r="M12148" s="290"/>
      <c r="N12148" s="314"/>
    </row>
    <row r="12149" spans="12:14" s="291" customFormat="1" ht="12.75" hidden="1" customHeight="1">
      <c r="L12149" s="293"/>
      <c r="M12149" s="290"/>
      <c r="N12149" s="314"/>
    </row>
    <row r="12150" spans="12:14" s="291" customFormat="1" ht="12.75" hidden="1" customHeight="1">
      <c r="L12150" s="293"/>
      <c r="M12150" s="290"/>
      <c r="N12150" s="314"/>
    </row>
    <row r="12151" spans="12:14" s="291" customFormat="1" ht="12.75" hidden="1" customHeight="1">
      <c r="L12151" s="293"/>
      <c r="M12151" s="290"/>
      <c r="N12151" s="314"/>
    </row>
    <row r="12152" spans="12:14" s="291" customFormat="1" ht="12.75" hidden="1" customHeight="1">
      <c r="L12152" s="293"/>
      <c r="M12152" s="290"/>
      <c r="N12152" s="314"/>
    </row>
    <row r="12153" spans="12:14" s="291" customFormat="1" ht="12.75" hidden="1" customHeight="1">
      <c r="L12153" s="293"/>
      <c r="M12153" s="290"/>
      <c r="N12153" s="314"/>
    </row>
    <row r="12154" spans="12:14" s="291" customFormat="1" ht="12.75" hidden="1" customHeight="1">
      <c r="L12154" s="293"/>
      <c r="M12154" s="290"/>
      <c r="N12154" s="314"/>
    </row>
    <row r="12155" spans="12:14" s="291" customFormat="1" ht="12.75" hidden="1" customHeight="1">
      <c r="L12155" s="293"/>
      <c r="M12155" s="290"/>
      <c r="N12155" s="314"/>
    </row>
    <row r="12156" spans="12:14" s="291" customFormat="1" ht="12.75" hidden="1" customHeight="1">
      <c r="L12156" s="293"/>
      <c r="M12156" s="290"/>
      <c r="N12156" s="314"/>
    </row>
    <row r="12157" spans="12:14" s="291" customFormat="1" ht="12.75" hidden="1" customHeight="1">
      <c r="L12157" s="293"/>
      <c r="M12157" s="290"/>
      <c r="N12157" s="314"/>
    </row>
    <row r="12158" spans="12:14" s="291" customFormat="1" ht="12.75" hidden="1" customHeight="1">
      <c r="L12158" s="293"/>
      <c r="M12158" s="290"/>
      <c r="N12158" s="314"/>
    </row>
    <row r="12159" spans="12:14" s="291" customFormat="1" ht="12.75" hidden="1" customHeight="1">
      <c r="L12159" s="293"/>
      <c r="M12159" s="290"/>
      <c r="N12159" s="314"/>
    </row>
    <row r="12160" spans="12:14" s="291" customFormat="1" ht="12.75" hidden="1" customHeight="1">
      <c r="L12160" s="293"/>
      <c r="M12160" s="290"/>
      <c r="N12160" s="314"/>
    </row>
    <row r="12161" spans="12:14" s="291" customFormat="1" ht="12.75" hidden="1" customHeight="1">
      <c r="L12161" s="293"/>
      <c r="M12161" s="290"/>
      <c r="N12161" s="314"/>
    </row>
    <row r="12162" spans="12:14" s="291" customFormat="1" ht="12.75" hidden="1" customHeight="1">
      <c r="L12162" s="293"/>
      <c r="M12162" s="290"/>
      <c r="N12162" s="314"/>
    </row>
    <row r="12163" spans="12:14" s="291" customFormat="1" ht="12.75" hidden="1" customHeight="1">
      <c r="L12163" s="293"/>
      <c r="M12163" s="290"/>
      <c r="N12163" s="314"/>
    </row>
    <row r="12164" spans="12:14" s="291" customFormat="1" ht="12.75" hidden="1" customHeight="1">
      <c r="L12164" s="293"/>
      <c r="M12164" s="290"/>
      <c r="N12164" s="314"/>
    </row>
    <row r="12165" spans="12:14" s="291" customFormat="1" ht="12.75" hidden="1" customHeight="1">
      <c r="L12165" s="293"/>
      <c r="M12165" s="290"/>
      <c r="N12165" s="314"/>
    </row>
    <row r="12166" spans="12:14" s="291" customFormat="1" ht="12.75" hidden="1" customHeight="1">
      <c r="L12166" s="293"/>
      <c r="M12166" s="290"/>
      <c r="N12166" s="314"/>
    </row>
    <row r="12167" spans="12:14" s="291" customFormat="1" ht="12.75" hidden="1" customHeight="1">
      <c r="L12167" s="293"/>
      <c r="M12167" s="290"/>
      <c r="N12167" s="314"/>
    </row>
    <row r="12168" spans="12:14" s="291" customFormat="1" ht="12.75" hidden="1" customHeight="1">
      <c r="L12168" s="293"/>
      <c r="M12168" s="290"/>
      <c r="N12168" s="314"/>
    </row>
    <row r="12169" spans="12:14" s="291" customFormat="1" ht="12.75" hidden="1" customHeight="1">
      <c r="L12169" s="293"/>
      <c r="M12169" s="290"/>
      <c r="N12169" s="314"/>
    </row>
    <row r="12170" spans="12:14" s="291" customFormat="1" ht="12.75" hidden="1" customHeight="1">
      <c r="L12170" s="293"/>
      <c r="M12170" s="290"/>
      <c r="N12170" s="314"/>
    </row>
    <row r="12171" spans="12:14" s="291" customFormat="1" ht="12.75" hidden="1" customHeight="1">
      <c r="L12171" s="293"/>
      <c r="M12171" s="290"/>
      <c r="N12171" s="314"/>
    </row>
    <row r="12172" spans="12:14" s="291" customFormat="1" ht="12.75" hidden="1" customHeight="1">
      <c r="L12172" s="293"/>
      <c r="M12172" s="290"/>
      <c r="N12172" s="314"/>
    </row>
    <row r="12173" spans="12:14" s="291" customFormat="1" ht="12.75" hidden="1" customHeight="1">
      <c r="L12173" s="293"/>
      <c r="M12173" s="290"/>
      <c r="N12173" s="314"/>
    </row>
    <row r="12174" spans="12:14" s="291" customFormat="1" ht="12.75" hidden="1" customHeight="1">
      <c r="L12174" s="293"/>
      <c r="M12174" s="290"/>
      <c r="N12174" s="314"/>
    </row>
    <row r="12175" spans="12:14" s="291" customFormat="1" ht="12.75" hidden="1" customHeight="1">
      <c r="L12175" s="293"/>
      <c r="M12175" s="290"/>
      <c r="N12175" s="314"/>
    </row>
    <row r="12176" spans="12:14" s="291" customFormat="1" ht="12.75" hidden="1" customHeight="1">
      <c r="L12176" s="293"/>
      <c r="M12176" s="290"/>
      <c r="N12176" s="314"/>
    </row>
    <row r="12177" spans="12:14" s="291" customFormat="1" ht="12.75" hidden="1" customHeight="1">
      <c r="L12177" s="293"/>
      <c r="M12177" s="290"/>
      <c r="N12177" s="314"/>
    </row>
    <row r="12178" spans="12:14" s="291" customFormat="1" ht="12.75" hidden="1" customHeight="1">
      <c r="L12178" s="293"/>
      <c r="M12178" s="290"/>
      <c r="N12178" s="314"/>
    </row>
    <row r="12179" spans="12:14" s="291" customFormat="1" ht="12.75" hidden="1" customHeight="1">
      <c r="L12179" s="293"/>
      <c r="M12179" s="290"/>
      <c r="N12179" s="314"/>
    </row>
    <row r="12180" spans="12:14" s="291" customFormat="1" ht="12.75" hidden="1" customHeight="1">
      <c r="L12180" s="293"/>
      <c r="M12180" s="290"/>
      <c r="N12180" s="314"/>
    </row>
    <row r="12181" spans="12:14" s="291" customFormat="1" ht="12.75" hidden="1" customHeight="1">
      <c r="L12181" s="293"/>
      <c r="M12181" s="290"/>
      <c r="N12181" s="314"/>
    </row>
    <row r="12182" spans="12:14" s="291" customFormat="1" ht="12.75" hidden="1" customHeight="1">
      <c r="L12182" s="293"/>
      <c r="M12182" s="290"/>
      <c r="N12182" s="314"/>
    </row>
    <row r="12183" spans="12:14" s="291" customFormat="1" ht="12.75" hidden="1" customHeight="1">
      <c r="L12183" s="293"/>
      <c r="M12183" s="290"/>
      <c r="N12183" s="314"/>
    </row>
    <row r="12184" spans="12:14" s="291" customFormat="1" ht="12.75" hidden="1" customHeight="1">
      <c r="L12184" s="293"/>
      <c r="M12184" s="290"/>
      <c r="N12184" s="314"/>
    </row>
    <row r="12185" spans="12:14" s="291" customFormat="1" ht="12.75" hidden="1" customHeight="1">
      <c r="L12185" s="293"/>
      <c r="M12185" s="290"/>
      <c r="N12185" s="314"/>
    </row>
    <row r="12186" spans="12:14" s="291" customFormat="1" ht="12.75" hidden="1" customHeight="1">
      <c r="L12186" s="293"/>
      <c r="M12186" s="290"/>
      <c r="N12186" s="314"/>
    </row>
    <row r="12187" spans="12:14" s="291" customFormat="1" ht="12.75" hidden="1" customHeight="1">
      <c r="L12187" s="293"/>
      <c r="M12187" s="290"/>
      <c r="N12187" s="314"/>
    </row>
    <row r="12188" spans="12:14" s="291" customFormat="1" ht="12.75" hidden="1" customHeight="1">
      <c r="L12188" s="293"/>
      <c r="M12188" s="290"/>
      <c r="N12188" s="314"/>
    </row>
    <row r="12189" spans="12:14" s="291" customFormat="1" ht="12.75" hidden="1" customHeight="1">
      <c r="L12189" s="293"/>
      <c r="M12189" s="290"/>
      <c r="N12189" s="314"/>
    </row>
    <row r="12190" spans="12:14" s="291" customFormat="1" ht="12.75" hidden="1" customHeight="1">
      <c r="L12190" s="293"/>
      <c r="M12190" s="290"/>
      <c r="N12190" s="314"/>
    </row>
    <row r="12191" spans="12:14" s="291" customFormat="1" ht="12.75" hidden="1" customHeight="1">
      <c r="L12191" s="293"/>
      <c r="M12191" s="290"/>
      <c r="N12191" s="314"/>
    </row>
    <row r="12192" spans="12:14" s="291" customFormat="1" ht="12.75" hidden="1" customHeight="1">
      <c r="L12192" s="293"/>
      <c r="M12192" s="290"/>
      <c r="N12192" s="314"/>
    </row>
    <row r="12193" spans="12:14" s="291" customFormat="1" ht="12.75" hidden="1" customHeight="1">
      <c r="L12193" s="293"/>
      <c r="M12193" s="290"/>
      <c r="N12193" s="314"/>
    </row>
    <row r="12194" spans="12:14" s="291" customFormat="1" ht="12.75" hidden="1" customHeight="1">
      <c r="L12194" s="293"/>
      <c r="M12194" s="290"/>
      <c r="N12194" s="314"/>
    </row>
    <row r="12195" spans="12:14" s="291" customFormat="1" ht="12.75" hidden="1" customHeight="1">
      <c r="L12195" s="293"/>
      <c r="M12195" s="290"/>
      <c r="N12195" s="314"/>
    </row>
    <row r="12196" spans="12:14" s="291" customFormat="1" ht="12.75" hidden="1" customHeight="1">
      <c r="L12196" s="293"/>
      <c r="M12196" s="290"/>
      <c r="N12196" s="314"/>
    </row>
    <row r="12197" spans="12:14" s="291" customFormat="1" ht="12.75" hidden="1" customHeight="1">
      <c r="L12197" s="293"/>
      <c r="M12197" s="290"/>
      <c r="N12197" s="314"/>
    </row>
    <row r="12198" spans="12:14" s="291" customFormat="1" ht="12.75" hidden="1" customHeight="1">
      <c r="L12198" s="293"/>
      <c r="M12198" s="290"/>
      <c r="N12198" s="314"/>
    </row>
    <row r="12199" spans="12:14" s="291" customFormat="1" ht="12.75" hidden="1" customHeight="1">
      <c r="L12199" s="293"/>
      <c r="M12199" s="290"/>
      <c r="N12199" s="314"/>
    </row>
    <row r="12200" spans="12:14" s="291" customFormat="1" ht="12.75" hidden="1" customHeight="1">
      <c r="L12200" s="293"/>
      <c r="M12200" s="290"/>
      <c r="N12200" s="314"/>
    </row>
    <row r="12201" spans="12:14" s="291" customFormat="1" ht="12.75" hidden="1" customHeight="1">
      <c r="L12201" s="293"/>
      <c r="M12201" s="290"/>
      <c r="N12201" s="314"/>
    </row>
    <row r="12202" spans="12:14" s="291" customFormat="1" ht="12.75" hidden="1" customHeight="1">
      <c r="L12202" s="293"/>
      <c r="M12202" s="290"/>
      <c r="N12202" s="314"/>
    </row>
    <row r="12203" spans="12:14" s="291" customFormat="1" ht="12.75" hidden="1" customHeight="1">
      <c r="L12203" s="293"/>
      <c r="M12203" s="290"/>
      <c r="N12203" s="314"/>
    </row>
    <row r="12204" spans="12:14" s="291" customFormat="1" ht="12.75" hidden="1" customHeight="1">
      <c r="L12204" s="293"/>
      <c r="M12204" s="290"/>
      <c r="N12204" s="314"/>
    </row>
    <row r="12205" spans="12:14" s="291" customFormat="1" ht="12.75" hidden="1" customHeight="1">
      <c r="L12205" s="293"/>
      <c r="M12205" s="290"/>
      <c r="N12205" s="314"/>
    </row>
    <row r="12206" spans="12:14" s="291" customFormat="1" ht="12.75" hidden="1" customHeight="1">
      <c r="L12206" s="293"/>
      <c r="M12206" s="290"/>
      <c r="N12206" s="314"/>
    </row>
    <row r="12207" spans="12:14" s="291" customFormat="1" ht="12.75" hidden="1" customHeight="1">
      <c r="L12207" s="293"/>
      <c r="M12207" s="290"/>
      <c r="N12207" s="314"/>
    </row>
    <row r="12208" spans="12:14" s="291" customFormat="1" ht="12.75" hidden="1" customHeight="1">
      <c r="L12208" s="293"/>
      <c r="M12208" s="290"/>
      <c r="N12208" s="314"/>
    </row>
    <row r="12209" spans="12:14" s="291" customFormat="1" ht="12.75" hidden="1" customHeight="1">
      <c r="L12209" s="293"/>
      <c r="M12209" s="290"/>
      <c r="N12209" s="314"/>
    </row>
    <row r="12210" spans="12:14" s="291" customFormat="1" ht="12.75" hidden="1" customHeight="1">
      <c r="L12210" s="293"/>
      <c r="M12210" s="290"/>
      <c r="N12210" s="314"/>
    </row>
    <row r="12211" spans="12:14" s="291" customFormat="1" ht="12.75" hidden="1" customHeight="1">
      <c r="L12211" s="293"/>
      <c r="M12211" s="290"/>
      <c r="N12211" s="314"/>
    </row>
    <row r="12212" spans="12:14" s="291" customFormat="1" ht="12.75" hidden="1" customHeight="1">
      <c r="L12212" s="293"/>
      <c r="M12212" s="290"/>
      <c r="N12212" s="314"/>
    </row>
    <row r="12213" spans="12:14" s="291" customFormat="1" ht="12.75" hidden="1" customHeight="1">
      <c r="L12213" s="293"/>
      <c r="M12213" s="290"/>
      <c r="N12213" s="314"/>
    </row>
    <row r="12214" spans="12:14" s="291" customFormat="1" ht="12.75" hidden="1" customHeight="1">
      <c r="L12214" s="293"/>
      <c r="M12214" s="290"/>
      <c r="N12214" s="314"/>
    </row>
    <row r="12215" spans="12:14" s="291" customFormat="1" ht="12.75" hidden="1" customHeight="1">
      <c r="L12215" s="293"/>
      <c r="M12215" s="290"/>
      <c r="N12215" s="314"/>
    </row>
    <row r="12216" spans="12:14" s="291" customFormat="1" ht="12.75" hidden="1" customHeight="1">
      <c r="L12216" s="293"/>
      <c r="M12216" s="290"/>
      <c r="N12216" s="314"/>
    </row>
    <row r="12217" spans="12:14" s="291" customFormat="1" ht="12.75" hidden="1" customHeight="1">
      <c r="L12217" s="293"/>
      <c r="M12217" s="290"/>
      <c r="N12217" s="314"/>
    </row>
    <row r="12218" spans="12:14" s="291" customFormat="1" ht="12.75" hidden="1" customHeight="1">
      <c r="L12218" s="293"/>
      <c r="M12218" s="290"/>
      <c r="N12218" s="314"/>
    </row>
    <row r="12219" spans="12:14" s="291" customFormat="1" ht="12.75" hidden="1" customHeight="1">
      <c r="L12219" s="293"/>
      <c r="M12219" s="290"/>
      <c r="N12219" s="314"/>
    </row>
    <row r="12220" spans="12:14" s="291" customFormat="1" ht="12.75" hidden="1" customHeight="1">
      <c r="L12220" s="293"/>
      <c r="M12220" s="290"/>
      <c r="N12220" s="314"/>
    </row>
    <row r="12221" spans="12:14" s="291" customFormat="1" ht="12.75" hidden="1" customHeight="1">
      <c r="L12221" s="293"/>
      <c r="M12221" s="290"/>
      <c r="N12221" s="314"/>
    </row>
    <row r="12222" spans="12:14" s="291" customFormat="1" ht="12.75" hidden="1" customHeight="1">
      <c r="L12222" s="293"/>
      <c r="M12222" s="290"/>
      <c r="N12222" s="314"/>
    </row>
    <row r="12223" spans="12:14" s="291" customFormat="1" ht="12.75" hidden="1" customHeight="1">
      <c r="L12223" s="293"/>
      <c r="M12223" s="290"/>
      <c r="N12223" s="314"/>
    </row>
    <row r="12224" spans="12:14" s="291" customFormat="1" ht="12.75" hidden="1" customHeight="1">
      <c r="L12224" s="293"/>
      <c r="M12224" s="290"/>
      <c r="N12224" s="314"/>
    </row>
    <row r="12225" spans="12:14" s="291" customFormat="1" ht="12.75" hidden="1" customHeight="1">
      <c r="L12225" s="293"/>
      <c r="M12225" s="290"/>
      <c r="N12225" s="314"/>
    </row>
    <row r="12226" spans="12:14" s="291" customFormat="1" ht="12.75" hidden="1" customHeight="1">
      <c r="L12226" s="293"/>
      <c r="M12226" s="290"/>
      <c r="N12226" s="314"/>
    </row>
    <row r="12227" spans="12:14" s="291" customFormat="1" ht="12.75" hidden="1" customHeight="1">
      <c r="L12227" s="293"/>
      <c r="M12227" s="290"/>
      <c r="N12227" s="314"/>
    </row>
    <row r="12228" spans="12:14" s="291" customFormat="1" ht="12.75" hidden="1" customHeight="1">
      <c r="L12228" s="293"/>
      <c r="M12228" s="290"/>
      <c r="N12228" s="314"/>
    </row>
    <row r="12229" spans="12:14" s="291" customFormat="1" ht="12.75" hidden="1" customHeight="1">
      <c r="L12229" s="293"/>
      <c r="M12229" s="290"/>
      <c r="N12229" s="314"/>
    </row>
    <row r="12230" spans="12:14" s="291" customFormat="1" ht="12.75" hidden="1" customHeight="1">
      <c r="L12230" s="293"/>
      <c r="M12230" s="290"/>
      <c r="N12230" s="314"/>
    </row>
    <row r="12231" spans="12:14" s="291" customFormat="1" ht="12.75" hidden="1" customHeight="1">
      <c r="L12231" s="293"/>
      <c r="M12231" s="290"/>
      <c r="N12231" s="314"/>
    </row>
    <row r="12232" spans="12:14" s="291" customFormat="1" ht="12.75" hidden="1" customHeight="1">
      <c r="L12232" s="293"/>
      <c r="M12232" s="290"/>
      <c r="N12232" s="314"/>
    </row>
    <row r="12233" spans="12:14" s="291" customFormat="1" ht="12.75" hidden="1" customHeight="1">
      <c r="L12233" s="293"/>
      <c r="M12233" s="290"/>
      <c r="N12233" s="314"/>
    </row>
    <row r="12234" spans="12:14" s="291" customFormat="1" ht="12.75" hidden="1" customHeight="1">
      <c r="L12234" s="293"/>
      <c r="M12234" s="290"/>
      <c r="N12234" s="314"/>
    </row>
    <row r="12235" spans="12:14" s="291" customFormat="1" ht="12.75" hidden="1" customHeight="1">
      <c r="L12235" s="293"/>
      <c r="M12235" s="290"/>
      <c r="N12235" s="314"/>
    </row>
    <row r="12236" spans="12:14" s="291" customFormat="1" ht="12.75" hidden="1" customHeight="1">
      <c r="L12236" s="293"/>
      <c r="M12236" s="290"/>
      <c r="N12236" s="314"/>
    </row>
    <row r="12237" spans="12:14" s="291" customFormat="1" ht="12.75" hidden="1" customHeight="1">
      <c r="L12237" s="293"/>
      <c r="M12237" s="290"/>
      <c r="N12237" s="314"/>
    </row>
    <row r="12238" spans="12:14" s="291" customFormat="1" ht="12.75" hidden="1" customHeight="1">
      <c r="L12238" s="293"/>
      <c r="M12238" s="290"/>
      <c r="N12238" s="314"/>
    </row>
    <row r="12239" spans="12:14" s="291" customFormat="1" ht="12.75" hidden="1" customHeight="1">
      <c r="L12239" s="293"/>
      <c r="M12239" s="290"/>
      <c r="N12239" s="314"/>
    </row>
    <row r="12240" spans="12:14" s="291" customFormat="1" ht="12.75" hidden="1" customHeight="1">
      <c r="L12240" s="293"/>
      <c r="M12240" s="290"/>
      <c r="N12240" s="314"/>
    </row>
    <row r="12241" spans="12:14" s="291" customFormat="1" ht="12.75" hidden="1" customHeight="1">
      <c r="L12241" s="293"/>
      <c r="M12241" s="290"/>
      <c r="N12241" s="314"/>
    </row>
    <row r="12242" spans="12:14" s="291" customFormat="1" ht="12.75" hidden="1" customHeight="1">
      <c r="L12242" s="293"/>
      <c r="M12242" s="290"/>
      <c r="N12242" s="314"/>
    </row>
    <row r="12243" spans="12:14" s="291" customFormat="1" ht="12.75" hidden="1" customHeight="1">
      <c r="L12243" s="293"/>
      <c r="M12243" s="290"/>
      <c r="N12243" s="314"/>
    </row>
    <row r="12244" spans="12:14" s="291" customFormat="1" ht="12.75" hidden="1" customHeight="1">
      <c r="L12244" s="293"/>
      <c r="M12244" s="290"/>
      <c r="N12244" s="314"/>
    </row>
    <row r="12245" spans="12:14" s="291" customFormat="1" ht="12.75" hidden="1" customHeight="1">
      <c r="L12245" s="293"/>
      <c r="M12245" s="290"/>
      <c r="N12245" s="314"/>
    </row>
    <row r="12246" spans="12:14" s="291" customFormat="1" ht="12.75" hidden="1" customHeight="1">
      <c r="L12246" s="293"/>
      <c r="M12246" s="290"/>
      <c r="N12246" s="314"/>
    </row>
    <row r="12247" spans="12:14" s="291" customFormat="1" ht="12.75" hidden="1" customHeight="1">
      <c r="L12247" s="293"/>
      <c r="M12247" s="290"/>
      <c r="N12247" s="314"/>
    </row>
    <row r="12248" spans="12:14" s="291" customFormat="1" ht="12.75" hidden="1" customHeight="1">
      <c r="L12248" s="293"/>
      <c r="M12248" s="290"/>
      <c r="N12248" s="314"/>
    </row>
    <row r="12249" spans="12:14" s="291" customFormat="1" ht="12.75" hidden="1" customHeight="1">
      <c r="L12249" s="293"/>
      <c r="M12249" s="290"/>
      <c r="N12249" s="314"/>
    </row>
    <row r="12250" spans="12:14" s="291" customFormat="1" ht="12.75" hidden="1" customHeight="1">
      <c r="L12250" s="293"/>
      <c r="M12250" s="290"/>
      <c r="N12250" s="314"/>
    </row>
    <row r="12251" spans="12:14" s="291" customFormat="1" ht="12.75" hidden="1" customHeight="1">
      <c r="L12251" s="293"/>
      <c r="M12251" s="290"/>
      <c r="N12251" s="314"/>
    </row>
    <row r="12252" spans="12:14" s="291" customFormat="1" ht="12.75" hidden="1" customHeight="1">
      <c r="L12252" s="293"/>
      <c r="M12252" s="290"/>
      <c r="N12252" s="314"/>
    </row>
    <row r="12253" spans="12:14" s="291" customFormat="1" ht="12.75" hidden="1" customHeight="1">
      <c r="L12253" s="293"/>
      <c r="M12253" s="290"/>
      <c r="N12253" s="314"/>
    </row>
    <row r="12254" spans="12:14" s="291" customFormat="1" ht="12.75" hidden="1" customHeight="1">
      <c r="L12254" s="293"/>
      <c r="M12254" s="290"/>
      <c r="N12254" s="314"/>
    </row>
    <row r="12255" spans="12:14" s="291" customFormat="1" ht="12.75" hidden="1" customHeight="1">
      <c r="L12255" s="293"/>
      <c r="M12255" s="290"/>
      <c r="N12255" s="314"/>
    </row>
    <row r="12256" spans="12:14" s="291" customFormat="1" ht="12.75" hidden="1" customHeight="1">
      <c r="L12256" s="293"/>
      <c r="M12256" s="290"/>
      <c r="N12256" s="314"/>
    </row>
    <row r="12257" spans="12:14" s="291" customFormat="1" ht="12.75" hidden="1" customHeight="1">
      <c r="L12257" s="293"/>
      <c r="M12257" s="290"/>
      <c r="N12257" s="314"/>
    </row>
    <row r="12258" spans="12:14" s="291" customFormat="1" ht="12.75" hidden="1" customHeight="1">
      <c r="L12258" s="293"/>
      <c r="M12258" s="290"/>
      <c r="N12258" s="314"/>
    </row>
    <row r="12259" spans="12:14" s="291" customFormat="1" ht="12.75" hidden="1" customHeight="1">
      <c r="L12259" s="293"/>
      <c r="M12259" s="290"/>
      <c r="N12259" s="314"/>
    </row>
    <row r="12260" spans="12:14" s="291" customFormat="1" ht="12.75" hidden="1" customHeight="1">
      <c r="L12260" s="293"/>
      <c r="M12260" s="290"/>
      <c r="N12260" s="314"/>
    </row>
    <row r="12261" spans="12:14" s="291" customFormat="1" ht="12.75" hidden="1" customHeight="1">
      <c r="L12261" s="293"/>
      <c r="M12261" s="290"/>
      <c r="N12261" s="314"/>
    </row>
    <row r="12262" spans="12:14" s="291" customFormat="1" ht="12.75" hidden="1" customHeight="1">
      <c r="L12262" s="293"/>
      <c r="M12262" s="290"/>
      <c r="N12262" s="314"/>
    </row>
    <row r="12263" spans="12:14" s="291" customFormat="1" ht="12.75" hidden="1" customHeight="1">
      <c r="L12263" s="293"/>
      <c r="M12263" s="290"/>
      <c r="N12263" s="314"/>
    </row>
    <row r="12264" spans="12:14" s="291" customFormat="1" ht="12.75" hidden="1" customHeight="1">
      <c r="L12264" s="293"/>
      <c r="M12264" s="290"/>
      <c r="N12264" s="314"/>
    </row>
    <row r="12265" spans="12:14" s="291" customFormat="1" ht="12.75" hidden="1" customHeight="1">
      <c r="L12265" s="293"/>
      <c r="M12265" s="290"/>
      <c r="N12265" s="314"/>
    </row>
    <row r="12266" spans="12:14" s="291" customFormat="1" ht="12.75" hidden="1" customHeight="1">
      <c r="L12266" s="293"/>
      <c r="M12266" s="290"/>
      <c r="N12266" s="314"/>
    </row>
    <row r="12267" spans="12:14" s="291" customFormat="1" ht="12.75" hidden="1" customHeight="1">
      <c r="L12267" s="293"/>
      <c r="M12267" s="290"/>
      <c r="N12267" s="314"/>
    </row>
    <row r="12268" spans="12:14" s="291" customFormat="1" ht="12.75" hidden="1" customHeight="1">
      <c r="L12268" s="293"/>
      <c r="M12268" s="290"/>
      <c r="N12268" s="314"/>
    </row>
    <row r="12269" spans="12:14" s="291" customFormat="1" ht="12.75" hidden="1" customHeight="1">
      <c r="L12269" s="293"/>
      <c r="M12269" s="290"/>
      <c r="N12269" s="314"/>
    </row>
    <row r="12270" spans="12:14" s="291" customFormat="1" ht="12.75" hidden="1" customHeight="1">
      <c r="L12270" s="293"/>
      <c r="M12270" s="290"/>
      <c r="N12270" s="314"/>
    </row>
    <row r="12271" spans="12:14" s="291" customFormat="1" ht="12.75" hidden="1" customHeight="1">
      <c r="L12271" s="293"/>
      <c r="M12271" s="290"/>
      <c r="N12271" s="314"/>
    </row>
    <row r="12272" spans="12:14" s="291" customFormat="1" ht="12.75" hidden="1" customHeight="1">
      <c r="L12272" s="293"/>
      <c r="M12272" s="290"/>
      <c r="N12272" s="314"/>
    </row>
    <row r="12273" spans="12:14" s="291" customFormat="1" ht="12.75" hidden="1" customHeight="1">
      <c r="L12273" s="293"/>
      <c r="M12273" s="290"/>
      <c r="N12273" s="314"/>
    </row>
    <row r="12274" spans="12:14" s="291" customFormat="1" ht="12.75" hidden="1" customHeight="1">
      <c r="L12274" s="293"/>
      <c r="M12274" s="290"/>
      <c r="N12274" s="314"/>
    </row>
    <row r="12275" spans="12:14" s="291" customFormat="1" ht="12.75" hidden="1" customHeight="1">
      <c r="L12275" s="293"/>
      <c r="M12275" s="290"/>
      <c r="N12275" s="314"/>
    </row>
    <row r="12276" spans="12:14" s="291" customFormat="1" ht="12.75" hidden="1" customHeight="1">
      <c r="L12276" s="293"/>
      <c r="M12276" s="290"/>
      <c r="N12276" s="314"/>
    </row>
    <row r="12277" spans="12:14" s="291" customFormat="1" ht="12.75" hidden="1" customHeight="1">
      <c r="L12277" s="293"/>
      <c r="M12277" s="290"/>
      <c r="N12277" s="314"/>
    </row>
    <row r="12278" spans="12:14" s="291" customFormat="1" ht="12.75" hidden="1" customHeight="1">
      <c r="L12278" s="293"/>
      <c r="M12278" s="290"/>
      <c r="N12278" s="314"/>
    </row>
    <row r="12279" spans="12:14" s="291" customFormat="1" ht="12.75" hidden="1" customHeight="1">
      <c r="L12279" s="293"/>
      <c r="M12279" s="290"/>
      <c r="N12279" s="314"/>
    </row>
    <row r="12280" spans="12:14" s="291" customFormat="1" ht="12.75" hidden="1" customHeight="1">
      <c r="L12280" s="293"/>
      <c r="M12280" s="290"/>
      <c r="N12280" s="314"/>
    </row>
    <row r="12281" spans="12:14" s="291" customFormat="1" ht="12.75" hidden="1" customHeight="1">
      <c r="L12281" s="293"/>
      <c r="M12281" s="290"/>
      <c r="N12281" s="314"/>
    </row>
    <row r="12282" spans="12:14" s="291" customFormat="1" ht="12.75" hidden="1" customHeight="1">
      <c r="L12282" s="293"/>
      <c r="M12282" s="290"/>
      <c r="N12282" s="314"/>
    </row>
    <row r="12283" spans="12:14" s="291" customFormat="1" ht="12.75" hidden="1" customHeight="1">
      <c r="L12283" s="293"/>
      <c r="M12283" s="290"/>
      <c r="N12283" s="314"/>
    </row>
    <row r="12284" spans="12:14" s="291" customFormat="1" ht="12.75" hidden="1" customHeight="1">
      <c r="L12284" s="293"/>
      <c r="M12284" s="290"/>
      <c r="N12284" s="314"/>
    </row>
    <row r="12285" spans="12:14" s="291" customFormat="1" ht="12.75" hidden="1" customHeight="1">
      <c r="L12285" s="293"/>
      <c r="M12285" s="290"/>
      <c r="N12285" s="314"/>
    </row>
    <row r="12286" spans="12:14" s="291" customFormat="1" ht="12.75" hidden="1" customHeight="1">
      <c r="L12286" s="293"/>
      <c r="M12286" s="290"/>
      <c r="N12286" s="314"/>
    </row>
    <row r="12287" spans="12:14" s="291" customFormat="1" ht="12.75" hidden="1" customHeight="1">
      <c r="L12287" s="293"/>
      <c r="M12287" s="290"/>
      <c r="N12287" s="314"/>
    </row>
    <row r="12288" spans="12:14" s="291" customFormat="1" ht="12.75" hidden="1" customHeight="1">
      <c r="L12288" s="293"/>
      <c r="M12288" s="290"/>
      <c r="N12288" s="314"/>
    </row>
    <row r="12289" spans="12:14" s="291" customFormat="1" ht="12.75" hidden="1" customHeight="1">
      <c r="L12289" s="293"/>
      <c r="M12289" s="290"/>
      <c r="N12289" s="314"/>
    </row>
    <row r="12290" spans="12:14" s="291" customFormat="1" ht="12.75" hidden="1" customHeight="1">
      <c r="L12290" s="293"/>
      <c r="M12290" s="290"/>
      <c r="N12290" s="314"/>
    </row>
    <row r="12291" spans="12:14" s="291" customFormat="1" ht="12.75" hidden="1" customHeight="1">
      <c r="L12291" s="293"/>
      <c r="M12291" s="290"/>
      <c r="N12291" s="314"/>
    </row>
    <row r="12292" spans="12:14" s="291" customFormat="1" ht="12.75" hidden="1" customHeight="1">
      <c r="L12292" s="293"/>
      <c r="M12292" s="290"/>
      <c r="N12292" s="314"/>
    </row>
    <row r="12293" spans="12:14" s="291" customFormat="1" ht="12.75" hidden="1" customHeight="1">
      <c r="L12293" s="293"/>
      <c r="M12293" s="290"/>
      <c r="N12293" s="314"/>
    </row>
    <row r="12294" spans="12:14" s="291" customFormat="1" ht="12.75" hidden="1" customHeight="1">
      <c r="L12294" s="293"/>
      <c r="M12294" s="290"/>
      <c r="N12294" s="314"/>
    </row>
    <row r="12295" spans="12:14" s="291" customFormat="1" ht="12.75" hidden="1" customHeight="1">
      <c r="L12295" s="293"/>
      <c r="M12295" s="290"/>
      <c r="N12295" s="314"/>
    </row>
    <row r="12296" spans="12:14" s="291" customFormat="1" ht="12.75" hidden="1" customHeight="1">
      <c r="L12296" s="293"/>
      <c r="M12296" s="290"/>
      <c r="N12296" s="314"/>
    </row>
    <row r="12297" spans="12:14" s="291" customFormat="1" ht="12.75" hidden="1" customHeight="1">
      <c r="L12297" s="293"/>
      <c r="M12297" s="290"/>
      <c r="N12297" s="314"/>
    </row>
    <row r="12298" spans="12:14" s="291" customFormat="1" ht="12.75" hidden="1" customHeight="1">
      <c r="L12298" s="293"/>
      <c r="M12298" s="290"/>
      <c r="N12298" s="314"/>
    </row>
    <row r="12299" spans="12:14" s="291" customFormat="1" ht="12.75" hidden="1" customHeight="1">
      <c r="L12299" s="293"/>
      <c r="M12299" s="290"/>
      <c r="N12299" s="314"/>
    </row>
    <row r="12300" spans="12:14" s="291" customFormat="1" ht="12.75" hidden="1" customHeight="1">
      <c r="L12300" s="293"/>
      <c r="M12300" s="290"/>
      <c r="N12300" s="314"/>
    </row>
    <row r="12301" spans="12:14" s="291" customFormat="1" ht="12.75" hidden="1" customHeight="1">
      <c r="L12301" s="293"/>
      <c r="M12301" s="290"/>
      <c r="N12301" s="314"/>
    </row>
    <row r="12302" spans="12:14" s="291" customFormat="1" ht="12.75" hidden="1" customHeight="1">
      <c r="L12302" s="293"/>
      <c r="M12302" s="290"/>
      <c r="N12302" s="314"/>
    </row>
    <row r="12303" spans="12:14" s="291" customFormat="1" ht="12.75" hidden="1" customHeight="1">
      <c r="L12303" s="293"/>
      <c r="M12303" s="290"/>
      <c r="N12303" s="314"/>
    </row>
    <row r="12304" spans="12:14" s="291" customFormat="1" ht="12.75" hidden="1" customHeight="1">
      <c r="L12304" s="293"/>
      <c r="M12304" s="290"/>
      <c r="N12304" s="314"/>
    </row>
    <row r="12305" spans="12:14" s="291" customFormat="1" ht="12.75" hidden="1" customHeight="1">
      <c r="L12305" s="293"/>
      <c r="M12305" s="290"/>
      <c r="N12305" s="314"/>
    </row>
    <row r="12306" spans="12:14" s="291" customFormat="1" ht="12.75" hidden="1" customHeight="1">
      <c r="L12306" s="293"/>
      <c r="M12306" s="290"/>
      <c r="N12306" s="314"/>
    </row>
    <row r="12307" spans="12:14" s="291" customFormat="1" ht="12.75" hidden="1" customHeight="1">
      <c r="L12307" s="293"/>
      <c r="M12307" s="290"/>
      <c r="N12307" s="314"/>
    </row>
    <row r="12308" spans="12:14" s="291" customFormat="1" ht="12.75" hidden="1" customHeight="1">
      <c r="L12308" s="293"/>
      <c r="M12308" s="290"/>
      <c r="N12308" s="314"/>
    </row>
    <row r="12309" spans="12:14" s="291" customFormat="1" ht="12.75" hidden="1" customHeight="1">
      <c r="L12309" s="293"/>
      <c r="M12309" s="290"/>
      <c r="N12309" s="314"/>
    </row>
    <row r="12310" spans="12:14" s="291" customFormat="1" ht="12.75" hidden="1" customHeight="1">
      <c r="L12310" s="293"/>
      <c r="M12310" s="290"/>
      <c r="N12310" s="314"/>
    </row>
    <row r="12311" spans="12:14" s="291" customFormat="1" ht="12.75" hidden="1" customHeight="1">
      <c r="L12311" s="293"/>
      <c r="M12311" s="290"/>
      <c r="N12311" s="314"/>
    </row>
    <row r="12312" spans="12:14" s="291" customFormat="1" ht="12.75" hidden="1" customHeight="1">
      <c r="L12312" s="293"/>
      <c r="M12312" s="290"/>
      <c r="N12312" s="314"/>
    </row>
    <row r="12313" spans="12:14" s="291" customFormat="1" ht="12.75" hidden="1" customHeight="1">
      <c r="L12313" s="293"/>
      <c r="M12313" s="290"/>
      <c r="N12313" s="314"/>
    </row>
    <row r="12314" spans="12:14" s="291" customFormat="1" ht="12.75" hidden="1" customHeight="1">
      <c r="L12314" s="293"/>
      <c r="M12314" s="290"/>
      <c r="N12314" s="314"/>
    </row>
    <row r="12315" spans="12:14" s="291" customFormat="1" ht="12.75" hidden="1" customHeight="1">
      <c r="L12315" s="293"/>
      <c r="M12315" s="290"/>
      <c r="N12315" s="314"/>
    </row>
    <row r="12316" spans="12:14" s="291" customFormat="1" ht="12.75" hidden="1" customHeight="1">
      <c r="L12316" s="293"/>
      <c r="M12316" s="290"/>
      <c r="N12316" s="314"/>
    </row>
    <row r="12317" spans="12:14" s="291" customFormat="1" ht="12.75" hidden="1" customHeight="1">
      <c r="L12317" s="293"/>
      <c r="M12317" s="290"/>
      <c r="N12317" s="314"/>
    </row>
    <row r="12318" spans="12:14" s="291" customFormat="1" ht="12.75" hidden="1" customHeight="1">
      <c r="L12318" s="293"/>
      <c r="M12318" s="290"/>
      <c r="N12318" s="314"/>
    </row>
    <row r="12319" spans="12:14" s="291" customFormat="1" ht="12.75" hidden="1" customHeight="1">
      <c r="L12319" s="293"/>
      <c r="M12319" s="290"/>
      <c r="N12319" s="314"/>
    </row>
    <row r="12320" spans="12:14" s="291" customFormat="1" ht="12.75" hidden="1" customHeight="1">
      <c r="L12320" s="293"/>
      <c r="M12320" s="290"/>
      <c r="N12320" s="314"/>
    </row>
    <row r="12321" spans="12:14" s="291" customFormat="1" ht="12.75" hidden="1" customHeight="1">
      <c r="L12321" s="293"/>
      <c r="M12321" s="290"/>
      <c r="N12321" s="314"/>
    </row>
    <row r="12322" spans="12:14" s="291" customFormat="1" ht="12.75" hidden="1" customHeight="1">
      <c r="L12322" s="293"/>
      <c r="M12322" s="290"/>
      <c r="N12322" s="314"/>
    </row>
    <row r="12323" spans="12:14" s="291" customFormat="1" ht="12.75" hidden="1" customHeight="1">
      <c r="L12323" s="293"/>
      <c r="M12323" s="290"/>
      <c r="N12323" s="314"/>
    </row>
    <row r="12324" spans="12:14" s="291" customFormat="1" ht="12.75" hidden="1" customHeight="1">
      <c r="L12324" s="293"/>
      <c r="M12324" s="290"/>
      <c r="N12324" s="314"/>
    </row>
    <row r="12325" spans="12:14" s="291" customFormat="1" ht="12.75" hidden="1" customHeight="1">
      <c r="L12325" s="293"/>
      <c r="M12325" s="290"/>
      <c r="N12325" s="314"/>
    </row>
    <row r="12326" spans="12:14" s="291" customFormat="1" ht="12.75" hidden="1" customHeight="1">
      <c r="L12326" s="293"/>
      <c r="M12326" s="290"/>
      <c r="N12326" s="314"/>
    </row>
    <row r="12327" spans="12:14" s="291" customFormat="1" ht="12.75" hidden="1" customHeight="1">
      <c r="L12327" s="293"/>
      <c r="M12327" s="290"/>
      <c r="N12327" s="314"/>
    </row>
    <row r="12328" spans="12:14" s="291" customFormat="1" ht="12.75" hidden="1" customHeight="1">
      <c r="L12328" s="293"/>
      <c r="M12328" s="290"/>
      <c r="N12328" s="314"/>
    </row>
    <row r="12329" spans="12:14" s="291" customFormat="1" ht="12.75" hidden="1" customHeight="1">
      <c r="L12329" s="293"/>
      <c r="M12329" s="290"/>
      <c r="N12329" s="314"/>
    </row>
    <row r="12330" spans="12:14" s="291" customFormat="1" ht="12.75" hidden="1" customHeight="1">
      <c r="L12330" s="293"/>
      <c r="M12330" s="290"/>
      <c r="N12330" s="314"/>
    </row>
    <row r="12331" spans="12:14" s="291" customFormat="1" ht="12.75" hidden="1" customHeight="1">
      <c r="L12331" s="293"/>
      <c r="M12331" s="290"/>
      <c r="N12331" s="314"/>
    </row>
    <row r="12332" spans="12:14" s="291" customFormat="1" ht="12.75" hidden="1" customHeight="1">
      <c r="L12332" s="293"/>
      <c r="M12332" s="290"/>
      <c r="N12332" s="314"/>
    </row>
    <row r="12333" spans="12:14" s="291" customFormat="1" ht="12.75" hidden="1" customHeight="1">
      <c r="L12333" s="293"/>
      <c r="M12333" s="290"/>
      <c r="N12333" s="314"/>
    </row>
    <row r="12334" spans="12:14" s="291" customFormat="1" ht="12.75" hidden="1" customHeight="1">
      <c r="L12334" s="293"/>
      <c r="M12334" s="290"/>
      <c r="N12334" s="314"/>
    </row>
    <row r="12335" spans="12:14" s="291" customFormat="1" ht="12.75" hidden="1" customHeight="1">
      <c r="L12335" s="293"/>
      <c r="M12335" s="290"/>
      <c r="N12335" s="314"/>
    </row>
    <row r="12336" spans="12:14" s="291" customFormat="1" ht="12.75" hidden="1" customHeight="1">
      <c r="L12336" s="293"/>
      <c r="M12336" s="290"/>
      <c r="N12336" s="314"/>
    </row>
    <row r="12337" spans="12:14" s="291" customFormat="1" ht="12.75" hidden="1" customHeight="1">
      <c r="L12337" s="293"/>
      <c r="M12337" s="290"/>
      <c r="N12337" s="314"/>
    </row>
    <row r="12338" spans="12:14" s="291" customFormat="1" ht="12.75" hidden="1" customHeight="1">
      <c r="L12338" s="293"/>
      <c r="M12338" s="290"/>
      <c r="N12338" s="314"/>
    </row>
    <row r="12339" spans="12:14" s="291" customFormat="1" ht="12.75" hidden="1" customHeight="1">
      <c r="L12339" s="293"/>
      <c r="M12339" s="290"/>
      <c r="N12339" s="314"/>
    </row>
    <row r="12340" spans="12:14" s="291" customFormat="1" ht="12.75" hidden="1" customHeight="1">
      <c r="L12340" s="293"/>
      <c r="M12340" s="290"/>
      <c r="N12340" s="314"/>
    </row>
    <row r="12341" spans="12:14" s="291" customFormat="1" ht="12.75" hidden="1" customHeight="1">
      <c r="L12341" s="293"/>
      <c r="M12341" s="290"/>
      <c r="N12341" s="314"/>
    </row>
    <row r="12342" spans="12:14" s="291" customFormat="1" ht="12.75" hidden="1" customHeight="1">
      <c r="L12342" s="293"/>
      <c r="M12342" s="290"/>
      <c r="N12342" s="314"/>
    </row>
    <row r="12343" spans="12:14" s="291" customFormat="1" ht="12.75" hidden="1" customHeight="1">
      <c r="L12343" s="293"/>
      <c r="M12343" s="290"/>
      <c r="N12343" s="314"/>
    </row>
    <row r="12344" spans="12:14" s="291" customFormat="1" ht="12.75" hidden="1" customHeight="1">
      <c r="L12344" s="293"/>
      <c r="M12344" s="290"/>
      <c r="N12344" s="314"/>
    </row>
    <row r="12345" spans="12:14" s="291" customFormat="1" ht="12.75" hidden="1" customHeight="1">
      <c r="L12345" s="293"/>
      <c r="M12345" s="290"/>
      <c r="N12345" s="314"/>
    </row>
    <row r="12346" spans="12:14" s="291" customFormat="1" ht="12.75" hidden="1" customHeight="1">
      <c r="L12346" s="293"/>
      <c r="M12346" s="290"/>
      <c r="N12346" s="314"/>
    </row>
    <row r="12347" spans="12:14" s="291" customFormat="1" ht="12.75" hidden="1" customHeight="1">
      <c r="L12347" s="293"/>
      <c r="M12347" s="290"/>
      <c r="N12347" s="314"/>
    </row>
    <row r="12348" spans="12:14" s="291" customFormat="1" ht="12.75" hidden="1" customHeight="1">
      <c r="L12348" s="293"/>
      <c r="M12348" s="290"/>
      <c r="N12348" s="314"/>
    </row>
    <row r="12349" spans="12:14" s="291" customFormat="1" ht="12.75" hidden="1" customHeight="1">
      <c r="L12349" s="293"/>
      <c r="M12349" s="290"/>
      <c r="N12349" s="314"/>
    </row>
    <row r="12350" spans="12:14" s="291" customFormat="1" ht="12.75" hidden="1" customHeight="1">
      <c r="L12350" s="293"/>
      <c r="M12350" s="290"/>
      <c r="N12350" s="314"/>
    </row>
    <row r="12351" spans="12:14" s="291" customFormat="1" ht="12.75" hidden="1" customHeight="1">
      <c r="L12351" s="293"/>
      <c r="M12351" s="290"/>
      <c r="N12351" s="314"/>
    </row>
    <row r="12352" spans="12:14" s="291" customFormat="1" ht="12.75" hidden="1" customHeight="1">
      <c r="L12352" s="293"/>
      <c r="M12352" s="290"/>
      <c r="N12352" s="314"/>
    </row>
    <row r="12353" spans="12:14" s="291" customFormat="1" ht="12.75" hidden="1" customHeight="1">
      <c r="L12353" s="293"/>
      <c r="M12353" s="290"/>
      <c r="N12353" s="314"/>
    </row>
    <row r="12354" spans="12:14" s="291" customFormat="1" ht="12.75" hidden="1" customHeight="1">
      <c r="L12354" s="293"/>
      <c r="M12354" s="290"/>
      <c r="N12354" s="314"/>
    </row>
    <row r="12355" spans="12:14" s="291" customFormat="1" ht="12.75" hidden="1" customHeight="1">
      <c r="L12355" s="293"/>
      <c r="M12355" s="290"/>
      <c r="N12355" s="314"/>
    </row>
    <row r="12356" spans="12:14" s="291" customFormat="1" ht="12.75" hidden="1" customHeight="1">
      <c r="L12356" s="293"/>
      <c r="M12356" s="290"/>
      <c r="N12356" s="314"/>
    </row>
    <row r="12357" spans="12:14" s="291" customFormat="1" ht="12.75" hidden="1" customHeight="1">
      <c r="L12357" s="293"/>
      <c r="M12357" s="290"/>
      <c r="N12357" s="314"/>
    </row>
    <row r="12358" spans="12:14" s="291" customFormat="1" ht="12.75" hidden="1" customHeight="1">
      <c r="L12358" s="293"/>
      <c r="M12358" s="290"/>
      <c r="N12358" s="314"/>
    </row>
    <row r="12359" spans="12:14" s="291" customFormat="1" ht="12.75" hidden="1" customHeight="1">
      <c r="L12359" s="293"/>
      <c r="M12359" s="290"/>
      <c r="N12359" s="314"/>
    </row>
    <row r="12360" spans="12:14" s="291" customFormat="1" ht="12.75" hidden="1" customHeight="1">
      <c r="L12360" s="293"/>
      <c r="M12360" s="290"/>
      <c r="N12360" s="314"/>
    </row>
    <row r="12361" spans="12:14" s="291" customFormat="1" ht="12.75" hidden="1" customHeight="1">
      <c r="L12361" s="293"/>
      <c r="M12361" s="290"/>
      <c r="N12361" s="314"/>
    </row>
    <row r="12362" spans="12:14" s="291" customFormat="1" ht="12.75" hidden="1" customHeight="1">
      <c r="L12362" s="293"/>
      <c r="M12362" s="290"/>
      <c r="N12362" s="314"/>
    </row>
    <row r="12363" spans="12:14" s="291" customFormat="1" ht="12.75" hidden="1" customHeight="1">
      <c r="L12363" s="293"/>
      <c r="M12363" s="290"/>
      <c r="N12363" s="314"/>
    </row>
    <row r="12364" spans="12:14" s="291" customFormat="1" ht="12.75" hidden="1" customHeight="1">
      <c r="L12364" s="293"/>
      <c r="M12364" s="290"/>
      <c r="N12364" s="314"/>
    </row>
    <row r="12365" spans="12:14" s="291" customFormat="1" ht="12.75" hidden="1" customHeight="1">
      <c r="L12365" s="293"/>
      <c r="M12365" s="290"/>
      <c r="N12365" s="314"/>
    </row>
    <row r="12366" spans="12:14" s="291" customFormat="1" ht="12.75" hidden="1" customHeight="1">
      <c r="L12366" s="293"/>
      <c r="M12366" s="290"/>
      <c r="N12366" s="314"/>
    </row>
    <row r="12367" spans="12:14" s="291" customFormat="1" ht="12.75" hidden="1" customHeight="1">
      <c r="L12367" s="293"/>
      <c r="M12367" s="290"/>
      <c r="N12367" s="314"/>
    </row>
    <row r="12368" spans="12:14" s="291" customFormat="1" ht="12.75" hidden="1" customHeight="1">
      <c r="L12368" s="293"/>
      <c r="M12368" s="290"/>
      <c r="N12368" s="314"/>
    </row>
    <row r="12369" spans="12:14" s="291" customFormat="1" ht="12.75" hidden="1" customHeight="1">
      <c r="L12369" s="293"/>
      <c r="M12369" s="290"/>
      <c r="N12369" s="314"/>
    </row>
    <row r="12370" spans="12:14" s="291" customFormat="1" ht="12.75" hidden="1" customHeight="1">
      <c r="L12370" s="293"/>
      <c r="M12370" s="290"/>
      <c r="N12370" s="314"/>
    </row>
    <row r="12371" spans="12:14" s="291" customFormat="1" ht="12.75" hidden="1" customHeight="1">
      <c r="L12371" s="293"/>
      <c r="M12371" s="290"/>
      <c r="N12371" s="314"/>
    </row>
    <row r="12372" spans="12:14" s="291" customFormat="1" ht="12.75" hidden="1" customHeight="1">
      <c r="L12372" s="293"/>
      <c r="M12372" s="290"/>
      <c r="N12372" s="314"/>
    </row>
    <row r="12373" spans="12:14" s="291" customFormat="1" ht="12.75" hidden="1" customHeight="1">
      <c r="L12373" s="293"/>
      <c r="M12373" s="290"/>
      <c r="N12373" s="314"/>
    </row>
    <row r="12374" spans="12:14" s="291" customFormat="1" ht="12.75" hidden="1" customHeight="1">
      <c r="L12374" s="293"/>
      <c r="M12374" s="290"/>
      <c r="N12374" s="314"/>
    </row>
    <row r="12375" spans="12:14" s="291" customFormat="1" ht="12.75" hidden="1" customHeight="1">
      <c r="L12375" s="293"/>
      <c r="M12375" s="290"/>
      <c r="N12375" s="314"/>
    </row>
    <row r="12376" spans="12:14" s="291" customFormat="1" ht="12.75" hidden="1" customHeight="1">
      <c r="L12376" s="293"/>
      <c r="M12376" s="290"/>
      <c r="N12376" s="314"/>
    </row>
    <row r="12377" spans="12:14" s="291" customFormat="1" ht="12.75" hidden="1" customHeight="1">
      <c r="L12377" s="293"/>
      <c r="M12377" s="290"/>
      <c r="N12377" s="314"/>
    </row>
    <row r="12378" spans="12:14" s="291" customFormat="1" ht="12.75" hidden="1" customHeight="1">
      <c r="L12378" s="293"/>
      <c r="M12378" s="290"/>
      <c r="N12378" s="314"/>
    </row>
    <row r="12379" spans="12:14" s="291" customFormat="1" ht="12.75" hidden="1" customHeight="1">
      <c r="L12379" s="293"/>
      <c r="M12379" s="290"/>
      <c r="N12379" s="314"/>
    </row>
    <row r="12380" spans="12:14" s="291" customFormat="1" ht="12.75" hidden="1" customHeight="1">
      <c r="L12380" s="293"/>
      <c r="M12380" s="290"/>
      <c r="N12380" s="314"/>
    </row>
    <row r="12381" spans="12:14" s="291" customFormat="1" ht="12.75" hidden="1" customHeight="1">
      <c r="L12381" s="293"/>
      <c r="M12381" s="290"/>
      <c r="N12381" s="314"/>
    </row>
    <row r="12382" spans="12:14" s="291" customFormat="1" ht="12.75" hidden="1" customHeight="1">
      <c r="L12382" s="293"/>
      <c r="M12382" s="290"/>
      <c r="N12382" s="314"/>
    </row>
    <row r="12383" spans="12:14" s="291" customFormat="1" ht="12.75" hidden="1" customHeight="1">
      <c r="L12383" s="293"/>
      <c r="M12383" s="290"/>
      <c r="N12383" s="314"/>
    </row>
    <row r="12384" spans="12:14" s="291" customFormat="1" ht="12.75" hidden="1" customHeight="1">
      <c r="L12384" s="293"/>
      <c r="M12384" s="290"/>
      <c r="N12384" s="314"/>
    </row>
    <row r="12385" spans="12:14" s="291" customFormat="1" ht="12.75" hidden="1" customHeight="1">
      <c r="L12385" s="293"/>
      <c r="M12385" s="290"/>
      <c r="N12385" s="314"/>
    </row>
    <row r="12386" spans="12:14" s="291" customFormat="1" ht="12.75" hidden="1" customHeight="1">
      <c r="L12386" s="293"/>
      <c r="M12386" s="290"/>
      <c r="N12386" s="314"/>
    </row>
    <row r="12387" spans="12:14" s="291" customFormat="1" ht="12.75" hidden="1" customHeight="1">
      <c r="L12387" s="293"/>
      <c r="M12387" s="290"/>
      <c r="N12387" s="314"/>
    </row>
    <row r="12388" spans="12:14" s="291" customFormat="1" ht="12.75" hidden="1" customHeight="1">
      <c r="L12388" s="293"/>
      <c r="M12388" s="290"/>
      <c r="N12388" s="314"/>
    </row>
    <row r="12389" spans="12:14" s="291" customFormat="1" ht="12.75" hidden="1" customHeight="1">
      <c r="L12389" s="293"/>
      <c r="M12389" s="290"/>
      <c r="N12389" s="314"/>
    </row>
    <row r="12390" spans="12:14" s="291" customFormat="1" ht="12.75" hidden="1" customHeight="1">
      <c r="L12390" s="293"/>
      <c r="M12390" s="290"/>
      <c r="N12390" s="314"/>
    </row>
    <row r="12391" spans="12:14" s="291" customFormat="1" ht="12.75" hidden="1" customHeight="1">
      <c r="L12391" s="293"/>
      <c r="M12391" s="290"/>
      <c r="N12391" s="314"/>
    </row>
    <row r="12392" spans="12:14" s="291" customFormat="1" ht="12.75" hidden="1" customHeight="1">
      <c r="L12392" s="293"/>
      <c r="M12392" s="290"/>
      <c r="N12392" s="314"/>
    </row>
    <row r="12393" spans="12:14" s="291" customFormat="1" ht="12.75" hidden="1" customHeight="1">
      <c r="L12393" s="293"/>
      <c r="M12393" s="290"/>
      <c r="N12393" s="314"/>
    </row>
    <row r="12394" spans="12:14" s="291" customFormat="1" ht="12.75" hidden="1" customHeight="1">
      <c r="L12394" s="293"/>
      <c r="M12394" s="290"/>
      <c r="N12394" s="314"/>
    </row>
    <row r="12395" spans="12:14" s="291" customFormat="1" ht="12.75" hidden="1" customHeight="1">
      <c r="L12395" s="293"/>
      <c r="M12395" s="290"/>
      <c r="N12395" s="314"/>
    </row>
    <row r="12396" spans="12:14" s="291" customFormat="1" ht="12.75" hidden="1" customHeight="1">
      <c r="L12396" s="293"/>
      <c r="M12396" s="290"/>
      <c r="N12396" s="314"/>
    </row>
    <row r="12397" spans="12:14" s="291" customFormat="1" ht="12.75" hidden="1" customHeight="1">
      <c r="L12397" s="293"/>
      <c r="M12397" s="290"/>
      <c r="N12397" s="314"/>
    </row>
    <row r="12398" spans="12:14" s="291" customFormat="1" ht="12.75" hidden="1" customHeight="1">
      <c r="L12398" s="293"/>
      <c r="M12398" s="290"/>
      <c r="N12398" s="314"/>
    </row>
    <row r="12399" spans="12:14" s="291" customFormat="1" ht="12.75" hidden="1" customHeight="1">
      <c r="L12399" s="293"/>
      <c r="M12399" s="290"/>
      <c r="N12399" s="314"/>
    </row>
    <row r="12400" spans="12:14" s="291" customFormat="1" ht="12.75" hidden="1" customHeight="1">
      <c r="L12400" s="293"/>
      <c r="M12400" s="290"/>
      <c r="N12400" s="314"/>
    </row>
    <row r="12401" spans="12:14" s="291" customFormat="1" ht="12.75" hidden="1" customHeight="1">
      <c r="L12401" s="293"/>
      <c r="M12401" s="290"/>
      <c r="N12401" s="314"/>
    </row>
    <row r="12402" spans="12:14" s="291" customFormat="1" ht="12.75" hidden="1" customHeight="1">
      <c r="L12402" s="293"/>
      <c r="M12402" s="290"/>
      <c r="N12402" s="314"/>
    </row>
    <row r="12403" spans="12:14" s="291" customFormat="1" ht="12.75" hidden="1" customHeight="1">
      <c r="L12403" s="293"/>
      <c r="M12403" s="290"/>
      <c r="N12403" s="314"/>
    </row>
    <row r="12404" spans="12:14" s="291" customFormat="1" ht="12.75" hidden="1" customHeight="1">
      <c r="L12404" s="293"/>
      <c r="M12404" s="290"/>
      <c r="N12404" s="314"/>
    </row>
    <row r="12405" spans="12:14" s="291" customFormat="1" ht="12.75" hidden="1" customHeight="1">
      <c r="L12405" s="293"/>
      <c r="M12405" s="290"/>
      <c r="N12405" s="314"/>
    </row>
    <row r="12406" spans="12:14" s="291" customFormat="1" ht="12.75" hidden="1" customHeight="1">
      <c r="L12406" s="293"/>
      <c r="M12406" s="290"/>
      <c r="N12406" s="314"/>
    </row>
    <row r="12407" spans="12:14" s="291" customFormat="1" ht="12.75" hidden="1" customHeight="1">
      <c r="L12407" s="293"/>
      <c r="M12407" s="290"/>
      <c r="N12407" s="314"/>
    </row>
    <row r="12408" spans="12:14" s="291" customFormat="1" ht="12.75" hidden="1" customHeight="1">
      <c r="L12408" s="293"/>
      <c r="M12408" s="290"/>
      <c r="N12408" s="314"/>
    </row>
    <row r="12409" spans="12:14" s="291" customFormat="1" ht="12.75" hidden="1" customHeight="1">
      <c r="L12409" s="293"/>
      <c r="M12409" s="290"/>
      <c r="N12409" s="314"/>
    </row>
    <row r="12410" spans="12:14" s="291" customFormat="1" ht="12.75" hidden="1" customHeight="1">
      <c r="L12410" s="293"/>
      <c r="M12410" s="290"/>
      <c r="N12410" s="314"/>
    </row>
    <row r="12411" spans="12:14" s="291" customFormat="1" ht="12.75" hidden="1" customHeight="1">
      <c r="L12411" s="293"/>
      <c r="M12411" s="290"/>
      <c r="N12411" s="314"/>
    </row>
    <row r="12412" spans="12:14" s="291" customFormat="1" ht="12.75" hidden="1" customHeight="1">
      <c r="L12412" s="293"/>
      <c r="M12412" s="290"/>
      <c r="N12412" s="314"/>
    </row>
    <row r="12413" spans="12:14" s="291" customFormat="1" ht="12.75" hidden="1" customHeight="1">
      <c r="L12413" s="293"/>
      <c r="M12413" s="290"/>
      <c r="N12413" s="314"/>
    </row>
    <row r="12414" spans="12:14" s="291" customFormat="1" ht="12.75" hidden="1" customHeight="1">
      <c r="L12414" s="293"/>
      <c r="M12414" s="290"/>
      <c r="N12414" s="314"/>
    </row>
    <row r="12415" spans="12:14" s="291" customFormat="1" ht="12.75" hidden="1" customHeight="1">
      <c r="L12415" s="293"/>
      <c r="M12415" s="290"/>
      <c r="N12415" s="314"/>
    </row>
    <row r="12416" spans="12:14" s="291" customFormat="1" ht="12.75" hidden="1" customHeight="1">
      <c r="L12416" s="293"/>
      <c r="M12416" s="290"/>
      <c r="N12416" s="314"/>
    </row>
    <row r="12417" spans="12:14" s="291" customFormat="1" ht="12.75" hidden="1" customHeight="1">
      <c r="L12417" s="293"/>
      <c r="M12417" s="290"/>
      <c r="N12417" s="314"/>
    </row>
    <row r="12418" spans="12:14" s="291" customFormat="1" ht="12.75" hidden="1" customHeight="1">
      <c r="L12418" s="293"/>
      <c r="M12418" s="290"/>
      <c r="N12418" s="314"/>
    </row>
    <row r="12419" spans="12:14" s="291" customFormat="1" ht="12.75" hidden="1" customHeight="1">
      <c r="L12419" s="293"/>
      <c r="M12419" s="290"/>
      <c r="N12419" s="314"/>
    </row>
    <row r="12420" spans="12:14" s="291" customFormat="1" ht="12.75" hidden="1" customHeight="1">
      <c r="L12420" s="293"/>
      <c r="M12420" s="290"/>
      <c r="N12420" s="314"/>
    </row>
    <row r="12421" spans="12:14" s="291" customFormat="1" ht="12.75" hidden="1" customHeight="1">
      <c r="L12421" s="293"/>
      <c r="M12421" s="290"/>
      <c r="N12421" s="314"/>
    </row>
    <row r="12422" spans="12:14" s="291" customFormat="1" ht="12.75" hidden="1" customHeight="1">
      <c r="L12422" s="293"/>
      <c r="M12422" s="290"/>
      <c r="N12422" s="314"/>
    </row>
    <row r="12423" spans="12:14" s="291" customFormat="1" ht="12.75" hidden="1" customHeight="1">
      <c r="L12423" s="293"/>
      <c r="M12423" s="290"/>
      <c r="N12423" s="314"/>
    </row>
    <row r="12424" spans="12:14" s="291" customFormat="1" ht="12.75" hidden="1" customHeight="1">
      <c r="L12424" s="293"/>
      <c r="M12424" s="290"/>
      <c r="N12424" s="314"/>
    </row>
    <row r="12425" spans="12:14" s="291" customFormat="1" ht="12.75" hidden="1" customHeight="1">
      <c r="L12425" s="293"/>
      <c r="M12425" s="290"/>
      <c r="N12425" s="314"/>
    </row>
    <row r="12426" spans="12:14" s="291" customFormat="1" ht="12.75" hidden="1" customHeight="1">
      <c r="L12426" s="293"/>
      <c r="M12426" s="290"/>
      <c r="N12426" s="314"/>
    </row>
    <row r="12427" spans="12:14" s="291" customFormat="1" ht="12.75" hidden="1" customHeight="1">
      <c r="L12427" s="293"/>
      <c r="M12427" s="290"/>
      <c r="N12427" s="314"/>
    </row>
    <row r="12428" spans="12:14" s="291" customFormat="1" ht="12.75" hidden="1" customHeight="1">
      <c r="L12428" s="293"/>
      <c r="M12428" s="290"/>
      <c r="N12428" s="314"/>
    </row>
    <row r="12429" spans="12:14" s="291" customFormat="1" ht="12.75" hidden="1" customHeight="1">
      <c r="L12429" s="293"/>
      <c r="M12429" s="290"/>
      <c r="N12429" s="314"/>
    </row>
    <row r="12430" spans="12:14" s="291" customFormat="1" ht="12.75" hidden="1" customHeight="1">
      <c r="L12430" s="293"/>
      <c r="M12430" s="290"/>
      <c r="N12430" s="314"/>
    </row>
    <row r="12431" spans="12:14" s="291" customFormat="1" ht="12.75" hidden="1" customHeight="1">
      <c r="L12431" s="293"/>
      <c r="M12431" s="290"/>
      <c r="N12431" s="314"/>
    </row>
    <row r="12432" spans="12:14" s="291" customFormat="1" ht="12.75" hidden="1" customHeight="1">
      <c r="L12432" s="293"/>
      <c r="M12432" s="290"/>
      <c r="N12432" s="314"/>
    </row>
    <row r="12433" spans="12:14" s="291" customFormat="1" ht="12.75" hidden="1" customHeight="1">
      <c r="L12433" s="293"/>
      <c r="M12433" s="290"/>
      <c r="N12433" s="314"/>
    </row>
    <row r="12434" spans="12:14" s="291" customFormat="1" ht="12.75" hidden="1" customHeight="1">
      <c r="L12434" s="293"/>
      <c r="M12434" s="290"/>
      <c r="N12434" s="314"/>
    </row>
    <row r="12435" spans="12:14" s="291" customFormat="1" ht="12.75" hidden="1" customHeight="1">
      <c r="L12435" s="293"/>
      <c r="M12435" s="290"/>
      <c r="N12435" s="314"/>
    </row>
    <row r="12436" spans="12:14" s="291" customFormat="1" ht="12.75" hidden="1" customHeight="1">
      <c r="L12436" s="293"/>
      <c r="M12436" s="290"/>
      <c r="N12436" s="314"/>
    </row>
    <row r="12437" spans="12:14" s="291" customFormat="1" ht="12.75" hidden="1" customHeight="1">
      <c r="L12437" s="293"/>
      <c r="M12437" s="290"/>
      <c r="N12437" s="314"/>
    </row>
    <row r="12438" spans="12:14" s="291" customFormat="1" ht="12.75" hidden="1" customHeight="1">
      <c r="L12438" s="293"/>
      <c r="M12438" s="290"/>
      <c r="N12438" s="314"/>
    </row>
    <row r="12439" spans="12:14" s="291" customFormat="1" ht="12.75" hidden="1" customHeight="1">
      <c r="L12439" s="293"/>
      <c r="M12439" s="290"/>
      <c r="N12439" s="314"/>
    </row>
    <row r="12440" spans="12:14" s="291" customFormat="1" ht="12.75" hidden="1" customHeight="1">
      <c r="L12440" s="293"/>
      <c r="M12440" s="290"/>
      <c r="N12440" s="314"/>
    </row>
    <row r="12441" spans="12:14" s="291" customFormat="1" ht="12.75" hidden="1" customHeight="1">
      <c r="L12441" s="293"/>
      <c r="M12441" s="290"/>
      <c r="N12441" s="314"/>
    </row>
    <row r="12442" spans="12:14" s="291" customFormat="1" ht="12.75" hidden="1" customHeight="1">
      <c r="L12442" s="293"/>
      <c r="M12442" s="290"/>
      <c r="N12442" s="314"/>
    </row>
    <row r="12443" spans="12:14" s="291" customFormat="1" ht="12.75" hidden="1" customHeight="1">
      <c r="L12443" s="293"/>
      <c r="M12443" s="290"/>
      <c r="N12443" s="314"/>
    </row>
    <row r="12444" spans="12:14" s="291" customFormat="1" ht="12.75" hidden="1" customHeight="1">
      <c r="L12444" s="293"/>
      <c r="M12444" s="290"/>
      <c r="N12444" s="314"/>
    </row>
    <row r="12445" spans="12:14" s="291" customFormat="1" ht="12.75" hidden="1" customHeight="1">
      <c r="L12445" s="293"/>
      <c r="M12445" s="290"/>
      <c r="N12445" s="314"/>
    </row>
    <row r="12446" spans="12:14" s="291" customFormat="1" ht="12.75" hidden="1" customHeight="1">
      <c r="L12446" s="293"/>
      <c r="M12446" s="290"/>
      <c r="N12446" s="314"/>
    </row>
    <row r="12447" spans="12:14" s="291" customFormat="1" ht="12.75" hidden="1" customHeight="1">
      <c r="L12447" s="293"/>
      <c r="M12447" s="290"/>
      <c r="N12447" s="314"/>
    </row>
    <row r="12448" spans="12:14" s="291" customFormat="1" ht="12.75" hidden="1" customHeight="1">
      <c r="L12448" s="293"/>
      <c r="M12448" s="290"/>
      <c r="N12448" s="314"/>
    </row>
    <row r="12449" spans="12:14" s="291" customFormat="1" ht="12.75" hidden="1" customHeight="1">
      <c r="L12449" s="293"/>
      <c r="M12449" s="290"/>
      <c r="N12449" s="314"/>
    </row>
    <row r="12450" spans="12:14" s="291" customFormat="1" ht="12.75" hidden="1" customHeight="1">
      <c r="L12450" s="293"/>
      <c r="M12450" s="290"/>
      <c r="N12450" s="314"/>
    </row>
    <row r="12451" spans="12:14" s="291" customFormat="1" ht="12.75" hidden="1" customHeight="1">
      <c r="L12451" s="293"/>
      <c r="M12451" s="290"/>
      <c r="N12451" s="314"/>
    </row>
    <row r="12452" spans="12:14" s="291" customFormat="1" ht="12.75" hidden="1" customHeight="1">
      <c r="L12452" s="293"/>
      <c r="M12452" s="290"/>
      <c r="N12452" s="314"/>
    </row>
    <row r="12453" spans="12:14" s="291" customFormat="1" ht="12.75" hidden="1" customHeight="1">
      <c r="L12453" s="293"/>
      <c r="M12453" s="290"/>
      <c r="N12453" s="314"/>
    </row>
    <row r="12454" spans="12:14" s="291" customFormat="1" ht="12.75" hidden="1" customHeight="1">
      <c r="L12454" s="293"/>
      <c r="M12454" s="290"/>
      <c r="N12454" s="314"/>
    </row>
    <row r="12455" spans="12:14" s="291" customFormat="1" ht="12.75" hidden="1" customHeight="1">
      <c r="L12455" s="293"/>
      <c r="M12455" s="290"/>
      <c r="N12455" s="314"/>
    </row>
    <row r="12456" spans="12:14" s="291" customFormat="1" ht="12.75" hidden="1" customHeight="1">
      <c r="L12456" s="293"/>
      <c r="M12456" s="290"/>
      <c r="N12456" s="314"/>
    </row>
    <row r="12457" spans="12:14" s="291" customFormat="1" ht="12.75" hidden="1" customHeight="1">
      <c r="L12457" s="293"/>
      <c r="M12457" s="290"/>
      <c r="N12457" s="314"/>
    </row>
    <row r="12458" spans="12:14" s="291" customFormat="1" ht="12.75" hidden="1" customHeight="1">
      <c r="L12458" s="293"/>
      <c r="M12458" s="290"/>
      <c r="N12458" s="314"/>
    </row>
    <row r="12459" spans="12:14" s="291" customFormat="1" ht="12.75" hidden="1" customHeight="1">
      <c r="L12459" s="293"/>
      <c r="M12459" s="290"/>
      <c r="N12459" s="314"/>
    </row>
    <row r="12460" spans="12:14" s="291" customFormat="1" ht="12.75" hidden="1" customHeight="1">
      <c r="L12460" s="293"/>
      <c r="M12460" s="290"/>
      <c r="N12460" s="314"/>
    </row>
    <row r="12461" spans="12:14" s="291" customFormat="1" ht="12.75" hidden="1" customHeight="1">
      <c r="L12461" s="293"/>
      <c r="M12461" s="290"/>
      <c r="N12461" s="314"/>
    </row>
    <row r="12462" spans="12:14" s="291" customFormat="1" ht="12.75" hidden="1" customHeight="1">
      <c r="L12462" s="293"/>
      <c r="M12462" s="290"/>
      <c r="N12462" s="314"/>
    </row>
    <row r="12463" spans="12:14" s="291" customFormat="1" ht="12.75" hidden="1" customHeight="1">
      <c r="L12463" s="293"/>
      <c r="M12463" s="290"/>
      <c r="N12463" s="314"/>
    </row>
    <row r="12464" spans="12:14" s="291" customFormat="1" ht="12.75" hidden="1" customHeight="1">
      <c r="L12464" s="293"/>
      <c r="M12464" s="290"/>
      <c r="N12464" s="314"/>
    </row>
    <row r="12465" spans="12:14" s="291" customFormat="1" ht="12.75" hidden="1" customHeight="1">
      <c r="L12465" s="293"/>
      <c r="M12465" s="290"/>
      <c r="N12465" s="314"/>
    </row>
    <row r="12466" spans="12:14" s="291" customFormat="1" ht="12.75" hidden="1" customHeight="1">
      <c r="L12466" s="293"/>
      <c r="M12466" s="290"/>
      <c r="N12466" s="314"/>
    </row>
    <row r="12467" spans="12:14" s="291" customFormat="1" ht="12.75" hidden="1" customHeight="1">
      <c r="L12467" s="293"/>
      <c r="M12467" s="290"/>
      <c r="N12467" s="314"/>
    </row>
    <row r="12468" spans="12:14" s="291" customFormat="1" ht="12.75" hidden="1" customHeight="1">
      <c r="L12468" s="293"/>
      <c r="M12468" s="290"/>
      <c r="N12468" s="314"/>
    </row>
    <row r="12469" spans="12:14" s="291" customFormat="1" ht="12.75" hidden="1" customHeight="1">
      <c r="L12469" s="293"/>
      <c r="M12469" s="290"/>
      <c r="N12469" s="314"/>
    </row>
    <row r="12470" spans="12:14" s="291" customFormat="1" ht="12.75" hidden="1" customHeight="1">
      <c r="L12470" s="293"/>
      <c r="M12470" s="290"/>
      <c r="N12470" s="314"/>
    </row>
    <row r="12471" spans="12:14" s="291" customFormat="1" ht="12.75" hidden="1" customHeight="1">
      <c r="L12471" s="293"/>
      <c r="M12471" s="290"/>
      <c r="N12471" s="314"/>
    </row>
    <row r="12472" spans="12:14" s="291" customFormat="1" ht="12.75" hidden="1" customHeight="1">
      <c r="L12472" s="293"/>
      <c r="M12472" s="290"/>
      <c r="N12472" s="314"/>
    </row>
    <row r="12473" spans="12:14" s="291" customFormat="1" ht="12.75" hidden="1" customHeight="1">
      <c r="L12473" s="293"/>
      <c r="M12473" s="290"/>
      <c r="N12473" s="314"/>
    </row>
    <row r="12474" spans="12:14" s="291" customFormat="1" ht="12.75" hidden="1" customHeight="1">
      <c r="L12474" s="293"/>
      <c r="M12474" s="290"/>
      <c r="N12474" s="314"/>
    </row>
    <row r="12475" spans="12:14" s="291" customFormat="1" ht="12.75" hidden="1" customHeight="1">
      <c r="L12475" s="293"/>
      <c r="M12475" s="290"/>
      <c r="N12475" s="314"/>
    </row>
    <row r="12476" spans="12:14" s="291" customFormat="1" ht="12.75" hidden="1" customHeight="1">
      <c r="L12476" s="293"/>
      <c r="M12476" s="290"/>
      <c r="N12476" s="314"/>
    </row>
    <row r="12477" spans="12:14" s="291" customFormat="1" ht="12.75" hidden="1" customHeight="1">
      <c r="L12477" s="293"/>
      <c r="M12477" s="290"/>
      <c r="N12477" s="314"/>
    </row>
    <row r="12478" spans="12:14" s="291" customFormat="1" ht="12.75" hidden="1" customHeight="1">
      <c r="L12478" s="293"/>
      <c r="M12478" s="290"/>
      <c r="N12478" s="314"/>
    </row>
    <row r="12479" spans="12:14" s="291" customFormat="1" ht="12.75" hidden="1" customHeight="1">
      <c r="L12479" s="293"/>
      <c r="M12479" s="290"/>
      <c r="N12479" s="314"/>
    </row>
    <row r="12480" spans="12:14" s="291" customFormat="1" ht="12.75" hidden="1" customHeight="1">
      <c r="L12480" s="293"/>
      <c r="M12480" s="290"/>
      <c r="N12480" s="314"/>
    </row>
    <row r="12481" spans="12:14" s="291" customFormat="1" ht="12.75" hidden="1" customHeight="1">
      <c r="L12481" s="293"/>
      <c r="M12481" s="290"/>
      <c r="N12481" s="314"/>
    </row>
    <row r="12482" spans="12:14" s="291" customFormat="1" ht="12.75" hidden="1" customHeight="1">
      <c r="L12482" s="293"/>
      <c r="M12482" s="290"/>
      <c r="N12482" s="314"/>
    </row>
    <row r="12483" spans="12:14" s="291" customFormat="1" ht="12.75" hidden="1" customHeight="1">
      <c r="L12483" s="293"/>
      <c r="M12483" s="290"/>
      <c r="N12483" s="314"/>
    </row>
    <row r="12484" spans="12:14" s="291" customFormat="1" ht="12.75" hidden="1" customHeight="1">
      <c r="L12484" s="293"/>
      <c r="M12484" s="290"/>
      <c r="N12484" s="314"/>
    </row>
    <row r="12485" spans="12:14" s="291" customFormat="1" ht="12.75" hidden="1" customHeight="1">
      <c r="L12485" s="293"/>
      <c r="M12485" s="290"/>
      <c r="N12485" s="314"/>
    </row>
    <row r="12486" spans="12:14" s="291" customFormat="1" ht="12.75" hidden="1" customHeight="1">
      <c r="L12486" s="293"/>
      <c r="M12486" s="290"/>
      <c r="N12486" s="314"/>
    </row>
    <row r="12487" spans="12:14" s="291" customFormat="1" ht="12.75" hidden="1" customHeight="1">
      <c r="L12487" s="293"/>
      <c r="M12487" s="290"/>
      <c r="N12487" s="314"/>
    </row>
    <row r="12488" spans="12:14" s="291" customFormat="1" ht="12.75" hidden="1" customHeight="1">
      <c r="L12488" s="293"/>
      <c r="M12488" s="290"/>
      <c r="N12488" s="314"/>
    </row>
    <row r="12489" spans="12:14" s="291" customFormat="1" ht="12.75" hidden="1" customHeight="1">
      <c r="L12489" s="293"/>
      <c r="M12489" s="290"/>
      <c r="N12489" s="314"/>
    </row>
    <row r="12490" spans="12:14" s="291" customFormat="1" ht="12.75" hidden="1" customHeight="1">
      <c r="L12490" s="293"/>
      <c r="M12490" s="290"/>
      <c r="N12490" s="314"/>
    </row>
    <row r="12491" spans="12:14" s="291" customFormat="1" ht="12.75" hidden="1" customHeight="1">
      <c r="L12491" s="293"/>
      <c r="M12491" s="290"/>
      <c r="N12491" s="314"/>
    </row>
    <row r="12492" spans="12:14" s="291" customFormat="1" ht="12.75" hidden="1" customHeight="1">
      <c r="L12492" s="293"/>
      <c r="M12492" s="290"/>
      <c r="N12492" s="314"/>
    </row>
    <row r="12493" spans="12:14" s="291" customFormat="1" ht="12.75" hidden="1" customHeight="1">
      <c r="L12493" s="293"/>
      <c r="M12493" s="290"/>
      <c r="N12493" s="314"/>
    </row>
    <row r="12494" spans="12:14" s="291" customFormat="1" ht="12.75" hidden="1" customHeight="1">
      <c r="L12494" s="293"/>
      <c r="M12494" s="290"/>
      <c r="N12494" s="314"/>
    </row>
    <row r="12495" spans="12:14" s="291" customFormat="1" ht="12.75" hidden="1" customHeight="1">
      <c r="L12495" s="293"/>
      <c r="M12495" s="290"/>
      <c r="N12495" s="314"/>
    </row>
    <row r="12496" spans="12:14" s="291" customFormat="1" ht="12.75" hidden="1" customHeight="1">
      <c r="L12496" s="293"/>
      <c r="M12496" s="290"/>
      <c r="N12496" s="314"/>
    </row>
    <row r="12497" spans="12:14" s="291" customFormat="1" ht="12.75" hidden="1" customHeight="1">
      <c r="L12497" s="293"/>
      <c r="M12497" s="290"/>
      <c r="N12497" s="314"/>
    </row>
    <row r="12498" spans="12:14" s="291" customFormat="1" ht="12.75" hidden="1" customHeight="1">
      <c r="L12498" s="293"/>
      <c r="M12498" s="290"/>
      <c r="N12498" s="314"/>
    </row>
    <row r="12499" spans="12:14" s="291" customFormat="1" ht="12.75" hidden="1" customHeight="1">
      <c r="L12499" s="293"/>
      <c r="M12499" s="290"/>
      <c r="N12499" s="314"/>
    </row>
    <row r="12500" spans="12:14" s="291" customFormat="1" ht="12.75" hidden="1" customHeight="1">
      <c r="L12500" s="293"/>
      <c r="M12500" s="290"/>
      <c r="N12500" s="314"/>
    </row>
    <row r="12501" spans="12:14" s="291" customFormat="1" ht="12.75" hidden="1" customHeight="1">
      <c r="L12501" s="293"/>
      <c r="M12501" s="290"/>
      <c r="N12501" s="314"/>
    </row>
    <row r="12502" spans="12:14" s="291" customFormat="1" ht="12.75" hidden="1" customHeight="1">
      <c r="L12502" s="293"/>
      <c r="M12502" s="290"/>
      <c r="N12502" s="314"/>
    </row>
    <row r="12503" spans="12:14" s="291" customFormat="1" ht="12.75" hidden="1" customHeight="1">
      <c r="L12503" s="293"/>
      <c r="M12503" s="290"/>
      <c r="N12503" s="314"/>
    </row>
    <row r="12504" spans="12:14" s="291" customFormat="1" ht="12.75" hidden="1" customHeight="1">
      <c r="L12504" s="293"/>
      <c r="M12504" s="290"/>
      <c r="N12504" s="314"/>
    </row>
    <row r="12505" spans="12:14" s="291" customFormat="1" ht="12.75" hidden="1" customHeight="1">
      <c r="L12505" s="293"/>
      <c r="M12505" s="290"/>
      <c r="N12505" s="314"/>
    </row>
    <row r="12506" spans="12:14" s="291" customFormat="1" ht="12.75" hidden="1" customHeight="1">
      <c r="L12506" s="293"/>
      <c r="M12506" s="290"/>
      <c r="N12506" s="314"/>
    </row>
    <row r="12507" spans="12:14" s="291" customFormat="1" ht="12.75" hidden="1" customHeight="1">
      <c r="L12507" s="293"/>
      <c r="M12507" s="290"/>
      <c r="N12507" s="314"/>
    </row>
    <row r="12508" spans="12:14" s="291" customFormat="1" ht="12.75" hidden="1" customHeight="1">
      <c r="L12508" s="293"/>
      <c r="M12508" s="290"/>
      <c r="N12508" s="314"/>
    </row>
    <row r="12509" spans="12:14" s="291" customFormat="1" ht="12.75" hidden="1" customHeight="1">
      <c r="L12509" s="293"/>
      <c r="M12509" s="290"/>
      <c r="N12509" s="314"/>
    </row>
    <row r="12510" spans="12:14" s="291" customFormat="1" ht="12.75" hidden="1" customHeight="1">
      <c r="L12510" s="293"/>
      <c r="M12510" s="290"/>
      <c r="N12510" s="314"/>
    </row>
    <row r="12511" spans="12:14" s="291" customFormat="1" ht="12.75" hidden="1" customHeight="1">
      <c r="L12511" s="293"/>
      <c r="M12511" s="290"/>
      <c r="N12511" s="314"/>
    </row>
    <row r="12512" spans="12:14" s="291" customFormat="1" ht="12.75" hidden="1" customHeight="1">
      <c r="L12512" s="293"/>
      <c r="M12512" s="290"/>
      <c r="N12512" s="314"/>
    </row>
    <row r="12513" spans="12:14" s="291" customFormat="1" ht="12.75" hidden="1" customHeight="1">
      <c r="L12513" s="293"/>
      <c r="M12513" s="290"/>
      <c r="N12513" s="314"/>
    </row>
    <row r="12514" spans="12:14" s="291" customFormat="1" ht="12.75" hidden="1" customHeight="1">
      <c r="L12514" s="293"/>
      <c r="M12514" s="290"/>
      <c r="N12514" s="314"/>
    </row>
    <row r="12515" spans="12:14" s="291" customFormat="1" ht="12.75" hidden="1" customHeight="1">
      <c r="L12515" s="293"/>
      <c r="M12515" s="290"/>
      <c r="N12515" s="314"/>
    </row>
    <row r="12516" spans="12:14" s="291" customFormat="1" ht="12.75" hidden="1" customHeight="1">
      <c r="L12516" s="293"/>
      <c r="M12516" s="290"/>
      <c r="N12516" s="314"/>
    </row>
    <row r="12517" spans="12:14" s="291" customFormat="1" ht="12.75" hidden="1" customHeight="1">
      <c r="L12517" s="293"/>
      <c r="M12517" s="290"/>
      <c r="N12517" s="314"/>
    </row>
    <row r="12518" spans="12:14" s="291" customFormat="1" ht="12.75" hidden="1" customHeight="1">
      <c r="L12518" s="293"/>
      <c r="M12518" s="290"/>
      <c r="N12518" s="314"/>
    </row>
    <row r="12519" spans="12:14" s="291" customFormat="1" ht="12.75" hidden="1" customHeight="1">
      <c r="L12519" s="293"/>
      <c r="M12519" s="290"/>
      <c r="N12519" s="314"/>
    </row>
    <row r="12520" spans="12:14" s="291" customFormat="1" ht="12.75" hidden="1" customHeight="1">
      <c r="L12520" s="293"/>
      <c r="M12520" s="290"/>
      <c r="N12520" s="314"/>
    </row>
    <row r="12521" spans="12:14" s="291" customFormat="1" ht="12.75" hidden="1" customHeight="1">
      <c r="L12521" s="293"/>
      <c r="M12521" s="290"/>
      <c r="N12521" s="314"/>
    </row>
    <row r="12522" spans="12:14" s="291" customFormat="1" ht="12.75" hidden="1" customHeight="1">
      <c r="L12522" s="293"/>
      <c r="M12522" s="290"/>
      <c r="N12522" s="314"/>
    </row>
    <row r="12523" spans="12:14" s="291" customFormat="1" ht="12.75" hidden="1" customHeight="1">
      <c r="L12523" s="293"/>
      <c r="M12523" s="290"/>
      <c r="N12523" s="314"/>
    </row>
    <row r="12524" spans="12:14" s="291" customFormat="1" ht="12.75" hidden="1" customHeight="1">
      <c r="L12524" s="293"/>
      <c r="M12524" s="290"/>
      <c r="N12524" s="314"/>
    </row>
    <row r="12525" spans="12:14" s="291" customFormat="1" ht="12.75" hidden="1" customHeight="1">
      <c r="L12525" s="293"/>
      <c r="M12525" s="290"/>
      <c r="N12525" s="314"/>
    </row>
    <row r="12526" spans="12:14" s="291" customFormat="1" ht="12.75" hidden="1" customHeight="1">
      <c r="L12526" s="293"/>
      <c r="M12526" s="290"/>
      <c r="N12526" s="314"/>
    </row>
    <row r="12527" spans="12:14" s="291" customFormat="1" ht="12.75" hidden="1" customHeight="1">
      <c r="L12527" s="293"/>
      <c r="M12527" s="290"/>
      <c r="N12527" s="314"/>
    </row>
    <row r="12528" spans="12:14" s="291" customFormat="1" ht="12.75" hidden="1" customHeight="1">
      <c r="L12528" s="293"/>
      <c r="M12528" s="290"/>
      <c r="N12528" s="314"/>
    </row>
    <row r="12529" spans="12:14" s="291" customFormat="1" ht="12.75" hidden="1" customHeight="1">
      <c r="L12529" s="293"/>
      <c r="M12529" s="290"/>
      <c r="N12529" s="314"/>
    </row>
    <row r="12530" spans="12:14" s="291" customFormat="1" ht="12.75" hidden="1" customHeight="1">
      <c r="L12530" s="293"/>
      <c r="M12530" s="290"/>
      <c r="N12530" s="314"/>
    </row>
    <row r="12531" spans="12:14" s="291" customFormat="1" ht="12.75" hidden="1" customHeight="1">
      <c r="L12531" s="293"/>
      <c r="M12531" s="290"/>
      <c r="N12531" s="314"/>
    </row>
    <row r="12532" spans="12:14" s="291" customFormat="1" ht="12.75" hidden="1" customHeight="1">
      <c r="L12532" s="293"/>
      <c r="M12532" s="290"/>
      <c r="N12532" s="314"/>
    </row>
    <row r="12533" spans="12:14" s="291" customFormat="1" ht="12.75" hidden="1" customHeight="1">
      <c r="L12533" s="293"/>
      <c r="M12533" s="290"/>
      <c r="N12533" s="314"/>
    </row>
    <row r="12534" spans="12:14" s="291" customFormat="1" ht="12.75" hidden="1" customHeight="1">
      <c r="L12534" s="293"/>
      <c r="M12534" s="290"/>
      <c r="N12534" s="314"/>
    </row>
    <row r="12535" spans="12:14" s="291" customFormat="1" ht="12.75" hidden="1" customHeight="1">
      <c r="L12535" s="293"/>
      <c r="M12535" s="290"/>
      <c r="N12535" s="314"/>
    </row>
    <row r="12536" spans="12:14" s="291" customFormat="1" ht="12.75" hidden="1" customHeight="1">
      <c r="L12536" s="293"/>
      <c r="M12536" s="290"/>
      <c r="N12536" s="314"/>
    </row>
    <row r="12537" spans="12:14" s="291" customFormat="1" ht="12.75" hidden="1" customHeight="1">
      <c r="L12537" s="293"/>
      <c r="M12537" s="290"/>
      <c r="N12537" s="314"/>
    </row>
    <row r="12538" spans="12:14" s="291" customFormat="1" ht="12.75" hidden="1" customHeight="1">
      <c r="L12538" s="293"/>
      <c r="M12538" s="290"/>
      <c r="N12538" s="314"/>
    </row>
    <row r="12539" spans="12:14" s="291" customFormat="1" ht="12.75" hidden="1" customHeight="1">
      <c r="L12539" s="293"/>
      <c r="M12539" s="290"/>
      <c r="N12539" s="314"/>
    </row>
    <row r="12540" spans="12:14" s="291" customFormat="1" ht="12.75" hidden="1" customHeight="1">
      <c r="L12540" s="293"/>
      <c r="M12540" s="290"/>
      <c r="N12540" s="314"/>
    </row>
    <row r="12541" spans="12:14" s="291" customFormat="1" ht="12.75" hidden="1" customHeight="1">
      <c r="L12541" s="293"/>
      <c r="M12541" s="290"/>
      <c r="N12541" s="314"/>
    </row>
    <row r="12542" spans="12:14" s="291" customFormat="1" ht="12.75" hidden="1" customHeight="1">
      <c r="L12542" s="293"/>
      <c r="M12542" s="290"/>
      <c r="N12542" s="314"/>
    </row>
    <row r="12543" spans="12:14" s="291" customFormat="1" ht="12.75" hidden="1" customHeight="1">
      <c r="L12543" s="293"/>
      <c r="M12543" s="290"/>
      <c r="N12543" s="314"/>
    </row>
    <row r="12544" spans="12:14" s="291" customFormat="1" ht="12.75" hidden="1" customHeight="1">
      <c r="L12544" s="293"/>
      <c r="M12544" s="290"/>
      <c r="N12544" s="314"/>
    </row>
    <row r="12545" spans="12:14" s="291" customFormat="1" ht="12.75" hidden="1" customHeight="1">
      <c r="L12545" s="293"/>
      <c r="M12545" s="290"/>
      <c r="N12545" s="314"/>
    </row>
    <row r="12546" spans="12:14" s="291" customFormat="1" ht="12.75" hidden="1" customHeight="1">
      <c r="L12546" s="293"/>
      <c r="M12546" s="290"/>
      <c r="N12546" s="314"/>
    </row>
    <row r="12547" spans="12:14" s="291" customFormat="1" ht="12.75" hidden="1" customHeight="1">
      <c r="L12547" s="293"/>
      <c r="M12547" s="290"/>
      <c r="N12547" s="314"/>
    </row>
    <row r="12548" spans="12:14" s="291" customFormat="1" ht="12.75" hidden="1" customHeight="1">
      <c r="L12548" s="293"/>
      <c r="M12548" s="290"/>
      <c r="N12548" s="314"/>
    </row>
    <row r="12549" spans="12:14" s="291" customFormat="1" ht="12.75" hidden="1" customHeight="1">
      <c r="L12549" s="293"/>
      <c r="M12549" s="290"/>
      <c r="N12549" s="314"/>
    </row>
    <row r="12550" spans="12:14" s="291" customFormat="1" ht="12.75" hidden="1" customHeight="1">
      <c r="L12550" s="293"/>
      <c r="M12550" s="290"/>
      <c r="N12550" s="314"/>
    </row>
    <row r="12551" spans="12:14" s="291" customFormat="1" ht="12.75" hidden="1" customHeight="1">
      <c r="L12551" s="293"/>
      <c r="M12551" s="290"/>
      <c r="N12551" s="314"/>
    </row>
    <row r="12552" spans="12:14" s="291" customFormat="1" ht="12.75" hidden="1" customHeight="1">
      <c r="L12552" s="293"/>
      <c r="M12552" s="290"/>
      <c r="N12552" s="314"/>
    </row>
    <row r="12553" spans="12:14" s="291" customFormat="1" ht="12.75" hidden="1" customHeight="1">
      <c r="L12553" s="293"/>
      <c r="M12553" s="290"/>
      <c r="N12553" s="314"/>
    </row>
    <row r="12554" spans="12:14" s="291" customFormat="1" ht="12.75" hidden="1" customHeight="1">
      <c r="L12554" s="293"/>
      <c r="M12554" s="290"/>
      <c r="N12554" s="314"/>
    </row>
    <row r="12555" spans="12:14" s="291" customFormat="1" ht="12.75" hidden="1" customHeight="1">
      <c r="L12555" s="293"/>
      <c r="M12555" s="290"/>
      <c r="N12555" s="314"/>
    </row>
    <row r="12556" spans="12:14" s="291" customFormat="1" ht="12.75" hidden="1" customHeight="1">
      <c r="L12556" s="293"/>
      <c r="M12556" s="290"/>
      <c r="N12556" s="314"/>
    </row>
    <row r="12557" spans="12:14" s="291" customFormat="1" ht="12.75" hidden="1" customHeight="1">
      <c r="L12557" s="293"/>
      <c r="M12557" s="290"/>
      <c r="N12557" s="314"/>
    </row>
    <row r="12558" spans="12:14" s="291" customFormat="1" ht="12.75" hidden="1" customHeight="1">
      <c r="L12558" s="293"/>
      <c r="M12558" s="290"/>
      <c r="N12558" s="314"/>
    </row>
    <row r="12559" spans="12:14" s="291" customFormat="1" ht="12.75" hidden="1" customHeight="1">
      <c r="L12559" s="293"/>
      <c r="M12559" s="290"/>
      <c r="N12559" s="314"/>
    </row>
    <row r="12560" spans="12:14" s="291" customFormat="1" ht="12.75" hidden="1" customHeight="1">
      <c r="L12560" s="293"/>
      <c r="M12560" s="290"/>
      <c r="N12560" s="314"/>
    </row>
    <row r="12561" spans="12:14" s="291" customFormat="1" ht="12.75" hidden="1" customHeight="1">
      <c r="L12561" s="293"/>
      <c r="M12561" s="290"/>
      <c r="N12561" s="314"/>
    </row>
    <row r="12562" spans="12:14" s="291" customFormat="1" ht="12.75" hidden="1" customHeight="1">
      <c r="L12562" s="293"/>
      <c r="M12562" s="290"/>
      <c r="N12562" s="314"/>
    </row>
    <row r="12563" spans="12:14" s="291" customFormat="1" ht="12.75" hidden="1" customHeight="1">
      <c r="L12563" s="293"/>
      <c r="M12563" s="290"/>
      <c r="N12563" s="314"/>
    </row>
    <row r="12564" spans="12:14" s="291" customFormat="1" ht="12.75" hidden="1" customHeight="1">
      <c r="L12564" s="293"/>
      <c r="M12564" s="290"/>
      <c r="N12564" s="314"/>
    </row>
    <row r="12565" spans="12:14" s="291" customFormat="1" ht="12.75" hidden="1" customHeight="1">
      <c r="L12565" s="293"/>
      <c r="M12565" s="290"/>
      <c r="N12565" s="314"/>
    </row>
    <row r="12566" spans="12:14" s="291" customFormat="1" ht="12.75" hidden="1" customHeight="1">
      <c r="L12566" s="293"/>
      <c r="M12566" s="290"/>
      <c r="N12566" s="314"/>
    </row>
    <row r="12567" spans="12:14" s="291" customFormat="1" ht="12.75" hidden="1" customHeight="1">
      <c r="L12567" s="293"/>
      <c r="M12567" s="290"/>
      <c r="N12567" s="314"/>
    </row>
    <row r="12568" spans="12:14" s="291" customFormat="1" ht="12.75" hidden="1" customHeight="1">
      <c r="L12568" s="293"/>
      <c r="M12568" s="290"/>
      <c r="N12568" s="314"/>
    </row>
    <row r="12569" spans="12:14" s="291" customFormat="1" ht="12.75" hidden="1" customHeight="1">
      <c r="L12569" s="293"/>
      <c r="M12569" s="290"/>
      <c r="N12569" s="314"/>
    </row>
    <row r="12570" spans="12:14" s="291" customFormat="1" ht="12.75" hidden="1" customHeight="1">
      <c r="L12570" s="293"/>
      <c r="M12570" s="290"/>
      <c r="N12570" s="314"/>
    </row>
    <row r="12571" spans="12:14" s="291" customFormat="1" ht="12.75" hidden="1" customHeight="1">
      <c r="L12571" s="293"/>
      <c r="M12571" s="290"/>
      <c r="N12571" s="314"/>
    </row>
    <row r="12572" spans="12:14" s="291" customFormat="1" ht="12.75" hidden="1" customHeight="1">
      <c r="L12572" s="293"/>
      <c r="M12572" s="290"/>
      <c r="N12572" s="314"/>
    </row>
    <row r="12573" spans="12:14" s="291" customFormat="1" ht="12.75" hidden="1" customHeight="1">
      <c r="L12573" s="293"/>
      <c r="M12573" s="290"/>
      <c r="N12573" s="314"/>
    </row>
    <row r="12574" spans="12:14" s="291" customFormat="1" ht="12.75" hidden="1" customHeight="1">
      <c r="L12574" s="293"/>
      <c r="M12574" s="290"/>
      <c r="N12574" s="314"/>
    </row>
    <row r="12575" spans="12:14" s="291" customFormat="1" ht="12.75" hidden="1" customHeight="1">
      <c r="L12575" s="293"/>
      <c r="M12575" s="290"/>
      <c r="N12575" s="314"/>
    </row>
    <row r="12576" spans="12:14" s="291" customFormat="1" ht="12.75" hidden="1" customHeight="1">
      <c r="L12576" s="293"/>
      <c r="M12576" s="290"/>
      <c r="N12576" s="314"/>
    </row>
    <row r="12577" spans="12:14" s="291" customFormat="1" ht="12.75" hidden="1" customHeight="1">
      <c r="L12577" s="293"/>
      <c r="M12577" s="290"/>
      <c r="N12577" s="314"/>
    </row>
    <row r="12578" spans="12:14" s="291" customFormat="1" ht="12.75" hidden="1" customHeight="1">
      <c r="L12578" s="293"/>
      <c r="M12578" s="290"/>
      <c r="N12578" s="314"/>
    </row>
    <row r="12579" spans="12:14" s="291" customFormat="1" ht="12.75" hidden="1" customHeight="1">
      <c r="L12579" s="293"/>
      <c r="M12579" s="290"/>
      <c r="N12579" s="314"/>
    </row>
    <row r="12580" spans="12:14" s="291" customFormat="1" ht="12.75" hidden="1" customHeight="1">
      <c r="L12580" s="293"/>
      <c r="M12580" s="290"/>
      <c r="N12580" s="314"/>
    </row>
    <row r="12581" spans="12:14" s="291" customFormat="1" ht="12.75" hidden="1" customHeight="1">
      <c r="L12581" s="293"/>
      <c r="M12581" s="290"/>
      <c r="N12581" s="314"/>
    </row>
    <row r="12582" spans="12:14" s="291" customFormat="1" ht="12.75" hidden="1" customHeight="1">
      <c r="L12582" s="293"/>
      <c r="M12582" s="290"/>
      <c r="N12582" s="314"/>
    </row>
    <row r="12583" spans="12:14" s="291" customFormat="1" ht="12.75" hidden="1" customHeight="1">
      <c r="L12583" s="293"/>
      <c r="M12583" s="290"/>
      <c r="N12583" s="314"/>
    </row>
    <row r="12584" spans="12:14" s="291" customFormat="1" ht="12.75" hidden="1" customHeight="1">
      <c r="L12584" s="293"/>
      <c r="M12584" s="290"/>
      <c r="N12584" s="314"/>
    </row>
    <row r="12585" spans="12:14" s="291" customFormat="1" ht="12.75" hidden="1" customHeight="1">
      <c r="L12585" s="293"/>
      <c r="M12585" s="290"/>
      <c r="N12585" s="314"/>
    </row>
    <row r="12586" spans="12:14" s="291" customFormat="1" ht="12.75" hidden="1" customHeight="1">
      <c r="L12586" s="293"/>
      <c r="M12586" s="290"/>
      <c r="N12586" s="314"/>
    </row>
    <row r="12587" spans="12:14" s="291" customFormat="1" ht="12.75" hidden="1" customHeight="1">
      <c r="L12587" s="293"/>
      <c r="M12587" s="290"/>
      <c r="N12587" s="314"/>
    </row>
    <row r="12588" spans="12:14" s="291" customFormat="1" ht="12.75" hidden="1" customHeight="1">
      <c r="L12588" s="293"/>
      <c r="M12588" s="290"/>
      <c r="N12588" s="314"/>
    </row>
    <row r="12589" spans="12:14" s="291" customFormat="1" ht="12.75" hidden="1" customHeight="1">
      <c r="L12589" s="293"/>
      <c r="M12589" s="290"/>
      <c r="N12589" s="314"/>
    </row>
    <row r="12590" spans="12:14" s="291" customFormat="1" ht="12.75" hidden="1" customHeight="1">
      <c r="L12590" s="293"/>
      <c r="M12590" s="290"/>
      <c r="N12590" s="314"/>
    </row>
    <row r="12591" spans="12:14" s="291" customFormat="1" ht="12.75" hidden="1" customHeight="1">
      <c r="L12591" s="293"/>
      <c r="M12591" s="290"/>
      <c r="N12591" s="314"/>
    </row>
    <row r="12592" spans="12:14" s="291" customFormat="1" ht="12.75" hidden="1" customHeight="1">
      <c r="L12592" s="293"/>
      <c r="M12592" s="290"/>
      <c r="N12592" s="314"/>
    </row>
    <row r="12593" spans="12:14" s="291" customFormat="1" ht="12.75" hidden="1" customHeight="1">
      <c r="L12593" s="293"/>
      <c r="M12593" s="290"/>
      <c r="N12593" s="314"/>
    </row>
    <row r="12594" spans="12:14" s="291" customFormat="1" ht="12.75" hidden="1" customHeight="1">
      <c r="L12594" s="293"/>
      <c r="M12594" s="290"/>
      <c r="N12594" s="314"/>
    </row>
    <row r="12595" spans="12:14" s="291" customFormat="1" ht="12.75" hidden="1" customHeight="1">
      <c r="L12595" s="293"/>
      <c r="M12595" s="290"/>
      <c r="N12595" s="314"/>
    </row>
    <row r="12596" spans="12:14" s="291" customFormat="1" ht="12.75" hidden="1" customHeight="1">
      <c r="L12596" s="293"/>
      <c r="M12596" s="290"/>
      <c r="N12596" s="314"/>
    </row>
    <row r="12597" spans="12:14" s="291" customFormat="1" ht="12.75" hidden="1" customHeight="1">
      <c r="L12597" s="293"/>
      <c r="M12597" s="290"/>
      <c r="N12597" s="314"/>
    </row>
    <row r="12598" spans="12:14" s="291" customFormat="1" ht="12.75" hidden="1" customHeight="1">
      <c r="L12598" s="293"/>
      <c r="M12598" s="290"/>
      <c r="N12598" s="314"/>
    </row>
    <row r="12599" spans="12:14" s="291" customFormat="1" ht="12.75" hidden="1" customHeight="1">
      <c r="L12599" s="293"/>
      <c r="M12599" s="290"/>
      <c r="N12599" s="314"/>
    </row>
    <row r="12600" spans="12:14" s="291" customFormat="1" ht="12.75" hidden="1" customHeight="1">
      <c r="L12600" s="293"/>
      <c r="M12600" s="290"/>
      <c r="N12600" s="314"/>
    </row>
    <row r="12601" spans="12:14" s="291" customFormat="1" ht="12.75" hidden="1" customHeight="1">
      <c r="L12601" s="293"/>
      <c r="M12601" s="290"/>
      <c r="N12601" s="314"/>
    </row>
    <row r="12602" spans="12:14" s="291" customFormat="1" ht="12.75" hidden="1" customHeight="1">
      <c r="L12602" s="293"/>
      <c r="M12602" s="290"/>
      <c r="N12602" s="314"/>
    </row>
    <row r="12603" spans="12:14" s="291" customFormat="1" ht="12.75" hidden="1" customHeight="1">
      <c r="L12603" s="293"/>
      <c r="M12603" s="290"/>
      <c r="N12603" s="314"/>
    </row>
    <row r="12604" spans="12:14" s="291" customFormat="1" ht="12.75" hidden="1" customHeight="1">
      <c r="L12604" s="293"/>
      <c r="M12604" s="290"/>
      <c r="N12604" s="314"/>
    </row>
    <row r="12605" spans="12:14" s="291" customFormat="1" ht="12.75" hidden="1" customHeight="1">
      <c r="L12605" s="293"/>
      <c r="M12605" s="290"/>
      <c r="N12605" s="314"/>
    </row>
    <row r="12606" spans="12:14" s="291" customFormat="1" ht="12.75" hidden="1" customHeight="1">
      <c r="L12606" s="293"/>
      <c r="M12606" s="290"/>
      <c r="N12606" s="314"/>
    </row>
    <row r="12607" spans="12:14" s="291" customFormat="1" ht="12.75" hidden="1" customHeight="1">
      <c r="L12607" s="293"/>
      <c r="M12607" s="290"/>
      <c r="N12607" s="314"/>
    </row>
    <row r="12608" spans="12:14" s="291" customFormat="1" ht="12.75" hidden="1" customHeight="1">
      <c r="L12608" s="293"/>
      <c r="M12608" s="290"/>
      <c r="N12608" s="314"/>
    </row>
    <row r="12609" spans="12:14" s="291" customFormat="1" ht="12.75" hidden="1" customHeight="1">
      <c r="L12609" s="293"/>
      <c r="M12609" s="290"/>
      <c r="N12609" s="314"/>
    </row>
    <row r="12610" spans="12:14" s="291" customFormat="1" ht="12.75" hidden="1" customHeight="1">
      <c r="L12610" s="293"/>
      <c r="M12610" s="290"/>
      <c r="N12610" s="314"/>
    </row>
    <row r="12611" spans="12:14" s="291" customFormat="1" ht="12.75" hidden="1" customHeight="1">
      <c r="L12611" s="293"/>
      <c r="M12611" s="290"/>
      <c r="N12611" s="314"/>
    </row>
    <row r="12612" spans="12:14" s="291" customFormat="1" ht="12.75" hidden="1" customHeight="1">
      <c r="L12612" s="293"/>
      <c r="M12612" s="290"/>
      <c r="N12612" s="314"/>
    </row>
    <row r="12613" spans="12:14" s="291" customFormat="1" ht="12.75" hidden="1" customHeight="1">
      <c r="L12613" s="293"/>
      <c r="M12613" s="290"/>
      <c r="N12613" s="314"/>
    </row>
    <row r="12614" spans="12:14" s="291" customFormat="1" ht="12.75" hidden="1" customHeight="1">
      <c r="L12614" s="293"/>
      <c r="M12614" s="290"/>
      <c r="N12614" s="314"/>
    </row>
    <row r="12615" spans="12:14" s="291" customFormat="1" ht="12.75" hidden="1" customHeight="1">
      <c r="L12615" s="293"/>
      <c r="M12615" s="290"/>
      <c r="N12615" s="314"/>
    </row>
    <row r="12616" spans="12:14" s="291" customFormat="1" ht="12.75" hidden="1" customHeight="1">
      <c r="L12616" s="293"/>
      <c r="M12616" s="290"/>
      <c r="N12616" s="314"/>
    </row>
    <row r="12617" spans="12:14" s="291" customFormat="1" ht="12.75" hidden="1" customHeight="1">
      <c r="L12617" s="293"/>
      <c r="M12617" s="290"/>
      <c r="N12617" s="314"/>
    </row>
    <row r="12618" spans="12:14" s="291" customFormat="1" ht="12.75" hidden="1" customHeight="1">
      <c r="L12618" s="293"/>
      <c r="M12618" s="290"/>
      <c r="N12618" s="314"/>
    </row>
    <row r="12619" spans="12:14" s="291" customFormat="1" ht="12.75" hidden="1" customHeight="1">
      <c r="L12619" s="293"/>
      <c r="M12619" s="290"/>
      <c r="N12619" s="314"/>
    </row>
    <row r="12620" spans="12:14" s="291" customFormat="1" ht="12.75" hidden="1" customHeight="1">
      <c r="L12620" s="293"/>
      <c r="M12620" s="290"/>
      <c r="N12620" s="314"/>
    </row>
    <row r="12621" spans="12:14" s="291" customFormat="1" ht="12.75" hidden="1" customHeight="1">
      <c r="L12621" s="293"/>
      <c r="M12621" s="290"/>
      <c r="N12621" s="314"/>
    </row>
    <row r="12622" spans="12:14" s="291" customFormat="1" ht="12.75" hidden="1" customHeight="1">
      <c r="L12622" s="293"/>
      <c r="M12622" s="290"/>
      <c r="N12622" s="314"/>
    </row>
    <row r="12623" spans="12:14" s="291" customFormat="1" ht="12.75" hidden="1" customHeight="1">
      <c r="L12623" s="293"/>
      <c r="M12623" s="290"/>
      <c r="N12623" s="314"/>
    </row>
    <row r="12624" spans="12:14" s="291" customFormat="1" ht="12.75" hidden="1" customHeight="1">
      <c r="L12624" s="293"/>
      <c r="M12624" s="290"/>
      <c r="N12624" s="314"/>
    </row>
    <row r="12625" spans="12:14" s="291" customFormat="1" ht="12.75" hidden="1" customHeight="1">
      <c r="L12625" s="293"/>
      <c r="M12625" s="290"/>
      <c r="N12625" s="314"/>
    </row>
    <row r="12626" spans="12:14" s="291" customFormat="1" ht="12.75" hidden="1" customHeight="1">
      <c r="L12626" s="293"/>
      <c r="M12626" s="290"/>
      <c r="N12626" s="314"/>
    </row>
    <row r="12627" spans="12:14" s="291" customFormat="1" ht="12.75" hidden="1" customHeight="1">
      <c r="L12627" s="293"/>
      <c r="M12627" s="290"/>
      <c r="N12627" s="314"/>
    </row>
    <row r="12628" spans="12:14" s="291" customFormat="1" ht="12.75" hidden="1" customHeight="1">
      <c r="L12628" s="293"/>
      <c r="M12628" s="290"/>
      <c r="N12628" s="314"/>
    </row>
    <row r="12629" spans="12:14" s="291" customFormat="1" ht="12.75" hidden="1" customHeight="1">
      <c r="L12629" s="293"/>
      <c r="M12629" s="290"/>
      <c r="N12629" s="314"/>
    </row>
    <row r="12630" spans="12:14" s="291" customFormat="1" ht="12.75" hidden="1" customHeight="1">
      <c r="L12630" s="293"/>
      <c r="M12630" s="290"/>
      <c r="N12630" s="314"/>
    </row>
    <row r="12631" spans="12:14" s="291" customFormat="1" ht="12.75" hidden="1" customHeight="1">
      <c r="L12631" s="293"/>
      <c r="M12631" s="290"/>
      <c r="N12631" s="314"/>
    </row>
    <row r="12632" spans="12:14" s="291" customFormat="1" ht="12.75" hidden="1" customHeight="1">
      <c r="L12632" s="293"/>
      <c r="M12632" s="290"/>
      <c r="N12632" s="314"/>
    </row>
    <row r="12633" spans="12:14" s="291" customFormat="1" ht="12.75" hidden="1" customHeight="1">
      <c r="L12633" s="293"/>
      <c r="M12633" s="290"/>
      <c r="N12633" s="314"/>
    </row>
    <row r="12634" spans="12:14" s="291" customFormat="1" ht="12.75" hidden="1" customHeight="1">
      <c r="L12634" s="293"/>
      <c r="M12634" s="290"/>
      <c r="N12634" s="314"/>
    </row>
    <row r="12635" spans="12:14" s="291" customFormat="1" ht="12.75" hidden="1" customHeight="1">
      <c r="L12635" s="293"/>
      <c r="M12635" s="290"/>
      <c r="N12635" s="314"/>
    </row>
    <row r="12636" spans="12:14" s="291" customFormat="1" ht="12.75" hidden="1" customHeight="1">
      <c r="L12636" s="293"/>
      <c r="M12636" s="290"/>
      <c r="N12636" s="314"/>
    </row>
    <row r="12637" spans="12:14" s="291" customFormat="1" ht="12.75" hidden="1" customHeight="1">
      <c r="L12637" s="293"/>
      <c r="M12637" s="290"/>
      <c r="N12637" s="314"/>
    </row>
    <row r="12638" spans="12:14" s="291" customFormat="1" ht="12.75" hidden="1" customHeight="1">
      <c r="L12638" s="293"/>
      <c r="M12638" s="290"/>
      <c r="N12638" s="314"/>
    </row>
    <row r="12639" spans="12:14" s="291" customFormat="1" ht="12.75" hidden="1" customHeight="1">
      <c r="L12639" s="293"/>
      <c r="M12639" s="290"/>
      <c r="N12639" s="314"/>
    </row>
    <row r="12640" spans="12:14" s="291" customFormat="1" ht="12.75" hidden="1" customHeight="1">
      <c r="L12640" s="293"/>
      <c r="M12640" s="290"/>
      <c r="N12640" s="314"/>
    </row>
    <row r="12641" spans="12:14" s="291" customFormat="1" ht="12.75" hidden="1" customHeight="1">
      <c r="L12641" s="293"/>
      <c r="M12641" s="290"/>
      <c r="N12641" s="314"/>
    </row>
    <row r="12642" spans="12:14" s="291" customFormat="1" ht="12.75" hidden="1" customHeight="1">
      <c r="L12642" s="293"/>
      <c r="M12642" s="290"/>
      <c r="N12642" s="314"/>
    </row>
    <row r="12643" spans="12:14" s="291" customFormat="1" ht="12.75" hidden="1" customHeight="1">
      <c r="L12643" s="293"/>
      <c r="M12643" s="290"/>
      <c r="N12643" s="314"/>
    </row>
    <row r="12644" spans="12:14" s="291" customFormat="1" ht="12.75" hidden="1" customHeight="1">
      <c r="L12644" s="293"/>
      <c r="M12644" s="290"/>
      <c r="N12644" s="314"/>
    </row>
    <row r="12645" spans="12:14" s="291" customFormat="1" ht="12.75" hidden="1" customHeight="1">
      <c r="L12645" s="293"/>
      <c r="M12645" s="290"/>
      <c r="N12645" s="314"/>
    </row>
    <row r="12646" spans="12:14" s="291" customFormat="1" ht="12.75" hidden="1" customHeight="1">
      <c r="L12646" s="293"/>
      <c r="M12646" s="290"/>
      <c r="N12646" s="314"/>
    </row>
    <row r="12647" spans="12:14" s="291" customFormat="1" ht="12.75" hidden="1" customHeight="1">
      <c r="L12647" s="293"/>
      <c r="M12647" s="290"/>
      <c r="N12647" s="314"/>
    </row>
    <row r="12648" spans="12:14" s="291" customFormat="1" ht="12.75" hidden="1" customHeight="1">
      <c r="L12648" s="293"/>
      <c r="M12648" s="290"/>
      <c r="N12648" s="314"/>
    </row>
    <row r="12649" spans="12:14" s="291" customFormat="1" ht="12.75" hidden="1" customHeight="1">
      <c r="L12649" s="293"/>
      <c r="M12649" s="290"/>
      <c r="N12649" s="314"/>
    </row>
    <row r="12650" spans="12:14" s="291" customFormat="1" ht="12.75" hidden="1" customHeight="1">
      <c r="L12650" s="293"/>
      <c r="M12650" s="290"/>
      <c r="N12650" s="314"/>
    </row>
    <row r="12651" spans="12:14" s="291" customFormat="1" ht="12.75" hidden="1" customHeight="1">
      <c r="L12651" s="293"/>
      <c r="M12651" s="290"/>
      <c r="N12651" s="314"/>
    </row>
    <row r="12652" spans="12:14" s="291" customFormat="1" ht="12.75" hidden="1" customHeight="1">
      <c r="L12652" s="293"/>
      <c r="M12652" s="290"/>
      <c r="N12652" s="314"/>
    </row>
    <row r="12653" spans="12:14" s="291" customFormat="1" ht="12.75" hidden="1" customHeight="1">
      <c r="L12653" s="293"/>
      <c r="M12653" s="290"/>
      <c r="N12653" s="314"/>
    </row>
    <row r="12654" spans="12:14" s="291" customFormat="1" ht="12.75" hidden="1" customHeight="1">
      <c r="L12654" s="293"/>
      <c r="M12654" s="290"/>
      <c r="N12654" s="314"/>
    </row>
    <row r="12655" spans="12:14" s="291" customFormat="1" ht="12.75" hidden="1" customHeight="1">
      <c r="L12655" s="293"/>
      <c r="M12655" s="290"/>
      <c r="N12655" s="314"/>
    </row>
    <row r="12656" spans="12:14" s="291" customFormat="1" ht="12.75" hidden="1" customHeight="1">
      <c r="L12656" s="293"/>
      <c r="M12656" s="290"/>
      <c r="N12656" s="314"/>
    </row>
    <row r="12657" spans="12:14" s="291" customFormat="1" ht="12.75" hidden="1" customHeight="1">
      <c r="L12657" s="293"/>
      <c r="M12657" s="290"/>
      <c r="N12657" s="314"/>
    </row>
    <row r="12658" spans="12:14" s="291" customFormat="1" ht="12.75" hidden="1" customHeight="1">
      <c r="L12658" s="293"/>
      <c r="M12658" s="290"/>
      <c r="N12658" s="314"/>
    </row>
    <row r="12659" spans="12:14" s="291" customFormat="1" ht="12.75" hidden="1" customHeight="1">
      <c r="L12659" s="293"/>
      <c r="M12659" s="290"/>
      <c r="N12659" s="314"/>
    </row>
    <row r="12660" spans="12:14" s="291" customFormat="1" ht="12.75" hidden="1" customHeight="1">
      <c r="L12660" s="293"/>
      <c r="M12660" s="290"/>
      <c r="N12660" s="314"/>
    </row>
    <row r="12661" spans="12:14" s="291" customFormat="1" ht="12.75" hidden="1" customHeight="1">
      <c r="L12661" s="293"/>
      <c r="M12661" s="290"/>
      <c r="N12661" s="314"/>
    </row>
    <row r="12662" spans="12:14" s="291" customFormat="1" ht="12.75" hidden="1" customHeight="1">
      <c r="L12662" s="293"/>
      <c r="M12662" s="290"/>
      <c r="N12662" s="314"/>
    </row>
    <row r="12663" spans="12:14" s="291" customFormat="1" ht="12.75" hidden="1" customHeight="1">
      <c r="L12663" s="293"/>
      <c r="M12663" s="290"/>
      <c r="N12663" s="314"/>
    </row>
    <row r="12664" spans="12:14" s="291" customFormat="1" ht="12.75" hidden="1" customHeight="1">
      <c r="L12664" s="293"/>
      <c r="M12664" s="290"/>
      <c r="N12664" s="314"/>
    </row>
    <row r="12665" spans="12:14" s="291" customFormat="1" ht="12.75" hidden="1" customHeight="1">
      <c r="L12665" s="293"/>
      <c r="M12665" s="290"/>
      <c r="N12665" s="314"/>
    </row>
    <row r="12666" spans="12:14" s="291" customFormat="1" ht="12.75" hidden="1" customHeight="1">
      <c r="L12666" s="293"/>
      <c r="M12666" s="290"/>
      <c r="N12666" s="314"/>
    </row>
    <row r="12667" spans="12:14" s="291" customFormat="1" ht="12.75" hidden="1" customHeight="1">
      <c r="L12667" s="293"/>
      <c r="M12667" s="290"/>
      <c r="N12667" s="314"/>
    </row>
    <row r="12668" spans="12:14" s="291" customFormat="1" ht="12.75" hidden="1" customHeight="1">
      <c r="L12668" s="293"/>
      <c r="M12668" s="290"/>
      <c r="N12668" s="314"/>
    </row>
    <row r="12669" spans="12:14" s="291" customFormat="1" ht="12.75" hidden="1" customHeight="1">
      <c r="L12669" s="293"/>
      <c r="M12669" s="290"/>
      <c r="N12669" s="314"/>
    </row>
    <row r="12670" spans="12:14" s="291" customFormat="1" ht="12.75" hidden="1" customHeight="1">
      <c r="L12670" s="293"/>
      <c r="M12670" s="290"/>
      <c r="N12670" s="314"/>
    </row>
    <row r="12671" spans="12:14" s="291" customFormat="1" ht="12.75" hidden="1" customHeight="1">
      <c r="L12671" s="293"/>
      <c r="M12671" s="290"/>
      <c r="N12671" s="314"/>
    </row>
    <row r="12672" spans="12:14" s="291" customFormat="1" ht="12.75" hidden="1" customHeight="1">
      <c r="L12672" s="293"/>
      <c r="M12672" s="290"/>
      <c r="N12672" s="314"/>
    </row>
    <row r="12673" spans="12:14" s="291" customFormat="1" ht="12.75" hidden="1" customHeight="1">
      <c r="L12673" s="293"/>
      <c r="M12673" s="290"/>
      <c r="N12673" s="314"/>
    </row>
    <row r="12674" spans="12:14" s="291" customFormat="1" ht="12.75" hidden="1" customHeight="1">
      <c r="L12674" s="293"/>
      <c r="M12674" s="290"/>
      <c r="N12674" s="314"/>
    </row>
    <row r="12675" spans="12:14" s="291" customFormat="1" ht="12.75" hidden="1" customHeight="1">
      <c r="L12675" s="293"/>
      <c r="M12675" s="290"/>
      <c r="N12675" s="314"/>
    </row>
    <row r="12676" spans="12:14" s="291" customFormat="1" ht="12.75" hidden="1" customHeight="1">
      <c r="L12676" s="293"/>
      <c r="M12676" s="290"/>
      <c r="N12676" s="314"/>
    </row>
    <row r="12677" spans="12:14" s="291" customFormat="1" ht="12.75" hidden="1" customHeight="1">
      <c r="L12677" s="293"/>
      <c r="M12677" s="290"/>
      <c r="N12677" s="314"/>
    </row>
    <row r="12678" spans="12:14" s="291" customFormat="1" ht="12.75" hidden="1" customHeight="1">
      <c r="L12678" s="293"/>
      <c r="M12678" s="290"/>
      <c r="N12678" s="314"/>
    </row>
    <row r="12679" spans="12:14" s="291" customFormat="1" ht="12.75" hidden="1" customHeight="1">
      <c r="L12679" s="293"/>
      <c r="M12679" s="290"/>
      <c r="N12679" s="314"/>
    </row>
    <row r="12680" spans="12:14" s="291" customFormat="1" ht="12.75" hidden="1" customHeight="1">
      <c r="L12680" s="293"/>
      <c r="M12680" s="290"/>
      <c r="N12680" s="314"/>
    </row>
    <row r="12681" spans="12:14" s="291" customFormat="1" ht="12.75" hidden="1" customHeight="1">
      <c r="L12681" s="293"/>
      <c r="M12681" s="290"/>
      <c r="N12681" s="314"/>
    </row>
    <row r="12682" spans="12:14" s="291" customFormat="1" ht="12.75" hidden="1" customHeight="1">
      <c r="L12682" s="293"/>
      <c r="M12682" s="290"/>
      <c r="N12682" s="314"/>
    </row>
    <row r="12683" spans="12:14" s="291" customFormat="1" ht="12.75" hidden="1" customHeight="1">
      <c r="L12683" s="293"/>
      <c r="M12683" s="290"/>
      <c r="N12683" s="314"/>
    </row>
    <row r="12684" spans="12:14" s="291" customFormat="1" ht="12.75" hidden="1" customHeight="1">
      <c r="L12684" s="293"/>
      <c r="M12684" s="290"/>
      <c r="N12684" s="314"/>
    </row>
    <row r="12685" spans="12:14" s="291" customFormat="1" ht="12.75" hidden="1" customHeight="1">
      <c r="L12685" s="293"/>
      <c r="M12685" s="290"/>
      <c r="N12685" s="314"/>
    </row>
    <row r="12686" spans="12:14" s="291" customFormat="1" ht="12.75" hidden="1" customHeight="1">
      <c r="L12686" s="293"/>
      <c r="M12686" s="290"/>
      <c r="N12686" s="314"/>
    </row>
    <row r="12687" spans="12:14" s="291" customFormat="1" ht="12.75" hidden="1" customHeight="1">
      <c r="L12687" s="293"/>
      <c r="M12687" s="290"/>
      <c r="N12687" s="314"/>
    </row>
    <row r="12688" spans="12:14" s="291" customFormat="1" ht="12.75" hidden="1" customHeight="1">
      <c r="L12688" s="293"/>
      <c r="M12688" s="290"/>
      <c r="N12688" s="314"/>
    </row>
    <row r="12689" spans="12:14" s="291" customFormat="1" ht="12.75" hidden="1" customHeight="1">
      <c r="L12689" s="293"/>
      <c r="M12689" s="290"/>
      <c r="N12689" s="314"/>
    </row>
    <row r="12690" spans="12:14" s="291" customFormat="1" ht="12.75" hidden="1" customHeight="1">
      <c r="L12690" s="293"/>
      <c r="M12690" s="290"/>
      <c r="N12690" s="314"/>
    </row>
    <row r="12691" spans="12:14" s="291" customFormat="1" ht="12.75" hidden="1" customHeight="1">
      <c r="L12691" s="293"/>
      <c r="M12691" s="290"/>
      <c r="N12691" s="314"/>
    </row>
    <row r="12692" spans="12:14" s="291" customFormat="1" ht="12.75" hidden="1" customHeight="1">
      <c r="L12692" s="293"/>
      <c r="M12692" s="290"/>
      <c r="N12692" s="314"/>
    </row>
    <row r="12693" spans="12:14" s="291" customFormat="1" ht="12.75" hidden="1" customHeight="1">
      <c r="L12693" s="293"/>
      <c r="M12693" s="290"/>
      <c r="N12693" s="314"/>
    </row>
    <row r="12694" spans="12:14" s="291" customFormat="1" ht="12.75" hidden="1" customHeight="1">
      <c r="L12694" s="293"/>
      <c r="M12694" s="290"/>
      <c r="N12694" s="314"/>
    </row>
    <row r="12695" spans="12:14" s="291" customFormat="1" ht="12.75" hidden="1" customHeight="1">
      <c r="L12695" s="293"/>
      <c r="M12695" s="290"/>
      <c r="N12695" s="314"/>
    </row>
    <row r="12696" spans="12:14" s="291" customFormat="1" ht="12.75" hidden="1" customHeight="1">
      <c r="L12696" s="293"/>
      <c r="M12696" s="290"/>
      <c r="N12696" s="314"/>
    </row>
    <row r="12697" spans="12:14" s="291" customFormat="1" ht="12.75" hidden="1" customHeight="1">
      <c r="L12697" s="293"/>
      <c r="M12697" s="290"/>
      <c r="N12697" s="314"/>
    </row>
    <row r="12698" spans="12:14" s="291" customFormat="1" ht="12.75" hidden="1" customHeight="1">
      <c r="L12698" s="293"/>
      <c r="M12698" s="290"/>
      <c r="N12698" s="314"/>
    </row>
    <row r="12699" spans="12:14" s="291" customFormat="1" ht="12.75" hidden="1" customHeight="1">
      <c r="L12699" s="293"/>
      <c r="M12699" s="290"/>
      <c r="N12699" s="314"/>
    </row>
    <row r="12700" spans="12:14" s="291" customFormat="1" ht="12.75" hidden="1" customHeight="1">
      <c r="L12700" s="293"/>
      <c r="M12700" s="290"/>
      <c r="N12700" s="314"/>
    </row>
    <row r="12701" spans="12:14" s="291" customFormat="1" ht="12.75" hidden="1" customHeight="1">
      <c r="L12701" s="293"/>
      <c r="M12701" s="290"/>
      <c r="N12701" s="314"/>
    </row>
    <row r="12702" spans="12:14" s="291" customFormat="1" ht="12.75" hidden="1" customHeight="1">
      <c r="L12702" s="293"/>
      <c r="M12702" s="290"/>
      <c r="N12702" s="314"/>
    </row>
    <row r="12703" spans="12:14" s="291" customFormat="1" ht="12.75" hidden="1" customHeight="1">
      <c r="L12703" s="293"/>
      <c r="M12703" s="290"/>
      <c r="N12703" s="314"/>
    </row>
    <row r="12704" spans="12:14" s="291" customFormat="1" ht="12.75" hidden="1" customHeight="1">
      <c r="L12704" s="293"/>
      <c r="M12704" s="290"/>
      <c r="N12704" s="314"/>
    </row>
    <row r="12705" spans="12:14" s="291" customFormat="1" ht="12.75" hidden="1" customHeight="1">
      <c r="L12705" s="293"/>
      <c r="M12705" s="290"/>
      <c r="N12705" s="314"/>
    </row>
    <row r="12706" spans="12:14" s="291" customFormat="1" ht="12.75" hidden="1" customHeight="1">
      <c r="L12706" s="293"/>
      <c r="M12706" s="290"/>
      <c r="N12706" s="314"/>
    </row>
    <row r="12707" spans="12:14" s="291" customFormat="1" ht="12.75" hidden="1" customHeight="1">
      <c r="L12707" s="293"/>
      <c r="M12707" s="290"/>
      <c r="N12707" s="314"/>
    </row>
    <row r="12708" spans="12:14" s="291" customFormat="1" ht="12.75" hidden="1" customHeight="1">
      <c r="L12708" s="293"/>
      <c r="M12708" s="290"/>
      <c r="N12708" s="314"/>
    </row>
    <row r="12709" spans="12:14" s="291" customFormat="1" ht="12.75" hidden="1" customHeight="1">
      <c r="L12709" s="293"/>
      <c r="M12709" s="290"/>
      <c r="N12709" s="314"/>
    </row>
    <row r="12710" spans="12:14" s="291" customFormat="1" ht="12.75" hidden="1" customHeight="1">
      <c r="L12710" s="293"/>
      <c r="M12710" s="290"/>
      <c r="N12710" s="314"/>
    </row>
    <row r="12711" spans="12:14" s="291" customFormat="1" ht="12.75" hidden="1" customHeight="1">
      <c r="L12711" s="293"/>
      <c r="M12711" s="290"/>
      <c r="N12711" s="314"/>
    </row>
    <row r="12712" spans="12:14" s="291" customFormat="1" ht="12.75" hidden="1" customHeight="1">
      <c r="L12712" s="293"/>
      <c r="M12712" s="290"/>
      <c r="N12712" s="314"/>
    </row>
    <row r="12713" spans="12:14" s="291" customFormat="1" ht="12.75" hidden="1" customHeight="1">
      <c r="L12713" s="293"/>
      <c r="M12713" s="290"/>
      <c r="N12713" s="314"/>
    </row>
    <row r="12714" spans="12:14" s="291" customFormat="1" ht="12.75" hidden="1" customHeight="1">
      <c r="L12714" s="293"/>
      <c r="M12714" s="290"/>
      <c r="N12714" s="314"/>
    </row>
    <row r="12715" spans="12:14" s="291" customFormat="1" ht="12.75" hidden="1" customHeight="1">
      <c r="L12715" s="293"/>
      <c r="M12715" s="290"/>
      <c r="N12715" s="314"/>
    </row>
    <row r="12716" spans="12:14" s="291" customFormat="1" ht="12.75" hidden="1" customHeight="1">
      <c r="L12716" s="293"/>
      <c r="M12716" s="290"/>
      <c r="N12716" s="314"/>
    </row>
    <row r="12717" spans="12:14" s="291" customFormat="1" ht="12.75" hidden="1" customHeight="1">
      <c r="L12717" s="293"/>
      <c r="M12717" s="290"/>
      <c r="N12717" s="314"/>
    </row>
    <row r="12718" spans="12:14" s="291" customFormat="1" ht="12.75" hidden="1" customHeight="1">
      <c r="L12718" s="293"/>
      <c r="M12718" s="290"/>
      <c r="N12718" s="314"/>
    </row>
    <row r="12719" spans="12:14" s="291" customFormat="1" ht="12.75" hidden="1" customHeight="1">
      <c r="L12719" s="293"/>
      <c r="M12719" s="290"/>
      <c r="N12719" s="314"/>
    </row>
    <row r="12720" spans="12:14" s="291" customFormat="1" ht="12.75" hidden="1" customHeight="1">
      <c r="L12720" s="293"/>
      <c r="M12720" s="290"/>
      <c r="N12720" s="314"/>
    </row>
    <row r="12721" spans="12:14" s="291" customFormat="1" ht="12.75" hidden="1" customHeight="1">
      <c r="L12721" s="293"/>
      <c r="M12721" s="290"/>
      <c r="N12721" s="314"/>
    </row>
    <row r="12722" spans="12:14" s="291" customFormat="1" ht="12.75" hidden="1" customHeight="1">
      <c r="L12722" s="293"/>
      <c r="M12722" s="290"/>
      <c r="N12722" s="314"/>
    </row>
    <row r="12723" spans="12:14" s="291" customFormat="1" ht="12.75" hidden="1" customHeight="1">
      <c r="L12723" s="293"/>
      <c r="M12723" s="290"/>
      <c r="N12723" s="314"/>
    </row>
    <row r="12724" spans="12:14" s="291" customFormat="1" ht="12.75" hidden="1" customHeight="1">
      <c r="L12724" s="293"/>
      <c r="M12724" s="290"/>
      <c r="N12724" s="314"/>
    </row>
    <row r="12725" spans="12:14" s="291" customFormat="1" ht="12.75" hidden="1" customHeight="1">
      <c r="L12725" s="293"/>
      <c r="M12725" s="290"/>
      <c r="N12725" s="314"/>
    </row>
    <row r="12726" spans="12:14" s="291" customFormat="1" ht="12.75" hidden="1" customHeight="1">
      <c r="L12726" s="293"/>
      <c r="M12726" s="290"/>
      <c r="N12726" s="314"/>
    </row>
    <row r="12727" spans="12:14" s="291" customFormat="1" ht="12.75" hidden="1" customHeight="1">
      <c r="L12727" s="293"/>
      <c r="M12727" s="290"/>
      <c r="N12727" s="314"/>
    </row>
    <row r="12728" spans="12:14" s="291" customFormat="1" ht="12.75" hidden="1" customHeight="1">
      <c r="L12728" s="293"/>
      <c r="M12728" s="290"/>
      <c r="N12728" s="314"/>
    </row>
    <row r="12729" spans="12:14" s="291" customFormat="1" ht="12.75" hidden="1" customHeight="1">
      <c r="L12729" s="293"/>
      <c r="M12729" s="290"/>
      <c r="N12729" s="314"/>
    </row>
    <row r="12730" spans="12:14" s="291" customFormat="1" ht="12.75" hidden="1" customHeight="1">
      <c r="L12730" s="293"/>
      <c r="M12730" s="290"/>
      <c r="N12730" s="314"/>
    </row>
    <row r="12731" spans="12:14" s="291" customFormat="1" ht="12.75" hidden="1" customHeight="1">
      <c r="L12731" s="293"/>
      <c r="M12731" s="290"/>
      <c r="N12731" s="314"/>
    </row>
    <row r="12732" spans="12:14" s="291" customFormat="1" ht="12.75" hidden="1" customHeight="1">
      <c r="L12732" s="293"/>
      <c r="M12732" s="290"/>
      <c r="N12732" s="314"/>
    </row>
    <row r="12733" spans="12:14" s="291" customFormat="1" ht="12.75" hidden="1" customHeight="1">
      <c r="L12733" s="293"/>
      <c r="M12733" s="290"/>
      <c r="N12733" s="314"/>
    </row>
    <row r="12734" spans="12:14" s="291" customFormat="1" ht="12.75" hidden="1" customHeight="1">
      <c r="L12734" s="293"/>
      <c r="M12734" s="290"/>
      <c r="N12734" s="314"/>
    </row>
    <row r="12735" spans="12:14" s="291" customFormat="1" ht="12.75" hidden="1" customHeight="1">
      <c r="L12735" s="293"/>
      <c r="M12735" s="290"/>
      <c r="N12735" s="314"/>
    </row>
    <row r="12736" spans="12:14" s="291" customFormat="1" ht="12.75" hidden="1" customHeight="1">
      <c r="L12736" s="293"/>
      <c r="M12736" s="290"/>
      <c r="N12736" s="314"/>
    </row>
    <row r="12737" spans="12:14" s="291" customFormat="1" ht="12.75" hidden="1" customHeight="1">
      <c r="L12737" s="293"/>
      <c r="M12737" s="290"/>
      <c r="N12737" s="314"/>
    </row>
    <row r="12738" spans="12:14" s="291" customFormat="1" ht="12.75" hidden="1" customHeight="1">
      <c r="L12738" s="293"/>
      <c r="M12738" s="290"/>
      <c r="N12738" s="314"/>
    </row>
    <row r="12739" spans="12:14" s="291" customFormat="1" ht="12.75" hidden="1" customHeight="1">
      <c r="L12739" s="293"/>
      <c r="M12739" s="290"/>
      <c r="N12739" s="314"/>
    </row>
    <row r="12740" spans="12:14" s="291" customFormat="1" ht="12.75" hidden="1" customHeight="1">
      <c r="L12740" s="293"/>
      <c r="M12740" s="290"/>
      <c r="N12740" s="314"/>
    </row>
    <row r="12741" spans="12:14" s="291" customFormat="1" ht="12.75" hidden="1" customHeight="1">
      <c r="L12741" s="293"/>
      <c r="M12741" s="290"/>
      <c r="N12741" s="314"/>
    </row>
    <row r="12742" spans="12:14" s="291" customFormat="1" ht="12.75" hidden="1" customHeight="1">
      <c r="L12742" s="293"/>
      <c r="M12742" s="290"/>
      <c r="N12742" s="314"/>
    </row>
    <row r="12743" spans="12:14" s="291" customFormat="1" ht="12.75" hidden="1" customHeight="1">
      <c r="L12743" s="293"/>
      <c r="M12743" s="290"/>
      <c r="N12743" s="314"/>
    </row>
    <row r="12744" spans="12:14" s="291" customFormat="1" ht="12.75" hidden="1" customHeight="1">
      <c r="L12744" s="293"/>
      <c r="M12744" s="290"/>
      <c r="N12744" s="314"/>
    </row>
    <row r="12745" spans="12:14" s="291" customFormat="1" ht="12.75" hidden="1" customHeight="1">
      <c r="L12745" s="293"/>
      <c r="M12745" s="290"/>
      <c r="N12745" s="314"/>
    </row>
    <row r="12746" spans="12:14" s="291" customFormat="1" ht="12.75" hidden="1" customHeight="1">
      <c r="L12746" s="293"/>
      <c r="M12746" s="290"/>
      <c r="N12746" s="314"/>
    </row>
    <row r="12747" spans="12:14" s="291" customFormat="1" ht="12.75" hidden="1" customHeight="1">
      <c r="L12747" s="293"/>
      <c r="M12747" s="290"/>
      <c r="N12747" s="314"/>
    </row>
    <row r="12748" spans="12:14" s="291" customFormat="1" ht="12.75" hidden="1" customHeight="1">
      <c r="L12748" s="293"/>
      <c r="M12748" s="290"/>
      <c r="N12748" s="314"/>
    </row>
    <row r="12749" spans="12:14" s="291" customFormat="1" ht="12.75" hidden="1" customHeight="1">
      <c r="L12749" s="293"/>
      <c r="M12749" s="290"/>
      <c r="N12749" s="314"/>
    </row>
    <row r="12750" spans="12:14" s="291" customFormat="1" ht="12.75" hidden="1" customHeight="1">
      <c r="L12750" s="293"/>
      <c r="M12750" s="290"/>
      <c r="N12750" s="314"/>
    </row>
    <row r="12751" spans="12:14" s="291" customFormat="1" ht="12.75" hidden="1" customHeight="1">
      <c r="L12751" s="293"/>
      <c r="M12751" s="290"/>
      <c r="N12751" s="314"/>
    </row>
    <row r="12752" spans="12:14" s="291" customFormat="1" ht="12.75" hidden="1" customHeight="1">
      <c r="L12752" s="293"/>
      <c r="M12752" s="290"/>
      <c r="N12752" s="314"/>
    </row>
    <row r="12753" spans="12:14" s="291" customFormat="1" ht="12.75" hidden="1" customHeight="1">
      <c r="L12753" s="293"/>
      <c r="M12753" s="290"/>
      <c r="N12753" s="314"/>
    </row>
    <row r="12754" spans="12:14" s="291" customFormat="1" ht="12.75" hidden="1" customHeight="1">
      <c r="L12754" s="293"/>
      <c r="M12754" s="290"/>
      <c r="N12754" s="314"/>
    </row>
    <row r="12755" spans="12:14" s="291" customFormat="1" ht="12.75" hidden="1" customHeight="1">
      <c r="L12755" s="293"/>
      <c r="M12755" s="290"/>
      <c r="N12755" s="314"/>
    </row>
    <row r="12756" spans="12:14" s="291" customFormat="1" ht="12.75" hidden="1" customHeight="1">
      <c r="L12756" s="293"/>
      <c r="M12756" s="290"/>
      <c r="N12756" s="314"/>
    </row>
    <row r="12757" spans="12:14" s="291" customFormat="1" ht="12.75" hidden="1" customHeight="1">
      <c r="L12757" s="293"/>
      <c r="M12757" s="290"/>
      <c r="N12757" s="314"/>
    </row>
    <row r="12758" spans="12:14" s="291" customFormat="1" ht="12.75" hidden="1" customHeight="1">
      <c r="L12758" s="293"/>
      <c r="M12758" s="290"/>
      <c r="N12758" s="314"/>
    </row>
    <row r="12759" spans="12:14" s="291" customFormat="1" ht="12.75" hidden="1" customHeight="1">
      <c r="L12759" s="293"/>
      <c r="M12759" s="290"/>
      <c r="N12759" s="314"/>
    </row>
    <row r="12760" spans="12:14" s="291" customFormat="1" ht="12.75" hidden="1" customHeight="1">
      <c r="L12760" s="293"/>
      <c r="M12760" s="290"/>
      <c r="N12760" s="314"/>
    </row>
    <row r="12761" spans="12:14" s="291" customFormat="1" ht="12.75" hidden="1" customHeight="1">
      <c r="L12761" s="293"/>
      <c r="M12761" s="290"/>
      <c r="N12761" s="314"/>
    </row>
    <row r="12762" spans="12:14" s="291" customFormat="1" ht="12.75" hidden="1" customHeight="1">
      <c r="L12762" s="293"/>
      <c r="M12762" s="290"/>
      <c r="N12762" s="314"/>
    </row>
    <row r="12763" spans="12:14" s="291" customFormat="1" ht="12.75" hidden="1" customHeight="1">
      <c r="L12763" s="293"/>
      <c r="M12763" s="290"/>
      <c r="N12763" s="314"/>
    </row>
    <row r="12764" spans="12:14" s="291" customFormat="1" ht="12.75" hidden="1" customHeight="1">
      <c r="L12764" s="293"/>
      <c r="M12764" s="290"/>
      <c r="N12764" s="314"/>
    </row>
    <row r="12765" spans="12:14" s="291" customFormat="1" ht="12.75" hidden="1" customHeight="1">
      <c r="L12765" s="293"/>
      <c r="M12765" s="290"/>
      <c r="N12765" s="314"/>
    </row>
    <row r="12766" spans="12:14" s="291" customFormat="1" ht="12.75" hidden="1" customHeight="1">
      <c r="L12766" s="293"/>
      <c r="M12766" s="290"/>
      <c r="N12766" s="314"/>
    </row>
    <row r="12767" spans="12:14" s="291" customFormat="1" ht="12.75" hidden="1" customHeight="1">
      <c r="L12767" s="293"/>
      <c r="M12767" s="290"/>
      <c r="N12767" s="314"/>
    </row>
    <row r="12768" spans="12:14" s="291" customFormat="1" ht="12.75" hidden="1" customHeight="1">
      <c r="L12768" s="293"/>
      <c r="M12768" s="290"/>
      <c r="N12768" s="314"/>
    </row>
    <row r="12769" spans="12:14" s="291" customFormat="1" ht="12.75" hidden="1" customHeight="1">
      <c r="L12769" s="293"/>
      <c r="M12769" s="290"/>
      <c r="N12769" s="314"/>
    </row>
    <row r="12770" spans="12:14" s="291" customFormat="1" ht="12.75" hidden="1" customHeight="1">
      <c r="L12770" s="293"/>
      <c r="M12770" s="290"/>
      <c r="N12770" s="314"/>
    </row>
    <row r="12771" spans="12:14" s="291" customFormat="1" ht="12.75" hidden="1" customHeight="1">
      <c r="L12771" s="293"/>
      <c r="M12771" s="290"/>
      <c r="N12771" s="314"/>
    </row>
    <row r="12772" spans="12:14" s="291" customFormat="1" ht="12.75" hidden="1" customHeight="1">
      <c r="L12772" s="293"/>
      <c r="M12772" s="290"/>
      <c r="N12772" s="314"/>
    </row>
    <row r="12773" spans="12:14" s="291" customFormat="1" ht="12.75" hidden="1" customHeight="1">
      <c r="L12773" s="293"/>
      <c r="M12773" s="290"/>
      <c r="N12773" s="314"/>
    </row>
    <row r="12774" spans="12:14" s="291" customFormat="1" ht="12.75" hidden="1" customHeight="1">
      <c r="L12774" s="293"/>
      <c r="M12774" s="290"/>
      <c r="N12774" s="314"/>
    </row>
    <row r="12775" spans="12:14" s="291" customFormat="1" ht="12.75" hidden="1" customHeight="1">
      <c r="L12775" s="293"/>
      <c r="M12775" s="290"/>
      <c r="N12775" s="314"/>
    </row>
    <row r="12776" spans="12:14" s="291" customFormat="1" ht="12.75" hidden="1" customHeight="1">
      <c r="L12776" s="293"/>
      <c r="M12776" s="290"/>
      <c r="N12776" s="314"/>
    </row>
    <row r="12777" spans="12:14" s="291" customFormat="1" ht="12.75" hidden="1" customHeight="1">
      <c r="L12777" s="293"/>
      <c r="M12777" s="290"/>
      <c r="N12777" s="314"/>
    </row>
    <row r="12778" spans="12:14" s="291" customFormat="1" ht="12.75" hidden="1" customHeight="1">
      <c r="L12778" s="293"/>
      <c r="M12778" s="290"/>
      <c r="N12778" s="314"/>
    </row>
    <row r="12779" spans="12:14" s="291" customFormat="1" ht="12.75" hidden="1" customHeight="1">
      <c r="L12779" s="293"/>
      <c r="M12779" s="290"/>
      <c r="N12779" s="314"/>
    </row>
    <row r="12780" spans="12:14" s="291" customFormat="1" ht="12.75" hidden="1" customHeight="1">
      <c r="L12780" s="293"/>
      <c r="M12780" s="290"/>
      <c r="N12780" s="314"/>
    </row>
    <row r="12781" spans="12:14" s="291" customFormat="1" ht="12.75" hidden="1" customHeight="1">
      <c r="L12781" s="293"/>
      <c r="M12781" s="290"/>
      <c r="N12781" s="314"/>
    </row>
    <row r="12782" spans="12:14" s="291" customFormat="1" ht="12.75" hidden="1" customHeight="1">
      <c r="L12782" s="293"/>
      <c r="M12782" s="290"/>
      <c r="N12782" s="314"/>
    </row>
    <row r="12783" spans="12:14" s="291" customFormat="1" ht="12.75" hidden="1" customHeight="1">
      <c r="L12783" s="293"/>
      <c r="M12783" s="290"/>
      <c r="N12783" s="314"/>
    </row>
    <row r="12784" spans="12:14" s="291" customFormat="1" ht="12.75" hidden="1" customHeight="1">
      <c r="L12784" s="293"/>
      <c r="M12784" s="290"/>
      <c r="N12784" s="314"/>
    </row>
    <row r="12785" spans="12:14" s="291" customFormat="1" ht="12.75" hidden="1" customHeight="1">
      <c r="L12785" s="293"/>
      <c r="M12785" s="290"/>
      <c r="N12785" s="314"/>
    </row>
    <row r="12786" spans="12:14" s="291" customFormat="1" ht="12.75" hidden="1" customHeight="1">
      <c r="L12786" s="293"/>
      <c r="M12786" s="290"/>
      <c r="N12786" s="314"/>
    </row>
    <row r="12787" spans="12:14" s="291" customFormat="1" ht="12.75" hidden="1" customHeight="1">
      <c r="L12787" s="293"/>
      <c r="M12787" s="290"/>
      <c r="N12787" s="314"/>
    </row>
    <row r="12788" spans="12:14" s="291" customFormat="1" ht="12.75" hidden="1" customHeight="1">
      <c r="L12788" s="293"/>
      <c r="M12788" s="290"/>
      <c r="N12788" s="314"/>
    </row>
    <row r="12789" spans="12:14" s="291" customFormat="1" ht="12.75" hidden="1" customHeight="1">
      <c r="L12789" s="293"/>
      <c r="M12789" s="290"/>
      <c r="N12789" s="314"/>
    </row>
    <row r="12790" spans="12:14" s="291" customFormat="1" ht="12.75" hidden="1" customHeight="1">
      <c r="L12790" s="293"/>
      <c r="M12790" s="290"/>
      <c r="N12790" s="314"/>
    </row>
    <row r="12791" spans="12:14" s="291" customFormat="1" ht="12.75" hidden="1" customHeight="1">
      <c r="L12791" s="293"/>
      <c r="M12791" s="290"/>
      <c r="N12791" s="314"/>
    </row>
    <row r="12792" spans="12:14" s="291" customFormat="1" ht="12.75" hidden="1" customHeight="1">
      <c r="L12792" s="293"/>
      <c r="M12792" s="290"/>
      <c r="N12792" s="314"/>
    </row>
    <row r="12793" spans="12:14" s="291" customFormat="1" ht="12.75" hidden="1" customHeight="1">
      <c r="L12793" s="293"/>
      <c r="M12793" s="290"/>
      <c r="N12793" s="314"/>
    </row>
    <row r="12794" spans="12:14" s="291" customFormat="1" ht="12.75" hidden="1" customHeight="1">
      <c r="L12794" s="293"/>
      <c r="M12794" s="290"/>
      <c r="N12794" s="314"/>
    </row>
    <row r="12795" spans="12:14" s="291" customFormat="1" ht="12.75" hidden="1" customHeight="1">
      <c r="L12795" s="293"/>
      <c r="M12795" s="290"/>
      <c r="N12795" s="314"/>
    </row>
    <row r="12796" spans="12:14" s="291" customFormat="1" ht="12.75" hidden="1" customHeight="1">
      <c r="L12796" s="293"/>
      <c r="M12796" s="290"/>
      <c r="N12796" s="314"/>
    </row>
    <row r="12797" spans="12:14" s="291" customFormat="1" ht="12.75" hidden="1" customHeight="1">
      <c r="L12797" s="293"/>
      <c r="M12797" s="290"/>
      <c r="N12797" s="314"/>
    </row>
    <row r="12798" spans="12:14" s="291" customFormat="1" ht="12.75" hidden="1" customHeight="1">
      <c r="L12798" s="293"/>
      <c r="M12798" s="290"/>
      <c r="N12798" s="314"/>
    </row>
    <row r="12799" spans="12:14" s="291" customFormat="1" ht="12.75" hidden="1" customHeight="1">
      <c r="L12799" s="293"/>
      <c r="M12799" s="290"/>
      <c r="N12799" s="314"/>
    </row>
    <row r="12800" spans="12:14" s="291" customFormat="1" ht="12.75" hidden="1" customHeight="1">
      <c r="L12800" s="293"/>
      <c r="M12800" s="290"/>
      <c r="N12800" s="314"/>
    </row>
    <row r="12801" spans="12:14" s="291" customFormat="1" ht="12.75" hidden="1" customHeight="1">
      <c r="L12801" s="293"/>
      <c r="M12801" s="290"/>
      <c r="N12801" s="314"/>
    </row>
    <row r="12802" spans="12:14" s="291" customFormat="1" ht="12.75" hidden="1" customHeight="1">
      <c r="L12802" s="293"/>
      <c r="M12802" s="290"/>
      <c r="N12802" s="314"/>
    </row>
    <row r="12803" spans="12:14" s="291" customFormat="1" ht="12.75" hidden="1" customHeight="1">
      <c r="L12803" s="293"/>
      <c r="M12803" s="290"/>
      <c r="N12803" s="314"/>
    </row>
    <row r="12804" spans="12:14" s="291" customFormat="1" ht="12.75" hidden="1" customHeight="1">
      <c r="L12804" s="293"/>
      <c r="M12804" s="290"/>
      <c r="N12804" s="314"/>
    </row>
    <row r="12805" spans="12:14" s="291" customFormat="1" ht="12.75" hidden="1" customHeight="1">
      <c r="L12805" s="293"/>
      <c r="M12805" s="290"/>
      <c r="N12805" s="314"/>
    </row>
    <row r="12806" spans="12:14" s="291" customFormat="1" ht="12.75" hidden="1" customHeight="1">
      <c r="L12806" s="293"/>
      <c r="M12806" s="290"/>
      <c r="N12806" s="314"/>
    </row>
    <row r="12807" spans="12:14" s="291" customFormat="1" ht="12.75" hidden="1" customHeight="1">
      <c r="L12807" s="293"/>
      <c r="M12807" s="290"/>
      <c r="N12807" s="314"/>
    </row>
    <row r="12808" spans="12:14" s="291" customFormat="1" ht="12.75" hidden="1" customHeight="1">
      <c r="L12808" s="293"/>
      <c r="M12808" s="290"/>
      <c r="N12808" s="314"/>
    </row>
    <row r="12809" spans="12:14" s="291" customFormat="1" ht="12.75" hidden="1" customHeight="1">
      <c r="L12809" s="293"/>
      <c r="M12809" s="290"/>
      <c r="N12809" s="314"/>
    </row>
    <row r="12810" spans="12:14" s="291" customFormat="1" ht="12.75" hidden="1" customHeight="1">
      <c r="L12810" s="293"/>
      <c r="M12810" s="290"/>
      <c r="N12810" s="314"/>
    </row>
    <row r="12811" spans="12:14" s="291" customFormat="1" ht="12.75" hidden="1" customHeight="1">
      <c r="L12811" s="293"/>
      <c r="M12811" s="290"/>
      <c r="N12811" s="314"/>
    </row>
    <row r="12812" spans="12:14" s="291" customFormat="1" ht="12.75" hidden="1" customHeight="1">
      <c r="L12812" s="293"/>
      <c r="M12812" s="290"/>
      <c r="N12812" s="314"/>
    </row>
    <row r="12813" spans="12:14" s="291" customFormat="1" ht="12.75" hidden="1" customHeight="1">
      <c r="L12813" s="293"/>
      <c r="M12813" s="290"/>
      <c r="N12813" s="314"/>
    </row>
    <row r="12814" spans="12:14" s="291" customFormat="1" ht="12.75" hidden="1" customHeight="1">
      <c r="L12814" s="293"/>
      <c r="M12814" s="290"/>
      <c r="N12814" s="314"/>
    </row>
    <row r="12815" spans="12:14" s="291" customFormat="1" ht="12.75" hidden="1" customHeight="1">
      <c r="L12815" s="293"/>
      <c r="M12815" s="290"/>
      <c r="N12815" s="314"/>
    </row>
    <row r="12816" spans="12:14" s="291" customFormat="1" ht="12.75" hidden="1" customHeight="1">
      <c r="L12816" s="293"/>
      <c r="M12816" s="290"/>
      <c r="N12816" s="314"/>
    </row>
    <row r="12817" spans="12:14" s="291" customFormat="1" ht="12.75" hidden="1" customHeight="1">
      <c r="L12817" s="293"/>
      <c r="M12817" s="290"/>
      <c r="N12817" s="314"/>
    </row>
    <row r="12818" spans="12:14" s="291" customFormat="1" ht="12.75" hidden="1" customHeight="1">
      <c r="L12818" s="293"/>
      <c r="M12818" s="290"/>
      <c r="N12818" s="314"/>
    </row>
    <row r="12819" spans="12:14" s="291" customFormat="1" ht="12.75" hidden="1" customHeight="1">
      <c r="L12819" s="293"/>
      <c r="M12819" s="290"/>
      <c r="N12819" s="314"/>
    </row>
    <row r="12820" spans="12:14" s="291" customFormat="1" ht="12.75" hidden="1" customHeight="1">
      <c r="L12820" s="293"/>
      <c r="M12820" s="290"/>
      <c r="N12820" s="314"/>
    </row>
    <row r="12821" spans="12:14" s="291" customFormat="1" ht="12.75" hidden="1" customHeight="1">
      <c r="L12821" s="293"/>
      <c r="M12821" s="290"/>
      <c r="N12821" s="314"/>
    </row>
    <row r="12822" spans="12:14" s="291" customFormat="1" ht="12.75" hidden="1" customHeight="1">
      <c r="L12822" s="293"/>
      <c r="M12822" s="290"/>
      <c r="N12822" s="314"/>
    </row>
    <row r="12823" spans="12:14" s="291" customFormat="1" ht="12.75" hidden="1" customHeight="1">
      <c r="L12823" s="293"/>
      <c r="M12823" s="290"/>
      <c r="N12823" s="314"/>
    </row>
    <row r="12824" spans="12:14" s="291" customFormat="1" ht="12.75" hidden="1" customHeight="1">
      <c r="L12824" s="293"/>
      <c r="M12824" s="290"/>
      <c r="N12824" s="314"/>
    </row>
    <row r="12825" spans="12:14" s="291" customFormat="1" ht="12.75" hidden="1" customHeight="1">
      <c r="L12825" s="293"/>
      <c r="M12825" s="290"/>
      <c r="N12825" s="314"/>
    </row>
    <row r="12826" spans="12:14" s="291" customFormat="1" ht="12.75" hidden="1" customHeight="1">
      <c r="L12826" s="293"/>
      <c r="M12826" s="290"/>
      <c r="N12826" s="314"/>
    </row>
    <row r="12827" spans="12:14" s="291" customFormat="1" ht="12.75" hidden="1" customHeight="1">
      <c r="L12827" s="293"/>
      <c r="M12827" s="290"/>
      <c r="N12827" s="314"/>
    </row>
    <row r="12828" spans="12:14" s="291" customFormat="1" ht="12.75" hidden="1" customHeight="1">
      <c r="L12828" s="293"/>
      <c r="M12828" s="290"/>
      <c r="N12828" s="314"/>
    </row>
    <row r="12829" spans="12:14" s="291" customFormat="1" ht="12.75" hidden="1" customHeight="1">
      <c r="L12829" s="293"/>
      <c r="M12829" s="290"/>
      <c r="N12829" s="314"/>
    </row>
    <row r="12830" spans="12:14" s="291" customFormat="1" ht="12.75" hidden="1" customHeight="1">
      <c r="L12830" s="293"/>
      <c r="M12830" s="290"/>
      <c r="N12830" s="314"/>
    </row>
    <row r="12831" spans="12:14" s="291" customFormat="1" ht="12.75" hidden="1" customHeight="1">
      <c r="L12831" s="293"/>
      <c r="M12831" s="290"/>
      <c r="N12831" s="314"/>
    </row>
    <row r="12832" spans="12:14" s="291" customFormat="1" ht="12.75" hidden="1" customHeight="1">
      <c r="L12832" s="293"/>
      <c r="M12832" s="290"/>
      <c r="N12832" s="314"/>
    </row>
    <row r="12833" spans="12:14" s="291" customFormat="1" ht="12.75" hidden="1" customHeight="1">
      <c r="L12833" s="293"/>
      <c r="M12833" s="290"/>
      <c r="N12833" s="314"/>
    </row>
    <row r="12834" spans="12:14" s="291" customFormat="1" ht="12.75" hidden="1" customHeight="1">
      <c r="L12834" s="293"/>
      <c r="M12834" s="290"/>
      <c r="N12834" s="314"/>
    </row>
    <row r="12835" spans="12:14" s="291" customFormat="1" ht="12.75" hidden="1" customHeight="1">
      <c r="L12835" s="293"/>
      <c r="M12835" s="290"/>
      <c r="N12835" s="314"/>
    </row>
    <row r="12836" spans="12:14" s="291" customFormat="1" ht="12.75" hidden="1" customHeight="1">
      <c r="L12836" s="293"/>
      <c r="M12836" s="290"/>
      <c r="N12836" s="314"/>
    </row>
    <row r="12837" spans="12:14" s="291" customFormat="1" ht="12.75" hidden="1" customHeight="1">
      <c r="L12837" s="293"/>
      <c r="M12837" s="290"/>
      <c r="N12837" s="314"/>
    </row>
    <row r="12838" spans="12:14" s="291" customFormat="1" ht="12.75" hidden="1" customHeight="1">
      <c r="L12838" s="293"/>
      <c r="M12838" s="290"/>
      <c r="N12838" s="314"/>
    </row>
    <row r="12839" spans="12:14" s="291" customFormat="1" ht="12.75" hidden="1" customHeight="1">
      <c r="L12839" s="293"/>
      <c r="M12839" s="290"/>
      <c r="N12839" s="314"/>
    </row>
    <row r="12840" spans="12:14" s="291" customFormat="1" ht="12.75" hidden="1" customHeight="1">
      <c r="L12840" s="293"/>
      <c r="M12840" s="290"/>
      <c r="N12840" s="314"/>
    </row>
    <row r="12841" spans="12:14" s="291" customFormat="1" ht="12.75" hidden="1" customHeight="1">
      <c r="L12841" s="293"/>
      <c r="M12841" s="290"/>
      <c r="N12841" s="314"/>
    </row>
    <row r="12842" spans="12:14" s="291" customFormat="1" ht="12.75" hidden="1" customHeight="1">
      <c r="L12842" s="293"/>
      <c r="M12842" s="290"/>
      <c r="N12842" s="314"/>
    </row>
    <row r="12843" spans="12:14" s="291" customFormat="1" ht="12.75" hidden="1" customHeight="1">
      <c r="L12843" s="293"/>
      <c r="M12843" s="290"/>
      <c r="N12843" s="314"/>
    </row>
    <row r="12844" spans="12:14" s="291" customFormat="1" ht="12.75" hidden="1" customHeight="1">
      <c r="L12844" s="293"/>
      <c r="M12844" s="290"/>
      <c r="N12844" s="314"/>
    </row>
    <row r="12845" spans="12:14" s="291" customFormat="1" ht="12.75" hidden="1" customHeight="1">
      <c r="L12845" s="293"/>
      <c r="M12845" s="290"/>
      <c r="N12845" s="314"/>
    </row>
    <row r="12846" spans="12:14" s="291" customFormat="1" ht="12.75" hidden="1" customHeight="1">
      <c r="L12846" s="293"/>
      <c r="M12846" s="290"/>
      <c r="N12846" s="314"/>
    </row>
    <row r="12847" spans="12:14" s="291" customFormat="1" ht="12.75" hidden="1" customHeight="1">
      <c r="L12847" s="293"/>
      <c r="M12847" s="290"/>
      <c r="N12847" s="314"/>
    </row>
    <row r="12848" spans="12:14" s="291" customFormat="1" ht="12.75" hidden="1" customHeight="1">
      <c r="L12848" s="293"/>
      <c r="M12848" s="290"/>
      <c r="N12848" s="314"/>
    </row>
    <row r="12849" spans="12:14" s="291" customFormat="1" ht="12.75" hidden="1" customHeight="1">
      <c r="L12849" s="293"/>
      <c r="M12849" s="290"/>
      <c r="N12849" s="314"/>
    </row>
    <row r="12850" spans="12:14" s="291" customFormat="1" ht="12.75" hidden="1" customHeight="1">
      <c r="L12850" s="293"/>
      <c r="M12850" s="290"/>
      <c r="N12850" s="314"/>
    </row>
    <row r="12851" spans="12:14" s="291" customFormat="1" ht="12.75" hidden="1" customHeight="1">
      <c r="L12851" s="293"/>
      <c r="M12851" s="290"/>
      <c r="N12851" s="314"/>
    </row>
    <row r="12852" spans="12:14" s="291" customFormat="1" ht="12.75" hidden="1" customHeight="1">
      <c r="L12852" s="293"/>
      <c r="M12852" s="290"/>
      <c r="N12852" s="314"/>
    </row>
    <row r="12853" spans="12:14" s="291" customFormat="1" ht="12.75" hidden="1" customHeight="1">
      <c r="L12853" s="293"/>
      <c r="M12853" s="290"/>
      <c r="N12853" s="314"/>
    </row>
    <row r="12854" spans="12:14" s="291" customFormat="1" ht="12.75" hidden="1" customHeight="1">
      <c r="L12854" s="293"/>
      <c r="M12854" s="290"/>
      <c r="N12854" s="314"/>
    </row>
    <row r="12855" spans="12:14" s="291" customFormat="1" ht="12.75" hidden="1" customHeight="1">
      <c r="L12855" s="293"/>
      <c r="M12855" s="290"/>
      <c r="N12855" s="314"/>
    </row>
    <row r="12856" spans="12:14" s="291" customFormat="1" ht="12.75" hidden="1" customHeight="1">
      <c r="L12856" s="293"/>
      <c r="M12856" s="290"/>
      <c r="N12856" s="314"/>
    </row>
    <row r="12857" spans="12:14" s="291" customFormat="1" ht="12.75" hidden="1" customHeight="1">
      <c r="L12857" s="293"/>
      <c r="M12857" s="290"/>
      <c r="N12857" s="314"/>
    </row>
    <row r="12858" spans="12:14" s="291" customFormat="1" ht="12.75" hidden="1" customHeight="1">
      <c r="L12858" s="293"/>
      <c r="M12858" s="290"/>
      <c r="N12858" s="314"/>
    </row>
    <row r="12859" spans="12:14" s="291" customFormat="1" ht="12.75" hidden="1" customHeight="1">
      <c r="L12859" s="293"/>
      <c r="M12859" s="290"/>
      <c r="N12859" s="314"/>
    </row>
    <row r="12860" spans="12:14" s="291" customFormat="1" ht="12.75" hidden="1" customHeight="1">
      <c r="L12860" s="293"/>
      <c r="M12860" s="290"/>
      <c r="N12860" s="314"/>
    </row>
    <row r="12861" spans="12:14" s="291" customFormat="1" ht="12.75" hidden="1" customHeight="1">
      <c r="L12861" s="293"/>
      <c r="M12861" s="290"/>
      <c r="N12861" s="314"/>
    </row>
    <row r="12862" spans="12:14" s="291" customFormat="1" ht="12.75" hidden="1" customHeight="1">
      <c r="L12862" s="293"/>
      <c r="M12862" s="290"/>
      <c r="N12862" s="314"/>
    </row>
    <row r="12863" spans="12:14" s="291" customFormat="1" ht="12.75" hidden="1" customHeight="1">
      <c r="L12863" s="293"/>
      <c r="M12863" s="290"/>
      <c r="N12863" s="314"/>
    </row>
    <row r="12864" spans="12:14" s="291" customFormat="1" ht="12.75" hidden="1" customHeight="1">
      <c r="L12864" s="293"/>
      <c r="M12864" s="290"/>
      <c r="N12864" s="314"/>
    </row>
    <row r="12865" spans="12:14" s="291" customFormat="1" ht="12.75" hidden="1" customHeight="1">
      <c r="L12865" s="293"/>
      <c r="M12865" s="290"/>
      <c r="N12865" s="314"/>
    </row>
    <row r="12866" spans="12:14" s="291" customFormat="1" ht="12.75" hidden="1" customHeight="1">
      <c r="L12866" s="293"/>
      <c r="M12866" s="290"/>
      <c r="N12866" s="314"/>
    </row>
    <row r="12867" spans="12:14" s="291" customFormat="1" ht="12.75" hidden="1" customHeight="1">
      <c r="L12867" s="293"/>
      <c r="M12867" s="290"/>
      <c r="N12867" s="314"/>
    </row>
    <row r="12868" spans="12:14" s="291" customFormat="1" ht="12.75" hidden="1" customHeight="1">
      <c r="L12868" s="293"/>
      <c r="M12868" s="290"/>
      <c r="N12868" s="314"/>
    </row>
    <row r="12869" spans="12:14" s="291" customFormat="1" ht="12.75" hidden="1" customHeight="1">
      <c r="L12869" s="293"/>
      <c r="M12869" s="290"/>
      <c r="N12869" s="314"/>
    </row>
    <row r="12870" spans="12:14" s="291" customFormat="1" ht="12.75" hidden="1" customHeight="1">
      <c r="L12870" s="293"/>
      <c r="M12870" s="290"/>
      <c r="N12870" s="314"/>
    </row>
    <row r="12871" spans="12:14" s="291" customFormat="1" ht="12.75" hidden="1" customHeight="1">
      <c r="L12871" s="293"/>
      <c r="M12871" s="290"/>
      <c r="N12871" s="314"/>
    </row>
    <row r="12872" spans="12:14" s="291" customFormat="1" ht="12.75" hidden="1" customHeight="1">
      <c r="L12872" s="293"/>
      <c r="M12872" s="290"/>
      <c r="N12872" s="314"/>
    </row>
    <row r="12873" spans="12:14" s="291" customFormat="1" ht="12.75" hidden="1" customHeight="1">
      <c r="L12873" s="293"/>
      <c r="M12873" s="290"/>
      <c r="N12873" s="314"/>
    </row>
    <row r="12874" spans="12:14" s="291" customFormat="1" ht="12.75" hidden="1" customHeight="1">
      <c r="L12874" s="293"/>
      <c r="M12874" s="290"/>
      <c r="N12874" s="314"/>
    </row>
    <row r="12875" spans="12:14" s="291" customFormat="1" ht="12.75" hidden="1" customHeight="1">
      <c r="L12875" s="293"/>
      <c r="M12875" s="290"/>
      <c r="N12875" s="314"/>
    </row>
    <row r="12876" spans="12:14" s="291" customFormat="1" ht="12.75" hidden="1" customHeight="1">
      <c r="L12876" s="293"/>
      <c r="M12876" s="290"/>
      <c r="N12876" s="314"/>
    </row>
    <row r="12877" spans="12:14" s="291" customFormat="1" ht="12.75" hidden="1" customHeight="1">
      <c r="L12877" s="293"/>
      <c r="M12877" s="290"/>
      <c r="N12877" s="314"/>
    </row>
    <row r="12878" spans="12:14" s="291" customFormat="1" ht="12.75" hidden="1" customHeight="1">
      <c r="L12878" s="293"/>
      <c r="M12878" s="290"/>
      <c r="N12878" s="314"/>
    </row>
    <row r="12879" spans="12:14" s="291" customFormat="1" ht="12.75" hidden="1" customHeight="1">
      <c r="L12879" s="293"/>
      <c r="M12879" s="290"/>
      <c r="N12879" s="314"/>
    </row>
    <row r="12880" spans="12:14" s="291" customFormat="1" ht="12.75" hidden="1" customHeight="1">
      <c r="L12880" s="293"/>
      <c r="M12880" s="290"/>
      <c r="N12880" s="314"/>
    </row>
    <row r="12881" spans="12:14" s="291" customFormat="1" ht="12.75" hidden="1" customHeight="1">
      <c r="L12881" s="293"/>
      <c r="M12881" s="290"/>
      <c r="N12881" s="314"/>
    </row>
    <row r="12882" spans="12:14" s="291" customFormat="1" ht="12.75" hidden="1" customHeight="1">
      <c r="L12882" s="293"/>
      <c r="M12882" s="290"/>
      <c r="N12882" s="314"/>
    </row>
    <row r="12883" spans="12:14" s="291" customFormat="1" ht="12.75" hidden="1" customHeight="1">
      <c r="L12883" s="293"/>
      <c r="M12883" s="290"/>
      <c r="N12883" s="314"/>
    </row>
    <row r="12884" spans="12:14" s="291" customFormat="1" ht="12.75" hidden="1" customHeight="1">
      <c r="L12884" s="293"/>
      <c r="M12884" s="290"/>
      <c r="N12884" s="314"/>
    </row>
    <row r="12885" spans="12:14" s="291" customFormat="1" ht="12.75" hidden="1" customHeight="1">
      <c r="L12885" s="293"/>
      <c r="M12885" s="290"/>
      <c r="N12885" s="314"/>
    </row>
    <row r="12886" spans="12:14" s="291" customFormat="1" ht="12.75" hidden="1" customHeight="1">
      <c r="L12886" s="293"/>
      <c r="M12886" s="290"/>
      <c r="N12886" s="314"/>
    </row>
    <row r="12887" spans="12:14" s="291" customFormat="1" ht="12.75" hidden="1" customHeight="1">
      <c r="L12887" s="293"/>
      <c r="M12887" s="290"/>
      <c r="N12887" s="314"/>
    </row>
    <row r="12888" spans="12:14" s="291" customFormat="1" ht="12.75" hidden="1" customHeight="1">
      <c r="L12888" s="293"/>
      <c r="M12888" s="290"/>
      <c r="N12888" s="314"/>
    </row>
    <row r="12889" spans="12:14" s="291" customFormat="1" ht="12.75" hidden="1" customHeight="1">
      <c r="L12889" s="293"/>
      <c r="M12889" s="290"/>
      <c r="N12889" s="314"/>
    </row>
    <row r="12890" spans="12:14" s="291" customFormat="1" ht="12.75" hidden="1" customHeight="1">
      <c r="L12890" s="293"/>
      <c r="M12890" s="290"/>
      <c r="N12890" s="314"/>
    </row>
    <row r="12891" spans="12:14" s="291" customFormat="1" ht="12.75" hidden="1" customHeight="1">
      <c r="L12891" s="293"/>
      <c r="M12891" s="290"/>
      <c r="N12891" s="314"/>
    </row>
    <row r="12892" spans="12:14" s="291" customFormat="1" ht="12.75" hidden="1" customHeight="1">
      <c r="L12892" s="293"/>
      <c r="M12892" s="290"/>
      <c r="N12892" s="314"/>
    </row>
    <row r="12893" spans="12:14" s="291" customFormat="1" ht="12.75" hidden="1" customHeight="1">
      <c r="L12893" s="293"/>
      <c r="M12893" s="290"/>
      <c r="N12893" s="314"/>
    </row>
    <row r="12894" spans="12:14" s="291" customFormat="1" ht="12.75" hidden="1" customHeight="1">
      <c r="L12894" s="293"/>
      <c r="M12894" s="290"/>
      <c r="N12894" s="314"/>
    </row>
    <row r="12895" spans="12:14" s="291" customFormat="1" ht="12.75" hidden="1" customHeight="1">
      <c r="L12895" s="293"/>
      <c r="M12895" s="290"/>
      <c r="N12895" s="314"/>
    </row>
    <row r="12896" spans="12:14" s="291" customFormat="1" ht="12.75" hidden="1" customHeight="1">
      <c r="L12896" s="293"/>
      <c r="M12896" s="290"/>
      <c r="N12896" s="314"/>
    </row>
    <row r="12897" spans="12:14" s="291" customFormat="1" ht="12.75" hidden="1" customHeight="1">
      <c r="L12897" s="293"/>
      <c r="M12897" s="290"/>
      <c r="N12897" s="314"/>
    </row>
    <row r="12898" spans="12:14" s="291" customFormat="1" ht="12.75" hidden="1" customHeight="1">
      <c r="L12898" s="293"/>
      <c r="M12898" s="290"/>
      <c r="N12898" s="314"/>
    </row>
    <row r="12899" spans="12:14" s="291" customFormat="1" ht="12.75" hidden="1" customHeight="1">
      <c r="L12899" s="293"/>
      <c r="M12899" s="290"/>
      <c r="N12899" s="314"/>
    </row>
    <row r="12900" spans="12:14" s="291" customFormat="1" ht="12.75" hidden="1" customHeight="1">
      <c r="L12900" s="293"/>
      <c r="M12900" s="290"/>
      <c r="N12900" s="314"/>
    </row>
    <row r="12901" spans="12:14" s="291" customFormat="1" ht="12.75" hidden="1" customHeight="1">
      <c r="L12901" s="293"/>
      <c r="M12901" s="290"/>
      <c r="N12901" s="314"/>
    </row>
    <row r="12902" spans="12:14" s="291" customFormat="1" ht="12.75" hidden="1" customHeight="1">
      <c r="L12902" s="293"/>
      <c r="M12902" s="290"/>
      <c r="N12902" s="314"/>
    </row>
    <row r="12903" spans="12:14" s="291" customFormat="1" ht="12.75" hidden="1" customHeight="1">
      <c r="L12903" s="293"/>
      <c r="M12903" s="290"/>
      <c r="N12903" s="314"/>
    </row>
    <row r="12904" spans="12:14" s="291" customFormat="1" ht="12.75" hidden="1" customHeight="1">
      <c r="L12904" s="293"/>
      <c r="M12904" s="290"/>
      <c r="N12904" s="314"/>
    </row>
    <row r="12905" spans="12:14" s="291" customFormat="1" ht="12.75" hidden="1" customHeight="1">
      <c r="L12905" s="293"/>
      <c r="M12905" s="290"/>
      <c r="N12905" s="314"/>
    </row>
    <row r="12906" spans="12:14" s="291" customFormat="1" ht="12.75" hidden="1" customHeight="1">
      <c r="L12906" s="293"/>
      <c r="M12906" s="290"/>
      <c r="N12906" s="314"/>
    </row>
    <row r="12907" spans="12:14" s="291" customFormat="1" ht="12.75" hidden="1" customHeight="1">
      <c r="L12907" s="293"/>
      <c r="M12907" s="290"/>
      <c r="N12907" s="314"/>
    </row>
    <row r="12908" spans="12:14" s="291" customFormat="1" ht="12.75" hidden="1" customHeight="1">
      <c r="L12908" s="293"/>
      <c r="M12908" s="290"/>
      <c r="N12908" s="314"/>
    </row>
    <row r="12909" spans="12:14" s="291" customFormat="1" ht="12.75" hidden="1" customHeight="1">
      <c r="L12909" s="293"/>
      <c r="M12909" s="290"/>
      <c r="N12909" s="314"/>
    </row>
    <row r="12910" spans="12:14" s="291" customFormat="1" ht="12.75" hidden="1" customHeight="1">
      <c r="L12910" s="293"/>
      <c r="M12910" s="290"/>
      <c r="N12910" s="314"/>
    </row>
    <row r="12911" spans="12:14" s="291" customFormat="1" ht="12.75" hidden="1" customHeight="1">
      <c r="L12911" s="293"/>
      <c r="M12911" s="290"/>
      <c r="N12911" s="314"/>
    </row>
    <row r="12912" spans="12:14" s="291" customFormat="1" ht="12.75" hidden="1" customHeight="1">
      <c r="L12912" s="293"/>
      <c r="M12912" s="290"/>
      <c r="N12912" s="314"/>
    </row>
    <row r="12913" spans="12:14" s="291" customFormat="1" ht="12.75" hidden="1" customHeight="1">
      <c r="L12913" s="293"/>
      <c r="M12913" s="290"/>
      <c r="N12913" s="314"/>
    </row>
    <row r="12914" spans="12:14" s="291" customFormat="1" ht="12.75" hidden="1" customHeight="1">
      <c r="L12914" s="293"/>
      <c r="M12914" s="290"/>
      <c r="N12914" s="314"/>
    </row>
    <row r="12915" spans="12:14" s="291" customFormat="1" ht="12.75" hidden="1" customHeight="1">
      <c r="L12915" s="293"/>
      <c r="M12915" s="290"/>
      <c r="N12915" s="314"/>
    </row>
    <row r="12916" spans="12:14" s="291" customFormat="1" ht="12.75" hidden="1" customHeight="1">
      <c r="L12916" s="293"/>
      <c r="M12916" s="290"/>
      <c r="N12916" s="314"/>
    </row>
    <row r="12917" spans="12:14" s="291" customFormat="1" ht="12.75" hidden="1" customHeight="1">
      <c r="L12917" s="293"/>
      <c r="M12917" s="290"/>
      <c r="N12917" s="314"/>
    </row>
    <row r="12918" spans="12:14" s="291" customFormat="1" ht="12.75" hidden="1" customHeight="1">
      <c r="L12918" s="293"/>
      <c r="M12918" s="290"/>
      <c r="N12918" s="314"/>
    </row>
    <row r="12919" spans="12:14" s="291" customFormat="1" ht="12.75" hidden="1" customHeight="1">
      <c r="L12919" s="293"/>
      <c r="M12919" s="290"/>
      <c r="N12919" s="314"/>
    </row>
    <row r="12920" spans="12:14" s="291" customFormat="1" ht="12.75" hidden="1" customHeight="1">
      <c r="L12920" s="293"/>
      <c r="M12920" s="290"/>
      <c r="N12920" s="314"/>
    </row>
    <row r="12921" spans="12:14" s="291" customFormat="1" ht="12.75" hidden="1" customHeight="1">
      <c r="L12921" s="293"/>
      <c r="M12921" s="290"/>
      <c r="N12921" s="314"/>
    </row>
    <row r="12922" spans="12:14" s="291" customFormat="1" ht="12.75" hidden="1" customHeight="1">
      <c r="L12922" s="293"/>
      <c r="M12922" s="290"/>
      <c r="N12922" s="314"/>
    </row>
    <row r="12923" spans="12:14" s="291" customFormat="1" ht="12.75" hidden="1" customHeight="1">
      <c r="L12923" s="293"/>
      <c r="M12923" s="290"/>
      <c r="N12923" s="314"/>
    </row>
    <row r="12924" spans="12:14" s="291" customFormat="1" ht="12.75" hidden="1" customHeight="1">
      <c r="L12924" s="293"/>
      <c r="M12924" s="290"/>
      <c r="N12924" s="314"/>
    </row>
    <row r="12925" spans="12:14" s="291" customFormat="1" ht="12.75" hidden="1" customHeight="1">
      <c r="L12925" s="293"/>
      <c r="M12925" s="290"/>
      <c r="N12925" s="314"/>
    </row>
    <row r="12926" spans="12:14" s="291" customFormat="1" ht="12.75" hidden="1" customHeight="1">
      <c r="L12926" s="293"/>
      <c r="M12926" s="290"/>
      <c r="N12926" s="314"/>
    </row>
    <row r="12927" spans="12:14" s="291" customFormat="1" ht="12.75" hidden="1" customHeight="1">
      <c r="L12927" s="293"/>
      <c r="M12927" s="290"/>
      <c r="N12927" s="314"/>
    </row>
    <row r="12928" spans="12:14" s="291" customFormat="1" ht="12.75" hidden="1" customHeight="1">
      <c r="L12928" s="293"/>
      <c r="M12928" s="290"/>
      <c r="N12928" s="314"/>
    </row>
    <row r="12929" spans="12:14" s="291" customFormat="1" ht="12.75" hidden="1" customHeight="1">
      <c r="L12929" s="293"/>
      <c r="M12929" s="290"/>
      <c r="N12929" s="314"/>
    </row>
    <row r="12930" spans="12:14" s="291" customFormat="1" ht="12.75" hidden="1" customHeight="1">
      <c r="L12930" s="293"/>
      <c r="M12930" s="290"/>
      <c r="N12930" s="314"/>
    </row>
    <row r="12931" spans="12:14" s="291" customFormat="1" ht="12.75" hidden="1" customHeight="1">
      <c r="L12931" s="293"/>
      <c r="M12931" s="290"/>
      <c r="N12931" s="314"/>
    </row>
    <row r="12932" spans="12:14" s="291" customFormat="1" ht="12.75" hidden="1" customHeight="1">
      <c r="L12932" s="293"/>
      <c r="M12932" s="290"/>
      <c r="N12932" s="314"/>
    </row>
    <row r="12933" spans="12:14" s="291" customFormat="1" ht="12.75" hidden="1" customHeight="1">
      <c r="L12933" s="293"/>
      <c r="M12933" s="290"/>
      <c r="N12933" s="314"/>
    </row>
    <row r="12934" spans="12:14" s="291" customFormat="1" ht="12.75" hidden="1" customHeight="1">
      <c r="L12934" s="293"/>
      <c r="M12934" s="290"/>
      <c r="N12934" s="314"/>
    </row>
    <row r="12935" spans="12:14" s="291" customFormat="1" ht="12.75" hidden="1" customHeight="1">
      <c r="L12935" s="293"/>
      <c r="M12935" s="290"/>
      <c r="N12935" s="314"/>
    </row>
    <row r="12936" spans="12:14" s="291" customFormat="1" ht="12.75" hidden="1" customHeight="1">
      <c r="L12936" s="293"/>
      <c r="M12936" s="290"/>
      <c r="N12936" s="314"/>
    </row>
    <row r="12937" spans="12:14" s="291" customFormat="1" ht="12.75" hidden="1" customHeight="1">
      <c r="L12937" s="293"/>
      <c r="M12937" s="290"/>
      <c r="N12937" s="314"/>
    </row>
    <row r="12938" spans="12:14" s="291" customFormat="1" ht="12.75" hidden="1" customHeight="1">
      <c r="L12938" s="293"/>
      <c r="M12938" s="290"/>
      <c r="N12938" s="314"/>
    </row>
    <row r="12939" spans="12:14" s="291" customFormat="1" ht="12.75" hidden="1" customHeight="1">
      <c r="L12939" s="293"/>
      <c r="M12939" s="290"/>
      <c r="N12939" s="314"/>
    </row>
    <row r="12940" spans="12:14" s="291" customFormat="1" ht="12.75" hidden="1" customHeight="1">
      <c r="L12940" s="293"/>
      <c r="M12940" s="290"/>
      <c r="N12940" s="314"/>
    </row>
    <row r="12941" spans="12:14" s="291" customFormat="1" ht="12.75" hidden="1" customHeight="1">
      <c r="L12941" s="293"/>
      <c r="M12941" s="290"/>
      <c r="N12941" s="314"/>
    </row>
    <row r="12942" spans="12:14" s="291" customFormat="1" ht="12.75" hidden="1" customHeight="1">
      <c r="L12942" s="293"/>
      <c r="M12942" s="290"/>
      <c r="N12942" s="314"/>
    </row>
    <row r="12943" spans="12:14" s="291" customFormat="1" ht="12.75" hidden="1" customHeight="1">
      <c r="L12943" s="293"/>
      <c r="M12943" s="290"/>
      <c r="N12943" s="314"/>
    </row>
    <row r="12944" spans="12:14" s="291" customFormat="1" ht="12.75" hidden="1" customHeight="1">
      <c r="L12944" s="293"/>
      <c r="M12944" s="290"/>
      <c r="N12944" s="314"/>
    </row>
    <row r="12945" spans="12:14" s="291" customFormat="1" ht="12.75" hidden="1" customHeight="1">
      <c r="L12945" s="293"/>
      <c r="M12945" s="290"/>
      <c r="N12945" s="314"/>
    </row>
    <row r="12946" spans="12:14" s="291" customFormat="1" ht="12.75" hidden="1" customHeight="1">
      <c r="L12946" s="293"/>
      <c r="M12946" s="290"/>
      <c r="N12946" s="314"/>
    </row>
    <row r="12947" spans="12:14" s="291" customFormat="1" ht="12.75" hidden="1" customHeight="1">
      <c r="L12947" s="293"/>
      <c r="M12947" s="290"/>
      <c r="N12947" s="314"/>
    </row>
    <row r="12948" spans="12:14" s="291" customFormat="1" ht="12.75" hidden="1" customHeight="1">
      <c r="L12948" s="293"/>
      <c r="M12948" s="290"/>
      <c r="N12948" s="314"/>
    </row>
    <row r="12949" spans="12:14" s="291" customFormat="1" ht="12.75" hidden="1" customHeight="1">
      <c r="L12949" s="293"/>
      <c r="M12949" s="290"/>
      <c r="N12949" s="314"/>
    </row>
    <row r="12950" spans="12:14" s="291" customFormat="1" ht="12.75" hidden="1" customHeight="1">
      <c r="L12950" s="293"/>
      <c r="M12950" s="290"/>
      <c r="N12950" s="314"/>
    </row>
    <row r="12951" spans="12:14" s="291" customFormat="1" ht="12.75" hidden="1" customHeight="1">
      <c r="L12951" s="293"/>
      <c r="M12951" s="290"/>
      <c r="N12951" s="314"/>
    </row>
    <row r="12952" spans="12:14" s="291" customFormat="1" ht="12.75" hidden="1" customHeight="1">
      <c r="L12952" s="293"/>
      <c r="M12952" s="290"/>
      <c r="N12952" s="314"/>
    </row>
    <row r="12953" spans="12:14" s="291" customFormat="1" ht="12.75" hidden="1" customHeight="1">
      <c r="L12953" s="293"/>
      <c r="M12953" s="290"/>
      <c r="N12953" s="314"/>
    </row>
    <row r="12954" spans="12:14" s="291" customFormat="1" ht="12.75" hidden="1" customHeight="1">
      <c r="L12954" s="293"/>
      <c r="M12954" s="290"/>
      <c r="N12954" s="314"/>
    </row>
    <row r="12955" spans="12:14" s="291" customFormat="1" ht="12.75" hidden="1" customHeight="1">
      <c r="L12955" s="293"/>
      <c r="M12955" s="290"/>
      <c r="N12955" s="314"/>
    </row>
    <row r="12956" spans="12:14" s="291" customFormat="1" ht="12.75" hidden="1" customHeight="1">
      <c r="L12956" s="293"/>
      <c r="M12956" s="290"/>
      <c r="N12956" s="314"/>
    </row>
    <row r="12957" spans="12:14" s="291" customFormat="1" ht="12.75" hidden="1" customHeight="1">
      <c r="L12957" s="293"/>
      <c r="M12957" s="290"/>
      <c r="N12957" s="314"/>
    </row>
    <row r="12958" spans="12:14" s="291" customFormat="1" ht="12.75" hidden="1" customHeight="1">
      <c r="L12958" s="293"/>
      <c r="M12958" s="290"/>
      <c r="N12958" s="314"/>
    </row>
    <row r="12959" spans="12:14" s="291" customFormat="1" ht="12.75" hidden="1" customHeight="1">
      <c r="L12959" s="293"/>
      <c r="M12959" s="290"/>
      <c r="N12959" s="314"/>
    </row>
    <row r="12960" spans="12:14" s="291" customFormat="1" ht="12.75" hidden="1" customHeight="1">
      <c r="L12960" s="293"/>
      <c r="M12960" s="290"/>
      <c r="N12960" s="314"/>
    </row>
    <row r="12961" spans="12:14" s="291" customFormat="1" ht="12.75" hidden="1" customHeight="1">
      <c r="L12961" s="293"/>
      <c r="M12961" s="290"/>
      <c r="N12961" s="314"/>
    </row>
    <row r="12962" spans="12:14" s="291" customFormat="1" ht="12.75" hidden="1" customHeight="1">
      <c r="L12962" s="293"/>
      <c r="M12962" s="290"/>
      <c r="N12962" s="314"/>
    </row>
    <row r="12963" spans="12:14" s="291" customFormat="1" ht="12.75" hidden="1" customHeight="1">
      <c r="L12963" s="293"/>
      <c r="M12963" s="290"/>
      <c r="N12963" s="314"/>
    </row>
    <row r="12964" spans="12:14" s="291" customFormat="1" ht="12.75" hidden="1" customHeight="1">
      <c r="L12964" s="293"/>
      <c r="M12964" s="290"/>
      <c r="N12964" s="314"/>
    </row>
    <row r="12965" spans="12:14" s="291" customFormat="1" ht="12.75" hidden="1" customHeight="1">
      <c r="L12965" s="293"/>
      <c r="M12965" s="290"/>
      <c r="N12965" s="314"/>
    </row>
    <row r="12966" spans="12:14" s="291" customFormat="1" ht="12.75" hidden="1" customHeight="1">
      <c r="L12966" s="293"/>
      <c r="M12966" s="290"/>
      <c r="N12966" s="314"/>
    </row>
    <row r="12967" spans="12:14" s="291" customFormat="1" ht="12.75" hidden="1" customHeight="1">
      <c r="L12967" s="293"/>
      <c r="M12967" s="290"/>
      <c r="N12967" s="314"/>
    </row>
    <row r="12968" spans="12:14" s="291" customFormat="1" ht="12.75" hidden="1" customHeight="1">
      <c r="L12968" s="293"/>
      <c r="M12968" s="290"/>
      <c r="N12968" s="314"/>
    </row>
    <row r="12969" spans="12:14" s="291" customFormat="1" ht="12.75" hidden="1" customHeight="1">
      <c r="L12969" s="293"/>
      <c r="M12969" s="290"/>
      <c r="N12969" s="314"/>
    </row>
    <row r="12970" spans="12:14" s="291" customFormat="1" ht="12.75" hidden="1" customHeight="1">
      <c r="L12970" s="293"/>
      <c r="M12970" s="290"/>
      <c r="N12970" s="314"/>
    </row>
    <row r="12971" spans="12:14" s="291" customFormat="1" ht="12.75" hidden="1" customHeight="1">
      <c r="L12971" s="293"/>
      <c r="M12971" s="290"/>
      <c r="N12971" s="314"/>
    </row>
    <row r="12972" spans="12:14" s="291" customFormat="1" ht="12.75" hidden="1" customHeight="1">
      <c r="L12972" s="293"/>
      <c r="M12972" s="290"/>
      <c r="N12972" s="314"/>
    </row>
    <row r="12973" spans="12:14" s="291" customFormat="1" ht="12.75" hidden="1" customHeight="1">
      <c r="L12973" s="293"/>
      <c r="M12973" s="290"/>
      <c r="N12973" s="314"/>
    </row>
    <row r="12974" spans="12:14" s="291" customFormat="1" ht="12.75" hidden="1" customHeight="1">
      <c r="L12974" s="293"/>
      <c r="M12974" s="290"/>
      <c r="N12974" s="314"/>
    </row>
    <row r="12975" spans="12:14" s="291" customFormat="1" ht="12.75" hidden="1" customHeight="1">
      <c r="L12975" s="293"/>
      <c r="M12975" s="290"/>
      <c r="N12975" s="314"/>
    </row>
    <row r="12976" spans="12:14" s="291" customFormat="1" ht="12.75" hidden="1" customHeight="1">
      <c r="L12976" s="293"/>
      <c r="M12976" s="290"/>
      <c r="N12976" s="314"/>
    </row>
    <row r="12977" spans="12:14" s="291" customFormat="1" ht="12.75" hidden="1" customHeight="1">
      <c r="L12977" s="293"/>
      <c r="M12977" s="290"/>
      <c r="N12977" s="314"/>
    </row>
    <row r="12978" spans="12:14" s="291" customFormat="1" ht="12.75" hidden="1" customHeight="1">
      <c r="L12978" s="293"/>
      <c r="M12978" s="290"/>
      <c r="N12978" s="314"/>
    </row>
    <row r="12979" spans="12:14" s="291" customFormat="1" ht="12.75" hidden="1" customHeight="1">
      <c r="L12979" s="293"/>
      <c r="M12979" s="290"/>
      <c r="N12979" s="314"/>
    </row>
    <row r="12980" spans="12:14" s="291" customFormat="1" ht="12.75" hidden="1" customHeight="1">
      <c r="L12980" s="293"/>
      <c r="M12980" s="290"/>
      <c r="N12980" s="314"/>
    </row>
    <row r="12981" spans="12:14" s="291" customFormat="1" ht="12.75" hidden="1" customHeight="1">
      <c r="L12981" s="293"/>
      <c r="M12981" s="290"/>
      <c r="N12981" s="314"/>
    </row>
    <row r="12982" spans="12:14" s="291" customFormat="1" ht="12.75" hidden="1" customHeight="1">
      <c r="L12982" s="293"/>
      <c r="M12982" s="290"/>
      <c r="N12982" s="314"/>
    </row>
    <row r="12983" spans="12:14" s="291" customFormat="1" ht="12.75" hidden="1" customHeight="1">
      <c r="L12983" s="293"/>
      <c r="M12983" s="290"/>
      <c r="N12983" s="314"/>
    </row>
    <row r="12984" spans="12:14" s="291" customFormat="1" ht="12.75" hidden="1" customHeight="1">
      <c r="L12984" s="293"/>
      <c r="M12984" s="290"/>
      <c r="N12984" s="314"/>
    </row>
    <row r="12985" spans="12:14" s="291" customFormat="1" ht="12.75" hidden="1" customHeight="1">
      <c r="L12985" s="293"/>
      <c r="M12985" s="290"/>
      <c r="N12985" s="314"/>
    </row>
    <row r="12986" spans="12:14" s="291" customFormat="1" ht="12.75" hidden="1" customHeight="1">
      <c r="L12986" s="293"/>
      <c r="M12986" s="290"/>
      <c r="N12986" s="314"/>
    </row>
    <row r="12987" spans="12:14" s="291" customFormat="1" ht="12.75" hidden="1" customHeight="1">
      <c r="L12987" s="293"/>
      <c r="M12987" s="290"/>
      <c r="N12987" s="314"/>
    </row>
    <row r="12988" spans="12:14" s="291" customFormat="1" ht="12.75" hidden="1" customHeight="1">
      <c r="L12988" s="293"/>
      <c r="M12988" s="290"/>
      <c r="N12988" s="314"/>
    </row>
    <row r="12989" spans="12:14" s="291" customFormat="1" ht="12.75" hidden="1" customHeight="1">
      <c r="L12989" s="293"/>
      <c r="M12989" s="290"/>
      <c r="N12989" s="314"/>
    </row>
    <row r="12990" spans="12:14" s="291" customFormat="1" ht="12.75" hidden="1" customHeight="1">
      <c r="L12990" s="293"/>
      <c r="M12990" s="290"/>
      <c r="N12990" s="314"/>
    </row>
    <row r="12991" spans="12:14" s="291" customFormat="1" ht="12.75" hidden="1" customHeight="1">
      <c r="L12991" s="293"/>
      <c r="M12991" s="290"/>
      <c r="N12991" s="314"/>
    </row>
    <row r="12992" spans="12:14" s="291" customFormat="1" ht="12.75" hidden="1" customHeight="1">
      <c r="L12992" s="293"/>
      <c r="M12992" s="290"/>
      <c r="N12992" s="314"/>
    </row>
    <row r="12993" spans="12:14" s="291" customFormat="1" ht="12.75" hidden="1" customHeight="1">
      <c r="L12993" s="293"/>
      <c r="M12993" s="290"/>
      <c r="N12993" s="314"/>
    </row>
    <row r="12994" spans="12:14" s="291" customFormat="1" ht="12.75" hidden="1" customHeight="1">
      <c r="L12994" s="293"/>
      <c r="M12994" s="290"/>
      <c r="N12994" s="314"/>
    </row>
    <row r="12995" spans="12:14" s="291" customFormat="1" ht="12.75" hidden="1" customHeight="1">
      <c r="L12995" s="293"/>
      <c r="M12995" s="290"/>
      <c r="N12995" s="314"/>
    </row>
    <row r="12996" spans="12:14" s="291" customFormat="1" ht="12.75" hidden="1" customHeight="1">
      <c r="L12996" s="293"/>
      <c r="M12996" s="290"/>
      <c r="N12996" s="314"/>
    </row>
    <row r="12997" spans="12:14" s="291" customFormat="1" ht="12.75" hidden="1" customHeight="1">
      <c r="L12997" s="293"/>
      <c r="M12997" s="290"/>
      <c r="N12997" s="314"/>
    </row>
    <row r="12998" spans="12:14" s="291" customFormat="1" ht="12.75" hidden="1" customHeight="1">
      <c r="L12998" s="293"/>
      <c r="M12998" s="290"/>
      <c r="N12998" s="314"/>
    </row>
    <row r="12999" spans="12:14" s="291" customFormat="1" ht="12.75" hidden="1" customHeight="1">
      <c r="L12999" s="293"/>
      <c r="M12999" s="290"/>
      <c r="N12999" s="314"/>
    </row>
    <row r="13000" spans="12:14" s="291" customFormat="1" ht="12.75" hidden="1" customHeight="1">
      <c r="L13000" s="293"/>
      <c r="M13000" s="290"/>
      <c r="N13000" s="314"/>
    </row>
    <row r="13001" spans="12:14" s="291" customFormat="1" ht="12.75" hidden="1" customHeight="1">
      <c r="L13001" s="293"/>
      <c r="M13001" s="290"/>
      <c r="N13001" s="314"/>
    </row>
    <row r="13002" spans="12:14" s="291" customFormat="1" ht="12.75" hidden="1" customHeight="1">
      <c r="L13002" s="293"/>
      <c r="M13002" s="290"/>
      <c r="N13002" s="314"/>
    </row>
    <row r="13003" spans="12:14" s="291" customFormat="1" ht="12.75" hidden="1" customHeight="1">
      <c r="L13003" s="293"/>
      <c r="M13003" s="290"/>
      <c r="N13003" s="314"/>
    </row>
    <row r="13004" spans="12:14" s="291" customFormat="1" ht="12.75" hidden="1" customHeight="1">
      <c r="L13004" s="293"/>
      <c r="M13004" s="290"/>
      <c r="N13004" s="314"/>
    </row>
    <row r="13005" spans="12:14" s="291" customFormat="1" ht="12.75" hidden="1" customHeight="1">
      <c r="L13005" s="293"/>
      <c r="M13005" s="290"/>
      <c r="N13005" s="314"/>
    </row>
    <row r="13006" spans="12:14" s="291" customFormat="1" ht="12.75" hidden="1" customHeight="1">
      <c r="L13006" s="293"/>
      <c r="M13006" s="290"/>
      <c r="N13006" s="314"/>
    </row>
    <row r="13007" spans="12:14" s="291" customFormat="1" ht="12.75" hidden="1" customHeight="1">
      <c r="L13007" s="293"/>
      <c r="M13007" s="290"/>
      <c r="N13007" s="314"/>
    </row>
    <row r="13008" spans="12:14" s="291" customFormat="1" ht="12.75" hidden="1" customHeight="1">
      <c r="L13008" s="293"/>
      <c r="M13008" s="290"/>
      <c r="N13008" s="314"/>
    </row>
    <row r="13009" spans="12:14" s="291" customFormat="1" ht="12.75" hidden="1" customHeight="1">
      <c r="L13009" s="293"/>
      <c r="M13009" s="290"/>
      <c r="N13009" s="314"/>
    </row>
    <row r="13010" spans="12:14" s="291" customFormat="1" ht="12.75" hidden="1" customHeight="1">
      <c r="L13010" s="293"/>
      <c r="M13010" s="290"/>
      <c r="N13010" s="314"/>
    </row>
    <row r="13011" spans="12:14" s="291" customFormat="1" ht="12.75" hidden="1" customHeight="1">
      <c r="L13011" s="293"/>
      <c r="M13011" s="290"/>
      <c r="N13011" s="314"/>
    </row>
    <row r="13012" spans="12:14" s="291" customFormat="1" ht="12.75" hidden="1" customHeight="1">
      <c r="L13012" s="293"/>
      <c r="M13012" s="290"/>
      <c r="N13012" s="314"/>
    </row>
    <row r="13013" spans="12:14" s="291" customFormat="1" ht="12.75" hidden="1" customHeight="1">
      <c r="L13013" s="293"/>
      <c r="M13013" s="290"/>
      <c r="N13013" s="314"/>
    </row>
    <row r="13014" spans="12:14" s="291" customFormat="1" ht="12.75" hidden="1" customHeight="1">
      <c r="L13014" s="293"/>
      <c r="M13014" s="290"/>
      <c r="N13014" s="314"/>
    </row>
    <row r="13015" spans="12:14" s="291" customFormat="1" ht="12.75" hidden="1" customHeight="1">
      <c r="L13015" s="293"/>
      <c r="M13015" s="290"/>
      <c r="N13015" s="314"/>
    </row>
    <row r="13016" spans="12:14" s="291" customFormat="1" ht="12.75" hidden="1" customHeight="1">
      <c r="L13016" s="293"/>
      <c r="M13016" s="290"/>
      <c r="N13016" s="314"/>
    </row>
    <row r="13017" spans="12:14" s="291" customFormat="1" ht="12.75" hidden="1" customHeight="1">
      <c r="L13017" s="293"/>
      <c r="M13017" s="290"/>
      <c r="N13017" s="314"/>
    </row>
    <row r="13018" spans="12:14" s="291" customFormat="1" ht="12.75" hidden="1" customHeight="1">
      <c r="L13018" s="293"/>
      <c r="M13018" s="290"/>
      <c r="N13018" s="314"/>
    </row>
    <row r="13019" spans="12:14" s="291" customFormat="1" ht="12.75" hidden="1" customHeight="1">
      <c r="L13019" s="293"/>
      <c r="M13019" s="290"/>
      <c r="N13019" s="314"/>
    </row>
    <row r="13020" spans="12:14" s="291" customFormat="1" ht="12.75" hidden="1" customHeight="1">
      <c r="L13020" s="293"/>
      <c r="M13020" s="290"/>
      <c r="N13020" s="314"/>
    </row>
    <row r="13021" spans="12:14" s="291" customFormat="1" ht="12.75" hidden="1" customHeight="1">
      <c r="L13021" s="293"/>
      <c r="M13021" s="290"/>
      <c r="N13021" s="314"/>
    </row>
    <row r="13022" spans="12:14" s="291" customFormat="1" ht="12.75" hidden="1" customHeight="1">
      <c r="L13022" s="293"/>
      <c r="M13022" s="290"/>
      <c r="N13022" s="314"/>
    </row>
    <row r="13023" spans="12:14" s="291" customFormat="1" ht="12.75" hidden="1" customHeight="1">
      <c r="L13023" s="293"/>
      <c r="M13023" s="290"/>
      <c r="N13023" s="314"/>
    </row>
    <row r="13024" spans="12:14" s="291" customFormat="1" ht="12.75" hidden="1" customHeight="1">
      <c r="L13024" s="293"/>
      <c r="M13024" s="290"/>
      <c r="N13024" s="314"/>
    </row>
    <row r="13025" spans="12:14" s="291" customFormat="1" ht="12.75" hidden="1" customHeight="1">
      <c r="L13025" s="293"/>
      <c r="M13025" s="290"/>
      <c r="N13025" s="314"/>
    </row>
    <row r="13026" spans="12:14" s="291" customFormat="1" ht="12.75" hidden="1" customHeight="1">
      <c r="L13026" s="293"/>
      <c r="M13026" s="290"/>
      <c r="N13026" s="314"/>
    </row>
    <row r="13027" spans="12:14" s="291" customFormat="1" ht="12.75" hidden="1" customHeight="1">
      <c r="L13027" s="293"/>
      <c r="M13027" s="290"/>
      <c r="N13027" s="314"/>
    </row>
    <row r="13028" spans="12:14" s="291" customFormat="1" ht="12.75" hidden="1" customHeight="1">
      <c r="L13028" s="293"/>
      <c r="M13028" s="290"/>
      <c r="N13028" s="314"/>
    </row>
    <row r="13029" spans="12:14" s="291" customFormat="1" ht="12.75" hidden="1" customHeight="1">
      <c r="L13029" s="293"/>
      <c r="M13029" s="290"/>
      <c r="N13029" s="314"/>
    </row>
    <row r="13030" spans="12:14" s="291" customFormat="1" ht="12.75" hidden="1" customHeight="1">
      <c r="L13030" s="293"/>
      <c r="M13030" s="290"/>
      <c r="N13030" s="314"/>
    </row>
    <row r="13031" spans="12:14" s="291" customFormat="1" ht="12.75" hidden="1" customHeight="1">
      <c r="L13031" s="293"/>
      <c r="M13031" s="290"/>
      <c r="N13031" s="314"/>
    </row>
    <row r="13032" spans="12:14" s="291" customFormat="1" ht="12.75" hidden="1" customHeight="1">
      <c r="L13032" s="293"/>
      <c r="M13032" s="290"/>
      <c r="N13032" s="314"/>
    </row>
    <row r="13033" spans="12:14" s="291" customFormat="1" ht="12.75" hidden="1" customHeight="1">
      <c r="L13033" s="293"/>
      <c r="M13033" s="290"/>
      <c r="N13033" s="314"/>
    </row>
    <row r="13034" spans="12:14" s="291" customFormat="1" ht="12.75" hidden="1" customHeight="1">
      <c r="L13034" s="293"/>
      <c r="M13034" s="290"/>
      <c r="N13034" s="314"/>
    </row>
    <row r="13035" spans="12:14" s="291" customFormat="1" ht="12.75" hidden="1" customHeight="1">
      <c r="L13035" s="293"/>
      <c r="M13035" s="290"/>
      <c r="N13035" s="314"/>
    </row>
    <row r="13036" spans="12:14" s="291" customFormat="1" ht="12.75" hidden="1" customHeight="1">
      <c r="L13036" s="293"/>
      <c r="M13036" s="290"/>
      <c r="N13036" s="314"/>
    </row>
    <row r="13037" spans="12:14" s="291" customFormat="1" ht="12.75" hidden="1" customHeight="1">
      <c r="L13037" s="293"/>
      <c r="M13037" s="290"/>
      <c r="N13037" s="314"/>
    </row>
    <row r="13038" spans="12:14" s="291" customFormat="1" ht="12.75" hidden="1" customHeight="1">
      <c r="L13038" s="293"/>
      <c r="M13038" s="290"/>
      <c r="N13038" s="314"/>
    </row>
    <row r="13039" spans="12:14" s="291" customFormat="1" ht="12.75" hidden="1" customHeight="1">
      <c r="L13039" s="293"/>
      <c r="M13039" s="290"/>
      <c r="N13039" s="314"/>
    </row>
    <row r="13040" spans="12:14" s="291" customFormat="1" ht="12.75" hidden="1" customHeight="1">
      <c r="L13040" s="293"/>
      <c r="M13040" s="290"/>
      <c r="N13040" s="314"/>
    </row>
    <row r="13041" spans="12:14" s="291" customFormat="1" ht="12.75" hidden="1" customHeight="1">
      <c r="L13041" s="293"/>
      <c r="M13041" s="290"/>
      <c r="N13041" s="314"/>
    </row>
    <row r="13042" spans="12:14" s="291" customFormat="1" ht="12.75" hidden="1" customHeight="1">
      <c r="L13042" s="293"/>
      <c r="M13042" s="290"/>
      <c r="N13042" s="314"/>
    </row>
    <row r="13043" spans="12:14" s="291" customFormat="1" ht="12.75" hidden="1" customHeight="1">
      <c r="L13043" s="293"/>
      <c r="M13043" s="290"/>
      <c r="N13043" s="314"/>
    </row>
    <row r="13044" spans="12:14" s="291" customFormat="1" ht="12.75" hidden="1" customHeight="1">
      <c r="L13044" s="293"/>
      <c r="M13044" s="290"/>
      <c r="N13044" s="314"/>
    </row>
    <row r="13045" spans="12:14" s="291" customFormat="1" ht="12.75" hidden="1" customHeight="1">
      <c r="L13045" s="293"/>
      <c r="M13045" s="290"/>
      <c r="N13045" s="314"/>
    </row>
    <row r="13046" spans="12:14" s="291" customFormat="1" ht="12.75" hidden="1" customHeight="1">
      <c r="L13046" s="293"/>
      <c r="M13046" s="290"/>
      <c r="N13046" s="314"/>
    </row>
    <row r="13047" spans="12:14" s="291" customFormat="1" ht="12.75" hidden="1" customHeight="1">
      <c r="L13047" s="293"/>
      <c r="M13047" s="290"/>
      <c r="N13047" s="314"/>
    </row>
    <row r="13048" spans="12:14" s="291" customFormat="1" ht="12.75" hidden="1" customHeight="1">
      <c r="L13048" s="293"/>
      <c r="M13048" s="290"/>
      <c r="N13048" s="314"/>
    </row>
    <row r="13049" spans="12:14" s="291" customFormat="1" ht="12.75" hidden="1" customHeight="1">
      <c r="L13049" s="293"/>
      <c r="M13049" s="290"/>
      <c r="N13049" s="314"/>
    </row>
    <row r="13050" spans="12:14" s="291" customFormat="1" ht="12.75" hidden="1" customHeight="1">
      <c r="L13050" s="293"/>
      <c r="M13050" s="290"/>
      <c r="N13050" s="314"/>
    </row>
    <row r="13051" spans="12:14" s="291" customFormat="1" ht="12.75" hidden="1" customHeight="1">
      <c r="L13051" s="293"/>
      <c r="M13051" s="290"/>
      <c r="N13051" s="314"/>
    </row>
    <row r="13052" spans="12:14" s="291" customFormat="1" ht="12.75" hidden="1" customHeight="1">
      <c r="L13052" s="293"/>
      <c r="M13052" s="290"/>
      <c r="N13052" s="314"/>
    </row>
    <row r="13053" spans="12:14" s="291" customFormat="1" ht="12.75" hidden="1" customHeight="1">
      <c r="L13053" s="293"/>
      <c r="M13053" s="290"/>
      <c r="N13053" s="314"/>
    </row>
    <row r="13054" spans="12:14" s="291" customFormat="1" ht="12.75" hidden="1" customHeight="1">
      <c r="L13054" s="293"/>
      <c r="M13054" s="290"/>
      <c r="N13054" s="314"/>
    </row>
    <row r="13055" spans="12:14" s="291" customFormat="1" ht="12.75" hidden="1" customHeight="1">
      <c r="L13055" s="293"/>
      <c r="M13055" s="290"/>
      <c r="N13055" s="314"/>
    </row>
    <row r="13056" spans="12:14" s="291" customFormat="1" ht="12.75" hidden="1" customHeight="1">
      <c r="L13056" s="293"/>
      <c r="M13056" s="290"/>
      <c r="N13056" s="314"/>
    </row>
    <row r="13057" spans="12:14" s="291" customFormat="1" ht="12.75" hidden="1" customHeight="1">
      <c r="L13057" s="293"/>
      <c r="M13057" s="290"/>
      <c r="N13057" s="314"/>
    </row>
    <row r="13058" spans="12:14" s="291" customFormat="1" ht="12.75" hidden="1" customHeight="1">
      <c r="L13058" s="293"/>
      <c r="M13058" s="290"/>
      <c r="N13058" s="314"/>
    </row>
    <row r="13059" spans="12:14" s="291" customFormat="1" ht="12.75" hidden="1" customHeight="1">
      <c r="L13059" s="293"/>
      <c r="M13059" s="290"/>
      <c r="N13059" s="314"/>
    </row>
    <row r="13060" spans="12:14" s="291" customFormat="1" ht="12.75" hidden="1" customHeight="1">
      <c r="L13060" s="293"/>
      <c r="M13060" s="290"/>
      <c r="N13060" s="314"/>
    </row>
    <row r="13061" spans="12:14" s="291" customFormat="1" ht="12.75" hidden="1" customHeight="1">
      <c r="L13061" s="293"/>
      <c r="M13061" s="290"/>
      <c r="N13061" s="314"/>
    </row>
    <row r="13062" spans="12:14" s="291" customFormat="1" ht="12.75" hidden="1" customHeight="1">
      <c r="L13062" s="293"/>
      <c r="M13062" s="290"/>
      <c r="N13062" s="314"/>
    </row>
    <row r="13063" spans="12:14" s="291" customFormat="1" ht="12.75" hidden="1" customHeight="1">
      <c r="L13063" s="293"/>
      <c r="M13063" s="290"/>
      <c r="N13063" s="314"/>
    </row>
    <row r="13064" spans="12:14" s="291" customFormat="1" ht="12.75" hidden="1" customHeight="1">
      <c r="L13064" s="293"/>
      <c r="M13064" s="290"/>
      <c r="N13064" s="314"/>
    </row>
    <row r="13065" spans="12:14" s="291" customFormat="1" ht="12.75" hidden="1" customHeight="1">
      <c r="L13065" s="293"/>
      <c r="M13065" s="290"/>
      <c r="N13065" s="314"/>
    </row>
    <row r="13066" spans="12:14" s="291" customFormat="1" ht="12.75" hidden="1" customHeight="1">
      <c r="L13066" s="293"/>
      <c r="M13066" s="290"/>
      <c r="N13066" s="314"/>
    </row>
    <row r="13067" spans="12:14" s="291" customFormat="1" ht="12.75" hidden="1" customHeight="1">
      <c r="L13067" s="293"/>
      <c r="M13067" s="290"/>
      <c r="N13067" s="314"/>
    </row>
    <row r="13068" spans="12:14" s="291" customFormat="1" ht="12.75" hidden="1" customHeight="1">
      <c r="L13068" s="293"/>
      <c r="M13068" s="290"/>
      <c r="N13068" s="314"/>
    </row>
    <row r="13069" spans="12:14" s="291" customFormat="1" ht="12.75" hidden="1" customHeight="1">
      <c r="L13069" s="293"/>
      <c r="M13069" s="290"/>
      <c r="N13069" s="314"/>
    </row>
    <row r="13070" spans="12:14" s="291" customFormat="1" ht="12.75" hidden="1" customHeight="1">
      <c r="L13070" s="293"/>
      <c r="M13070" s="290"/>
      <c r="N13070" s="314"/>
    </row>
    <row r="13071" spans="12:14" s="291" customFormat="1" ht="12.75" hidden="1" customHeight="1">
      <c r="L13071" s="293"/>
      <c r="M13071" s="290"/>
      <c r="N13071" s="314"/>
    </row>
    <row r="13072" spans="12:14" s="291" customFormat="1" ht="12.75" hidden="1" customHeight="1">
      <c r="L13072" s="293"/>
      <c r="M13072" s="290"/>
      <c r="N13072" s="314"/>
    </row>
    <row r="13073" spans="12:14" s="291" customFormat="1" ht="12.75" hidden="1" customHeight="1">
      <c r="L13073" s="293"/>
      <c r="M13073" s="290"/>
      <c r="N13073" s="314"/>
    </row>
    <row r="13074" spans="12:14" s="291" customFormat="1" ht="12.75" hidden="1" customHeight="1">
      <c r="L13074" s="293"/>
      <c r="M13074" s="290"/>
      <c r="N13074" s="314"/>
    </row>
    <row r="13075" spans="12:14" s="291" customFormat="1" ht="12.75" hidden="1" customHeight="1">
      <c r="L13075" s="293"/>
      <c r="M13075" s="290"/>
      <c r="N13075" s="314"/>
    </row>
    <row r="13076" spans="12:14" s="291" customFormat="1" ht="12.75" hidden="1" customHeight="1">
      <c r="L13076" s="293"/>
      <c r="M13076" s="290"/>
      <c r="N13076" s="314"/>
    </row>
    <row r="13077" spans="12:14" s="291" customFormat="1" ht="12.75" hidden="1" customHeight="1">
      <c r="L13077" s="293"/>
      <c r="M13077" s="290"/>
      <c r="N13077" s="314"/>
    </row>
    <row r="13078" spans="12:14" s="291" customFormat="1" ht="12.75" hidden="1" customHeight="1">
      <c r="L13078" s="293"/>
      <c r="M13078" s="290"/>
      <c r="N13078" s="314"/>
    </row>
    <row r="13079" spans="12:14" s="291" customFormat="1" ht="12.75" hidden="1" customHeight="1">
      <c r="L13079" s="293"/>
      <c r="M13079" s="290"/>
      <c r="N13079" s="314"/>
    </row>
    <row r="13080" spans="12:14" s="291" customFormat="1" ht="12.75" hidden="1" customHeight="1">
      <c r="L13080" s="293"/>
      <c r="M13080" s="290"/>
      <c r="N13080" s="314"/>
    </row>
    <row r="13081" spans="12:14" s="291" customFormat="1" ht="12.75" hidden="1" customHeight="1">
      <c r="L13081" s="293"/>
      <c r="M13081" s="290"/>
      <c r="N13081" s="314"/>
    </row>
    <row r="13082" spans="12:14" s="291" customFormat="1" ht="12.75" hidden="1" customHeight="1">
      <c r="L13082" s="293"/>
      <c r="M13082" s="290"/>
      <c r="N13082" s="314"/>
    </row>
    <row r="13083" spans="12:14" s="291" customFormat="1" ht="12.75" hidden="1" customHeight="1">
      <c r="L13083" s="293"/>
      <c r="M13083" s="290"/>
      <c r="N13083" s="314"/>
    </row>
    <row r="13084" spans="12:14" s="291" customFormat="1" ht="12.75" hidden="1" customHeight="1">
      <c r="L13084" s="293"/>
      <c r="M13084" s="290"/>
      <c r="N13084" s="314"/>
    </row>
    <row r="13085" spans="12:14" s="291" customFormat="1" ht="12.75" hidden="1" customHeight="1">
      <c r="L13085" s="293"/>
      <c r="M13085" s="290"/>
      <c r="N13085" s="314"/>
    </row>
    <row r="13086" spans="12:14" s="291" customFormat="1" ht="12.75" hidden="1" customHeight="1">
      <c r="L13086" s="293"/>
      <c r="M13086" s="290"/>
      <c r="N13086" s="314"/>
    </row>
    <row r="13087" spans="12:14" s="291" customFormat="1" ht="12.75" hidden="1" customHeight="1">
      <c r="L13087" s="293"/>
      <c r="M13087" s="290"/>
      <c r="N13087" s="314"/>
    </row>
    <row r="13088" spans="12:14" s="291" customFormat="1" ht="12.75" hidden="1" customHeight="1">
      <c r="L13088" s="293"/>
      <c r="M13088" s="290"/>
      <c r="N13088" s="314"/>
    </row>
    <row r="13089" spans="12:14" s="291" customFormat="1" ht="12.75" hidden="1" customHeight="1">
      <c r="L13089" s="293"/>
      <c r="M13089" s="290"/>
      <c r="N13089" s="314"/>
    </row>
    <row r="13090" spans="12:14" s="291" customFormat="1" ht="12.75" hidden="1" customHeight="1">
      <c r="L13090" s="293"/>
      <c r="M13090" s="290"/>
      <c r="N13090" s="314"/>
    </row>
    <row r="13091" spans="12:14" s="291" customFormat="1" ht="12.75" hidden="1" customHeight="1">
      <c r="L13091" s="293"/>
      <c r="M13091" s="290"/>
      <c r="N13091" s="314"/>
    </row>
    <row r="13092" spans="12:14" s="291" customFormat="1" ht="12.75" hidden="1" customHeight="1">
      <c r="L13092" s="293"/>
      <c r="M13092" s="290"/>
      <c r="N13092" s="314"/>
    </row>
    <row r="13093" spans="12:14" s="291" customFormat="1" ht="12.75" hidden="1" customHeight="1">
      <c r="L13093" s="293"/>
      <c r="M13093" s="290"/>
      <c r="N13093" s="314"/>
    </row>
    <row r="13094" spans="12:14" s="291" customFormat="1" ht="12.75" hidden="1" customHeight="1">
      <c r="L13094" s="293"/>
      <c r="M13094" s="290"/>
      <c r="N13094" s="314"/>
    </row>
    <row r="13095" spans="12:14" s="291" customFormat="1" ht="12.75" hidden="1" customHeight="1">
      <c r="L13095" s="293"/>
      <c r="M13095" s="290"/>
      <c r="N13095" s="314"/>
    </row>
    <row r="13096" spans="12:14" s="291" customFormat="1" ht="12.75" hidden="1" customHeight="1">
      <c r="L13096" s="293"/>
      <c r="M13096" s="290"/>
      <c r="N13096" s="314"/>
    </row>
    <row r="13097" spans="12:14" s="291" customFormat="1" ht="12.75" hidden="1" customHeight="1">
      <c r="L13097" s="293"/>
      <c r="M13097" s="290"/>
      <c r="N13097" s="314"/>
    </row>
    <row r="13098" spans="12:14" s="291" customFormat="1" ht="12.75" hidden="1" customHeight="1">
      <c r="L13098" s="293"/>
      <c r="M13098" s="290"/>
      <c r="N13098" s="314"/>
    </row>
    <row r="13099" spans="12:14" s="291" customFormat="1" ht="12.75" hidden="1" customHeight="1">
      <c r="L13099" s="293"/>
      <c r="M13099" s="290"/>
      <c r="N13099" s="314"/>
    </row>
    <row r="13100" spans="12:14" s="291" customFormat="1" ht="12.75" hidden="1" customHeight="1">
      <c r="L13100" s="293"/>
      <c r="M13100" s="290"/>
      <c r="N13100" s="314"/>
    </row>
    <row r="13101" spans="12:14" s="291" customFormat="1" ht="12.75" hidden="1" customHeight="1">
      <c r="L13101" s="293"/>
      <c r="M13101" s="290"/>
      <c r="N13101" s="314"/>
    </row>
    <row r="13102" spans="12:14" s="291" customFormat="1" ht="12.75" hidden="1" customHeight="1">
      <c r="L13102" s="293"/>
      <c r="M13102" s="290"/>
      <c r="N13102" s="314"/>
    </row>
    <row r="13103" spans="12:14" s="291" customFormat="1" ht="12.75" hidden="1" customHeight="1">
      <c r="L13103" s="293"/>
      <c r="M13103" s="290"/>
      <c r="N13103" s="314"/>
    </row>
    <row r="13104" spans="12:14" s="291" customFormat="1" ht="12.75" hidden="1" customHeight="1">
      <c r="L13104" s="293"/>
      <c r="M13104" s="290"/>
      <c r="N13104" s="314"/>
    </row>
    <row r="13105" spans="12:14" s="291" customFormat="1" ht="12.75" hidden="1" customHeight="1">
      <c r="L13105" s="293"/>
      <c r="M13105" s="290"/>
      <c r="N13105" s="314"/>
    </row>
    <row r="13106" spans="12:14" s="291" customFormat="1" ht="12.75" hidden="1" customHeight="1">
      <c r="L13106" s="293"/>
      <c r="M13106" s="290"/>
      <c r="N13106" s="314"/>
    </row>
    <row r="13107" spans="12:14" s="291" customFormat="1" ht="12.75" hidden="1" customHeight="1">
      <c r="L13107" s="293"/>
      <c r="M13107" s="290"/>
      <c r="N13107" s="314"/>
    </row>
    <row r="13108" spans="12:14" s="291" customFormat="1" ht="12.75" hidden="1" customHeight="1">
      <c r="L13108" s="293"/>
      <c r="M13108" s="290"/>
      <c r="N13108" s="314"/>
    </row>
    <row r="13109" spans="12:14" s="291" customFormat="1" ht="12.75" hidden="1" customHeight="1">
      <c r="L13109" s="293"/>
      <c r="M13109" s="290"/>
      <c r="N13109" s="314"/>
    </row>
    <row r="13110" spans="12:14" s="291" customFormat="1" ht="12.75" hidden="1" customHeight="1">
      <c r="L13110" s="293"/>
      <c r="M13110" s="290"/>
      <c r="N13110" s="314"/>
    </row>
    <row r="13111" spans="12:14" s="291" customFormat="1" ht="12.75" hidden="1" customHeight="1">
      <c r="L13111" s="293"/>
      <c r="M13111" s="290"/>
      <c r="N13111" s="314"/>
    </row>
    <row r="13112" spans="12:14" s="291" customFormat="1" ht="12.75" hidden="1" customHeight="1">
      <c r="L13112" s="293"/>
      <c r="M13112" s="290"/>
      <c r="N13112" s="314"/>
    </row>
    <row r="13113" spans="12:14" s="291" customFormat="1" ht="12.75" hidden="1" customHeight="1">
      <c r="L13113" s="293"/>
      <c r="M13113" s="290"/>
      <c r="N13113" s="314"/>
    </row>
    <row r="13114" spans="12:14" s="291" customFormat="1" ht="12.75" hidden="1" customHeight="1">
      <c r="L13114" s="293"/>
      <c r="M13114" s="290"/>
      <c r="N13114" s="314"/>
    </row>
    <row r="13115" spans="12:14" s="291" customFormat="1" ht="12.75" hidden="1" customHeight="1">
      <c r="L13115" s="293"/>
      <c r="M13115" s="290"/>
      <c r="N13115" s="314"/>
    </row>
    <row r="13116" spans="12:14" s="291" customFormat="1" ht="12.75" hidden="1" customHeight="1">
      <c r="L13116" s="293"/>
      <c r="M13116" s="290"/>
      <c r="N13116" s="314"/>
    </row>
    <row r="13117" spans="12:14" s="291" customFormat="1" ht="12.75" hidden="1" customHeight="1">
      <c r="L13117" s="293"/>
      <c r="M13117" s="290"/>
      <c r="N13117" s="314"/>
    </row>
    <row r="13118" spans="12:14" s="291" customFormat="1" ht="12.75" hidden="1" customHeight="1">
      <c r="L13118" s="293"/>
      <c r="M13118" s="290"/>
      <c r="N13118" s="314"/>
    </row>
    <row r="13119" spans="12:14" s="291" customFormat="1" ht="12.75" hidden="1" customHeight="1">
      <c r="L13119" s="293"/>
      <c r="M13119" s="290"/>
      <c r="N13119" s="314"/>
    </row>
    <row r="13120" spans="12:14" s="291" customFormat="1" ht="12.75" hidden="1" customHeight="1">
      <c r="L13120" s="293"/>
      <c r="M13120" s="290"/>
      <c r="N13120" s="314"/>
    </row>
    <row r="13121" spans="12:14" s="291" customFormat="1" ht="12.75" hidden="1" customHeight="1">
      <c r="L13121" s="293"/>
      <c r="M13121" s="290"/>
      <c r="N13121" s="314"/>
    </row>
    <row r="13122" spans="12:14" s="291" customFormat="1" ht="12.75" hidden="1" customHeight="1">
      <c r="L13122" s="293"/>
      <c r="M13122" s="290"/>
      <c r="N13122" s="314"/>
    </row>
    <row r="13123" spans="12:14" s="291" customFormat="1" ht="12.75" hidden="1" customHeight="1">
      <c r="L13123" s="293"/>
      <c r="M13123" s="290"/>
      <c r="N13123" s="314"/>
    </row>
    <row r="13124" spans="12:14" s="291" customFormat="1" ht="12.75" hidden="1" customHeight="1">
      <c r="L13124" s="293"/>
      <c r="M13124" s="290"/>
      <c r="N13124" s="314"/>
    </row>
    <row r="13125" spans="12:14" s="291" customFormat="1" ht="12.75" hidden="1" customHeight="1">
      <c r="L13125" s="293"/>
      <c r="M13125" s="290"/>
      <c r="N13125" s="314"/>
    </row>
    <row r="13126" spans="12:14" s="291" customFormat="1" ht="12.75" hidden="1" customHeight="1">
      <c r="L13126" s="293"/>
      <c r="M13126" s="290"/>
      <c r="N13126" s="314"/>
    </row>
    <row r="13127" spans="12:14" s="291" customFormat="1" ht="12.75" hidden="1" customHeight="1">
      <c r="L13127" s="293"/>
      <c r="M13127" s="290"/>
      <c r="N13127" s="314"/>
    </row>
    <row r="13128" spans="12:14" s="291" customFormat="1" ht="12.75" hidden="1" customHeight="1">
      <c r="L13128" s="293"/>
      <c r="M13128" s="290"/>
      <c r="N13128" s="314"/>
    </row>
    <row r="13129" spans="12:14" s="291" customFormat="1" ht="12.75" hidden="1" customHeight="1">
      <c r="L13129" s="293"/>
      <c r="M13129" s="290"/>
      <c r="N13129" s="314"/>
    </row>
    <row r="13130" spans="12:14" s="291" customFormat="1" ht="12.75" hidden="1" customHeight="1">
      <c r="L13130" s="293"/>
      <c r="M13130" s="290"/>
      <c r="N13130" s="314"/>
    </row>
    <row r="13131" spans="12:14" s="291" customFormat="1" ht="12.75" hidden="1" customHeight="1">
      <c r="L13131" s="293"/>
      <c r="M13131" s="290"/>
      <c r="N13131" s="314"/>
    </row>
    <row r="13132" spans="12:14" s="291" customFormat="1" ht="12.75" hidden="1" customHeight="1">
      <c r="L13132" s="293"/>
      <c r="M13132" s="290"/>
      <c r="N13132" s="314"/>
    </row>
    <row r="13133" spans="12:14" s="291" customFormat="1" ht="12.75" hidden="1" customHeight="1">
      <c r="L13133" s="293"/>
      <c r="M13133" s="290"/>
      <c r="N13133" s="314"/>
    </row>
    <row r="13134" spans="12:14" s="291" customFormat="1" ht="12.75" hidden="1" customHeight="1">
      <c r="L13134" s="293"/>
      <c r="M13134" s="290"/>
      <c r="N13134" s="314"/>
    </row>
    <row r="13135" spans="12:14" s="291" customFormat="1" ht="12.75" hidden="1" customHeight="1">
      <c r="L13135" s="293"/>
      <c r="M13135" s="290"/>
      <c r="N13135" s="314"/>
    </row>
    <row r="13136" spans="12:14" s="291" customFormat="1" ht="12.75" hidden="1" customHeight="1">
      <c r="L13136" s="293"/>
      <c r="M13136" s="290"/>
      <c r="N13136" s="314"/>
    </row>
    <row r="13137" spans="12:14" s="291" customFormat="1" ht="12.75" hidden="1" customHeight="1">
      <c r="L13137" s="293"/>
      <c r="M13137" s="290"/>
      <c r="N13137" s="314"/>
    </row>
    <row r="13138" spans="12:14" s="291" customFormat="1" ht="12.75" hidden="1" customHeight="1">
      <c r="L13138" s="293"/>
      <c r="M13138" s="290"/>
      <c r="N13138" s="314"/>
    </row>
    <row r="13139" spans="12:14" s="291" customFormat="1" ht="12.75" hidden="1" customHeight="1">
      <c r="L13139" s="293"/>
      <c r="M13139" s="290"/>
      <c r="N13139" s="314"/>
    </row>
    <row r="13140" spans="12:14" s="291" customFormat="1" ht="12.75" hidden="1" customHeight="1">
      <c r="L13140" s="293"/>
      <c r="M13140" s="290"/>
      <c r="N13140" s="314"/>
    </row>
    <row r="13141" spans="12:14" s="291" customFormat="1" ht="12.75" hidden="1" customHeight="1">
      <c r="L13141" s="293"/>
      <c r="M13141" s="290"/>
      <c r="N13141" s="314"/>
    </row>
    <row r="13142" spans="12:14" s="291" customFormat="1" ht="12.75" hidden="1" customHeight="1">
      <c r="L13142" s="293"/>
      <c r="M13142" s="290"/>
      <c r="N13142" s="314"/>
    </row>
    <row r="13143" spans="12:14" s="291" customFormat="1" ht="12.75" hidden="1" customHeight="1">
      <c r="L13143" s="293"/>
      <c r="M13143" s="290"/>
      <c r="N13143" s="314"/>
    </row>
    <row r="13144" spans="12:14" s="291" customFormat="1" ht="12.75" hidden="1" customHeight="1">
      <c r="L13144" s="293"/>
      <c r="M13144" s="290"/>
      <c r="N13144" s="314"/>
    </row>
    <row r="13145" spans="12:14" s="291" customFormat="1" ht="12.75" hidden="1" customHeight="1">
      <c r="L13145" s="293"/>
      <c r="M13145" s="290"/>
      <c r="N13145" s="314"/>
    </row>
    <row r="13146" spans="12:14" s="291" customFormat="1" ht="12.75" hidden="1" customHeight="1">
      <c r="L13146" s="293"/>
      <c r="M13146" s="290"/>
      <c r="N13146" s="314"/>
    </row>
    <row r="13147" spans="12:14" s="291" customFormat="1" ht="12.75" hidden="1" customHeight="1">
      <c r="L13147" s="293"/>
      <c r="M13147" s="290"/>
      <c r="N13147" s="314"/>
    </row>
    <row r="13148" spans="12:14" s="291" customFormat="1" ht="12.75" hidden="1" customHeight="1">
      <c r="L13148" s="293"/>
      <c r="M13148" s="290"/>
      <c r="N13148" s="314"/>
    </row>
    <row r="13149" spans="12:14" s="291" customFormat="1" ht="12.75" hidden="1" customHeight="1">
      <c r="L13149" s="293"/>
      <c r="M13149" s="290"/>
      <c r="N13149" s="314"/>
    </row>
    <row r="13150" spans="12:14" s="291" customFormat="1" ht="12.75" hidden="1" customHeight="1">
      <c r="L13150" s="293"/>
      <c r="M13150" s="290"/>
      <c r="N13150" s="314"/>
    </row>
    <row r="13151" spans="12:14" s="291" customFormat="1" ht="12.75" hidden="1" customHeight="1">
      <c r="L13151" s="293"/>
      <c r="M13151" s="290"/>
      <c r="N13151" s="314"/>
    </row>
    <row r="13152" spans="12:14" s="291" customFormat="1" ht="12.75" hidden="1" customHeight="1">
      <c r="L13152" s="293"/>
      <c r="M13152" s="290"/>
      <c r="N13152" s="314"/>
    </row>
    <row r="13153" spans="12:14" s="291" customFormat="1" ht="12.75" hidden="1" customHeight="1">
      <c r="L13153" s="293"/>
      <c r="M13153" s="290"/>
      <c r="N13153" s="314"/>
    </row>
    <row r="13154" spans="12:14" s="291" customFormat="1" ht="12.75" hidden="1" customHeight="1">
      <c r="L13154" s="293"/>
      <c r="M13154" s="290"/>
      <c r="N13154" s="314"/>
    </row>
    <row r="13155" spans="12:14" s="291" customFormat="1" ht="12.75" hidden="1" customHeight="1">
      <c r="L13155" s="293"/>
      <c r="M13155" s="290"/>
      <c r="N13155" s="314"/>
    </row>
    <row r="13156" spans="12:14" s="291" customFormat="1" ht="12.75" hidden="1" customHeight="1">
      <c r="L13156" s="293"/>
      <c r="M13156" s="290"/>
      <c r="N13156" s="314"/>
    </row>
    <row r="13157" spans="12:14" s="291" customFormat="1" ht="12.75" hidden="1" customHeight="1">
      <c r="L13157" s="293"/>
      <c r="M13157" s="290"/>
      <c r="N13157" s="314"/>
    </row>
    <row r="13158" spans="12:14" s="291" customFormat="1" ht="12.75" hidden="1" customHeight="1">
      <c r="L13158" s="293"/>
      <c r="M13158" s="290"/>
      <c r="N13158" s="314"/>
    </row>
    <row r="13159" spans="12:14" s="291" customFormat="1" ht="12.75" hidden="1" customHeight="1">
      <c r="L13159" s="293"/>
      <c r="M13159" s="290"/>
      <c r="N13159" s="314"/>
    </row>
    <row r="13160" spans="12:14" s="291" customFormat="1" ht="12.75" hidden="1" customHeight="1">
      <c r="L13160" s="293"/>
      <c r="M13160" s="290"/>
      <c r="N13160" s="314"/>
    </row>
    <row r="13161" spans="12:14" s="291" customFormat="1" ht="12.75" hidden="1" customHeight="1">
      <c r="L13161" s="293"/>
      <c r="M13161" s="290"/>
      <c r="N13161" s="314"/>
    </row>
    <row r="13162" spans="12:14" s="291" customFormat="1" ht="12.75" hidden="1" customHeight="1">
      <c r="L13162" s="293"/>
      <c r="M13162" s="290"/>
      <c r="N13162" s="314"/>
    </row>
    <row r="13163" spans="12:14" s="291" customFormat="1" ht="12.75" hidden="1" customHeight="1">
      <c r="L13163" s="293"/>
      <c r="M13163" s="290"/>
      <c r="N13163" s="314"/>
    </row>
    <row r="13164" spans="12:14" s="291" customFormat="1" ht="12.75" hidden="1" customHeight="1">
      <c r="L13164" s="293"/>
      <c r="M13164" s="290"/>
      <c r="N13164" s="314"/>
    </row>
    <row r="13165" spans="12:14" s="291" customFormat="1" ht="12.75" hidden="1" customHeight="1">
      <c r="L13165" s="293"/>
      <c r="M13165" s="290"/>
      <c r="N13165" s="314"/>
    </row>
    <row r="13166" spans="12:14" s="291" customFormat="1" ht="12.75" hidden="1" customHeight="1">
      <c r="L13166" s="293"/>
      <c r="M13166" s="290"/>
      <c r="N13166" s="314"/>
    </row>
    <row r="13167" spans="12:14" s="291" customFormat="1" ht="12.75" hidden="1" customHeight="1">
      <c r="L13167" s="293"/>
      <c r="M13167" s="290"/>
      <c r="N13167" s="314"/>
    </row>
    <row r="13168" spans="12:14" s="291" customFormat="1" ht="12.75" hidden="1" customHeight="1">
      <c r="L13168" s="293"/>
      <c r="M13168" s="290"/>
      <c r="N13168" s="314"/>
    </row>
    <row r="13169" spans="12:14" s="291" customFormat="1" ht="12.75" hidden="1" customHeight="1">
      <c r="L13169" s="293"/>
      <c r="M13169" s="290"/>
      <c r="N13169" s="314"/>
    </row>
    <row r="13170" spans="12:14" s="291" customFormat="1" ht="12.75" hidden="1" customHeight="1">
      <c r="L13170" s="293"/>
      <c r="M13170" s="290"/>
      <c r="N13170" s="314"/>
    </row>
    <row r="13171" spans="12:14" s="291" customFormat="1" ht="12.75" hidden="1" customHeight="1">
      <c r="L13171" s="293"/>
      <c r="M13171" s="290"/>
      <c r="N13171" s="314"/>
    </row>
    <row r="13172" spans="12:14" s="291" customFormat="1" ht="12.75" hidden="1" customHeight="1">
      <c r="L13172" s="293"/>
      <c r="M13172" s="290"/>
      <c r="N13172" s="314"/>
    </row>
    <row r="13173" spans="12:14" s="291" customFormat="1" ht="12.75" hidden="1" customHeight="1">
      <c r="L13173" s="293"/>
      <c r="M13173" s="290"/>
      <c r="N13173" s="314"/>
    </row>
    <row r="13174" spans="12:14" s="291" customFormat="1" ht="12.75" hidden="1" customHeight="1">
      <c r="L13174" s="293"/>
      <c r="M13174" s="290"/>
      <c r="N13174" s="314"/>
    </row>
    <row r="13175" spans="12:14" s="291" customFormat="1" ht="12.75" hidden="1" customHeight="1">
      <c r="L13175" s="293"/>
      <c r="M13175" s="290"/>
      <c r="N13175" s="314"/>
    </row>
    <row r="13176" spans="12:14" s="291" customFormat="1" ht="12.75" hidden="1" customHeight="1">
      <c r="L13176" s="293"/>
      <c r="M13176" s="290"/>
      <c r="N13176" s="314"/>
    </row>
    <row r="13177" spans="12:14" s="291" customFormat="1" ht="12.75" hidden="1" customHeight="1">
      <c r="L13177" s="293"/>
      <c r="M13177" s="290"/>
      <c r="N13177" s="314"/>
    </row>
    <row r="13178" spans="12:14" s="291" customFormat="1" ht="12.75" hidden="1" customHeight="1">
      <c r="L13178" s="293"/>
      <c r="M13178" s="290"/>
      <c r="N13178" s="314"/>
    </row>
    <row r="13179" spans="12:14" s="291" customFormat="1" ht="12.75" hidden="1" customHeight="1">
      <c r="L13179" s="293"/>
      <c r="M13179" s="290"/>
      <c r="N13179" s="314"/>
    </row>
    <row r="13180" spans="12:14" s="291" customFormat="1" ht="12.75" hidden="1" customHeight="1">
      <c r="L13180" s="293"/>
      <c r="M13180" s="290"/>
      <c r="N13180" s="314"/>
    </row>
    <row r="13181" spans="12:14" s="291" customFormat="1" ht="12.75" hidden="1" customHeight="1">
      <c r="L13181" s="293"/>
      <c r="M13181" s="290"/>
      <c r="N13181" s="314"/>
    </row>
    <row r="13182" spans="12:14" s="291" customFormat="1" ht="12.75" hidden="1" customHeight="1">
      <c r="L13182" s="293"/>
      <c r="M13182" s="290"/>
      <c r="N13182" s="314"/>
    </row>
    <row r="13183" spans="12:14" s="291" customFormat="1" ht="12.75" hidden="1" customHeight="1">
      <c r="L13183" s="293"/>
      <c r="M13183" s="290"/>
      <c r="N13183" s="314"/>
    </row>
    <row r="13184" spans="12:14" s="291" customFormat="1" ht="12.75" hidden="1" customHeight="1">
      <c r="L13184" s="293"/>
      <c r="M13184" s="290"/>
      <c r="N13184" s="314"/>
    </row>
    <row r="13185" spans="12:14" s="291" customFormat="1" ht="12.75" hidden="1" customHeight="1">
      <c r="L13185" s="293"/>
      <c r="M13185" s="290"/>
      <c r="N13185" s="314"/>
    </row>
    <row r="13186" spans="12:14" s="291" customFormat="1" ht="12.75" hidden="1" customHeight="1">
      <c r="L13186" s="293"/>
      <c r="M13186" s="290"/>
      <c r="N13186" s="314"/>
    </row>
    <row r="13187" spans="12:14" s="291" customFormat="1" ht="12.75" hidden="1" customHeight="1">
      <c r="L13187" s="293"/>
      <c r="M13187" s="290"/>
      <c r="N13187" s="314"/>
    </row>
    <row r="13188" spans="12:14" s="291" customFormat="1" ht="12.75" hidden="1" customHeight="1">
      <c r="L13188" s="293"/>
      <c r="M13188" s="290"/>
      <c r="N13188" s="314"/>
    </row>
    <row r="13189" spans="12:14" s="291" customFormat="1" ht="12.75" hidden="1" customHeight="1">
      <c r="L13189" s="293"/>
      <c r="M13189" s="290"/>
      <c r="N13189" s="314"/>
    </row>
    <row r="13190" spans="12:14" s="291" customFormat="1" ht="12.75" hidden="1" customHeight="1">
      <c r="L13190" s="293"/>
      <c r="M13190" s="290"/>
      <c r="N13190" s="314"/>
    </row>
    <row r="13191" spans="12:14" s="291" customFormat="1" ht="12.75" hidden="1" customHeight="1">
      <c r="L13191" s="293"/>
      <c r="M13191" s="290"/>
      <c r="N13191" s="314"/>
    </row>
    <row r="13192" spans="12:14" s="291" customFormat="1" ht="12.75" hidden="1" customHeight="1">
      <c r="L13192" s="293"/>
      <c r="M13192" s="290"/>
      <c r="N13192" s="314"/>
    </row>
    <row r="13193" spans="12:14" s="291" customFormat="1" ht="12.75" hidden="1" customHeight="1">
      <c r="L13193" s="293"/>
      <c r="M13193" s="290"/>
      <c r="N13193" s="314"/>
    </row>
    <row r="13194" spans="12:14" s="291" customFormat="1" ht="12.75" hidden="1" customHeight="1">
      <c r="L13194" s="293"/>
      <c r="M13194" s="290"/>
      <c r="N13194" s="314"/>
    </row>
    <row r="13195" spans="12:14" s="291" customFormat="1" ht="12.75" hidden="1" customHeight="1">
      <c r="L13195" s="293"/>
      <c r="M13195" s="290"/>
      <c r="N13195" s="314"/>
    </row>
    <row r="13196" spans="12:14" s="291" customFormat="1" ht="12.75" hidden="1" customHeight="1">
      <c r="L13196" s="293"/>
      <c r="M13196" s="290"/>
      <c r="N13196" s="314"/>
    </row>
    <row r="13197" spans="12:14" s="291" customFormat="1" ht="12.75" hidden="1" customHeight="1">
      <c r="L13197" s="293"/>
      <c r="M13197" s="290"/>
      <c r="N13197" s="314"/>
    </row>
    <row r="13198" spans="12:14" s="291" customFormat="1" ht="12.75" hidden="1" customHeight="1">
      <c r="L13198" s="293"/>
      <c r="M13198" s="290"/>
      <c r="N13198" s="314"/>
    </row>
    <row r="13199" spans="12:14" s="291" customFormat="1" ht="12.75" hidden="1" customHeight="1">
      <c r="L13199" s="293"/>
      <c r="M13199" s="290"/>
      <c r="N13199" s="314"/>
    </row>
    <row r="13200" spans="12:14" s="291" customFormat="1" ht="12.75" hidden="1" customHeight="1">
      <c r="L13200" s="293"/>
      <c r="M13200" s="290"/>
      <c r="N13200" s="314"/>
    </row>
    <row r="13201" spans="12:14" s="291" customFormat="1" ht="12.75" hidden="1" customHeight="1">
      <c r="L13201" s="293"/>
      <c r="M13201" s="290"/>
      <c r="N13201" s="314"/>
    </row>
    <row r="13202" spans="12:14" s="291" customFormat="1" ht="12.75" hidden="1" customHeight="1">
      <c r="L13202" s="293"/>
      <c r="M13202" s="290"/>
      <c r="N13202" s="314"/>
    </row>
    <row r="13203" spans="12:14" s="291" customFormat="1" ht="12.75" hidden="1" customHeight="1">
      <c r="L13203" s="293"/>
      <c r="M13203" s="290"/>
      <c r="N13203" s="314"/>
    </row>
    <row r="13204" spans="12:14" s="291" customFormat="1" ht="12.75" hidden="1" customHeight="1">
      <c r="L13204" s="293"/>
      <c r="M13204" s="290"/>
      <c r="N13204" s="314"/>
    </row>
    <row r="13205" spans="12:14" s="291" customFormat="1" ht="12.75" hidden="1" customHeight="1">
      <c r="L13205" s="293"/>
      <c r="M13205" s="290"/>
      <c r="N13205" s="314"/>
    </row>
    <row r="13206" spans="12:14" s="291" customFormat="1" ht="12.75" hidden="1" customHeight="1">
      <c r="L13206" s="293"/>
      <c r="M13206" s="290"/>
      <c r="N13206" s="314"/>
    </row>
    <row r="13207" spans="12:14" s="291" customFormat="1" ht="12.75" hidden="1" customHeight="1">
      <c r="L13207" s="293"/>
      <c r="M13207" s="290"/>
      <c r="N13207" s="314"/>
    </row>
    <row r="13208" spans="12:14" s="291" customFormat="1" ht="12.75" hidden="1" customHeight="1">
      <c r="L13208" s="293"/>
      <c r="M13208" s="290"/>
      <c r="N13208" s="314"/>
    </row>
    <row r="13209" spans="12:14" s="291" customFormat="1" ht="12.75" hidden="1" customHeight="1">
      <c r="L13209" s="293"/>
      <c r="M13209" s="290"/>
      <c r="N13209" s="314"/>
    </row>
    <row r="13210" spans="12:14" s="291" customFormat="1" ht="12.75" hidden="1" customHeight="1">
      <c r="L13210" s="293"/>
      <c r="M13210" s="290"/>
      <c r="N13210" s="314"/>
    </row>
    <row r="13211" spans="12:14" s="291" customFormat="1" ht="12.75" hidden="1" customHeight="1">
      <c r="L13211" s="293"/>
      <c r="M13211" s="290"/>
      <c r="N13211" s="314"/>
    </row>
    <row r="13212" spans="12:14" s="291" customFormat="1" ht="12.75" hidden="1" customHeight="1">
      <c r="L13212" s="293"/>
      <c r="M13212" s="290"/>
      <c r="N13212" s="314"/>
    </row>
    <row r="13213" spans="12:14" s="291" customFormat="1" ht="12.75" hidden="1" customHeight="1">
      <c r="L13213" s="293"/>
      <c r="M13213" s="290"/>
      <c r="N13213" s="314"/>
    </row>
    <row r="13214" spans="12:14" s="291" customFormat="1" ht="12.75" hidden="1" customHeight="1">
      <c r="L13214" s="293"/>
      <c r="M13214" s="290"/>
      <c r="N13214" s="314"/>
    </row>
    <row r="13215" spans="12:14" s="291" customFormat="1" ht="12.75" hidden="1" customHeight="1">
      <c r="L13215" s="293"/>
      <c r="M13215" s="290"/>
      <c r="N13215" s="314"/>
    </row>
    <row r="13216" spans="12:14" s="291" customFormat="1" ht="12.75" hidden="1" customHeight="1">
      <c r="L13216" s="293"/>
      <c r="M13216" s="290"/>
      <c r="N13216" s="314"/>
    </row>
    <row r="13217" spans="12:14" s="291" customFormat="1" ht="12.75" hidden="1" customHeight="1">
      <c r="L13217" s="293"/>
      <c r="M13217" s="290"/>
      <c r="N13217" s="314"/>
    </row>
    <row r="13218" spans="12:14" s="291" customFormat="1" ht="12.75" hidden="1" customHeight="1">
      <c r="L13218" s="293"/>
      <c r="M13218" s="290"/>
      <c r="N13218" s="314"/>
    </row>
    <row r="13219" spans="12:14" s="291" customFormat="1" ht="12.75" hidden="1" customHeight="1">
      <c r="L13219" s="293"/>
      <c r="M13219" s="290"/>
      <c r="N13219" s="314"/>
    </row>
    <row r="13220" spans="12:14" s="291" customFormat="1" ht="12.75" hidden="1" customHeight="1">
      <c r="L13220" s="293"/>
      <c r="M13220" s="290"/>
      <c r="N13220" s="314"/>
    </row>
    <row r="13221" spans="12:14" s="291" customFormat="1" ht="12.75" hidden="1" customHeight="1">
      <c r="L13221" s="293"/>
      <c r="M13221" s="290"/>
      <c r="N13221" s="314"/>
    </row>
    <row r="13222" spans="12:14" s="291" customFormat="1" ht="12.75" hidden="1" customHeight="1">
      <c r="L13222" s="293"/>
      <c r="M13222" s="290"/>
      <c r="N13222" s="314"/>
    </row>
    <row r="13223" spans="12:14" s="291" customFormat="1" ht="12.75" hidden="1" customHeight="1">
      <c r="L13223" s="293"/>
      <c r="M13223" s="290"/>
      <c r="N13223" s="314"/>
    </row>
    <row r="13224" spans="12:14" s="291" customFormat="1" ht="12.75" hidden="1" customHeight="1">
      <c r="L13224" s="293"/>
      <c r="M13224" s="290"/>
      <c r="N13224" s="314"/>
    </row>
    <row r="13225" spans="12:14" s="291" customFormat="1" ht="12.75" hidden="1" customHeight="1">
      <c r="L13225" s="293"/>
      <c r="M13225" s="290"/>
      <c r="N13225" s="314"/>
    </row>
    <row r="13226" spans="12:14" s="291" customFormat="1" ht="12.75" hidden="1" customHeight="1">
      <c r="L13226" s="293"/>
      <c r="M13226" s="290"/>
      <c r="N13226" s="314"/>
    </row>
    <row r="13227" spans="12:14" s="291" customFormat="1" ht="12.75" hidden="1" customHeight="1">
      <c r="L13227" s="293"/>
      <c r="M13227" s="290"/>
      <c r="N13227" s="314"/>
    </row>
    <row r="13228" spans="12:14" s="291" customFormat="1" ht="12.75" hidden="1" customHeight="1">
      <c r="L13228" s="293"/>
      <c r="M13228" s="290"/>
      <c r="N13228" s="314"/>
    </row>
    <row r="13229" spans="12:14" s="291" customFormat="1" ht="12.75" hidden="1" customHeight="1">
      <c r="L13229" s="293"/>
      <c r="M13229" s="290"/>
      <c r="N13229" s="314"/>
    </row>
    <row r="13230" spans="12:14" s="291" customFormat="1" ht="12.75" hidden="1" customHeight="1">
      <c r="L13230" s="293"/>
      <c r="M13230" s="290"/>
      <c r="N13230" s="314"/>
    </row>
    <row r="13231" spans="12:14" s="291" customFormat="1" ht="12.75" hidden="1" customHeight="1">
      <c r="L13231" s="293"/>
      <c r="M13231" s="290"/>
      <c r="N13231" s="314"/>
    </row>
    <row r="13232" spans="12:14" s="291" customFormat="1" ht="12.75" hidden="1" customHeight="1">
      <c r="L13232" s="293"/>
      <c r="M13232" s="290"/>
      <c r="N13232" s="314"/>
    </row>
    <row r="13233" spans="12:14" s="291" customFormat="1" ht="12.75" hidden="1" customHeight="1">
      <c r="L13233" s="293"/>
      <c r="M13233" s="290"/>
      <c r="N13233" s="314"/>
    </row>
    <row r="13234" spans="12:14" s="291" customFormat="1" ht="12.75" hidden="1" customHeight="1">
      <c r="L13234" s="293"/>
      <c r="M13234" s="290"/>
      <c r="N13234" s="314"/>
    </row>
    <row r="13235" spans="12:14" s="291" customFormat="1" ht="12.75" hidden="1" customHeight="1">
      <c r="L13235" s="293"/>
      <c r="M13235" s="290"/>
      <c r="N13235" s="314"/>
    </row>
    <row r="13236" spans="12:14" s="291" customFormat="1" ht="12.75" hidden="1" customHeight="1">
      <c r="L13236" s="293"/>
      <c r="M13236" s="290"/>
      <c r="N13236" s="314"/>
    </row>
    <row r="13237" spans="12:14" s="291" customFormat="1" ht="12.75" hidden="1" customHeight="1">
      <c r="L13237" s="293"/>
      <c r="M13237" s="290"/>
      <c r="N13237" s="314"/>
    </row>
    <row r="13238" spans="12:14" s="291" customFormat="1" ht="12.75" hidden="1" customHeight="1">
      <c r="L13238" s="293"/>
      <c r="M13238" s="290"/>
      <c r="N13238" s="314"/>
    </row>
    <row r="13239" spans="12:14" s="291" customFormat="1" ht="12.75" hidden="1" customHeight="1">
      <c r="L13239" s="293"/>
      <c r="M13239" s="290"/>
      <c r="N13239" s="314"/>
    </row>
    <row r="13240" spans="12:14" s="291" customFormat="1" ht="12.75" hidden="1" customHeight="1">
      <c r="L13240" s="293"/>
      <c r="M13240" s="290"/>
      <c r="N13240" s="314"/>
    </row>
    <row r="13241" spans="12:14" s="291" customFormat="1" ht="12.75" hidden="1" customHeight="1">
      <c r="L13241" s="293"/>
      <c r="M13241" s="290"/>
      <c r="N13241" s="314"/>
    </row>
    <row r="13242" spans="12:14" s="291" customFormat="1" ht="12.75" hidden="1" customHeight="1">
      <c r="L13242" s="293"/>
      <c r="M13242" s="290"/>
      <c r="N13242" s="314"/>
    </row>
    <row r="13243" spans="12:14" s="291" customFormat="1" ht="12.75" hidden="1" customHeight="1">
      <c r="L13243" s="293"/>
      <c r="M13243" s="290"/>
      <c r="N13243" s="314"/>
    </row>
    <row r="13244" spans="12:14" s="291" customFormat="1" ht="12.75" hidden="1" customHeight="1">
      <c r="L13244" s="293"/>
      <c r="M13244" s="290"/>
      <c r="N13244" s="314"/>
    </row>
    <row r="13245" spans="12:14" s="291" customFormat="1" ht="12.75" hidden="1" customHeight="1">
      <c r="L13245" s="293"/>
      <c r="M13245" s="290"/>
      <c r="N13245" s="314"/>
    </row>
    <row r="13246" spans="12:14" s="291" customFormat="1" ht="12.75" hidden="1" customHeight="1">
      <c r="L13246" s="293"/>
      <c r="M13246" s="290"/>
      <c r="N13246" s="314"/>
    </row>
    <row r="13247" spans="12:14" s="291" customFormat="1" ht="12.75" hidden="1" customHeight="1">
      <c r="L13247" s="293"/>
      <c r="M13247" s="290"/>
      <c r="N13247" s="314"/>
    </row>
    <row r="13248" spans="12:14" s="291" customFormat="1" ht="12.75" hidden="1" customHeight="1">
      <c r="L13248" s="293"/>
      <c r="M13248" s="290"/>
      <c r="N13248" s="314"/>
    </row>
    <row r="13249" spans="12:14" s="291" customFormat="1" ht="12.75" hidden="1" customHeight="1">
      <c r="L13249" s="293"/>
      <c r="M13249" s="290"/>
      <c r="N13249" s="314"/>
    </row>
    <row r="13250" spans="12:14" s="291" customFormat="1" ht="12.75" hidden="1" customHeight="1">
      <c r="L13250" s="293"/>
      <c r="M13250" s="290"/>
      <c r="N13250" s="314"/>
    </row>
    <row r="13251" spans="12:14" s="291" customFormat="1" ht="12.75" hidden="1" customHeight="1">
      <c r="L13251" s="293"/>
      <c r="M13251" s="290"/>
      <c r="N13251" s="314"/>
    </row>
    <row r="13252" spans="12:14" s="291" customFormat="1" ht="12.75" hidden="1" customHeight="1">
      <c r="L13252" s="293"/>
      <c r="M13252" s="290"/>
      <c r="N13252" s="314"/>
    </row>
    <row r="13253" spans="12:14" s="291" customFormat="1" ht="12.75" hidden="1" customHeight="1">
      <c r="L13253" s="293"/>
      <c r="M13253" s="290"/>
      <c r="N13253" s="314"/>
    </row>
    <row r="13254" spans="12:14" s="291" customFormat="1" ht="12.75" hidden="1" customHeight="1">
      <c r="L13254" s="293"/>
      <c r="M13254" s="290"/>
      <c r="N13254" s="314"/>
    </row>
    <row r="13255" spans="12:14" s="291" customFormat="1" ht="12.75" hidden="1" customHeight="1">
      <c r="L13255" s="293"/>
      <c r="M13255" s="290"/>
      <c r="N13255" s="314"/>
    </row>
    <row r="13256" spans="12:14" s="291" customFormat="1" ht="12.75" hidden="1" customHeight="1">
      <c r="L13256" s="293"/>
      <c r="M13256" s="290"/>
      <c r="N13256" s="314"/>
    </row>
    <row r="13257" spans="12:14" s="291" customFormat="1" ht="12.75" hidden="1" customHeight="1">
      <c r="L13257" s="293"/>
      <c r="M13257" s="290"/>
      <c r="N13257" s="314"/>
    </row>
    <row r="13258" spans="12:14" s="291" customFormat="1" ht="12.75" hidden="1" customHeight="1">
      <c r="L13258" s="293"/>
      <c r="M13258" s="290"/>
      <c r="N13258" s="314"/>
    </row>
    <row r="13259" spans="12:14" s="291" customFormat="1" ht="12.75" hidden="1" customHeight="1">
      <c r="L13259" s="293"/>
      <c r="M13259" s="290"/>
      <c r="N13259" s="314"/>
    </row>
    <row r="13260" spans="12:14" s="291" customFormat="1" ht="12.75" hidden="1" customHeight="1">
      <c r="L13260" s="293"/>
      <c r="M13260" s="290"/>
      <c r="N13260" s="314"/>
    </row>
    <row r="13261" spans="12:14" s="291" customFormat="1" ht="12.75" hidden="1" customHeight="1">
      <c r="L13261" s="293"/>
      <c r="M13261" s="290"/>
      <c r="N13261" s="314"/>
    </row>
    <row r="13262" spans="12:14" s="291" customFormat="1" ht="12.75" hidden="1" customHeight="1">
      <c r="L13262" s="293"/>
      <c r="M13262" s="290"/>
      <c r="N13262" s="314"/>
    </row>
    <row r="13263" spans="12:14" s="291" customFormat="1" ht="12.75" hidden="1" customHeight="1">
      <c r="L13263" s="293"/>
      <c r="M13263" s="290"/>
      <c r="N13263" s="314"/>
    </row>
    <row r="13264" spans="12:14" s="291" customFormat="1" ht="12.75" hidden="1" customHeight="1">
      <c r="L13264" s="293"/>
      <c r="M13264" s="290"/>
      <c r="N13264" s="314"/>
    </row>
    <row r="13265" spans="12:14" s="291" customFormat="1" ht="12.75" hidden="1" customHeight="1">
      <c r="L13265" s="293"/>
      <c r="M13265" s="290"/>
      <c r="N13265" s="314"/>
    </row>
    <row r="13266" spans="12:14" s="291" customFormat="1" ht="12.75" hidden="1" customHeight="1">
      <c r="L13266" s="293"/>
      <c r="M13266" s="290"/>
      <c r="N13266" s="314"/>
    </row>
    <row r="13267" spans="12:14" s="291" customFormat="1" ht="12.75" hidden="1" customHeight="1">
      <c r="L13267" s="293"/>
      <c r="M13267" s="290"/>
      <c r="N13267" s="314"/>
    </row>
    <row r="13268" spans="12:14" s="291" customFormat="1" ht="12.75" hidden="1" customHeight="1">
      <c r="L13268" s="293"/>
      <c r="M13268" s="290"/>
      <c r="N13268" s="314"/>
    </row>
    <row r="13269" spans="12:14" s="291" customFormat="1" ht="12.75" hidden="1" customHeight="1">
      <c r="L13269" s="293"/>
      <c r="M13269" s="290"/>
      <c r="N13269" s="314"/>
    </row>
    <row r="13270" spans="12:14" s="291" customFormat="1" ht="12.75" hidden="1" customHeight="1">
      <c r="L13270" s="293"/>
      <c r="M13270" s="290"/>
      <c r="N13270" s="314"/>
    </row>
    <row r="13271" spans="12:14" s="291" customFormat="1" ht="12.75" hidden="1" customHeight="1">
      <c r="L13271" s="293"/>
      <c r="M13271" s="290"/>
      <c r="N13271" s="314"/>
    </row>
    <row r="13272" spans="12:14" s="291" customFormat="1" ht="12.75" hidden="1" customHeight="1">
      <c r="L13272" s="293"/>
      <c r="M13272" s="290"/>
      <c r="N13272" s="314"/>
    </row>
    <row r="13273" spans="12:14" s="291" customFormat="1" ht="12.75" hidden="1" customHeight="1">
      <c r="L13273" s="293"/>
      <c r="M13273" s="290"/>
      <c r="N13273" s="314"/>
    </row>
    <row r="13274" spans="12:14" s="291" customFormat="1" ht="12.75" hidden="1" customHeight="1">
      <c r="L13274" s="293"/>
      <c r="M13274" s="290"/>
      <c r="N13274" s="314"/>
    </row>
    <row r="13275" spans="12:14" s="291" customFormat="1" ht="12.75" hidden="1" customHeight="1">
      <c r="L13275" s="293"/>
      <c r="M13275" s="290"/>
      <c r="N13275" s="314"/>
    </row>
    <row r="13276" spans="12:14" s="291" customFormat="1" ht="12.75" hidden="1" customHeight="1">
      <c r="L13276" s="293"/>
      <c r="M13276" s="290"/>
      <c r="N13276" s="314"/>
    </row>
    <row r="13277" spans="12:14" s="291" customFormat="1" ht="12.75" hidden="1" customHeight="1">
      <c r="L13277" s="293"/>
      <c r="M13277" s="290"/>
      <c r="N13277" s="314"/>
    </row>
    <row r="13278" spans="12:14" s="291" customFormat="1" ht="12.75" hidden="1" customHeight="1">
      <c r="L13278" s="293"/>
      <c r="M13278" s="290"/>
      <c r="N13278" s="314"/>
    </row>
    <row r="13279" spans="12:14" s="291" customFormat="1" ht="12.75" hidden="1" customHeight="1">
      <c r="L13279" s="293"/>
      <c r="M13279" s="290"/>
      <c r="N13279" s="314"/>
    </row>
    <row r="13280" spans="12:14" s="291" customFormat="1" ht="12.75" hidden="1" customHeight="1">
      <c r="L13280" s="293"/>
      <c r="M13280" s="290"/>
      <c r="N13280" s="314"/>
    </row>
    <row r="13281" spans="12:14" s="291" customFormat="1" ht="12.75" hidden="1" customHeight="1">
      <c r="L13281" s="293"/>
      <c r="M13281" s="290"/>
      <c r="N13281" s="314"/>
    </row>
    <row r="13282" spans="12:14" s="291" customFormat="1" ht="12.75" hidden="1" customHeight="1">
      <c r="L13282" s="293"/>
      <c r="M13282" s="290"/>
      <c r="N13282" s="314"/>
    </row>
    <row r="13283" spans="12:14" s="291" customFormat="1" ht="12.75" hidden="1" customHeight="1">
      <c r="L13283" s="293"/>
      <c r="M13283" s="290"/>
      <c r="N13283" s="314"/>
    </row>
    <row r="13284" spans="12:14" s="291" customFormat="1" ht="12.75" hidden="1" customHeight="1">
      <c r="L13284" s="293"/>
      <c r="M13284" s="290"/>
      <c r="N13284" s="314"/>
    </row>
    <row r="13285" spans="12:14" s="291" customFormat="1" ht="12.75" hidden="1" customHeight="1">
      <c r="L13285" s="293"/>
      <c r="M13285" s="290"/>
      <c r="N13285" s="314"/>
    </row>
    <row r="13286" spans="12:14" s="291" customFormat="1" ht="12.75" hidden="1" customHeight="1">
      <c r="L13286" s="293"/>
      <c r="M13286" s="290"/>
      <c r="N13286" s="314"/>
    </row>
    <row r="13287" spans="12:14" s="291" customFormat="1" ht="12.75" hidden="1" customHeight="1">
      <c r="L13287" s="293"/>
      <c r="M13287" s="290"/>
      <c r="N13287" s="314"/>
    </row>
    <row r="13288" spans="12:14" s="291" customFormat="1" ht="12.75" hidden="1" customHeight="1">
      <c r="L13288" s="293"/>
      <c r="M13288" s="290"/>
      <c r="N13288" s="314"/>
    </row>
    <row r="13289" spans="12:14" s="291" customFormat="1" ht="12.75" hidden="1" customHeight="1">
      <c r="L13289" s="293"/>
      <c r="M13289" s="290"/>
      <c r="N13289" s="314"/>
    </row>
    <row r="13290" spans="12:14" s="291" customFormat="1" ht="12.75" hidden="1" customHeight="1">
      <c r="L13290" s="293"/>
      <c r="M13290" s="290"/>
      <c r="N13290" s="314"/>
    </row>
    <row r="13291" spans="12:14" s="291" customFormat="1" ht="12.75" hidden="1" customHeight="1">
      <c r="L13291" s="293"/>
      <c r="M13291" s="290"/>
      <c r="N13291" s="314"/>
    </row>
    <row r="13292" spans="12:14" s="291" customFormat="1" ht="12.75" hidden="1" customHeight="1">
      <c r="L13292" s="293"/>
      <c r="M13292" s="290"/>
      <c r="N13292" s="314"/>
    </row>
    <row r="13293" spans="12:14" s="291" customFormat="1" ht="12.75" hidden="1" customHeight="1">
      <c r="L13293" s="293"/>
      <c r="M13293" s="290"/>
      <c r="N13293" s="314"/>
    </row>
    <row r="13294" spans="12:14" s="291" customFormat="1" ht="12.75" hidden="1" customHeight="1">
      <c r="L13294" s="293"/>
      <c r="M13294" s="290"/>
      <c r="N13294" s="314"/>
    </row>
    <row r="13295" spans="12:14" s="291" customFormat="1" ht="12.75" hidden="1" customHeight="1">
      <c r="L13295" s="293"/>
      <c r="M13295" s="290"/>
      <c r="N13295" s="314"/>
    </row>
    <row r="13296" spans="12:14" s="291" customFormat="1" ht="12.75" hidden="1" customHeight="1">
      <c r="L13296" s="293"/>
      <c r="M13296" s="290"/>
      <c r="N13296" s="314"/>
    </row>
    <row r="13297" spans="12:14" s="291" customFormat="1" ht="12.75" hidden="1" customHeight="1">
      <c r="L13297" s="293"/>
      <c r="M13297" s="290"/>
      <c r="N13297" s="314"/>
    </row>
    <row r="13298" spans="12:14" s="291" customFormat="1" ht="12.75" hidden="1" customHeight="1">
      <c r="L13298" s="293"/>
      <c r="M13298" s="290"/>
      <c r="N13298" s="314"/>
    </row>
    <row r="13299" spans="12:14" s="291" customFormat="1" ht="12.75" hidden="1" customHeight="1">
      <c r="L13299" s="293"/>
      <c r="M13299" s="290"/>
      <c r="N13299" s="314"/>
    </row>
    <row r="13300" spans="12:14" s="291" customFormat="1" ht="12.75" hidden="1" customHeight="1">
      <c r="L13300" s="293"/>
      <c r="M13300" s="290"/>
      <c r="N13300" s="314"/>
    </row>
    <row r="13301" spans="12:14" s="291" customFormat="1" ht="12.75" hidden="1" customHeight="1">
      <c r="L13301" s="293"/>
      <c r="M13301" s="290"/>
      <c r="N13301" s="314"/>
    </row>
    <row r="13302" spans="12:14" s="291" customFormat="1" ht="12.75" hidden="1" customHeight="1">
      <c r="L13302" s="293"/>
      <c r="M13302" s="290"/>
      <c r="N13302" s="314"/>
    </row>
    <row r="13303" spans="12:14" s="291" customFormat="1" ht="12.75" hidden="1" customHeight="1">
      <c r="L13303" s="293"/>
      <c r="M13303" s="290"/>
      <c r="N13303" s="314"/>
    </row>
    <row r="13304" spans="12:14" s="291" customFormat="1" ht="12.75" hidden="1" customHeight="1">
      <c r="L13304" s="293"/>
      <c r="M13304" s="290"/>
      <c r="N13304" s="314"/>
    </row>
    <row r="13305" spans="12:14" s="291" customFormat="1" ht="12.75" hidden="1" customHeight="1">
      <c r="L13305" s="293"/>
      <c r="M13305" s="290"/>
      <c r="N13305" s="314"/>
    </row>
    <row r="13306" spans="12:14" s="291" customFormat="1" ht="12.75" hidden="1" customHeight="1">
      <c r="L13306" s="293"/>
      <c r="M13306" s="290"/>
      <c r="N13306" s="314"/>
    </row>
    <row r="13307" spans="12:14" s="291" customFormat="1" ht="12.75" hidden="1" customHeight="1">
      <c r="L13307" s="293"/>
      <c r="M13307" s="290"/>
      <c r="N13307" s="314"/>
    </row>
    <row r="13308" spans="12:14" s="291" customFormat="1" ht="12.75" hidden="1" customHeight="1">
      <c r="L13308" s="293"/>
      <c r="M13308" s="290"/>
      <c r="N13308" s="314"/>
    </row>
    <row r="13309" spans="12:14" s="291" customFormat="1" ht="12.75" hidden="1" customHeight="1">
      <c r="L13309" s="293"/>
      <c r="M13309" s="290"/>
      <c r="N13309" s="314"/>
    </row>
    <row r="13310" spans="12:14" s="291" customFormat="1" ht="12.75" hidden="1" customHeight="1">
      <c r="L13310" s="293"/>
      <c r="M13310" s="290"/>
      <c r="N13310" s="314"/>
    </row>
    <row r="13311" spans="12:14" s="291" customFormat="1" ht="12.75" hidden="1" customHeight="1">
      <c r="L13311" s="293"/>
      <c r="M13311" s="290"/>
      <c r="N13311" s="314"/>
    </row>
    <row r="13312" spans="12:14" s="291" customFormat="1" ht="12.75" hidden="1" customHeight="1">
      <c r="L13312" s="293"/>
      <c r="M13312" s="290"/>
      <c r="N13312" s="314"/>
    </row>
    <row r="13313" spans="12:14" s="291" customFormat="1" ht="12.75" hidden="1" customHeight="1">
      <c r="L13313" s="293"/>
      <c r="M13313" s="290"/>
      <c r="N13313" s="314"/>
    </row>
    <row r="13314" spans="12:14" s="291" customFormat="1" ht="12.75" hidden="1" customHeight="1">
      <c r="L13314" s="293"/>
      <c r="M13314" s="290"/>
      <c r="N13314" s="314"/>
    </row>
    <row r="13315" spans="12:14" s="291" customFormat="1" ht="12.75" hidden="1" customHeight="1">
      <c r="L13315" s="293"/>
      <c r="M13315" s="290"/>
      <c r="N13315" s="314"/>
    </row>
    <row r="13316" spans="12:14" s="291" customFormat="1" ht="12.75" hidden="1" customHeight="1">
      <c r="L13316" s="293"/>
      <c r="M13316" s="290"/>
      <c r="N13316" s="314"/>
    </row>
    <row r="13317" spans="12:14" s="291" customFormat="1" ht="12.75" hidden="1" customHeight="1">
      <c r="L13317" s="293"/>
      <c r="M13317" s="290"/>
      <c r="N13317" s="314"/>
    </row>
    <row r="13318" spans="12:14" s="291" customFormat="1" ht="12.75" hidden="1" customHeight="1">
      <c r="L13318" s="293"/>
      <c r="M13318" s="290"/>
      <c r="N13318" s="314"/>
    </row>
    <row r="13319" spans="12:14" s="291" customFormat="1" ht="12.75" hidden="1" customHeight="1">
      <c r="L13319" s="293"/>
      <c r="M13319" s="290"/>
      <c r="N13319" s="314"/>
    </row>
    <row r="13320" spans="12:14" s="291" customFormat="1" ht="12.75" hidden="1" customHeight="1">
      <c r="L13320" s="293"/>
      <c r="M13320" s="290"/>
      <c r="N13320" s="314"/>
    </row>
    <row r="13321" spans="12:14" s="291" customFormat="1" ht="12.75" hidden="1" customHeight="1">
      <c r="L13321" s="293"/>
      <c r="M13321" s="290"/>
      <c r="N13321" s="314"/>
    </row>
    <row r="13322" spans="12:14" s="291" customFormat="1" ht="12.75" hidden="1" customHeight="1">
      <c r="L13322" s="293"/>
      <c r="M13322" s="290"/>
      <c r="N13322" s="314"/>
    </row>
    <row r="13323" spans="12:14" s="291" customFormat="1" ht="12.75" hidden="1" customHeight="1">
      <c r="L13323" s="293"/>
      <c r="M13323" s="290"/>
      <c r="N13323" s="314"/>
    </row>
    <row r="13324" spans="12:14" s="291" customFormat="1" ht="12.75" hidden="1" customHeight="1">
      <c r="L13324" s="293"/>
      <c r="M13324" s="290"/>
      <c r="N13324" s="314"/>
    </row>
    <row r="13325" spans="12:14" s="291" customFormat="1" ht="12.75" hidden="1" customHeight="1">
      <c r="L13325" s="293"/>
      <c r="M13325" s="290"/>
      <c r="N13325" s="314"/>
    </row>
    <row r="13326" spans="12:14" s="291" customFormat="1" ht="12.75" hidden="1" customHeight="1">
      <c r="L13326" s="293"/>
      <c r="M13326" s="290"/>
      <c r="N13326" s="314"/>
    </row>
    <row r="13327" spans="12:14" s="291" customFormat="1" ht="12.75" hidden="1" customHeight="1">
      <c r="L13327" s="293"/>
      <c r="M13327" s="290"/>
      <c r="N13327" s="314"/>
    </row>
    <row r="13328" spans="12:14" s="291" customFormat="1" ht="12.75" hidden="1" customHeight="1">
      <c r="L13328" s="293"/>
      <c r="M13328" s="290"/>
      <c r="N13328" s="314"/>
    </row>
    <row r="13329" spans="12:14" s="291" customFormat="1" ht="12.75" hidden="1" customHeight="1">
      <c r="L13329" s="293"/>
      <c r="M13329" s="290"/>
      <c r="N13329" s="314"/>
    </row>
    <row r="13330" spans="12:14" s="291" customFormat="1" ht="12.75" hidden="1" customHeight="1">
      <c r="L13330" s="293"/>
      <c r="M13330" s="290"/>
      <c r="N13330" s="314"/>
    </row>
    <row r="13331" spans="12:14" s="291" customFormat="1" ht="12.75" hidden="1" customHeight="1">
      <c r="L13331" s="293"/>
      <c r="M13331" s="290"/>
      <c r="N13331" s="314"/>
    </row>
    <row r="13332" spans="12:14" s="291" customFormat="1" ht="12.75" hidden="1" customHeight="1">
      <c r="L13332" s="293"/>
      <c r="M13332" s="290"/>
      <c r="N13332" s="314"/>
    </row>
    <row r="13333" spans="12:14" s="291" customFormat="1" ht="12.75" hidden="1" customHeight="1">
      <c r="L13333" s="293"/>
      <c r="M13333" s="290"/>
      <c r="N13333" s="314"/>
    </row>
    <row r="13334" spans="12:14" s="291" customFormat="1" ht="12.75" hidden="1" customHeight="1">
      <c r="L13334" s="293"/>
      <c r="M13334" s="290"/>
      <c r="N13334" s="314"/>
    </row>
    <row r="13335" spans="12:14" s="291" customFormat="1" ht="12.75" hidden="1" customHeight="1">
      <c r="L13335" s="293"/>
      <c r="M13335" s="290"/>
      <c r="N13335" s="314"/>
    </row>
    <row r="13336" spans="12:14" s="291" customFormat="1" ht="12.75" hidden="1" customHeight="1">
      <c r="L13336" s="293"/>
      <c r="M13336" s="290"/>
      <c r="N13336" s="314"/>
    </row>
    <row r="13337" spans="12:14" s="291" customFormat="1" ht="12.75" hidden="1" customHeight="1">
      <c r="L13337" s="293"/>
      <c r="M13337" s="290"/>
      <c r="N13337" s="314"/>
    </row>
    <row r="13338" spans="12:14" s="291" customFormat="1" ht="12.75" hidden="1" customHeight="1">
      <c r="L13338" s="293"/>
      <c r="M13338" s="290"/>
      <c r="N13338" s="314"/>
    </row>
    <row r="13339" spans="12:14" s="291" customFormat="1" ht="12.75" hidden="1" customHeight="1">
      <c r="L13339" s="293"/>
      <c r="M13339" s="290"/>
      <c r="N13339" s="314"/>
    </row>
    <row r="13340" spans="12:14" s="291" customFormat="1" ht="12.75" hidden="1" customHeight="1">
      <c r="L13340" s="293"/>
      <c r="M13340" s="290"/>
      <c r="N13340" s="314"/>
    </row>
    <row r="13341" spans="12:14" s="291" customFormat="1" ht="12.75" hidden="1" customHeight="1">
      <c r="L13341" s="293"/>
      <c r="M13341" s="290"/>
      <c r="N13341" s="314"/>
    </row>
    <row r="13342" spans="12:14" s="291" customFormat="1" ht="12.75" hidden="1" customHeight="1">
      <c r="L13342" s="293"/>
      <c r="M13342" s="290"/>
      <c r="N13342" s="314"/>
    </row>
    <row r="13343" spans="12:14" s="291" customFormat="1" ht="12.75" hidden="1" customHeight="1">
      <c r="L13343" s="293"/>
      <c r="M13343" s="290"/>
      <c r="N13343" s="314"/>
    </row>
    <row r="13344" spans="12:14" s="291" customFormat="1" ht="12.75" hidden="1" customHeight="1">
      <c r="L13344" s="293"/>
      <c r="M13344" s="290"/>
      <c r="N13344" s="314"/>
    </row>
    <row r="13345" spans="12:14" s="291" customFormat="1" ht="12.75" hidden="1" customHeight="1">
      <c r="L13345" s="293"/>
      <c r="M13345" s="290"/>
      <c r="N13345" s="314"/>
    </row>
    <row r="13346" spans="12:14" s="291" customFormat="1" ht="12.75" hidden="1" customHeight="1">
      <c r="L13346" s="293"/>
      <c r="M13346" s="290"/>
      <c r="N13346" s="314"/>
    </row>
    <row r="13347" spans="12:14" s="291" customFormat="1" ht="12.75" hidden="1" customHeight="1">
      <c r="L13347" s="293"/>
      <c r="M13347" s="290"/>
      <c r="N13347" s="314"/>
    </row>
    <row r="13348" spans="12:14" s="291" customFormat="1" ht="12.75" hidden="1" customHeight="1">
      <c r="L13348" s="293"/>
      <c r="M13348" s="290"/>
      <c r="N13348" s="314"/>
    </row>
    <row r="13349" spans="12:14" s="291" customFormat="1" ht="12.75" hidden="1" customHeight="1">
      <c r="L13349" s="293"/>
      <c r="M13349" s="290"/>
      <c r="N13349" s="314"/>
    </row>
    <row r="13350" spans="12:14" s="291" customFormat="1" ht="12.75" hidden="1" customHeight="1">
      <c r="L13350" s="293"/>
      <c r="M13350" s="290"/>
      <c r="N13350" s="314"/>
    </row>
    <row r="13351" spans="12:14" s="291" customFormat="1" ht="12.75" hidden="1" customHeight="1">
      <c r="L13351" s="293"/>
      <c r="M13351" s="290"/>
      <c r="N13351" s="314"/>
    </row>
    <row r="13352" spans="12:14" s="291" customFormat="1" ht="12.75" hidden="1" customHeight="1">
      <c r="L13352" s="293"/>
      <c r="M13352" s="290"/>
      <c r="N13352" s="314"/>
    </row>
    <row r="13353" spans="12:14" s="291" customFormat="1" ht="12.75" hidden="1" customHeight="1">
      <c r="L13353" s="293"/>
      <c r="M13353" s="290"/>
      <c r="N13353" s="314"/>
    </row>
    <row r="13354" spans="12:14" s="291" customFormat="1" ht="12.75" hidden="1" customHeight="1">
      <c r="L13354" s="293"/>
      <c r="M13354" s="290"/>
      <c r="N13354" s="314"/>
    </row>
    <row r="13355" spans="12:14" s="291" customFormat="1" ht="12.75" hidden="1" customHeight="1">
      <c r="L13355" s="293"/>
      <c r="M13355" s="290"/>
      <c r="N13355" s="314"/>
    </row>
    <row r="13356" spans="12:14" s="291" customFormat="1" ht="12.75" hidden="1" customHeight="1">
      <c r="L13356" s="293"/>
      <c r="M13356" s="290"/>
      <c r="N13356" s="314"/>
    </row>
    <row r="13357" spans="12:14" s="291" customFormat="1" ht="12.75" hidden="1" customHeight="1">
      <c r="L13357" s="293"/>
      <c r="M13357" s="290"/>
      <c r="N13357" s="314"/>
    </row>
    <row r="13358" spans="12:14" s="291" customFormat="1" ht="12.75" hidden="1" customHeight="1">
      <c r="L13358" s="293"/>
      <c r="M13358" s="290"/>
      <c r="N13358" s="314"/>
    </row>
    <row r="13359" spans="12:14" s="291" customFormat="1" ht="12.75" hidden="1" customHeight="1">
      <c r="L13359" s="293"/>
      <c r="M13359" s="290"/>
      <c r="N13359" s="314"/>
    </row>
    <row r="13360" spans="12:14" s="291" customFormat="1" ht="12.75" hidden="1" customHeight="1">
      <c r="L13360" s="293"/>
      <c r="M13360" s="290"/>
      <c r="N13360" s="314"/>
    </row>
    <row r="13361" spans="12:14" s="291" customFormat="1" ht="12.75" hidden="1" customHeight="1">
      <c r="L13361" s="293"/>
      <c r="M13361" s="290"/>
      <c r="N13361" s="314"/>
    </row>
    <row r="13362" spans="12:14" s="291" customFormat="1" ht="12.75" hidden="1" customHeight="1">
      <c r="L13362" s="293"/>
      <c r="M13362" s="290"/>
      <c r="N13362" s="314"/>
    </row>
    <row r="13363" spans="12:14" s="291" customFormat="1" ht="12.75" hidden="1" customHeight="1">
      <c r="L13363" s="293"/>
      <c r="M13363" s="290"/>
      <c r="N13363" s="314"/>
    </row>
    <row r="13364" spans="12:14" s="291" customFormat="1" ht="12.75" hidden="1" customHeight="1">
      <c r="L13364" s="293"/>
      <c r="M13364" s="290"/>
      <c r="N13364" s="314"/>
    </row>
    <row r="13365" spans="12:14" s="291" customFormat="1" ht="12.75" hidden="1" customHeight="1">
      <c r="L13365" s="293"/>
      <c r="M13365" s="290"/>
      <c r="N13365" s="314"/>
    </row>
    <row r="13366" spans="12:14" s="291" customFormat="1" ht="12.75" hidden="1" customHeight="1">
      <c r="L13366" s="293"/>
      <c r="M13366" s="290"/>
      <c r="N13366" s="314"/>
    </row>
    <row r="13367" spans="12:14" s="291" customFormat="1" ht="12.75" hidden="1" customHeight="1">
      <c r="L13367" s="293"/>
      <c r="M13367" s="290"/>
      <c r="N13367" s="314"/>
    </row>
    <row r="13368" spans="12:14" s="291" customFormat="1" ht="12.75" hidden="1" customHeight="1">
      <c r="L13368" s="293"/>
      <c r="M13368" s="290"/>
      <c r="N13368" s="314"/>
    </row>
    <row r="13369" spans="12:14" s="291" customFormat="1" ht="12.75" hidden="1" customHeight="1">
      <c r="L13369" s="293"/>
      <c r="M13369" s="290"/>
      <c r="N13369" s="314"/>
    </row>
    <row r="13370" spans="12:14" s="291" customFormat="1" ht="12.75" hidden="1" customHeight="1">
      <c r="L13370" s="293"/>
      <c r="M13370" s="290"/>
      <c r="N13370" s="314"/>
    </row>
    <row r="13371" spans="12:14" s="291" customFormat="1" ht="12.75" hidden="1" customHeight="1">
      <c r="L13371" s="293"/>
      <c r="M13371" s="290"/>
      <c r="N13371" s="314"/>
    </row>
    <row r="13372" spans="12:14" s="291" customFormat="1" ht="12.75" hidden="1" customHeight="1">
      <c r="L13372" s="293"/>
      <c r="M13372" s="290"/>
      <c r="N13372" s="314"/>
    </row>
    <row r="13373" spans="12:14" s="291" customFormat="1" ht="12.75" hidden="1" customHeight="1">
      <c r="L13373" s="293"/>
      <c r="M13373" s="290"/>
      <c r="N13373" s="314"/>
    </row>
    <row r="13374" spans="12:14" s="291" customFormat="1" ht="12.75" hidden="1" customHeight="1">
      <c r="L13374" s="293"/>
      <c r="M13374" s="290"/>
      <c r="N13374" s="314"/>
    </row>
    <row r="13375" spans="12:14" s="291" customFormat="1" ht="12.75" hidden="1" customHeight="1">
      <c r="L13375" s="293"/>
      <c r="M13375" s="290"/>
      <c r="N13375" s="314"/>
    </row>
    <row r="13376" spans="12:14" s="291" customFormat="1" ht="12.75" hidden="1" customHeight="1">
      <c r="L13376" s="293"/>
      <c r="M13376" s="290"/>
      <c r="N13376" s="314"/>
    </row>
    <row r="13377" spans="12:14" s="291" customFormat="1" ht="12.75" hidden="1" customHeight="1">
      <c r="L13377" s="293"/>
      <c r="M13377" s="290"/>
      <c r="N13377" s="314"/>
    </row>
    <row r="13378" spans="12:14" s="291" customFormat="1" ht="12.75" hidden="1" customHeight="1">
      <c r="L13378" s="293"/>
      <c r="M13378" s="290"/>
      <c r="N13378" s="314"/>
    </row>
    <row r="13379" spans="12:14" s="291" customFormat="1" ht="12.75" hidden="1" customHeight="1">
      <c r="L13379" s="293"/>
      <c r="M13379" s="290"/>
      <c r="N13379" s="314"/>
    </row>
    <row r="13380" spans="12:14" s="291" customFormat="1" ht="12.75" hidden="1" customHeight="1">
      <c r="L13380" s="293"/>
      <c r="M13380" s="290"/>
      <c r="N13380" s="314"/>
    </row>
    <row r="13381" spans="12:14" s="291" customFormat="1" ht="12.75" hidden="1" customHeight="1">
      <c r="L13381" s="293"/>
      <c r="M13381" s="290"/>
      <c r="N13381" s="314"/>
    </row>
    <row r="13382" spans="12:14" s="291" customFormat="1" ht="12.75" hidden="1" customHeight="1">
      <c r="L13382" s="293"/>
      <c r="M13382" s="290"/>
      <c r="N13382" s="314"/>
    </row>
    <row r="13383" spans="12:14" s="291" customFormat="1" ht="12.75" hidden="1" customHeight="1">
      <c r="L13383" s="293"/>
      <c r="M13383" s="290"/>
      <c r="N13383" s="314"/>
    </row>
    <row r="13384" spans="12:14" s="291" customFormat="1" ht="12.75" hidden="1" customHeight="1">
      <c r="L13384" s="293"/>
      <c r="M13384" s="290"/>
      <c r="N13384" s="314"/>
    </row>
    <row r="13385" spans="12:14" s="291" customFormat="1" ht="12.75" hidden="1" customHeight="1">
      <c r="L13385" s="293"/>
      <c r="M13385" s="290"/>
      <c r="N13385" s="314"/>
    </row>
    <row r="13386" spans="12:14" s="291" customFormat="1" ht="12.75" hidden="1" customHeight="1">
      <c r="L13386" s="293"/>
      <c r="M13386" s="290"/>
      <c r="N13386" s="314"/>
    </row>
    <row r="13387" spans="12:14" s="291" customFormat="1" ht="12.75" hidden="1" customHeight="1">
      <c r="L13387" s="293"/>
      <c r="M13387" s="290"/>
      <c r="N13387" s="314"/>
    </row>
    <row r="13388" spans="12:14" s="291" customFormat="1" ht="12.75" hidden="1" customHeight="1">
      <c r="L13388" s="293"/>
      <c r="M13388" s="290"/>
      <c r="N13388" s="314"/>
    </row>
    <row r="13389" spans="12:14" s="291" customFormat="1" ht="12.75" hidden="1" customHeight="1">
      <c r="L13389" s="293"/>
      <c r="M13389" s="290"/>
      <c r="N13389" s="314"/>
    </row>
    <row r="13390" spans="12:14" s="291" customFormat="1" ht="12.75" hidden="1" customHeight="1">
      <c r="L13390" s="293"/>
      <c r="M13390" s="290"/>
      <c r="N13390" s="314"/>
    </row>
    <row r="13391" spans="12:14" s="291" customFormat="1" ht="12.75" hidden="1" customHeight="1">
      <c r="L13391" s="293"/>
      <c r="M13391" s="290"/>
      <c r="N13391" s="314"/>
    </row>
    <row r="13392" spans="12:14" s="291" customFormat="1" ht="12.75" hidden="1" customHeight="1">
      <c r="L13392" s="293"/>
      <c r="M13392" s="290"/>
      <c r="N13392" s="314"/>
    </row>
    <row r="13393" spans="12:14" s="291" customFormat="1" ht="12.75" hidden="1" customHeight="1">
      <c r="L13393" s="293"/>
      <c r="M13393" s="290"/>
      <c r="N13393" s="314"/>
    </row>
    <row r="13394" spans="12:14" s="291" customFormat="1" ht="12.75" hidden="1" customHeight="1">
      <c r="L13394" s="293"/>
      <c r="M13394" s="290"/>
      <c r="N13394" s="314"/>
    </row>
    <row r="13395" spans="12:14" s="291" customFormat="1" ht="12.75" hidden="1" customHeight="1">
      <c r="L13395" s="293"/>
      <c r="M13395" s="290"/>
      <c r="N13395" s="314"/>
    </row>
    <row r="13396" spans="12:14" s="291" customFormat="1" ht="12.75" hidden="1" customHeight="1">
      <c r="L13396" s="293"/>
      <c r="M13396" s="290"/>
      <c r="N13396" s="314"/>
    </row>
    <row r="13397" spans="12:14" s="291" customFormat="1" ht="12.75" hidden="1" customHeight="1">
      <c r="L13397" s="293"/>
      <c r="M13397" s="290"/>
      <c r="N13397" s="314"/>
    </row>
    <row r="13398" spans="12:14" s="291" customFormat="1" ht="12.75" hidden="1" customHeight="1">
      <c r="L13398" s="293"/>
      <c r="M13398" s="290"/>
      <c r="N13398" s="314"/>
    </row>
    <row r="13399" spans="12:14" s="291" customFormat="1" ht="12.75" hidden="1" customHeight="1">
      <c r="L13399" s="293"/>
      <c r="M13399" s="290"/>
      <c r="N13399" s="314"/>
    </row>
    <row r="13400" spans="12:14" s="291" customFormat="1" ht="12.75" hidden="1" customHeight="1">
      <c r="L13400" s="293"/>
      <c r="M13400" s="290"/>
      <c r="N13400" s="314"/>
    </row>
    <row r="13401" spans="12:14" s="291" customFormat="1" ht="12.75" hidden="1" customHeight="1">
      <c r="L13401" s="293"/>
      <c r="M13401" s="290"/>
      <c r="N13401" s="314"/>
    </row>
    <row r="13402" spans="12:14" s="291" customFormat="1" ht="12.75" hidden="1" customHeight="1">
      <c r="L13402" s="293"/>
      <c r="M13402" s="290"/>
      <c r="N13402" s="314"/>
    </row>
    <row r="13403" spans="12:14" s="291" customFormat="1" ht="12.75" hidden="1" customHeight="1">
      <c r="L13403" s="293"/>
      <c r="M13403" s="290"/>
      <c r="N13403" s="314"/>
    </row>
    <row r="13404" spans="12:14" s="291" customFormat="1" ht="12.75" hidden="1" customHeight="1">
      <c r="L13404" s="293"/>
      <c r="M13404" s="290"/>
      <c r="N13404" s="314"/>
    </row>
    <row r="13405" spans="12:14" s="291" customFormat="1" ht="12.75" hidden="1" customHeight="1">
      <c r="L13405" s="293"/>
      <c r="M13405" s="290"/>
      <c r="N13405" s="314"/>
    </row>
    <row r="13406" spans="12:14" s="291" customFormat="1" ht="12.75" hidden="1" customHeight="1">
      <c r="L13406" s="293"/>
      <c r="M13406" s="290"/>
      <c r="N13406" s="314"/>
    </row>
    <row r="13407" spans="12:14" s="291" customFormat="1" ht="12.75" hidden="1" customHeight="1">
      <c r="L13407" s="293"/>
      <c r="M13407" s="290"/>
      <c r="N13407" s="314"/>
    </row>
    <row r="13408" spans="12:14" s="291" customFormat="1" ht="12.75" hidden="1" customHeight="1">
      <c r="L13408" s="293"/>
      <c r="M13408" s="290"/>
      <c r="N13408" s="314"/>
    </row>
    <row r="13409" spans="12:14" s="291" customFormat="1" ht="12.75" hidden="1" customHeight="1">
      <c r="L13409" s="293"/>
      <c r="M13409" s="290"/>
      <c r="N13409" s="314"/>
    </row>
    <row r="13410" spans="12:14" s="291" customFormat="1" ht="12.75" hidden="1" customHeight="1">
      <c r="L13410" s="293"/>
      <c r="M13410" s="290"/>
      <c r="N13410" s="314"/>
    </row>
    <row r="13411" spans="12:14" s="291" customFormat="1" ht="12.75" hidden="1" customHeight="1">
      <c r="L13411" s="293"/>
      <c r="M13411" s="290"/>
      <c r="N13411" s="314"/>
    </row>
    <row r="13412" spans="12:14" s="291" customFormat="1" ht="12.75" hidden="1" customHeight="1">
      <c r="L13412" s="293"/>
      <c r="M13412" s="290"/>
      <c r="N13412" s="314"/>
    </row>
    <row r="13413" spans="12:14" s="291" customFormat="1" ht="12.75" hidden="1" customHeight="1">
      <c r="L13413" s="293"/>
      <c r="M13413" s="290"/>
      <c r="N13413" s="314"/>
    </row>
    <row r="13414" spans="12:14" s="291" customFormat="1" ht="12.75" hidden="1" customHeight="1">
      <c r="L13414" s="293"/>
      <c r="M13414" s="290"/>
      <c r="N13414" s="314"/>
    </row>
    <row r="13415" spans="12:14" s="291" customFormat="1" ht="12.75" hidden="1" customHeight="1">
      <c r="L13415" s="293"/>
      <c r="M13415" s="290"/>
      <c r="N13415" s="314"/>
    </row>
    <row r="13416" spans="12:14" s="291" customFormat="1" ht="12.75" hidden="1" customHeight="1">
      <c r="L13416" s="293"/>
      <c r="M13416" s="290"/>
      <c r="N13416" s="314"/>
    </row>
    <row r="13417" spans="12:14" s="291" customFormat="1" ht="12.75" hidden="1" customHeight="1">
      <c r="L13417" s="293"/>
      <c r="M13417" s="290"/>
      <c r="N13417" s="314"/>
    </row>
    <row r="13418" spans="12:14" s="291" customFormat="1" ht="12.75" hidden="1" customHeight="1">
      <c r="L13418" s="293"/>
      <c r="M13418" s="290"/>
      <c r="N13418" s="314"/>
    </row>
    <row r="13419" spans="12:14" s="291" customFormat="1" ht="12.75" hidden="1" customHeight="1">
      <c r="L13419" s="293"/>
      <c r="M13419" s="290"/>
      <c r="N13419" s="314"/>
    </row>
    <row r="13420" spans="12:14" s="291" customFormat="1" ht="12.75" hidden="1" customHeight="1">
      <c r="L13420" s="293"/>
      <c r="M13420" s="290"/>
      <c r="N13420" s="314"/>
    </row>
    <row r="13421" spans="12:14" s="291" customFormat="1" ht="12.75" hidden="1" customHeight="1">
      <c r="L13421" s="293"/>
      <c r="M13421" s="290"/>
      <c r="N13421" s="314"/>
    </row>
    <row r="13422" spans="12:14" s="291" customFormat="1" ht="12.75" hidden="1" customHeight="1">
      <c r="L13422" s="293"/>
      <c r="M13422" s="290"/>
      <c r="N13422" s="314"/>
    </row>
    <row r="13423" spans="12:14" s="291" customFormat="1" ht="12.75" hidden="1" customHeight="1">
      <c r="L13423" s="293"/>
      <c r="M13423" s="290"/>
      <c r="N13423" s="314"/>
    </row>
    <row r="13424" spans="12:14" s="291" customFormat="1" ht="12.75" hidden="1" customHeight="1">
      <c r="L13424" s="293"/>
      <c r="M13424" s="290"/>
      <c r="N13424" s="314"/>
    </row>
    <row r="13425" spans="12:14" s="291" customFormat="1" ht="12.75" hidden="1" customHeight="1">
      <c r="L13425" s="293"/>
      <c r="M13425" s="290"/>
      <c r="N13425" s="314"/>
    </row>
    <row r="13426" spans="12:14" s="291" customFormat="1" ht="12.75" hidden="1" customHeight="1">
      <c r="L13426" s="293"/>
      <c r="M13426" s="290"/>
      <c r="N13426" s="314"/>
    </row>
    <row r="13427" spans="12:14" s="291" customFormat="1" ht="12.75" hidden="1" customHeight="1">
      <c r="L13427" s="293"/>
      <c r="M13427" s="290"/>
      <c r="N13427" s="314"/>
    </row>
    <row r="13428" spans="12:14" s="291" customFormat="1" ht="12.75" hidden="1" customHeight="1">
      <c r="L13428" s="293"/>
      <c r="M13428" s="290"/>
      <c r="N13428" s="314"/>
    </row>
    <row r="13429" spans="12:14" s="291" customFormat="1" ht="12.75" hidden="1" customHeight="1">
      <c r="L13429" s="293"/>
      <c r="M13429" s="290"/>
      <c r="N13429" s="314"/>
    </row>
    <row r="13430" spans="12:14" s="291" customFormat="1" ht="12.75" hidden="1" customHeight="1">
      <c r="L13430" s="293"/>
      <c r="M13430" s="290"/>
      <c r="N13430" s="314"/>
    </row>
    <row r="13431" spans="12:14" s="291" customFormat="1" ht="12.75" hidden="1" customHeight="1">
      <c r="L13431" s="293"/>
      <c r="M13431" s="290"/>
      <c r="N13431" s="314"/>
    </row>
    <row r="13432" spans="12:14" s="291" customFormat="1" ht="12.75" hidden="1" customHeight="1">
      <c r="L13432" s="293"/>
      <c r="M13432" s="290"/>
      <c r="N13432" s="314"/>
    </row>
    <row r="13433" spans="12:14" s="291" customFormat="1" ht="12.75" hidden="1" customHeight="1">
      <c r="L13433" s="293"/>
      <c r="M13433" s="290"/>
      <c r="N13433" s="314"/>
    </row>
    <row r="13434" spans="12:14" s="291" customFormat="1" ht="12.75" hidden="1" customHeight="1">
      <c r="L13434" s="293"/>
      <c r="M13434" s="290"/>
      <c r="N13434" s="314"/>
    </row>
    <row r="13435" spans="12:14" s="291" customFormat="1" ht="12.75" hidden="1" customHeight="1">
      <c r="L13435" s="293"/>
      <c r="M13435" s="290"/>
      <c r="N13435" s="314"/>
    </row>
    <row r="13436" spans="12:14" s="291" customFormat="1" ht="12.75" hidden="1" customHeight="1">
      <c r="L13436" s="293"/>
      <c r="M13436" s="290"/>
      <c r="N13436" s="314"/>
    </row>
    <row r="13437" spans="12:14" s="291" customFormat="1" ht="12.75" hidden="1" customHeight="1">
      <c r="L13437" s="293"/>
      <c r="M13437" s="290"/>
      <c r="N13437" s="314"/>
    </row>
    <row r="13438" spans="12:14" s="291" customFormat="1" ht="12.75" hidden="1" customHeight="1">
      <c r="L13438" s="293"/>
      <c r="M13438" s="290"/>
      <c r="N13438" s="314"/>
    </row>
    <row r="13439" spans="12:14" s="291" customFormat="1" ht="12.75" hidden="1" customHeight="1">
      <c r="L13439" s="293"/>
      <c r="M13439" s="290"/>
      <c r="N13439" s="314"/>
    </row>
    <row r="13440" spans="12:14" s="291" customFormat="1" ht="12.75" hidden="1" customHeight="1">
      <c r="L13440" s="293"/>
      <c r="M13440" s="290"/>
      <c r="N13440" s="314"/>
    </row>
    <row r="13441" spans="12:14" s="291" customFormat="1" ht="12.75" hidden="1" customHeight="1">
      <c r="L13441" s="293"/>
      <c r="M13441" s="290"/>
      <c r="N13441" s="314"/>
    </row>
    <row r="13442" spans="12:14" s="291" customFormat="1" ht="12.75" hidden="1" customHeight="1">
      <c r="L13442" s="293"/>
      <c r="M13442" s="290"/>
      <c r="N13442" s="314"/>
    </row>
    <row r="13443" spans="12:14" s="291" customFormat="1" ht="12.75" hidden="1" customHeight="1">
      <c r="L13443" s="293"/>
      <c r="M13443" s="290"/>
      <c r="N13443" s="314"/>
    </row>
    <row r="13444" spans="12:14" s="291" customFormat="1" ht="12.75" hidden="1" customHeight="1">
      <c r="L13444" s="293"/>
      <c r="M13444" s="290"/>
      <c r="N13444" s="314"/>
    </row>
    <row r="13445" spans="12:14" s="291" customFormat="1" ht="12.75" hidden="1" customHeight="1">
      <c r="L13445" s="293"/>
      <c r="M13445" s="290"/>
      <c r="N13445" s="314"/>
    </row>
    <row r="13446" spans="12:14" s="291" customFormat="1" ht="12.75" hidden="1" customHeight="1">
      <c r="L13446" s="293"/>
      <c r="M13446" s="290"/>
      <c r="N13446" s="314"/>
    </row>
    <row r="13447" spans="12:14" s="291" customFormat="1" ht="12.75" hidden="1" customHeight="1">
      <c r="L13447" s="293"/>
      <c r="M13447" s="290"/>
      <c r="N13447" s="314"/>
    </row>
    <row r="13448" spans="12:14" s="291" customFormat="1" ht="12.75" hidden="1" customHeight="1">
      <c r="L13448" s="293"/>
      <c r="M13448" s="290"/>
      <c r="N13448" s="314"/>
    </row>
    <row r="13449" spans="12:14" s="291" customFormat="1" ht="12.75" hidden="1" customHeight="1">
      <c r="L13449" s="293"/>
      <c r="M13449" s="290"/>
      <c r="N13449" s="314"/>
    </row>
    <row r="13450" spans="12:14" s="291" customFormat="1" ht="12.75" hidden="1" customHeight="1">
      <c r="L13450" s="293"/>
      <c r="M13450" s="290"/>
      <c r="N13450" s="314"/>
    </row>
    <row r="13451" spans="12:14" s="291" customFormat="1" ht="12.75" hidden="1" customHeight="1">
      <c r="L13451" s="293"/>
      <c r="M13451" s="290"/>
      <c r="N13451" s="314"/>
    </row>
    <row r="13452" spans="12:14" s="291" customFormat="1" ht="12.75" hidden="1" customHeight="1">
      <c r="L13452" s="293"/>
      <c r="M13452" s="290"/>
      <c r="N13452" s="314"/>
    </row>
    <row r="13453" spans="12:14" s="291" customFormat="1" ht="12.75" hidden="1" customHeight="1">
      <c r="L13453" s="293"/>
      <c r="M13453" s="290"/>
      <c r="N13453" s="314"/>
    </row>
    <row r="13454" spans="12:14" s="291" customFormat="1" ht="12.75" hidden="1" customHeight="1">
      <c r="L13454" s="293"/>
      <c r="M13454" s="290"/>
      <c r="N13454" s="314"/>
    </row>
    <row r="13455" spans="12:14" s="291" customFormat="1" ht="12.75" hidden="1" customHeight="1">
      <c r="L13455" s="293"/>
      <c r="M13455" s="290"/>
      <c r="N13455" s="314"/>
    </row>
    <row r="13456" spans="12:14" s="291" customFormat="1" ht="12.75" hidden="1" customHeight="1">
      <c r="L13456" s="293"/>
      <c r="M13456" s="290"/>
      <c r="N13456" s="314"/>
    </row>
    <row r="13457" spans="12:14" s="291" customFormat="1" ht="12.75" hidden="1" customHeight="1">
      <c r="L13457" s="293"/>
      <c r="M13457" s="290"/>
      <c r="N13457" s="314"/>
    </row>
    <row r="13458" spans="12:14" s="291" customFormat="1" ht="12.75" hidden="1" customHeight="1">
      <c r="L13458" s="293"/>
      <c r="M13458" s="290"/>
      <c r="N13458" s="314"/>
    </row>
    <row r="13459" spans="12:14" s="291" customFormat="1" ht="12.75" hidden="1" customHeight="1">
      <c r="L13459" s="293"/>
      <c r="M13459" s="290"/>
      <c r="N13459" s="314"/>
    </row>
    <row r="13460" spans="12:14" s="291" customFormat="1" ht="12.75" hidden="1" customHeight="1">
      <c r="L13460" s="293"/>
      <c r="M13460" s="290"/>
      <c r="N13460" s="314"/>
    </row>
    <row r="13461" spans="12:14" s="291" customFormat="1" ht="12.75" hidden="1" customHeight="1">
      <c r="L13461" s="293"/>
      <c r="M13461" s="290"/>
      <c r="N13461" s="314"/>
    </row>
    <row r="13462" spans="12:14" s="291" customFormat="1" ht="12.75" hidden="1" customHeight="1">
      <c r="L13462" s="293"/>
      <c r="M13462" s="290"/>
      <c r="N13462" s="314"/>
    </row>
    <row r="13463" spans="12:14" s="291" customFormat="1" ht="12.75" hidden="1" customHeight="1">
      <c r="L13463" s="293"/>
      <c r="M13463" s="290"/>
      <c r="N13463" s="314"/>
    </row>
    <row r="13464" spans="12:14" s="291" customFormat="1" ht="12.75" hidden="1" customHeight="1">
      <c r="L13464" s="293"/>
      <c r="M13464" s="290"/>
      <c r="N13464" s="314"/>
    </row>
    <row r="13465" spans="12:14" s="291" customFormat="1" ht="12.75" hidden="1" customHeight="1">
      <c r="L13465" s="293"/>
      <c r="M13465" s="290"/>
      <c r="N13465" s="314"/>
    </row>
    <row r="13466" spans="12:14" s="291" customFormat="1" ht="12.75" hidden="1" customHeight="1">
      <c r="L13466" s="293"/>
      <c r="M13466" s="290"/>
      <c r="N13466" s="314"/>
    </row>
    <row r="13467" spans="12:14" s="291" customFormat="1" ht="12.75" hidden="1" customHeight="1">
      <c r="L13467" s="293"/>
      <c r="M13467" s="290"/>
      <c r="N13467" s="314"/>
    </row>
    <row r="13468" spans="12:14" s="291" customFormat="1" ht="12.75" hidden="1" customHeight="1">
      <c r="L13468" s="293"/>
      <c r="M13468" s="290"/>
      <c r="N13468" s="314"/>
    </row>
    <row r="13469" spans="12:14" s="291" customFormat="1" ht="12.75" hidden="1" customHeight="1">
      <c r="L13469" s="293"/>
      <c r="M13469" s="290"/>
      <c r="N13469" s="314"/>
    </row>
    <row r="13470" spans="12:14" s="291" customFormat="1" ht="12.75" hidden="1" customHeight="1">
      <c r="L13470" s="293"/>
      <c r="M13470" s="290"/>
      <c r="N13470" s="314"/>
    </row>
    <row r="13471" spans="12:14" s="291" customFormat="1" ht="12.75" hidden="1" customHeight="1">
      <c r="L13471" s="293"/>
      <c r="M13471" s="290"/>
      <c r="N13471" s="314"/>
    </row>
    <row r="13472" spans="12:14" s="291" customFormat="1" ht="12.75" hidden="1" customHeight="1">
      <c r="L13472" s="293"/>
      <c r="M13472" s="290"/>
      <c r="N13472" s="314"/>
    </row>
    <row r="13473" spans="12:14" s="291" customFormat="1" ht="12.75" hidden="1" customHeight="1">
      <c r="L13473" s="293"/>
      <c r="M13473" s="290"/>
      <c r="N13473" s="314"/>
    </row>
    <row r="13474" spans="12:14" s="291" customFormat="1" ht="12.75" hidden="1" customHeight="1">
      <c r="L13474" s="293"/>
      <c r="M13474" s="290"/>
      <c r="N13474" s="314"/>
    </row>
    <row r="13475" spans="12:14" s="291" customFormat="1" ht="12.75" hidden="1" customHeight="1">
      <c r="L13475" s="293"/>
      <c r="M13475" s="290"/>
      <c r="N13475" s="314"/>
    </row>
    <row r="13476" spans="12:14" s="291" customFormat="1" ht="12.75" hidden="1" customHeight="1">
      <c r="L13476" s="293"/>
      <c r="M13476" s="290"/>
      <c r="N13476" s="314"/>
    </row>
    <row r="13477" spans="12:14" s="291" customFormat="1" ht="12.75" hidden="1" customHeight="1">
      <c r="L13477" s="293"/>
      <c r="M13477" s="290"/>
      <c r="N13477" s="314"/>
    </row>
    <row r="13478" spans="12:14" s="291" customFormat="1" ht="12.75" hidden="1" customHeight="1">
      <c r="L13478" s="293"/>
      <c r="M13478" s="290"/>
      <c r="N13478" s="314"/>
    </row>
    <row r="13479" spans="12:14" s="291" customFormat="1" ht="12.75" hidden="1" customHeight="1">
      <c r="L13479" s="293"/>
      <c r="M13479" s="290"/>
      <c r="N13479" s="314"/>
    </row>
    <row r="13480" spans="12:14" s="291" customFormat="1" ht="12.75" hidden="1" customHeight="1">
      <c r="L13480" s="293"/>
      <c r="M13480" s="290"/>
      <c r="N13480" s="314"/>
    </row>
    <row r="13481" spans="12:14" s="291" customFormat="1" ht="12.75" hidden="1" customHeight="1">
      <c r="L13481" s="293"/>
      <c r="M13481" s="290"/>
      <c r="N13481" s="314"/>
    </row>
    <row r="13482" spans="12:14" s="291" customFormat="1" ht="12.75" hidden="1" customHeight="1">
      <c r="L13482" s="293"/>
      <c r="M13482" s="290"/>
      <c r="N13482" s="314"/>
    </row>
    <row r="13483" spans="12:14" s="291" customFormat="1" ht="12.75" hidden="1" customHeight="1">
      <c r="L13483" s="293"/>
      <c r="M13483" s="290"/>
      <c r="N13483" s="314"/>
    </row>
    <row r="13484" spans="12:14" s="291" customFormat="1" ht="12.75" hidden="1" customHeight="1">
      <c r="L13484" s="293"/>
      <c r="M13484" s="290"/>
      <c r="N13484" s="314"/>
    </row>
    <row r="13485" spans="12:14" s="291" customFormat="1" ht="12.75" hidden="1" customHeight="1">
      <c r="L13485" s="293"/>
      <c r="M13485" s="290"/>
      <c r="N13485" s="314"/>
    </row>
    <row r="13486" spans="12:14" s="291" customFormat="1" ht="12.75" hidden="1" customHeight="1">
      <c r="L13486" s="293"/>
      <c r="M13486" s="290"/>
      <c r="N13486" s="314"/>
    </row>
    <row r="13487" spans="12:14" s="291" customFormat="1" ht="12.75" hidden="1" customHeight="1">
      <c r="L13487" s="293"/>
      <c r="M13487" s="290"/>
      <c r="N13487" s="314"/>
    </row>
    <row r="13488" spans="12:14" s="291" customFormat="1" ht="12.75" hidden="1" customHeight="1">
      <c r="L13488" s="293"/>
      <c r="M13488" s="290"/>
      <c r="N13488" s="314"/>
    </row>
    <row r="13489" spans="12:14" s="291" customFormat="1" ht="12.75" hidden="1" customHeight="1">
      <c r="L13489" s="293"/>
      <c r="M13489" s="290"/>
      <c r="N13489" s="314"/>
    </row>
    <row r="13490" spans="12:14" s="291" customFormat="1" ht="12.75" hidden="1" customHeight="1">
      <c r="L13490" s="293"/>
      <c r="M13490" s="290"/>
      <c r="N13490" s="314"/>
    </row>
    <row r="13491" spans="12:14" s="291" customFormat="1" ht="12.75" hidden="1" customHeight="1">
      <c r="L13491" s="293"/>
      <c r="M13491" s="290"/>
      <c r="N13491" s="314"/>
    </row>
    <row r="13492" spans="12:14" s="291" customFormat="1" ht="12.75" hidden="1" customHeight="1">
      <c r="L13492" s="293"/>
      <c r="M13492" s="290"/>
      <c r="N13492" s="314"/>
    </row>
    <row r="13493" spans="12:14" s="291" customFormat="1" ht="12.75" hidden="1" customHeight="1">
      <c r="L13493" s="293"/>
      <c r="M13493" s="290"/>
      <c r="N13493" s="314"/>
    </row>
    <row r="13494" spans="12:14" s="291" customFormat="1" ht="12.75" hidden="1" customHeight="1">
      <c r="L13494" s="293"/>
      <c r="M13494" s="290"/>
      <c r="N13494" s="314"/>
    </row>
    <row r="13495" spans="12:14" s="291" customFormat="1" ht="12.75" hidden="1" customHeight="1">
      <c r="L13495" s="293"/>
      <c r="M13495" s="290"/>
      <c r="N13495" s="314"/>
    </row>
    <row r="13496" spans="12:14" s="291" customFormat="1" ht="12.75" hidden="1" customHeight="1">
      <c r="L13496" s="293"/>
      <c r="M13496" s="290"/>
      <c r="N13496" s="314"/>
    </row>
    <row r="13497" spans="12:14" s="291" customFormat="1" ht="12.75" hidden="1" customHeight="1">
      <c r="L13497" s="293"/>
      <c r="M13497" s="290"/>
      <c r="N13497" s="314"/>
    </row>
    <row r="13498" spans="12:14" s="291" customFormat="1" ht="12.75" hidden="1" customHeight="1">
      <c r="L13498" s="293"/>
      <c r="M13498" s="290"/>
      <c r="N13498" s="314"/>
    </row>
    <row r="13499" spans="12:14" s="291" customFormat="1" ht="12.75" hidden="1" customHeight="1">
      <c r="L13499" s="293"/>
      <c r="M13499" s="290"/>
      <c r="N13499" s="314"/>
    </row>
    <row r="13500" spans="12:14" s="291" customFormat="1" ht="12.75" hidden="1" customHeight="1">
      <c r="L13500" s="293"/>
      <c r="M13500" s="290"/>
      <c r="N13500" s="314"/>
    </row>
    <row r="13501" spans="12:14" s="291" customFormat="1" ht="12.75" hidden="1" customHeight="1">
      <c r="L13501" s="293"/>
      <c r="M13501" s="290"/>
      <c r="N13501" s="314"/>
    </row>
    <row r="13502" spans="12:14" s="291" customFormat="1" ht="12.75" hidden="1" customHeight="1">
      <c r="L13502" s="293"/>
      <c r="M13502" s="290"/>
      <c r="N13502" s="314"/>
    </row>
    <row r="13503" spans="12:14" s="291" customFormat="1" ht="12.75" hidden="1" customHeight="1">
      <c r="L13503" s="293"/>
      <c r="M13503" s="290"/>
      <c r="N13503" s="314"/>
    </row>
    <row r="13504" spans="12:14" s="291" customFormat="1" ht="12.75" hidden="1" customHeight="1">
      <c r="L13504" s="293"/>
      <c r="M13504" s="290"/>
      <c r="N13504" s="314"/>
    </row>
    <row r="13505" spans="12:14" s="291" customFormat="1" ht="12.75" hidden="1" customHeight="1">
      <c r="L13505" s="293"/>
      <c r="M13505" s="290"/>
      <c r="N13505" s="314"/>
    </row>
    <row r="13506" spans="12:14" s="291" customFormat="1" ht="12.75" hidden="1" customHeight="1">
      <c r="L13506" s="293"/>
      <c r="M13506" s="290"/>
      <c r="N13506" s="314"/>
    </row>
    <row r="13507" spans="12:14" s="291" customFormat="1" ht="12.75" hidden="1" customHeight="1">
      <c r="L13507" s="293"/>
      <c r="M13507" s="290"/>
      <c r="N13507" s="314"/>
    </row>
    <row r="13508" spans="12:14" s="291" customFormat="1" ht="12.75" hidden="1" customHeight="1">
      <c r="L13508" s="293"/>
      <c r="M13508" s="290"/>
      <c r="N13508" s="314"/>
    </row>
    <row r="13509" spans="12:14" s="291" customFormat="1" ht="12.75" hidden="1" customHeight="1">
      <c r="L13509" s="293"/>
      <c r="M13509" s="290"/>
      <c r="N13509" s="314"/>
    </row>
    <row r="13510" spans="12:14" s="291" customFormat="1" ht="12.75" hidden="1" customHeight="1">
      <c r="L13510" s="293"/>
      <c r="M13510" s="290"/>
      <c r="N13510" s="314"/>
    </row>
    <row r="13511" spans="12:14" s="291" customFormat="1" ht="12.75" hidden="1" customHeight="1">
      <c r="L13511" s="293"/>
      <c r="M13511" s="290"/>
      <c r="N13511" s="314"/>
    </row>
    <row r="13512" spans="12:14" s="291" customFormat="1" ht="12.75" hidden="1" customHeight="1">
      <c r="L13512" s="293"/>
      <c r="M13512" s="290"/>
      <c r="N13512" s="314"/>
    </row>
    <row r="13513" spans="12:14" s="291" customFormat="1" ht="12.75" hidden="1" customHeight="1">
      <c r="L13513" s="293"/>
      <c r="M13513" s="290"/>
      <c r="N13513" s="314"/>
    </row>
    <row r="13514" spans="12:14" s="291" customFormat="1" ht="12.75" hidden="1" customHeight="1">
      <c r="L13514" s="293"/>
      <c r="M13514" s="290"/>
      <c r="N13514" s="314"/>
    </row>
    <row r="13515" spans="12:14" s="291" customFormat="1" ht="12.75" hidden="1" customHeight="1">
      <c r="L13515" s="293"/>
      <c r="M13515" s="290"/>
      <c r="N13515" s="314"/>
    </row>
    <row r="13516" spans="12:14" s="291" customFormat="1" ht="12.75" hidden="1" customHeight="1">
      <c r="L13516" s="293"/>
      <c r="M13516" s="290"/>
      <c r="N13516" s="314"/>
    </row>
    <row r="13517" spans="12:14" s="291" customFormat="1" ht="12.75" hidden="1" customHeight="1">
      <c r="L13517" s="293"/>
      <c r="M13517" s="290"/>
      <c r="N13517" s="314"/>
    </row>
    <row r="13518" spans="12:14" s="291" customFormat="1" ht="12.75" hidden="1" customHeight="1">
      <c r="L13518" s="293"/>
      <c r="M13518" s="290"/>
      <c r="N13518" s="314"/>
    </row>
    <row r="13519" spans="12:14" s="291" customFormat="1" ht="12.75" hidden="1" customHeight="1">
      <c r="L13519" s="293"/>
      <c r="M13519" s="290"/>
      <c r="N13519" s="314"/>
    </row>
    <row r="13520" spans="12:14" s="291" customFormat="1" ht="12.75" hidden="1" customHeight="1">
      <c r="L13520" s="293"/>
      <c r="M13520" s="290"/>
      <c r="N13520" s="314"/>
    </row>
    <row r="13521" spans="12:14" s="291" customFormat="1" ht="12.75" hidden="1" customHeight="1">
      <c r="L13521" s="293"/>
      <c r="M13521" s="290"/>
      <c r="N13521" s="314"/>
    </row>
    <row r="13522" spans="12:14" s="291" customFormat="1" ht="12.75" hidden="1" customHeight="1">
      <c r="L13522" s="293"/>
      <c r="M13522" s="290"/>
      <c r="N13522" s="314"/>
    </row>
    <row r="13523" spans="12:14" s="291" customFormat="1" ht="12.75" hidden="1" customHeight="1">
      <c r="L13523" s="293"/>
      <c r="M13523" s="290"/>
      <c r="N13523" s="314"/>
    </row>
    <row r="13524" spans="12:14" s="291" customFormat="1" ht="12.75" hidden="1" customHeight="1">
      <c r="L13524" s="293"/>
      <c r="M13524" s="290"/>
      <c r="N13524" s="314"/>
    </row>
    <row r="13525" spans="12:14" s="291" customFormat="1" ht="12.75" hidden="1" customHeight="1">
      <c r="L13525" s="293"/>
      <c r="M13525" s="290"/>
      <c r="N13525" s="314"/>
    </row>
    <row r="13526" spans="12:14" s="291" customFormat="1" ht="12.75" hidden="1" customHeight="1">
      <c r="L13526" s="293"/>
      <c r="M13526" s="290"/>
      <c r="N13526" s="314"/>
    </row>
    <row r="13527" spans="12:14" s="291" customFormat="1" ht="12.75" hidden="1" customHeight="1">
      <c r="L13527" s="293"/>
      <c r="M13527" s="290"/>
      <c r="N13527" s="314"/>
    </row>
    <row r="13528" spans="12:14" s="291" customFormat="1" ht="12.75" hidden="1" customHeight="1">
      <c r="L13528" s="293"/>
      <c r="M13528" s="290"/>
      <c r="N13528" s="314"/>
    </row>
    <row r="13529" spans="12:14" s="291" customFormat="1" ht="12.75" hidden="1" customHeight="1">
      <c r="L13529" s="293"/>
      <c r="M13529" s="290"/>
      <c r="N13529" s="314"/>
    </row>
    <row r="13530" spans="12:14" s="291" customFormat="1" ht="12.75" hidden="1" customHeight="1">
      <c r="L13530" s="293"/>
      <c r="M13530" s="290"/>
      <c r="N13530" s="314"/>
    </row>
    <row r="13531" spans="12:14" s="291" customFormat="1" ht="12.75" hidden="1" customHeight="1">
      <c r="L13531" s="293"/>
      <c r="M13531" s="290"/>
      <c r="N13531" s="314"/>
    </row>
    <row r="13532" spans="12:14" s="291" customFormat="1" ht="12.75" hidden="1" customHeight="1">
      <c r="L13532" s="293"/>
      <c r="M13532" s="290"/>
      <c r="N13532" s="314"/>
    </row>
    <row r="13533" spans="12:14" s="291" customFormat="1" ht="12.75" hidden="1" customHeight="1">
      <c r="L13533" s="293"/>
      <c r="M13533" s="290"/>
      <c r="N13533" s="314"/>
    </row>
    <row r="13534" spans="12:14" s="291" customFormat="1" ht="12.75" hidden="1" customHeight="1">
      <c r="L13534" s="293"/>
      <c r="M13534" s="290"/>
      <c r="N13534" s="314"/>
    </row>
    <row r="13535" spans="12:14" s="291" customFormat="1" ht="12.75" hidden="1" customHeight="1">
      <c r="L13535" s="293"/>
      <c r="M13535" s="290"/>
      <c r="N13535" s="314"/>
    </row>
    <row r="13536" spans="12:14" s="291" customFormat="1" ht="12.75" hidden="1" customHeight="1">
      <c r="L13536" s="293"/>
      <c r="M13536" s="290"/>
      <c r="N13536" s="314"/>
    </row>
    <row r="13537" spans="12:14" s="291" customFormat="1" ht="12.75" hidden="1" customHeight="1">
      <c r="L13537" s="293"/>
      <c r="M13537" s="290"/>
      <c r="N13537" s="314"/>
    </row>
    <row r="13538" spans="12:14" s="291" customFormat="1" ht="12.75" hidden="1" customHeight="1">
      <c r="L13538" s="293"/>
      <c r="M13538" s="290"/>
      <c r="N13538" s="314"/>
    </row>
    <row r="13539" spans="12:14" s="291" customFormat="1" ht="12.75" hidden="1" customHeight="1">
      <c r="L13539" s="293"/>
      <c r="M13539" s="290"/>
      <c r="N13539" s="314"/>
    </row>
    <row r="13540" spans="12:14" s="291" customFormat="1" ht="12.75" hidden="1" customHeight="1">
      <c r="L13540" s="293"/>
      <c r="M13540" s="290"/>
      <c r="N13540" s="314"/>
    </row>
    <row r="13541" spans="12:14" s="291" customFormat="1" ht="12.75" hidden="1" customHeight="1">
      <c r="L13541" s="293"/>
      <c r="M13541" s="290"/>
      <c r="N13541" s="314"/>
    </row>
    <row r="13542" spans="12:14" s="291" customFormat="1" ht="12.75" hidden="1" customHeight="1">
      <c r="L13542" s="293"/>
      <c r="M13542" s="290"/>
      <c r="N13542" s="314"/>
    </row>
    <row r="13543" spans="12:14" s="291" customFormat="1" ht="12.75" hidden="1" customHeight="1">
      <c r="L13543" s="293"/>
      <c r="M13543" s="290"/>
      <c r="N13543" s="314"/>
    </row>
    <row r="13544" spans="12:14" s="291" customFormat="1" ht="12.75" hidden="1" customHeight="1">
      <c r="L13544" s="293"/>
      <c r="M13544" s="290"/>
      <c r="N13544" s="314"/>
    </row>
    <row r="13545" spans="12:14" s="291" customFormat="1" ht="12.75" hidden="1" customHeight="1">
      <c r="L13545" s="293"/>
      <c r="M13545" s="290"/>
      <c r="N13545" s="314"/>
    </row>
    <row r="13546" spans="12:14" s="291" customFormat="1" ht="12.75" hidden="1" customHeight="1">
      <c r="L13546" s="293"/>
      <c r="M13546" s="290"/>
      <c r="N13546" s="314"/>
    </row>
    <row r="13547" spans="12:14" s="291" customFormat="1" ht="12.75" hidden="1" customHeight="1">
      <c r="L13547" s="293"/>
      <c r="M13547" s="290"/>
      <c r="N13547" s="314"/>
    </row>
    <row r="13548" spans="12:14" s="291" customFormat="1" ht="12.75" hidden="1" customHeight="1">
      <c r="L13548" s="293"/>
      <c r="M13548" s="290"/>
      <c r="N13548" s="314"/>
    </row>
    <row r="13549" spans="12:14" s="291" customFormat="1" ht="12.75" hidden="1" customHeight="1">
      <c r="L13549" s="293"/>
      <c r="M13549" s="290"/>
      <c r="N13549" s="314"/>
    </row>
    <row r="13550" spans="12:14" s="291" customFormat="1" ht="12.75" hidden="1" customHeight="1">
      <c r="L13550" s="293"/>
      <c r="M13550" s="290"/>
      <c r="N13550" s="314"/>
    </row>
    <row r="13551" spans="12:14" s="291" customFormat="1" ht="12.75" hidden="1" customHeight="1">
      <c r="L13551" s="293"/>
      <c r="M13551" s="290"/>
      <c r="N13551" s="314"/>
    </row>
    <row r="13552" spans="12:14" s="291" customFormat="1" ht="12.75" hidden="1" customHeight="1">
      <c r="L13552" s="293"/>
      <c r="M13552" s="290"/>
      <c r="N13552" s="314"/>
    </row>
    <row r="13553" spans="12:14" s="291" customFormat="1" ht="12.75" hidden="1" customHeight="1">
      <c r="L13553" s="293"/>
      <c r="M13553" s="290"/>
      <c r="N13553" s="314"/>
    </row>
    <row r="13554" spans="12:14" s="291" customFormat="1" ht="12.75" hidden="1" customHeight="1">
      <c r="L13554" s="293"/>
      <c r="M13554" s="290"/>
      <c r="N13554" s="314"/>
    </row>
    <row r="13555" spans="12:14" s="291" customFormat="1" ht="12.75" hidden="1" customHeight="1">
      <c r="L13555" s="293"/>
      <c r="M13555" s="290"/>
      <c r="N13555" s="314"/>
    </row>
    <row r="13556" spans="12:14" s="291" customFormat="1" ht="12.75" hidden="1" customHeight="1">
      <c r="L13556" s="293"/>
      <c r="M13556" s="290"/>
      <c r="N13556" s="314"/>
    </row>
    <row r="13557" spans="12:14" s="291" customFormat="1" ht="12.75" hidden="1" customHeight="1">
      <c r="L13557" s="293"/>
      <c r="M13557" s="290"/>
      <c r="N13557" s="314"/>
    </row>
    <row r="13558" spans="12:14" s="291" customFormat="1" ht="12.75" hidden="1" customHeight="1">
      <c r="L13558" s="293"/>
      <c r="M13558" s="290"/>
      <c r="N13558" s="314"/>
    </row>
    <row r="13559" spans="12:14" s="291" customFormat="1" ht="12.75" hidden="1" customHeight="1">
      <c r="L13559" s="293"/>
      <c r="M13559" s="290"/>
      <c r="N13559" s="314"/>
    </row>
    <row r="13560" spans="12:14" s="291" customFormat="1" ht="12.75" hidden="1" customHeight="1">
      <c r="L13560" s="293"/>
      <c r="M13560" s="290"/>
      <c r="N13560" s="314"/>
    </row>
    <row r="13561" spans="12:14" s="291" customFormat="1" ht="12.75" hidden="1" customHeight="1">
      <c r="L13561" s="293"/>
      <c r="M13561" s="290"/>
      <c r="N13561" s="314"/>
    </row>
    <row r="13562" spans="12:14" s="291" customFormat="1" ht="12.75" hidden="1" customHeight="1">
      <c r="L13562" s="293"/>
      <c r="M13562" s="290"/>
      <c r="N13562" s="314"/>
    </row>
    <row r="13563" spans="12:14" s="291" customFormat="1" ht="12.75" hidden="1" customHeight="1">
      <c r="L13563" s="293"/>
      <c r="M13563" s="290"/>
      <c r="N13563" s="314"/>
    </row>
    <row r="13564" spans="12:14" s="291" customFormat="1" ht="12.75" hidden="1" customHeight="1">
      <c r="L13564" s="293"/>
      <c r="M13564" s="290"/>
      <c r="N13564" s="314"/>
    </row>
    <row r="13565" spans="12:14" s="291" customFormat="1" ht="12.75" hidden="1" customHeight="1">
      <c r="L13565" s="293"/>
      <c r="M13565" s="290"/>
      <c r="N13565" s="314"/>
    </row>
    <row r="13566" spans="12:14" s="291" customFormat="1" ht="12.75" hidden="1" customHeight="1">
      <c r="L13566" s="293"/>
      <c r="M13566" s="290"/>
      <c r="N13566" s="314"/>
    </row>
    <row r="13567" spans="12:14" s="291" customFormat="1" ht="12.75" hidden="1" customHeight="1">
      <c r="L13567" s="293"/>
      <c r="M13567" s="290"/>
      <c r="N13567" s="314"/>
    </row>
    <row r="13568" spans="12:14" s="291" customFormat="1" ht="12.75" hidden="1" customHeight="1">
      <c r="L13568" s="293"/>
      <c r="M13568" s="290"/>
      <c r="N13568" s="314"/>
    </row>
    <row r="13569" spans="12:14" s="291" customFormat="1" ht="12.75" hidden="1" customHeight="1">
      <c r="L13569" s="293"/>
      <c r="M13569" s="290"/>
      <c r="N13569" s="314"/>
    </row>
    <row r="13570" spans="12:14" s="291" customFormat="1" ht="12.75" hidden="1" customHeight="1">
      <c r="L13570" s="293"/>
      <c r="M13570" s="290"/>
      <c r="N13570" s="314"/>
    </row>
    <row r="13571" spans="12:14" s="291" customFormat="1" ht="12.75" hidden="1" customHeight="1">
      <c r="L13571" s="293"/>
      <c r="M13571" s="290"/>
      <c r="N13571" s="314"/>
    </row>
    <row r="13572" spans="12:14" s="291" customFormat="1" ht="12.75" hidden="1" customHeight="1">
      <c r="L13572" s="293"/>
      <c r="M13572" s="290"/>
      <c r="N13572" s="314"/>
    </row>
    <row r="13573" spans="12:14" s="291" customFormat="1" ht="12.75" hidden="1" customHeight="1">
      <c r="L13573" s="293"/>
      <c r="M13573" s="290"/>
      <c r="N13573" s="314"/>
    </row>
    <row r="13574" spans="12:14" s="291" customFormat="1" ht="12.75" hidden="1" customHeight="1">
      <c r="L13574" s="293"/>
      <c r="M13574" s="290"/>
      <c r="N13574" s="314"/>
    </row>
    <row r="13575" spans="12:14" s="291" customFormat="1" ht="12.75" hidden="1" customHeight="1">
      <c r="L13575" s="293"/>
      <c r="M13575" s="290"/>
      <c r="N13575" s="314"/>
    </row>
    <row r="13576" spans="12:14" s="291" customFormat="1" ht="12.75" hidden="1" customHeight="1">
      <c r="L13576" s="293"/>
      <c r="M13576" s="290"/>
      <c r="N13576" s="314"/>
    </row>
    <row r="13577" spans="12:14" s="291" customFormat="1" ht="12.75" hidden="1" customHeight="1">
      <c r="L13577" s="293"/>
      <c r="M13577" s="290"/>
      <c r="N13577" s="314"/>
    </row>
    <row r="13578" spans="12:14" s="291" customFormat="1" ht="12.75" hidden="1" customHeight="1">
      <c r="L13578" s="293"/>
      <c r="M13578" s="290"/>
      <c r="N13578" s="314"/>
    </row>
    <row r="13579" spans="12:14" s="291" customFormat="1" ht="12.75" hidden="1" customHeight="1">
      <c r="L13579" s="293"/>
      <c r="M13579" s="290"/>
      <c r="N13579" s="314"/>
    </row>
    <row r="13580" spans="12:14" s="291" customFormat="1" ht="12.75" hidden="1" customHeight="1">
      <c r="L13580" s="293"/>
      <c r="M13580" s="290"/>
      <c r="N13580" s="314"/>
    </row>
    <row r="13581" spans="12:14" s="291" customFormat="1" ht="12.75" hidden="1" customHeight="1">
      <c r="L13581" s="293"/>
      <c r="M13581" s="290"/>
      <c r="N13581" s="314"/>
    </row>
    <row r="13582" spans="12:14" s="291" customFormat="1" ht="12.75" hidden="1" customHeight="1">
      <c r="L13582" s="293"/>
      <c r="M13582" s="290"/>
      <c r="N13582" s="314"/>
    </row>
    <row r="13583" spans="12:14" s="291" customFormat="1" ht="12.75" hidden="1" customHeight="1">
      <c r="L13583" s="293"/>
      <c r="M13583" s="290"/>
      <c r="N13583" s="314"/>
    </row>
    <row r="13584" spans="12:14" s="291" customFormat="1" ht="12.75" hidden="1" customHeight="1">
      <c r="L13584" s="293"/>
      <c r="M13584" s="290"/>
      <c r="N13584" s="314"/>
    </row>
    <row r="13585" spans="12:14" s="291" customFormat="1" ht="12.75" hidden="1" customHeight="1">
      <c r="L13585" s="293"/>
      <c r="M13585" s="290"/>
      <c r="N13585" s="314"/>
    </row>
    <row r="13586" spans="12:14" s="291" customFormat="1" ht="12.75" hidden="1" customHeight="1">
      <c r="L13586" s="293"/>
      <c r="M13586" s="290"/>
      <c r="N13586" s="314"/>
    </row>
    <row r="13587" spans="12:14" s="291" customFormat="1" ht="12.75" hidden="1" customHeight="1">
      <c r="L13587" s="293"/>
      <c r="M13587" s="290"/>
      <c r="N13587" s="314"/>
    </row>
    <row r="13588" spans="12:14" s="291" customFormat="1" ht="12.75" hidden="1" customHeight="1">
      <c r="L13588" s="293"/>
      <c r="M13588" s="290"/>
      <c r="N13588" s="314"/>
    </row>
    <row r="13589" spans="12:14" s="291" customFormat="1" ht="12.75" hidden="1" customHeight="1">
      <c r="L13589" s="293"/>
      <c r="M13589" s="290"/>
      <c r="N13589" s="314"/>
    </row>
    <row r="13590" spans="12:14" s="291" customFormat="1" ht="12.75" hidden="1" customHeight="1">
      <c r="L13590" s="293"/>
      <c r="M13590" s="290"/>
      <c r="N13590" s="314"/>
    </row>
    <row r="13591" spans="12:14" s="291" customFormat="1" ht="12.75" hidden="1" customHeight="1">
      <c r="L13591" s="293"/>
      <c r="M13591" s="290"/>
      <c r="N13591" s="314"/>
    </row>
    <row r="13592" spans="12:14" s="291" customFormat="1" ht="12.75" hidden="1" customHeight="1">
      <c r="L13592" s="293"/>
      <c r="M13592" s="290"/>
      <c r="N13592" s="314"/>
    </row>
    <row r="13593" spans="12:14" s="291" customFormat="1" ht="12.75" hidden="1" customHeight="1">
      <c r="L13593" s="293"/>
      <c r="M13593" s="290"/>
      <c r="N13593" s="314"/>
    </row>
    <row r="13594" spans="12:14" s="291" customFormat="1" ht="12.75" hidden="1" customHeight="1">
      <c r="L13594" s="293"/>
      <c r="M13594" s="290"/>
      <c r="N13594" s="314"/>
    </row>
    <row r="13595" spans="12:14" s="291" customFormat="1" ht="12.75" hidden="1" customHeight="1">
      <c r="L13595" s="293"/>
      <c r="M13595" s="290"/>
      <c r="N13595" s="314"/>
    </row>
    <row r="13596" spans="12:14" s="291" customFormat="1" ht="12.75" hidden="1" customHeight="1">
      <c r="L13596" s="293"/>
      <c r="M13596" s="290"/>
      <c r="N13596" s="314"/>
    </row>
    <row r="13597" spans="12:14" s="291" customFormat="1" ht="12.75" hidden="1" customHeight="1">
      <c r="L13597" s="293"/>
      <c r="M13597" s="290"/>
      <c r="N13597" s="314"/>
    </row>
    <row r="13598" spans="12:14" s="291" customFormat="1" ht="12.75" hidden="1" customHeight="1">
      <c r="L13598" s="293"/>
      <c r="M13598" s="290"/>
      <c r="N13598" s="314"/>
    </row>
    <row r="13599" spans="12:14" s="291" customFormat="1" ht="12.75" hidden="1" customHeight="1">
      <c r="L13599" s="293"/>
      <c r="M13599" s="290"/>
      <c r="N13599" s="314"/>
    </row>
    <row r="13600" spans="12:14" s="291" customFormat="1" ht="12.75" hidden="1" customHeight="1">
      <c r="L13600" s="293"/>
      <c r="M13600" s="290"/>
      <c r="N13600" s="314"/>
    </row>
    <row r="13601" spans="12:14" s="291" customFormat="1" ht="12.75" hidden="1" customHeight="1">
      <c r="L13601" s="293"/>
      <c r="M13601" s="290"/>
      <c r="N13601" s="314"/>
    </row>
    <row r="13602" spans="12:14" s="291" customFormat="1" ht="12.75" hidden="1" customHeight="1">
      <c r="L13602" s="293"/>
      <c r="M13602" s="290"/>
      <c r="N13602" s="314"/>
    </row>
    <row r="13603" spans="12:14" s="291" customFormat="1" ht="12.75" hidden="1" customHeight="1">
      <c r="L13603" s="293"/>
      <c r="M13603" s="290"/>
      <c r="N13603" s="314"/>
    </row>
    <row r="13604" spans="12:14" s="291" customFormat="1" ht="12.75" hidden="1" customHeight="1">
      <c r="L13604" s="293"/>
      <c r="M13604" s="290"/>
      <c r="N13604" s="314"/>
    </row>
    <row r="13605" spans="12:14" s="291" customFormat="1" ht="12.75" hidden="1" customHeight="1">
      <c r="L13605" s="293"/>
      <c r="M13605" s="290"/>
      <c r="N13605" s="314"/>
    </row>
    <row r="13606" spans="12:14" s="291" customFormat="1" ht="12.75" hidden="1" customHeight="1">
      <c r="L13606" s="293"/>
      <c r="M13606" s="290"/>
      <c r="N13606" s="314"/>
    </row>
    <row r="13607" spans="12:14" s="291" customFormat="1" ht="12.75" hidden="1" customHeight="1">
      <c r="L13607" s="293"/>
      <c r="M13607" s="290"/>
      <c r="N13607" s="314"/>
    </row>
    <row r="13608" spans="12:14" s="291" customFormat="1" ht="12.75" hidden="1" customHeight="1">
      <c r="L13608" s="293"/>
      <c r="M13608" s="290"/>
      <c r="N13608" s="314"/>
    </row>
    <row r="13609" spans="12:14" s="291" customFormat="1" ht="12.75" hidden="1" customHeight="1">
      <c r="L13609" s="293"/>
      <c r="M13609" s="290"/>
      <c r="N13609" s="314"/>
    </row>
    <row r="13610" spans="12:14" s="291" customFormat="1" ht="12.75" hidden="1" customHeight="1">
      <c r="L13610" s="293"/>
      <c r="M13610" s="290"/>
      <c r="N13610" s="314"/>
    </row>
    <row r="13611" spans="12:14" s="291" customFormat="1" ht="12.75" hidden="1" customHeight="1">
      <c r="L13611" s="293"/>
      <c r="M13611" s="290"/>
      <c r="N13611" s="314"/>
    </row>
    <row r="13612" spans="12:14" s="291" customFormat="1" ht="12.75" hidden="1" customHeight="1">
      <c r="L13612" s="293"/>
      <c r="M13612" s="290"/>
      <c r="N13612" s="314"/>
    </row>
    <row r="13613" spans="12:14" s="291" customFormat="1" ht="12.75" hidden="1" customHeight="1">
      <c r="L13613" s="293"/>
      <c r="M13613" s="290"/>
      <c r="N13613" s="314"/>
    </row>
    <row r="13614" spans="12:14" s="291" customFormat="1" ht="12.75" hidden="1" customHeight="1">
      <c r="L13614" s="293"/>
      <c r="M13614" s="290"/>
      <c r="N13614" s="314"/>
    </row>
    <row r="13615" spans="12:14" s="291" customFormat="1" ht="12.75" hidden="1" customHeight="1">
      <c r="L13615" s="293"/>
      <c r="M13615" s="290"/>
      <c r="N13615" s="314"/>
    </row>
    <row r="13616" spans="12:14" s="291" customFormat="1" ht="12.75" hidden="1" customHeight="1">
      <c r="L13616" s="293"/>
      <c r="M13616" s="290"/>
      <c r="N13616" s="314"/>
    </row>
    <row r="13617" spans="12:14" s="291" customFormat="1" ht="12.75" hidden="1" customHeight="1">
      <c r="L13617" s="293"/>
      <c r="M13617" s="290"/>
      <c r="N13617" s="314"/>
    </row>
    <row r="13618" spans="12:14" s="291" customFormat="1" ht="12.75" hidden="1" customHeight="1">
      <c r="L13618" s="293"/>
      <c r="M13618" s="290"/>
      <c r="N13618" s="314"/>
    </row>
    <row r="13619" spans="12:14" s="291" customFormat="1" ht="12.75" hidden="1" customHeight="1">
      <c r="L13619" s="293"/>
      <c r="M13619" s="290"/>
      <c r="N13619" s="314"/>
    </row>
    <row r="13620" spans="12:14" s="291" customFormat="1" ht="12.75" hidden="1" customHeight="1">
      <c r="L13620" s="293"/>
      <c r="M13620" s="290"/>
      <c r="N13620" s="314"/>
    </row>
    <row r="13621" spans="12:14" s="291" customFormat="1" ht="12.75" hidden="1" customHeight="1">
      <c r="L13621" s="293"/>
      <c r="M13621" s="290"/>
      <c r="N13621" s="314"/>
    </row>
    <row r="13622" spans="12:14" s="291" customFormat="1" ht="12.75" hidden="1" customHeight="1">
      <c r="L13622" s="293"/>
      <c r="M13622" s="290"/>
      <c r="N13622" s="314"/>
    </row>
    <row r="13623" spans="12:14" s="291" customFormat="1" ht="12.75" hidden="1" customHeight="1">
      <c r="L13623" s="293"/>
      <c r="M13623" s="290"/>
      <c r="N13623" s="314"/>
    </row>
    <row r="13624" spans="12:14" s="291" customFormat="1" ht="12.75" hidden="1" customHeight="1">
      <c r="L13624" s="293"/>
      <c r="M13624" s="290"/>
      <c r="N13624" s="314"/>
    </row>
    <row r="13625" spans="12:14" s="291" customFormat="1" ht="12.75" hidden="1" customHeight="1">
      <c r="L13625" s="293"/>
      <c r="M13625" s="290"/>
      <c r="N13625" s="314"/>
    </row>
    <row r="13626" spans="12:14" s="291" customFormat="1" ht="12.75" hidden="1" customHeight="1">
      <c r="L13626" s="293"/>
      <c r="M13626" s="290"/>
      <c r="N13626" s="314"/>
    </row>
    <row r="13627" spans="12:14" s="291" customFormat="1" ht="12.75" hidden="1" customHeight="1">
      <c r="L13627" s="293"/>
      <c r="M13627" s="290"/>
      <c r="N13627" s="314"/>
    </row>
    <row r="13628" spans="12:14" s="291" customFormat="1" ht="12.75" hidden="1" customHeight="1">
      <c r="L13628" s="293"/>
      <c r="M13628" s="290"/>
      <c r="N13628" s="314"/>
    </row>
    <row r="13629" spans="12:14" s="291" customFormat="1" ht="12.75" hidden="1" customHeight="1">
      <c r="L13629" s="293"/>
      <c r="M13629" s="290"/>
      <c r="N13629" s="314"/>
    </row>
    <row r="13630" spans="12:14" s="291" customFormat="1" ht="12.75" hidden="1" customHeight="1">
      <c r="L13630" s="293"/>
      <c r="M13630" s="290"/>
      <c r="N13630" s="314"/>
    </row>
    <row r="13631" spans="12:14" s="291" customFormat="1" ht="12.75" hidden="1" customHeight="1">
      <c r="L13631" s="293"/>
      <c r="M13631" s="290"/>
      <c r="N13631" s="314"/>
    </row>
    <row r="13632" spans="12:14" s="291" customFormat="1" ht="12.75" hidden="1" customHeight="1">
      <c r="L13632" s="293"/>
      <c r="M13632" s="290"/>
      <c r="N13632" s="314"/>
    </row>
    <row r="13633" spans="12:14" s="291" customFormat="1" ht="12.75" hidden="1" customHeight="1">
      <c r="L13633" s="293"/>
      <c r="M13633" s="290"/>
      <c r="N13633" s="314"/>
    </row>
    <row r="13634" spans="12:14" s="291" customFormat="1" ht="12.75" hidden="1" customHeight="1">
      <c r="L13634" s="293"/>
      <c r="M13634" s="290"/>
      <c r="N13634" s="314"/>
    </row>
    <row r="13635" spans="12:14" s="291" customFormat="1" ht="12.75" hidden="1" customHeight="1">
      <c r="L13635" s="293"/>
      <c r="M13635" s="290"/>
      <c r="N13635" s="314"/>
    </row>
    <row r="13636" spans="12:14" s="291" customFormat="1" ht="12.75" hidden="1" customHeight="1">
      <c r="L13636" s="293"/>
      <c r="M13636" s="290"/>
      <c r="N13636" s="314"/>
    </row>
    <row r="13637" spans="12:14" s="291" customFormat="1" ht="12.75" hidden="1" customHeight="1">
      <c r="L13637" s="293"/>
      <c r="M13637" s="290"/>
      <c r="N13637" s="314"/>
    </row>
    <row r="13638" spans="12:14" s="291" customFormat="1" ht="12.75" hidden="1" customHeight="1">
      <c r="L13638" s="293"/>
      <c r="M13638" s="290"/>
      <c r="N13638" s="314"/>
    </row>
    <row r="13639" spans="12:14" s="291" customFormat="1" ht="12.75" hidden="1" customHeight="1">
      <c r="L13639" s="293"/>
      <c r="M13639" s="290"/>
      <c r="N13639" s="314"/>
    </row>
    <row r="13640" spans="12:14" s="291" customFormat="1" ht="12.75" hidden="1" customHeight="1">
      <c r="L13640" s="293"/>
      <c r="M13640" s="290"/>
      <c r="N13640" s="314"/>
    </row>
    <row r="13641" spans="12:14" s="291" customFormat="1" ht="12.75" hidden="1" customHeight="1">
      <c r="L13641" s="293"/>
      <c r="M13641" s="290"/>
      <c r="N13641" s="314"/>
    </row>
    <row r="13642" spans="12:14" s="291" customFormat="1" ht="12.75" hidden="1" customHeight="1">
      <c r="L13642" s="293"/>
      <c r="M13642" s="290"/>
      <c r="N13642" s="314"/>
    </row>
    <row r="13643" spans="12:14" s="291" customFormat="1" ht="12.75" hidden="1" customHeight="1">
      <c r="L13643" s="293"/>
      <c r="M13643" s="290"/>
      <c r="N13643" s="314"/>
    </row>
    <row r="13644" spans="12:14" s="291" customFormat="1" ht="12.75" hidden="1" customHeight="1">
      <c r="L13644" s="293"/>
      <c r="M13644" s="290"/>
      <c r="N13644" s="314"/>
    </row>
    <row r="13645" spans="12:14" s="291" customFormat="1" ht="12.75" hidden="1" customHeight="1">
      <c r="L13645" s="293"/>
      <c r="M13645" s="290"/>
      <c r="N13645" s="314"/>
    </row>
    <row r="13646" spans="12:14" s="291" customFormat="1" ht="12.75" hidden="1" customHeight="1">
      <c r="L13646" s="293"/>
      <c r="M13646" s="290"/>
      <c r="N13646" s="314"/>
    </row>
    <row r="13647" spans="12:14" s="291" customFormat="1" ht="12.75" hidden="1" customHeight="1">
      <c r="L13647" s="293"/>
      <c r="M13647" s="290"/>
      <c r="N13647" s="314"/>
    </row>
    <row r="13648" spans="12:14" s="291" customFormat="1" ht="12.75" hidden="1" customHeight="1">
      <c r="L13648" s="293"/>
      <c r="M13648" s="290"/>
      <c r="N13648" s="314"/>
    </row>
    <row r="13649" spans="12:14" s="291" customFormat="1" ht="12.75" hidden="1" customHeight="1">
      <c r="L13649" s="293"/>
      <c r="M13649" s="290"/>
      <c r="N13649" s="314"/>
    </row>
    <row r="13650" spans="12:14" s="291" customFormat="1" ht="12.75" hidden="1" customHeight="1">
      <c r="L13650" s="293"/>
      <c r="M13650" s="290"/>
      <c r="N13650" s="314"/>
    </row>
    <row r="13651" spans="12:14" s="291" customFormat="1" ht="12.75" hidden="1" customHeight="1">
      <c r="L13651" s="293"/>
      <c r="M13651" s="290"/>
      <c r="N13651" s="314"/>
    </row>
    <row r="13652" spans="12:14" s="291" customFormat="1" ht="12.75" hidden="1" customHeight="1">
      <c r="L13652" s="293"/>
      <c r="M13652" s="290"/>
      <c r="N13652" s="314"/>
    </row>
    <row r="13653" spans="12:14" s="291" customFormat="1" ht="12.75" hidden="1" customHeight="1">
      <c r="L13653" s="293"/>
      <c r="M13653" s="290"/>
      <c r="N13653" s="314"/>
    </row>
    <row r="13654" spans="12:14" s="291" customFormat="1" ht="12.75" hidden="1" customHeight="1">
      <c r="L13654" s="293"/>
      <c r="M13654" s="290"/>
      <c r="N13654" s="314"/>
    </row>
    <row r="13655" spans="12:14" s="291" customFormat="1" ht="12.75" hidden="1" customHeight="1">
      <c r="L13655" s="293"/>
      <c r="M13655" s="290"/>
      <c r="N13655" s="314"/>
    </row>
    <row r="13656" spans="12:14" s="291" customFormat="1" ht="12.75" hidden="1" customHeight="1">
      <c r="L13656" s="293"/>
      <c r="M13656" s="290"/>
      <c r="N13656" s="314"/>
    </row>
    <row r="13657" spans="12:14" s="291" customFormat="1" ht="12.75" hidden="1" customHeight="1">
      <c r="L13657" s="293"/>
      <c r="M13657" s="290"/>
      <c r="N13657" s="314"/>
    </row>
    <row r="13658" spans="12:14" s="291" customFormat="1" ht="12.75" hidden="1" customHeight="1">
      <c r="L13658" s="293"/>
      <c r="M13658" s="290"/>
      <c r="N13658" s="314"/>
    </row>
    <row r="13659" spans="12:14" s="291" customFormat="1" ht="12.75" hidden="1" customHeight="1">
      <c r="L13659" s="293"/>
      <c r="M13659" s="290"/>
      <c r="N13659" s="314"/>
    </row>
    <row r="13660" spans="12:14" s="291" customFormat="1" ht="12.75" hidden="1" customHeight="1">
      <c r="L13660" s="293"/>
      <c r="M13660" s="290"/>
      <c r="N13660" s="314"/>
    </row>
    <row r="13661" spans="12:14" s="291" customFormat="1" ht="12.75" hidden="1" customHeight="1">
      <c r="L13661" s="293"/>
      <c r="M13661" s="290"/>
      <c r="N13661" s="314"/>
    </row>
    <row r="13662" spans="12:14" s="291" customFormat="1" ht="12.75" hidden="1" customHeight="1">
      <c r="L13662" s="293"/>
      <c r="M13662" s="290"/>
      <c r="N13662" s="314"/>
    </row>
    <row r="13663" spans="12:14" s="291" customFormat="1" ht="12.75" hidden="1" customHeight="1">
      <c r="L13663" s="293"/>
      <c r="M13663" s="290"/>
      <c r="N13663" s="314"/>
    </row>
    <row r="13664" spans="12:14" s="291" customFormat="1" ht="12.75" hidden="1" customHeight="1">
      <c r="L13664" s="293"/>
      <c r="M13664" s="290"/>
      <c r="N13664" s="314"/>
    </row>
    <row r="13665" spans="12:14" s="291" customFormat="1" ht="12.75" hidden="1" customHeight="1">
      <c r="L13665" s="293"/>
      <c r="M13665" s="290"/>
      <c r="N13665" s="314"/>
    </row>
    <row r="13666" spans="12:14" s="291" customFormat="1" ht="12.75" hidden="1" customHeight="1">
      <c r="L13666" s="293"/>
      <c r="M13666" s="290"/>
      <c r="N13666" s="314"/>
    </row>
    <row r="13667" spans="12:14" s="291" customFormat="1" ht="12.75" hidden="1" customHeight="1">
      <c r="L13667" s="293"/>
      <c r="M13667" s="290"/>
      <c r="N13667" s="314"/>
    </row>
    <row r="13668" spans="12:14" s="291" customFormat="1" ht="12.75" hidden="1" customHeight="1">
      <c r="L13668" s="293"/>
      <c r="M13668" s="290"/>
      <c r="N13668" s="314"/>
    </row>
    <row r="13669" spans="12:14" s="291" customFormat="1" ht="12.75" hidden="1" customHeight="1">
      <c r="L13669" s="293"/>
      <c r="M13669" s="290"/>
      <c r="N13669" s="314"/>
    </row>
    <row r="13670" spans="12:14" s="291" customFormat="1" ht="12.75" hidden="1" customHeight="1">
      <c r="L13670" s="293"/>
      <c r="M13670" s="290"/>
      <c r="N13670" s="314"/>
    </row>
    <row r="13671" spans="12:14" s="291" customFormat="1" ht="12.75" hidden="1" customHeight="1">
      <c r="L13671" s="293"/>
      <c r="M13671" s="290"/>
      <c r="N13671" s="314"/>
    </row>
    <row r="13672" spans="12:14" s="291" customFormat="1" ht="12.75" hidden="1" customHeight="1">
      <c r="L13672" s="293"/>
      <c r="M13672" s="290"/>
      <c r="N13672" s="314"/>
    </row>
    <row r="13673" spans="12:14" s="291" customFormat="1" ht="12.75" hidden="1" customHeight="1">
      <c r="L13673" s="293"/>
      <c r="M13673" s="290"/>
      <c r="N13673" s="314"/>
    </row>
    <row r="13674" spans="12:14" s="291" customFormat="1" ht="12.75" hidden="1" customHeight="1">
      <c r="L13674" s="293"/>
      <c r="M13674" s="290"/>
      <c r="N13674" s="314"/>
    </row>
    <row r="13675" spans="12:14" s="291" customFormat="1" ht="12.75" hidden="1" customHeight="1">
      <c r="L13675" s="293"/>
      <c r="M13675" s="290"/>
      <c r="N13675" s="314"/>
    </row>
    <row r="13676" spans="12:14" s="291" customFormat="1" ht="12.75" hidden="1" customHeight="1">
      <c r="L13676" s="293"/>
      <c r="M13676" s="290"/>
      <c r="N13676" s="314"/>
    </row>
    <row r="13677" spans="12:14" s="291" customFormat="1" ht="12.75" hidden="1" customHeight="1">
      <c r="L13677" s="293"/>
      <c r="M13677" s="290"/>
      <c r="N13677" s="314"/>
    </row>
    <row r="13678" spans="12:14" s="291" customFormat="1" ht="12.75" hidden="1" customHeight="1">
      <c r="L13678" s="293"/>
      <c r="M13678" s="290"/>
      <c r="N13678" s="314"/>
    </row>
    <row r="13679" spans="12:14" s="291" customFormat="1" ht="12.75" hidden="1" customHeight="1">
      <c r="L13679" s="293"/>
      <c r="M13679" s="290"/>
      <c r="N13679" s="314"/>
    </row>
    <row r="13680" spans="12:14" s="291" customFormat="1" ht="12.75" hidden="1" customHeight="1">
      <c r="L13680" s="293"/>
      <c r="M13680" s="290"/>
      <c r="N13680" s="314"/>
    </row>
    <row r="13681" spans="12:14" s="291" customFormat="1" ht="12.75" hidden="1" customHeight="1">
      <c r="L13681" s="293"/>
      <c r="M13681" s="290"/>
      <c r="N13681" s="314"/>
    </row>
    <row r="13682" spans="12:14" s="291" customFormat="1" ht="12.75" hidden="1" customHeight="1">
      <c r="L13682" s="293"/>
      <c r="M13682" s="290"/>
      <c r="N13682" s="314"/>
    </row>
    <row r="13683" spans="12:14" s="291" customFormat="1" ht="12.75" hidden="1" customHeight="1">
      <c r="L13683" s="293"/>
      <c r="M13683" s="290"/>
      <c r="N13683" s="314"/>
    </row>
    <row r="13684" spans="12:14" s="291" customFormat="1" ht="12.75" hidden="1" customHeight="1">
      <c r="L13684" s="293"/>
      <c r="M13684" s="290"/>
      <c r="N13684" s="314"/>
    </row>
    <row r="13685" spans="12:14" s="291" customFormat="1" ht="12.75" hidden="1" customHeight="1">
      <c r="L13685" s="293"/>
      <c r="M13685" s="290"/>
      <c r="N13685" s="314"/>
    </row>
    <row r="13686" spans="12:14" s="291" customFormat="1" ht="12.75" hidden="1" customHeight="1">
      <c r="L13686" s="293"/>
      <c r="M13686" s="290"/>
      <c r="N13686" s="314"/>
    </row>
    <row r="13687" spans="12:14" s="291" customFormat="1" ht="12.75" hidden="1" customHeight="1">
      <c r="L13687" s="293"/>
      <c r="M13687" s="290"/>
      <c r="N13687" s="314"/>
    </row>
    <row r="13688" spans="12:14" s="291" customFormat="1" ht="12.75" hidden="1" customHeight="1">
      <c r="L13688" s="293"/>
      <c r="M13688" s="290"/>
      <c r="N13688" s="314"/>
    </row>
    <row r="13689" spans="12:14" s="291" customFormat="1" ht="12.75" hidden="1" customHeight="1">
      <c r="L13689" s="293"/>
      <c r="M13689" s="290"/>
      <c r="N13689" s="314"/>
    </row>
    <row r="13690" spans="12:14" s="291" customFormat="1" ht="12.75" hidden="1" customHeight="1">
      <c r="L13690" s="293"/>
      <c r="M13690" s="290"/>
      <c r="N13690" s="314"/>
    </row>
    <row r="13691" spans="12:14" s="291" customFormat="1" ht="12.75" hidden="1" customHeight="1">
      <c r="L13691" s="293"/>
      <c r="M13691" s="290"/>
      <c r="N13691" s="314"/>
    </row>
    <row r="13692" spans="12:14" s="291" customFormat="1" ht="12.75" hidden="1" customHeight="1">
      <c r="L13692" s="293"/>
      <c r="M13692" s="290"/>
      <c r="N13692" s="314"/>
    </row>
    <row r="13693" spans="12:14" s="291" customFormat="1" ht="12.75" hidden="1" customHeight="1">
      <c r="L13693" s="293"/>
      <c r="M13693" s="290"/>
      <c r="N13693" s="314"/>
    </row>
    <row r="13694" spans="12:14" s="291" customFormat="1" ht="12.75" hidden="1" customHeight="1">
      <c r="L13694" s="293"/>
      <c r="M13694" s="290"/>
      <c r="N13694" s="314"/>
    </row>
    <row r="13695" spans="12:14" s="291" customFormat="1" ht="12.75" hidden="1" customHeight="1">
      <c r="L13695" s="293"/>
      <c r="M13695" s="290"/>
      <c r="N13695" s="314"/>
    </row>
    <row r="13696" spans="12:14" s="291" customFormat="1" ht="12.75" hidden="1" customHeight="1">
      <c r="L13696" s="293"/>
      <c r="M13696" s="290"/>
      <c r="N13696" s="314"/>
    </row>
    <row r="13697" spans="12:14" s="291" customFormat="1" ht="12.75" hidden="1" customHeight="1">
      <c r="L13697" s="293"/>
      <c r="M13697" s="290"/>
      <c r="N13697" s="314"/>
    </row>
    <row r="13698" spans="12:14" s="291" customFormat="1" ht="12.75" hidden="1" customHeight="1">
      <c r="L13698" s="293"/>
      <c r="M13698" s="290"/>
      <c r="N13698" s="314"/>
    </row>
    <row r="13699" spans="12:14" s="291" customFormat="1" ht="12.75" hidden="1" customHeight="1">
      <c r="L13699" s="293"/>
      <c r="M13699" s="290"/>
      <c r="N13699" s="314"/>
    </row>
    <row r="13700" spans="12:14" s="291" customFormat="1" ht="12.75" hidden="1" customHeight="1">
      <c r="L13700" s="293"/>
      <c r="M13700" s="290"/>
      <c r="N13700" s="314"/>
    </row>
    <row r="13701" spans="12:14" s="291" customFormat="1" ht="12.75" hidden="1" customHeight="1">
      <c r="L13701" s="293"/>
      <c r="M13701" s="290"/>
      <c r="N13701" s="314"/>
    </row>
    <row r="13702" spans="12:14" s="291" customFormat="1" ht="12.75" hidden="1" customHeight="1">
      <c r="L13702" s="293"/>
      <c r="M13702" s="290"/>
      <c r="N13702" s="314"/>
    </row>
    <row r="13703" spans="12:14" s="291" customFormat="1" ht="12.75" hidden="1" customHeight="1">
      <c r="L13703" s="293"/>
      <c r="M13703" s="290"/>
      <c r="N13703" s="314"/>
    </row>
    <row r="13704" spans="12:14" s="291" customFormat="1" ht="12.75" hidden="1" customHeight="1">
      <c r="L13704" s="293"/>
      <c r="M13704" s="290"/>
      <c r="N13704" s="314"/>
    </row>
    <row r="13705" spans="12:14" s="291" customFormat="1" ht="12.75" hidden="1" customHeight="1">
      <c r="L13705" s="293"/>
      <c r="M13705" s="290"/>
      <c r="N13705" s="314"/>
    </row>
    <row r="13706" spans="12:14" s="291" customFormat="1" ht="12.75" hidden="1" customHeight="1">
      <c r="L13706" s="293"/>
      <c r="M13706" s="290"/>
      <c r="N13706" s="314"/>
    </row>
    <row r="13707" spans="12:14" s="291" customFormat="1" ht="12.75" hidden="1" customHeight="1">
      <c r="L13707" s="293"/>
      <c r="M13707" s="290"/>
      <c r="N13707" s="314"/>
    </row>
    <row r="13708" spans="12:14" s="291" customFormat="1" ht="12.75" hidden="1" customHeight="1">
      <c r="L13708" s="293"/>
      <c r="M13708" s="290"/>
      <c r="N13708" s="314"/>
    </row>
    <row r="13709" spans="12:14" s="291" customFormat="1" ht="12.75" hidden="1" customHeight="1">
      <c r="L13709" s="293"/>
      <c r="M13709" s="290"/>
      <c r="N13709" s="314"/>
    </row>
    <row r="13710" spans="12:14" s="291" customFormat="1" ht="12.75" hidden="1" customHeight="1">
      <c r="L13710" s="293"/>
      <c r="M13710" s="290"/>
      <c r="N13710" s="314"/>
    </row>
    <row r="13711" spans="12:14" s="291" customFormat="1" ht="12.75" hidden="1" customHeight="1">
      <c r="L13711" s="293"/>
      <c r="M13711" s="290"/>
      <c r="N13711" s="314"/>
    </row>
    <row r="13712" spans="12:14" s="291" customFormat="1" ht="12.75" hidden="1" customHeight="1">
      <c r="L13712" s="293"/>
      <c r="M13712" s="290"/>
      <c r="N13712" s="314"/>
    </row>
    <row r="13713" spans="12:14" s="291" customFormat="1" ht="12.75" hidden="1" customHeight="1">
      <c r="L13713" s="293"/>
      <c r="M13713" s="290"/>
      <c r="N13713" s="314"/>
    </row>
    <row r="13714" spans="12:14" s="291" customFormat="1" ht="12.75" hidden="1" customHeight="1">
      <c r="L13714" s="293"/>
      <c r="M13714" s="290"/>
      <c r="N13714" s="314"/>
    </row>
    <row r="13715" spans="12:14" s="291" customFormat="1" ht="12.75" hidden="1" customHeight="1">
      <c r="L13715" s="293"/>
      <c r="M13715" s="290"/>
      <c r="N13715" s="314"/>
    </row>
    <row r="13716" spans="12:14" s="291" customFormat="1" ht="12.75" hidden="1" customHeight="1">
      <c r="L13716" s="293"/>
      <c r="M13716" s="290"/>
      <c r="N13716" s="314"/>
    </row>
    <row r="13717" spans="12:14" s="291" customFormat="1" ht="12.75" hidden="1" customHeight="1">
      <c r="L13717" s="293"/>
      <c r="M13717" s="290"/>
      <c r="N13717" s="314"/>
    </row>
    <row r="13718" spans="12:14" s="291" customFormat="1" ht="12.75" hidden="1" customHeight="1">
      <c r="L13718" s="293"/>
      <c r="M13718" s="290"/>
      <c r="N13718" s="314"/>
    </row>
    <row r="13719" spans="12:14" s="291" customFormat="1" ht="12.75" hidden="1" customHeight="1">
      <c r="L13719" s="293"/>
      <c r="M13719" s="290"/>
      <c r="N13719" s="314"/>
    </row>
    <row r="13720" spans="12:14" s="291" customFormat="1" ht="12.75" hidden="1" customHeight="1">
      <c r="L13720" s="293"/>
      <c r="M13720" s="290"/>
      <c r="N13720" s="314"/>
    </row>
    <row r="13721" spans="12:14" s="291" customFormat="1" ht="12.75" hidden="1" customHeight="1">
      <c r="L13721" s="293"/>
      <c r="M13721" s="290"/>
      <c r="N13721" s="314"/>
    </row>
    <row r="13722" spans="12:14" s="291" customFormat="1" ht="12.75" hidden="1" customHeight="1">
      <c r="L13722" s="293"/>
      <c r="M13722" s="290"/>
      <c r="N13722" s="314"/>
    </row>
    <row r="13723" spans="12:14" s="291" customFormat="1" ht="12.75" hidden="1" customHeight="1">
      <c r="L13723" s="293"/>
      <c r="M13723" s="290"/>
      <c r="N13723" s="314"/>
    </row>
    <row r="13724" spans="12:14" s="291" customFormat="1" ht="12.75" hidden="1" customHeight="1">
      <c r="L13724" s="293"/>
      <c r="M13724" s="290"/>
      <c r="N13724" s="314"/>
    </row>
    <row r="13725" spans="12:14" s="291" customFormat="1" ht="12.75" hidden="1" customHeight="1">
      <c r="L13725" s="293"/>
      <c r="M13725" s="290"/>
      <c r="N13725" s="314"/>
    </row>
    <row r="13726" spans="12:14" s="291" customFormat="1" ht="12.75" hidden="1" customHeight="1">
      <c r="L13726" s="293"/>
      <c r="M13726" s="290"/>
      <c r="N13726" s="314"/>
    </row>
    <row r="13727" spans="12:14" s="291" customFormat="1" ht="12.75" hidden="1" customHeight="1">
      <c r="L13727" s="293"/>
      <c r="M13727" s="290"/>
      <c r="N13727" s="314"/>
    </row>
    <row r="13728" spans="12:14" s="291" customFormat="1" ht="12.75" hidden="1" customHeight="1">
      <c r="L13728" s="293"/>
      <c r="M13728" s="290"/>
      <c r="N13728" s="314"/>
    </row>
    <row r="13729" spans="12:14" s="291" customFormat="1" ht="12.75" hidden="1" customHeight="1">
      <c r="L13729" s="293"/>
      <c r="M13729" s="290"/>
      <c r="N13729" s="314"/>
    </row>
    <row r="13730" spans="12:14" s="291" customFormat="1" ht="12.75" hidden="1" customHeight="1">
      <c r="L13730" s="293"/>
      <c r="M13730" s="290"/>
      <c r="N13730" s="314"/>
    </row>
    <row r="13731" spans="12:14" s="291" customFormat="1" ht="12.75" hidden="1" customHeight="1">
      <c r="L13731" s="293"/>
      <c r="M13731" s="290"/>
      <c r="N13731" s="314"/>
    </row>
    <row r="13732" spans="12:14" s="291" customFormat="1" ht="12.75" hidden="1" customHeight="1">
      <c r="L13732" s="293"/>
      <c r="M13732" s="290"/>
      <c r="N13732" s="314"/>
    </row>
    <row r="13733" spans="12:14" s="291" customFormat="1" ht="12.75" hidden="1" customHeight="1">
      <c r="L13733" s="293"/>
      <c r="M13733" s="290"/>
      <c r="N13733" s="314"/>
    </row>
    <row r="13734" spans="12:14" s="291" customFormat="1" ht="12.75" hidden="1" customHeight="1">
      <c r="L13734" s="293"/>
      <c r="M13734" s="290"/>
      <c r="N13734" s="314"/>
    </row>
    <row r="13735" spans="12:14" s="291" customFormat="1" ht="12.75" hidden="1" customHeight="1">
      <c r="L13735" s="293"/>
      <c r="M13735" s="290"/>
      <c r="N13735" s="314"/>
    </row>
    <row r="13736" spans="12:14" s="291" customFormat="1" ht="12.75" hidden="1" customHeight="1">
      <c r="L13736" s="293"/>
      <c r="M13736" s="290"/>
      <c r="N13736" s="314"/>
    </row>
    <row r="13737" spans="12:14" s="291" customFormat="1" ht="12.75" hidden="1" customHeight="1">
      <c r="L13737" s="293"/>
      <c r="M13737" s="290"/>
      <c r="N13737" s="314"/>
    </row>
    <row r="13738" spans="12:14" s="291" customFormat="1" ht="12.75" hidden="1" customHeight="1">
      <c r="L13738" s="293"/>
      <c r="M13738" s="290"/>
      <c r="N13738" s="314"/>
    </row>
    <row r="13739" spans="12:14" s="291" customFormat="1" ht="12.75" hidden="1" customHeight="1">
      <c r="L13739" s="293"/>
      <c r="M13739" s="290"/>
      <c r="N13739" s="314"/>
    </row>
    <row r="13740" spans="12:14" s="291" customFormat="1" ht="12.75" hidden="1" customHeight="1">
      <c r="L13740" s="293"/>
      <c r="M13740" s="290"/>
      <c r="N13740" s="314"/>
    </row>
    <row r="13741" spans="12:14" s="291" customFormat="1" ht="12.75" hidden="1" customHeight="1">
      <c r="L13741" s="293"/>
      <c r="M13741" s="290"/>
      <c r="N13741" s="314"/>
    </row>
    <row r="13742" spans="12:14" s="291" customFormat="1" ht="12.75" hidden="1" customHeight="1">
      <c r="L13742" s="293"/>
      <c r="M13742" s="290"/>
      <c r="N13742" s="314"/>
    </row>
    <row r="13743" spans="12:14" s="291" customFormat="1" ht="12.75" hidden="1" customHeight="1">
      <c r="L13743" s="293"/>
      <c r="M13743" s="290"/>
      <c r="N13743" s="314"/>
    </row>
    <row r="13744" spans="12:14" s="291" customFormat="1" ht="12.75" hidden="1" customHeight="1">
      <c r="L13744" s="293"/>
      <c r="M13744" s="290"/>
      <c r="N13744" s="314"/>
    </row>
    <row r="13745" spans="12:14" s="291" customFormat="1" ht="12.75" hidden="1" customHeight="1">
      <c r="L13745" s="293"/>
      <c r="M13745" s="290"/>
      <c r="N13745" s="314"/>
    </row>
    <row r="13746" spans="12:14" s="291" customFormat="1" ht="12.75" hidden="1" customHeight="1">
      <c r="L13746" s="293"/>
      <c r="M13746" s="290"/>
      <c r="N13746" s="314"/>
    </row>
    <row r="13747" spans="12:14" s="291" customFormat="1" ht="12.75" hidden="1" customHeight="1">
      <c r="L13747" s="293"/>
      <c r="M13747" s="290"/>
      <c r="N13747" s="314"/>
    </row>
    <row r="13748" spans="12:14" s="291" customFormat="1" ht="12.75" hidden="1" customHeight="1">
      <c r="L13748" s="293"/>
      <c r="M13748" s="290"/>
      <c r="N13748" s="314"/>
    </row>
    <row r="13749" spans="12:14" s="291" customFormat="1" ht="12.75" hidden="1" customHeight="1">
      <c r="L13749" s="293"/>
      <c r="M13749" s="290"/>
      <c r="N13749" s="314"/>
    </row>
    <row r="13750" spans="12:14" s="291" customFormat="1" ht="12.75" hidden="1" customHeight="1">
      <c r="L13750" s="293"/>
      <c r="M13750" s="290"/>
      <c r="N13750" s="314"/>
    </row>
    <row r="13751" spans="12:14" s="291" customFormat="1" ht="12.75" hidden="1" customHeight="1">
      <c r="L13751" s="293"/>
      <c r="M13751" s="290"/>
      <c r="N13751" s="314"/>
    </row>
    <row r="13752" spans="12:14" s="291" customFormat="1" ht="12.75" hidden="1" customHeight="1">
      <c r="L13752" s="293"/>
      <c r="M13752" s="290"/>
      <c r="N13752" s="314"/>
    </row>
    <row r="13753" spans="12:14" s="291" customFormat="1" ht="12.75" hidden="1" customHeight="1">
      <c r="L13753" s="293"/>
      <c r="M13753" s="290"/>
      <c r="N13753" s="314"/>
    </row>
    <row r="13754" spans="12:14" s="291" customFormat="1" ht="12.75" hidden="1" customHeight="1">
      <c r="L13754" s="293"/>
      <c r="M13754" s="290"/>
      <c r="N13754" s="314"/>
    </row>
    <row r="13755" spans="12:14" s="291" customFormat="1" ht="12.75" hidden="1" customHeight="1">
      <c r="L13755" s="293"/>
      <c r="M13755" s="290"/>
      <c r="N13755" s="314"/>
    </row>
    <row r="13756" spans="12:14" s="291" customFormat="1" ht="12.75" hidden="1" customHeight="1">
      <c r="L13756" s="293"/>
      <c r="M13756" s="290"/>
      <c r="N13756" s="314"/>
    </row>
    <row r="13757" spans="12:14" s="291" customFormat="1" ht="12.75" hidden="1" customHeight="1">
      <c r="L13757" s="293"/>
      <c r="M13757" s="290"/>
      <c r="N13757" s="314"/>
    </row>
    <row r="13758" spans="12:14" s="291" customFormat="1" ht="12.75" hidden="1" customHeight="1">
      <c r="L13758" s="293"/>
      <c r="M13758" s="290"/>
      <c r="N13758" s="314"/>
    </row>
    <row r="13759" spans="12:14" s="291" customFormat="1" ht="12.75" hidden="1" customHeight="1">
      <c r="L13759" s="293"/>
      <c r="M13759" s="290"/>
      <c r="N13759" s="314"/>
    </row>
    <row r="13760" spans="12:14" s="291" customFormat="1" ht="12.75" hidden="1" customHeight="1">
      <c r="L13760" s="293"/>
      <c r="M13760" s="290"/>
      <c r="N13760" s="314"/>
    </row>
    <row r="13761" spans="12:14" s="291" customFormat="1" ht="12.75" hidden="1" customHeight="1">
      <c r="L13761" s="293"/>
      <c r="M13761" s="290"/>
      <c r="N13761" s="314"/>
    </row>
    <row r="13762" spans="12:14" s="291" customFormat="1" ht="12.75" hidden="1" customHeight="1">
      <c r="L13762" s="293"/>
      <c r="M13762" s="290"/>
      <c r="N13762" s="314"/>
    </row>
    <row r="13763" spans="12:14" s="291" customFormat="1" ht="12.75" hidden="1" customHeight="1">
      <c r="L13763" s="293"/>
      <c r="M13763" s="290"/>
      <c r="N13763" s="314"/>
    </row>
    <row r="13764" spans="12:14" s="291" customFormat="1" ht="12.75" hidden="1" customHeight="1">
      <c r="L13764" s="293"/>
      <c r="M13764" s="290"/>
      <c r="N13764" s="314"/>
    </row>
    <row r="13765" spans="12:14" s="291" customFormat="1" ht="12.75" hidden="1" customHeight="1">
      <c r="L13765" s="293"/>
      <c r="M13765" s="290"/>
      <c r="N13765" s="314"/>
    </row>
    <row r="13766" spans="12:14" s="291" customFormat="1" ht="12.75" hidden="1" customHeight="1">
      <c r="L13766" s="293"/>
      <c r="M13766" s="290"/>
      <c r="N13766" s="314"/>
    </row>
    <row r="13767" spans="12:14" s="291" customFormat="1" ht="12.75" hidden="1" customHeight="1">
      <c r="L13767" s="293"/>
      <c r="M13767" s="290"/>
      <c r="N13767" s="314"/>
    </row>
    <row r="13768" spans="12:14" s="291" customFormat="1" ht="12.75" hidden="1" customHeight="1">
      <c r="L13768" s="293"/>
      <c r="M13768" s="290"/>
      <c r="N13768" s="314"/>
    </row>
    <row r="13769" spans="12:14" s="291" customFormat="1" ht="12.75" hidden="1" customHeight="1">
      <c r="L13769" s="293"/>
      <c r="M13769" s="290"/>
      <c r="N13769" s="314"/>
    </row>
    <row r="13770" spans="12:14" s="291" customFormat="1" ht="12.75" hidden="1" customHeight="1">
      <c r="L13770" s="293"/>
      <c r="M13770" s="290"/>
      <c r="N13770" s="314"/>
    </row>
    <row r="13771" spans="12:14" s="291" customFormat="1" ht="12.75" hidden="1" customHeight="1">
      <c r="L13771" s="293"/>
      <c r="M13771" s="290"/>
      <c r="N13771" s="314"/>
    </row>
    <row r="13772" spans="12:14" s="291" customFormat="1" ht="12.75" hidden="1" customHeight="1">
      <c r="L13772" s="293"/>
      <c r="M13772" s="290"/>
      <c r="N13772" s="314"/>
    </row>
    <row r="13773" spans="12:14" s="291" customFormat="1" ht="12.75" hidden="1" customHeight="1">
      <c r="L13773" s="293"/>
      <c r="M13773" s="290"/>
      <c r="N13773" s="314"/>
    </row>
    <row r="13774" spans="12:14" s="291" customFormat="1" ht="12.75" hidden="1" customHeight="1">
      <c r="L13774" s="293"/>
      <c r="M13774" s="290"/>
      <c r="N13774" s="314"/>
    </row>
    <row r="13775" spans="12:14" s="291" customFormat="1" ht="12.75" hidden="1" customHeight="1">
      <c r="L13775" s="293"/>
      <c r="M13775" s="290"/>
      <c r="N13775" s="314"/>
    </row>
    <row r="13776" spans="12:14" s="291" customFormat="1" ht="12.75" hidden="1" customHeight="1">
      <c r="L13776" s="293"/>
      <c r="M13776" s="290"/>
      <c r="N13776" s="314"/>
    </row>
    <row r="13777" spans="12:14" s="291" customFormat="1" ht="12.75" hidden="1" customHeight="1">
      <c r="L13777" s="293"/>
      <c r="M13777" s="290"/>
      <c r="N13777" s="314"/>
    </row>
    <row r="13778" spans="12:14" s="291" customFormat="1" ht="12.75" hidden="1" customHeight="1">
      <c r="L13778" s="293"/>
      <c r="M13778" s="290"/>
      <c r="N13778" s="314"/>
    </row>
    <row r="13779" spans="12:14" s="291" customFormat="1" ht="12.75" hidden="1" customHeight="1">
      <c r="L13779" s="293"/>
      <c r="M13779" s="290"/>
      <c r="N13779" s="314"/>
    </row>
    <row r="13780" spans="12:14" s="291" customFormat="1" ht="12.75" hidden="1" customHeight="1">
      <c r="L13780" s="293"/>
      <c r="M13780" s="290"/>
      <c r="N13780" s="314"/>
    </row>
    <row r="13781" spans="12:14" s="291" customFormat="1" ht="12.75" hidden="1" customHeight="1">
      <c r="L13781" s="293"/>
      <c r="M13781" s="290"/>
      <c r="N13781" s="314"/>
    </row>
    <row r="13782" spans="12:14" s="291" customFormat="1" ht="12.75" hidden="1" customHeight="1">
      <c r="L13782" s="293"/>
      <c r="M13782" s="290"/>
      <c r="N13782" s="314"/>
    </row>
    <row r="13783" spans="12:14" s="291" customFormat="1" ht="12.75" hidden="1" customHeight="1">
      <c r="L13783" s="293"/>
      <c r="M13783" s="290"/>
      <c r="N13783" s="314"/>
    </row>
    <row r="13784" spans="12:14" s="291" customFormat="1" ht="12.75" hidden="1" customHeight="1">
      <c r="L13784" s="293"/>
      <c r="M13784" s="290"/>
      <c r="N13784" s="314"/>
    </row>
    <row r="13785" spans="12:14" s="291" customFormat="1" ht="12.75" hidden="1" customHeight="1">
      <c r="L13785" s="293"/>
      <c r="M13785" s="290"/>
      <c r="N13785" s="314"/>
    </row>
    <row r="13786" spans="12:14" s="291" customFormat="1" ht="12.75" hidden="1" customHeight="1">
      <c r="L13786" s="293"/>
      <c r="M13786" s="290"/>
      <c r="N13786" s="314"/>
    </row>
    <row r="13787" spans="12:14" s="291" customFormat="1" ht="12.75" hidden="1" customHeight="1">
      <c r="L13787" s="293"/>
      <c r="M13787" s="290"/>
      <c r="N13787" s="314"/>
    </row>
    <row r="13788" spans="12:14" s="291" customFormat="1" ht="12.75" hidden="1" customHeight="1">
      <c r="L13788" s="293"/>
      <c r="M13788" s="290"/>
      <c r="N13788" s="314"/>
    </row>
    <row r="13789" spans="12:14" s="291" customFormat="1" ht="12.75" hidden="1" customHeight="1">
      <c r="L13789" s="293"/>
      <c r="M13789" s="290"/>
      <c r="N13789" s="314"/>
    </row>
    <row r="13790" spans="12:14" s="291" customFormat="1" ht="12.75" hidden="1" customHeight="1">
      <c r="L13790" s="293"/>
      <c r="M13790" s="290"/>
      <c r="N13790" s="314"/>
    </row>
    <row r="13791" spans="12:14" s="291" customFormat="1" ht="12.75" hidden="1" customHeight="1">
      <c r="L13791" s="293"/>
      <c r="M13791" s="290"/>
      <c r="N13791" s="314"/>
    </row>
    <row r="13792" spans="12:14" s="291" customFormat="1" ht="12.75" hidden="1" customHeight="1">
      <c r="L13792" s="293"/>
      <c r="M13792" s="290"/>
      <c r="N13792" s="314"/>
    </row>
    <row r="13793" spans="12:14" s="291" customFormat="1" ht="12.75" hidden="1" customHeight="1">
      <c r="L13793" s="293"/>
      <c r="M13793" s="290"/>
      <c r="N13793" s="314"/>
    </row>
    <row r="13794" spans="12:14" s="291" customFormat="1" ht="12.75" hidden="1" customHeight="1">
      <c r="L13794" s="293"/>
      <c r="M13794" s="290"/>
      <c r="N13794" s="314"/>
    </row>
    <row r="13795" spans="12:14" s="291" customFormat="1" ht="12.75" hidden="1" customHeight="1">
      <c r="L13795" s="293"/>
      <c r="M13795" s="290"/>
      <c r="N13795" s="314"/>
    </row>
    <row r="13796" spans="12:14" s="291" customFormat="1" ht="12.75" hidden="1" customHeight="1">
      <c r="L13796" s="293"/>
      <c r="M13796" s="290"/>
      <c r="N13796" s="314"/>
    </row>
    <row r="13797" spans="12:14" s="291" customFormat="1" ht="12.75" hidden="1" customHeight="1">
      <c r="L13797" s="293"/>
      <c r="M13797" s="290"/>
      <c r="N13797" s="314"/>
    </row>
    <row r="13798" spans="12:14" s="291" customFormat="1" ht="12.75" hidden="1" customHeight="1">
      <c r="L13798" s="293"/>
      <c r="M13798" s="290"/>
      <c r="N13798" s="314"/>
    </row>
    <row r="13799" spans="12:14" s="291" customFormat="1" ht="12.75" hidden="1" customHeight="1">
      <c r="L13799" s="293"/>
      <c r="M13799" s="290"/>
      <c r="N13799" s="314"/>
    </row>
    <row r="13800" spans="12:14" s="291" customFormat="1" ht="12.75" hidden="1" customHeight="1">
      <c r="L13800" s="293"/>
      <c r="M13800" s="290"/>
      <c r="N13800" s="314"/>
    </row>
    <row r="13801" spans="12:14" s="291" customFormat="1" ht="12.75" hidden="1" customHeight="1">
      <c r="L13801" s="293"/>
      <c r="M13801" s="290"/>
      <c r="N13801" s="314"/>
    </row>
    <row r="13802" spans="12:14" s="291" customFormat="1" ht="12.75" hidden="1" customHeight="1">
      <c r="L13802" s="293"/>
      <c r="M13802" s="290"/>
      <c r="N13802" s="314"/>
    </row>
    <row r="13803" spans="12:14" s="291" customFormat="1" ht="12.75" hidden="1" customHeight="1">
      <c r="L13803" s="293"/>
      <c r="M13803" s="290"/>
      <c r="N13803" s="314"/>
    </row>
    <row r="13804" spans="12:14" s="291" customFormat="1" ht="12.75" hidden="1" customHeight="1">
      <c r="L13804" s="293"/>
      <c r="M13804" s="290"/>
      <c r="N13804" s="314"/>
    </row>
    <row r="13805" spans="12:14" s="291" customFormat="1" ht="12.75" hidden="1" customHeight="1">
      <c r="L13805" s="293"/>
      <c r="M13805" s="290"/>
      <c r="N13805" s="314"/>
    </row>
    <row r="13806" spans="12:14" s="291" customFormat="1" ht="12.75" hidden="1" customHeight="1">
      <c r="L13806" s="293"/>
      <c r="M13806" s="290"/>
      <c r="N13806" s="314"/>
    </row>
    <row r="13807" spans="12:14" s="291" customFormat="1" ht="12.75" hidden="1" customHeight="1">
      <c r="L13807" s="293"/>
      <c r="M13807" s="290"/>
      <c r="N13807" s="314"/>
    </row>
    <row r="13808" spans="12:14" s="291" customFormat="1" ht="12.75" hidden="1" customHeight="1">
      <c r="L13808" s="293"/>
      <c r="M13808" s="290"/>
      <c r="N13808" s="314"/>
    </row>
    <row r="13809" spans="12:14" s="291" customFormat="1" ht="12.75" hidden="1" customHeight="1">
      <c r="L13809" s="293"/>
      <c r="M13809" s="290"/>
      <c r="N13809" s="314"/>
    </row>
    <row r="13810" spans="12:14" s="291" customFormat="1" ht="12.75" hidden="1" customHeight="1">
      <c r="L13810" s="293"/>
      <c r="M13810" s="290"/>
      <c r="N13810" s="314"/>
    </row>
    <row r="13811" spans="12:14" s="291" customFormat="1" ht="12.75" hidden="1" customHeight="1">
      <c r="L13811" s="293"/>
      <c r="M13811" s="290"/>
      <c r="N13811" s="314"/>
    </row>
    <row r="13812" spans="12:14" s="291" customFormat="1" ht="12.75" hidden="1" customHeight="1">
      <c r="L13812" s="293"/>
      <c r="M13812" s="290"/>
      <c r="N13812" s="314"/>
    </row>
    <row r="13813" spans="12:14" s="291" customFormat="1" ht="12.75" hidden="1" customHeight="1">
      <c r="L13813" s="293"/>
      <c r="M13813" s="290"/>
      <c r="N13813" s="314"/>
    </row>
    <row r="13814" spans="12:14" s="291" customFormat="1" ht="12.75" hidden="1" customHeight="1">
      <c r="L13814" s="293"/>
      <c r="M13814" s="290"/>
      <c r="N13814" s="314"/>
    </row>
    <row r="13815" spans="12:14" s="291" customFormat="1" ht="12.75" hidden="1" customHeight="1">
      <c r="L13815" s="293"/>
      <c r="M13815" s="290"/>
      <c r="N13815" s="314"/>
    </row>
    <row r="13816" spans="12:14" s="291" customFormat="1" ht="12.75" hidden="1" customHeight="1">
      <c r="L13816" s="293"/>
      <c r="M13816" s="290"/>
      <c r="N13816" s="314"/>
    </row>
    <row r="13817" spans="12:14" s="291" customFormat="1" ht="12.75" hidden="1" customHeight="1">
      <c r="L13817" s="293"/>
      <c r="M13817" s="290"/>
      <c r="N13817" s="314"/>
    </row>
    <row r="13818" spans="12:14" s="291" customFormat="1" ht="12.75" hidden="1" customHeight="1">
      <c r="L13818" s="293"/>
      <c r="M13818" s="290"/>
      <c r="N13818" s="314"/>
    </row>
    <row r="13819" spans="12:14" s="291" customFormat="1" ht="12.75" hidden="1" customHeight="1">
      <c r="L13819" s="293"/>
      <c r="M13819" s="290"/>
      <c r="N13819" s="314"/>
    </row>
    <row r="13820" spans="12:14" s="291" customFormat="1" ht="12.75" hidden="1" customHeight="1">
      <c r="L13820" s="293"/>
      <c r="M13820" s="290"/>
      <c r="N13820" s="314"/>
    </row>
    <row r="13821" spans="12:14" s="291" customFormat="1" ht="12.75" hidden="1" customHeight="1">
      <c r="L13821" s="293"/>
      <c r="M13821" s="290"/>
      <c r="N13821" s="314"/>
    </row>
    <row r="13822" spans="12:14" s="291" customFormat="1" ht="12.75" hidden="1" customHeight="1">
      <c r="L13822" s="293"/>
      <c r="M13822" s="290"/>
      <c r="N13822" s="314"/>
    </row>
    <row r="13823" spans="12:14" s="291" customFormat="1" ht="12.75" hidden="1" customHeight="1">
      <c r="L13823" s="293"/>
      <c r="M13823" s="290"/>
      <c r="N13823" s="314"/>
    </row>
    <row r="13824" spans="12:14" s="291" customFormat="1" ht="12.75" hidden="1" customHeight="1">
      <c r="L13824" s="293"/>
      <c r="M13824" s="290"/>
      <c r="N13824" s="314"/>
    </row>
    <row r="13825" spans="12:14" s="291" customFormat="1" ht="12.75" hidden="1" customHeight="1">
      <c r="L13825" s="293"/>
      <c r="M13825" s="290"/>
      <c r="N13825" s="314"/>
    </row>
    <row r="13826" spans="12:14" s="291" customFormat="1" ht="12.75" hidden="1" customHeight="1">
      <c r="L13826" s="293"/>
      <c r="M13826" s="290"/>
      <c r="N13826" s="314"/>
    </row>
    <row r="13827" spans="12:14" s="291" customFormat="1" ht="12.75" hidden="1" customHeight="1">
      <c r="L13827" s="293"/>
      <c r="M13827" s="290"/>
      <c r="N13827" s="314"/>
    </row>
    <row r="13828" spans="12:14" s="291" customFormat="1" ht="12.75" hidden="1" customHeight="1">
      <c r="L13828" s="293"/>
      <c r="M13828" s="290"/>
      <c r="N13828" s="314"/>
    </row>
    <row r="13829" spans="12:14" s="291" customFormat="1" ht="12.75" hidden="1" customHeight="1">
      <c r="L13829" s="293"/>
      <c r="M13829" s="290"/>
      <c r="N13829" s="314"/>
    </row>
    <row r="13830" spans="12:14" s="291" customFormat="1" ht="12.75" hidden="1" customHeight="1">
      <c r="L13830" s="293"/>
      <c r="M13830" s="290"/>
      <c r="N13830" s="314"/>
    </row>
    <row r="13831" spans="12:14" s="291" customFormat="1" ht="12.75" hidden="1" customHeight="1">
      <c r="L13831" s="293"/>
      <c r="M13831" s="290"/>
      <c r="N13831" s="314"/>
    </row>
    <row r="13832" spans="12:14" s="291" customFormat="1" ht="12.75" hidden="1" customHeight="1">
      <c r="L13832" s="293"/>
      <c r="M13832" s="290"/>
      <c r="N13832" s="314"/>
    </row>
    <row r="13833" spans="12:14" s="291" customFormat="1" ht="12.75" hidden="1" customHeight="1">
      <c r="L13833" s="293"/>
      <c r="M13833" s="290"/>
      <c r="N13833" s="314"/>
    </row>
    <row r="13834" spans="12:14" s="291" customFormat="1" ht="12.75" hidden="1" customHeight="1">
      <c r="L13834" s="293"/>
      <c r="M13834" s="290"/>
      <c r="N13834" s="314"/>
    </row>
    <row r="13835" spans="12:14" s="291" customFormat="1" ht="12.75" hidden="1" customHeight="1">
      <c r="L13835" s="293"/>
      <c r="M13835" s="290"/>
      <c r="N13835" s="314"/>
    </row>
    <row r="13836" spans="12:14" s="291" customFormat="1" ht="12.75" hidden="1" customHeight="1">
      <c r="L13836" s="293"/>
      <c r="M13836" s="290"/>
      <c r="N13836" s="314"/>
    </row>
    <row r="13837" spans="12:14" s="291" customFormat="1" ht="12.75" hidden="1" customHeight="1">
      <c r="L13837" s="293"/>
      <c r="M13837" s="290"/>
      <c r="N13837" s="314"/>
    </row>
    <row r="13838" spans="12:14" s="291" customFormat="1" ht="12.75" hidden="1" customHeight="1">
      <c r="L13838" s="293"/>
      <c r="M13838" s="290"/>
      <c r="N13838" s="314"/>
    </row>
    <row r="13839" spans="12:14" s="291" customFormat="1" ht="12.75" hidden="1" customHeight="1">
      <c r="L13839" s="293"/>
      <c r="M13839" s="290"/>
      <c r="N13839" s="314"/>
    </row>
    <row r="13840" spans="12:14" s="291" customFormat="1" ht="12.75" hidden="1" customHeight="1">
      <c r="L13840" s="293"/>
      <c r="M13840" s="290"/>
      <c r="N13840" s="314"/>
    </row>
    <row r="13841" spans="12:14" s="291" customFormat="1" ht="12.75" hidden="1" customHeight="1">
      <c r="L13841" s="293"/>
      <c r="M13841" s="290"/>
      <c r="N13841" s="314"/>
    </row>
    <row r="13842" spans="12:14" s="291" customFormat="1" ht="12.75" hidden="1" customHeight="1">
      <c r="L13842" s="293"/>
      <c r="M13842" s="290"/>
      <c r="N13842" s="314"/>
    </row>
    <row r="13843" spans="12:14" s="291" customFormat="1" ht="12.75" hidden="1" customHeight="1">
      <c r="L13843" s="293"/>
      <c r="M13843" s="290"/>
      <c r="N13843" s="314"/>
    </row>
    <row r="13844" spans="12:14" s="291" customFormat="1" ht="12.75" hidden="1" customHeight="1">
      <c r="L13844" s="293"/>
      <c r="M13844" s="290"/>
      <c r="N13844" s="314"/>
    </row>
    <row r="13845" spans="12:14" s="291" customFormat="1" ht="12.75" hidden="1" customHeight="1">
      <c r="L13845" s="293"/>
      <c r="M13845" s="290"/>
      <c r="N13845" s="314"/>
    </row>
    <row r="13846" spans="12:14" s="291" customFormat="1" ht="12.75" hidden="1" customHeight="1">
      <c r="L13846" s="293"/>
      <c r="M13846" s="290"/>
      <c r="N13846" s="314"/>
    </row>
    <row r="13847" spans="12:14" s="291" customFormat="1" ht="12.75" hidden="1" customHeight="1">
      <c r="L13847" s="293"/>
      <c r="M13847" s="290"/>
      <c r="N13847" s="314"/>
    </row>
    <row r="13848" spans="12:14" s="291" customFormat="1" ht="12.75" hidden="1" customHeight="1">
      <c r="L13848" s="293"/>
      <c r="M13848" s="290"/>
      <c r="N13848" s="314"/>
    </row>
    <row r="13849" spans="12:14" s="291" customFormat="1" ht="12.75" hidden="1" customHeight="1">
      <c r="L13849" s="293"/>
      <c r="M13849" s="290"/>
      <c r="N13849" s="314"/>
    </row>
    <row r="13850" spans="12:14" s="291" customFormat="1" ht="12.75" hidden="1" customHeight="1">
      <c r="L13850" s="293"/>
      <c r="M13850" s="290"/>
      <c r="N13850" s="314"/>
    </row>
    <row r="13851" spans="12:14" s="291" customFormat="1" ht="12.75" hidden="1" customHeight="1">
      <c r="L13851" s="293"/>
      <c r="M13851" s="290"/>
      <c r="N13851" s="314"/>
    </row>
    <row r="13852" spans="12:14" s="291" customFormat="1" ht="12.75" hidden="1" customHeight="1">
      <c r="L13852" s="293"/>
      <c r="M13852" s="290"/>
      <c r="N13852" s="314"/>
    </row>
    <row r="13853" spans="12:14" s="291" customFormat="1" ht="12.75" hidden="1" customHeight="1">
      <c r="L13853" s="293"/>
      <c r="M13853" s="290"/>
      <c r="N13853" s="314"/>
    </row>
    <row r="13854" spans="12:14" s="291" customFormat="1" ht="12.75" hidden="1" customHeight="1">
      <c r="L13854" s="293"/>
      <c r="M13854" s="290"/>
      <c r="N13854" s="314"/>
    </row>
    <row r="13855" spans="12:14" s="291" customFormat="1" ht="12.75" hidden="1" customHeight="1">
      <c r="L13855" s="293"/>
      <c r="M13855" s="290"/>
      <c r="N13855" s="314"/>
    </row>
    <row r="13856" spans="12:14" s="291" customFormat="1" ht="12.75" hidden="1" customHeight="1">
      <c r="L13856" s="293"/>
      <c r="M13856" s="290"/>
      <c r="N13856" s="314"/>
    </row>
    <row r="13857" spans="12:14" s="291" customFormat="1" ht="12.75" hidden="1" customHeight="1">
      <c r="L13857" s="293"/>
      <c r="M13857" s="290"/>
      <c r="N13857" s="314"/>
    </row>
    <row r="13858" spans="12:14" s="291" customFormat="1" ht="12.75" hidden="1" customHeight="1">
      <c r="L13858" s="293"/>
      <c r="M13858" s="290"/>
      <c r="N13858" s="314"/>
    </row>
    <row r="13859" spans="12:14" s="291" customFormat="1" ht="12.75" hidden="1" customHeight="1">
      <c r="L13859" s="293"/>
      <c r="M13859" s="290"/>
      <c r="N13859" s="314"/>
    </row>
    <row r="13860" spans="12:14" s="291" customFormat="1" ht="12.75" hidden="1" customHeight="1">
      <c r="L13860" s="293"/>
      <c r="M13860" s="290"/>
      <c r="N13860" s="314"/>
    </row>
    <row r="13861" spans="12:14" s="291" customFormat="1" ht="12.75" hidden="1" customHeight="1">
      <c r="L13861" s="293"/>
      <c r="M13861" s="290"/>
      <c r="N13861" s="314"/>
    </row>
    <row r="13862" spans="12:14" s="291" customFormat="1" ht="12.75" hidden="1" customHeight="1">
      <c r="L13862" s="293"/>
      <c r="M13862" s="290"/>
      <c r="N13862" s="314"/>
    </row>
    <row r="13863" spans="12:14" s="291" customFormat="1" ht="12.75" hidden="1" customHeight="1">
      <c r="L13863" s="293"/>
      <c r="M13863" s="290"/>
      <c r="N13863" s="314"/>
    </row>
    <row r="13864" spans="12:14" s="291" customFormat="1" ht="12.75" hidden="1" customHeight="1">
      <c r="L13864" s="293"/>
      <c r="M13864" s="290"/>
      <c r="N13864" s="314"/>
    </row>
    <row r="13865" spans="12:14" s="291" customFormat="1" ht="12.75" hidden="1" customHeight="1">
      <c r="L13865" s="293"/>
      <c r="M13865" s="290"/>
      <c r="N13865" s="314"/>
    </row>
    <row r="13866" spans="12:14" s="291" customFormat="1" ht="12.75" hidden="1" customHeight="1">
      <c r="L13866" s="293"/>
      <c r="M13866" s="290"/>
      <c r="N13866" s="314"/>
    </row>
    <row r="13867" spans="12:14" s="291" customFormat="1" ht="12.75" hidden="1" customHeight="1">
      <c r="L13867" s="293"/>
      <c r="M13867" s="290"/>
      <c r="N13867" s="314"/>
    </row>
    <row r="13868" spans="12:14" s="291" customFormat="1" ht="12.75" hidden="1" customHeight="1">
      <c r="L13868" s="293"/>
      <c r="M13868" s="290"/>
      <c r="N13868" s="314"/>
    </row>
    <row r="13869" spans="12:14" s="291" customFormat="1" ht="12.75" hidden="1" customHeight="1">
      <c r="L13869" s="293"/>
      <c r="M13869" s="290"/>
      <c r="N13869" s="314"/>
    </row>
    <row r="13870" spans="12:14" s="291" customFormat="1" ht="12.75" hidden="1" customHeight="1">
      <c r="L13870" s="293"/>
      <c r="M13870" s="290"/>
      <c r="N13870" s="314"/>
    </row>
    <row r="13871" spans="12:14" s="291" customFormat="1" ht="12.75" hidden="1" customHeight="1">
      <c r="L13871" s="293"/>
      <c r="M13871" s="290"/>
      <c r="N13871" s="314"/>
    </row>
    <row r="13872" spans="12:14" s="291" customFormat="1" ht="12.75" hidden="1" customHeight="1">
      <c r="L13872" s="293"/>
      <c r="M13872" s="290"/>
      <c r="N13872" s="314"/>
    </row>
    <row r="13873" spans="12:14" s="291" customFormat="1" ht="12.75" hidden="1" customHeight="1">
      <c r="L13873" s="293"/>
      <c r="M13873" s="290"/>
      <c r="N13873" s="314"/>
    </row>
    <row r="13874" spans="12:14" s="291" customFormat="1" ht="12.75" hidden="1" customHeight="1">
      <c r="L13874" s="293"/>
      <c r="M13874" s="290"/>
      <c r="N13874" s="314"/>
    </row>
    <row r="13875" spans="12:14" s="291" customFormat="1" ht="12.75" hidden="1" customHeight="1">
      <c r="L13875" s="293"/>
      <c r="M13875" s="290"/>
      <c r="N13875" s="314"/>
    </row>
    <row r="13876" spans="12:14" s="291" customFormat="1" ht="12.75" hidden="1" customHeight="1">
      <c r="L13876" s="293"/>
      <c r="M13876" s="290"/>
      <c r="N13876" s="314"/>
    </row>
    <row r="13877" spans="12:14" s="291" customFormat="1" ht="12.75" hidden="1" customHeight="1">
      <c r="L13877" s="293"/>
      <c r="M13877" s="290"/>
      <c r="N13877" s="314"/>
    </row>
    <row r="13878" spans="12:14" s="291" customFormat="1" ht="12.75" hidden="1" customHeight="1">
      <c r="L13878" s="293"/>
      <c r="M13878" s="290"/>
      <c r="N13878" s="314"/>
    </row>
    <row r="13879" spans="12:14" s="291" customFormat="1" ht="12.75" hidden="1" customHeight="1">
      <c r="L13879" s="293"/>
      <c r="M13879" s="290"/>
      <c r="N13879" s="314"/>
    </row>
    <row r="13880" spans="12:14" s="291" customFormat="1" ht="12.75" hidden="1" customHeight="1">
      <c r="L13880" s="293"/>
      <c r="M13880" s="290"/>
      <c r="N13880" s="314"/>
    </row>
    <row r="13881" spans="12:14" s="291" customFormat="1" ht="12.75" hidden="1" customHeight="1">
      <c r="L13881" s="293"/>
      <c r="M13881" s="290"/>
      <c r="N13881" s="314"/>
    </row>
    <row r="13882" spans="12:14" s="291" customFormat="1" ht="12.75" hidden="1" customHeight="1">
      <c r="L13882" s="293"/>
      <c r="M13882" s="290"/>
      <c r="N13882" s="314"/>
    </row>
    <row r="13883" spans="12:14" s="291" customFormat="1" ht="12.75" hidden="1" customHeight="1">
      <c r="L13883" s="293"/>
      <c r="M13883" s="290"/>
      <c r="N13883" s="314"/>
    </row>
    <row r="13884" spans="12:14" s="291" customFormat="1" ht="12.75" hidden="1" customHeight="1">
      <c r="L13884" s="293"/>
      <c r="M13884" s="290"/>
      <c r="N13884" s="314"/>
    </row>
    <row r="13885" spans="12:14" s="291" customFormat="1" ht="12.75" hidden="1" customHeight="1">
      <c r="L13885" s="293"/>
      <c r="M13885" s="290"/>
      <c r="N13885" s="314"/>
    </row>
    <row r="13886" spans="12:14" s="291" customFormat="1" ht="12.75" hidden="1" customHeight="1">
      <c r="L13886" s="293"/>
      <c r="M13886" s="290"/>
      <c r="N13886" s="314"/>
    </row>
    <row r="13887" spans="12:14" s="291" customFormat="1" ht="12.75" hidden="1" customHeight="1">
      <c r="L13887" s="293"/>
      <c r="M13887" s="290"/>
      <c r="N13887" s="314"/>
    </row>
    <row r="13888" spans="12:14" s="291" customFormat="1" ht="12.75" hidden="1" customHeight="1">
      <c r="L13888" s="293"/>
      <c r="M13888" s="290"/>
      <c r="N13888" s="314"/>
    </row>
    <row r="13889" spans="12:14" s="291" customFormat="1" ht="12.75" hidden="1" customHeight="1">
      <c r="L13889" s="293"/>
      <c r="M13889" s="290"/>
      <c r="N13889" s="314"/>
    </row>
    <row r="13890" spans="12:14" s="291" customFormat="1" ht="12.75" hidden="1" customHeight="1">
      <c r="L13890" s="293"/>
      <c r="M13890" s="290"/>
      <c r="N13890" s="314"/>
    </row>
    <row r="13891" spans="12:14" s="291" customFormat="1" ht="12.75" hidden="1" customHeight="1">
      <c r="L13891" s="293"/>
      <c r="M13891" s="290"/>
      <c r="N13891" s="314"/>
    </row>
    <row r="13892" spans="12:14" s="291" customFormat="1" ht="12.75" hidden="1" customHeight="1">
      <c r="L13892" s="293"/>
      <c r="M13892" s="290"/>
      <c r="N13892" s="314"/>
    </row>
    <row r="13893" spans="12:14" s="291" customFormat="1" ht="12.75" hidden="1" customHeight="1">
      <c r="L13893" s="293"/>
      <c r="M13893" s="290"/>
      <c r="N13893" s="314"/>
    </row>
    <row r="13894" spans="12:14" s="291" customFormat="1" ht="12.75" hidden="1" customHeight="1">
      <c r="L13894" s="293"/>
      <c r="M13894" s="290"/>
      <c r="N13894" s="314"/>
    </row>
    <row r="13895" spans="12:14" s="291" customFormat="1" ht="12.75" hidden="1" customHeight="1">
      <c r="L13895" s="293"/>
      <c r="M13895" s="290"/>
      <c r="N13895" s="314"/>
    </row>
    <row r="13896" spans="12:14" s="291" customFormat="1" ht="12.75" hidden="1" customHeight="1">
      <c r="L13896" s="293"/>
      <c r="M13896" s="290"/>
      <c r="N13896" s="314"/>
    </row>
    <row r="13897" spans="12:14" s="291" customFormat="1" ht="12.75" hidden="1" customHeight="1">
      <c r="L13897" s="293"/>
      <c r="M13897" s="290"/>
      <c r="N13897" s="314"/>
    </row>
    <row r="13898" spans="12:14" s="291" customFormat="1" ht="12.75" hidden="1" customHeight="1">
      <c r="L13898" s="293"/>
      <c r="M13898" s="290"/>
      <c r="N13898" s="314"/>
    </row>
    <row r="13899" spans="12:14" s="291" customFormat="1" ht="12.75" hidden="1" customHeight="1">
      <c r="L13899" s="293"/>
      <c r="M13899" s="290"/>
      <c r="N13899" s="314"/>
    </row>
    <row r="13900" spans="12:14" s="291" customFormat="1" ht="12.75" hidden="1" customHeight="1">
      <c r="L13900" s="293"/>
      <c r="M13900" s="290"/>
      <c r="N13900" s="314"/>
    </row>
    <row r="13901" spans="12:14" s="291" customFormat="1" ht="12.75" hidden="1" customHeight="1">
      <c r="L13901" s="293"/>
      <c r="M13901" s="290"/>
      <c r="N13901" s="314"/>
    </row>
    <row r="13902" spans="12:14" s="291" customFormat="1" ht="12.75" hidden="1" customHeight="1">
      <c r="L13902" s="293"/>
      <c r="M13902" s="290"/>
      <c r="N13902" s="314"/>
    </row>
    <row r="13903" spans="12:14" s="291" customFormat="1" ht="12.75" hidden="1" customHeight="1">
      <c r="L13903" s="293"/>
      <c r="M13903" s="290"/>
      <c r="N13903" s="314"/>
    </row>
    <row r="13904" spans="12:14" s="291" customFormat="1" ht="12.75" hidden="1" customHeight="1">
      <c r="L13904" s="293"/>
      <c r="M13904" s="290"/>
      <c r="N13904" s="314"/>
    </row>
    <row r="13905" spans="12:14" s="291" customFormat="1" ht="12.75" hidden="1" customHeight="1">
      <c r="L13905" s="293"/>
      <c r="M13905" s="290"/>
      <c r="N13905" s="314"/>
    </row>
    <row r="13906" spans="12:14" s="291" customFormat="1" ht="12.75" hidden="1" customHeight="1">
      <c r="L13906" s="293"/>
      <c r="M13906" s="290"/>
      <c r="N13906" s="314"/>
    </row>
    <row r="13907" spans="12:14" s="291" customFormat="1" ht="12.75" hidden="1" customHeight="1">
      <c r="L13907" s="293"/>
      <c r="M13907" s="290"/>
      <c r="N13907" s="314"/>
    </row>
    <row r="13908" spans="12:14" s="291" customFormat="1" ht="12.75" hidden="1" customHeight="1">
      <c r="L13908" s="293"/>
      <c r="M13908" s="290"/>
      <c r="N13908" s="314"/>
    </row>
    <row r="13909" spans="12:14" s="291" customFormat="1" ht="12.75" hidden="1" customHeight="1">
      <c r="L13909" s="293"/>
      <c r="M13909" s="290"/>
      <c r="N13909" s="314"/>
    </row>
    <row r="13910" spans="12:14" s="291" customFormat="1" ht="12.75" hidden="1" customHeight="1">
      <c r="L13910" s="293"/>
      <c r="M13910" s="290"/>
      <c r="N13910" s="314"/>
    </row>
    <row r="13911" spans="12:14" s="291" customFormat="1" ht="12.75" hidden="1" customHeight="1">
      <c r="L13911" s="293"/>
      <c r="M13911" s="290"/>
      <c r="N13911" s="314"/>
    </row>
    <row r="13912" spans="12:14" s="291" customFormat="1" ht="12.75" hidden="1" customHeight="1">
      <c r="L13912" s="293"/>
      <c r="M13912" s="290"/>
      <c r="N13912" s="314"/>
    </row>
    <row r="13913" spans="12:14" s="291" customFormat="1" ht="12.75" hidden="1" customHeight="1">
      <c r="L13913" s="293"/>
      <c r="M13913" s="290"/>
      <c r="N13913" s="314"/>
    </row>
    <row r="13914" spans="12:14" s="291" customFormat="1" ht="12.75" hidden="1" customHeight="1">
      <c r="L13914" s="293"/>
      <c r="M13914" s="290"/>
      <c r="N13914" s="314"/>
    </row>
    <row r="13915" spans="12:14" s="291" customFormat="1" ht="12.75" hidden="1" customHeight="1">
      <c r="L13915" s="293"/>
      <c r="M13915" s="290"/>
      <c r="N13915" s="314"/>
    </row>
    <row r="13916" spans="12:14" s="291" customFormat="1" ht="12.75" hidden="1" customHeight="1">
      <c r="L13916" s="293"/>
      <c r="M13916" s="290"/>
      <c r="N13916" s="314"/>
    </row>
    <row r="13917" spans="12:14" s="291" customFormat="1" ht="12.75" hidden="1" customHeight="1">
      <c r="L13917" s="293"/>
      <c r="M13917" s="290"/>
      <c r="N13917" s="314"/>
    </row>
    <row r="13918" spans="12:14" s="291" customFormat="1" ht="12.75" hidden="1" customHeight="1">
      <c r="L13918" s="293"/>
      <c r="M13918" s="290"/>
      <c r="N13918" s="314"/>
    </row>
    <row r="13919" spans="12:14" s="291" customFormat="1" ht="12.75" hidden="1" customHeight="1">
      <c r="L13919" s="293"/>
      <c r="M13919" s="290"/>
      <c r="N13919" s="314"/>
    </row>
    <row r="13920" spans="12:14" s="291" customFormat="1" ht="12.75" hidden="1" customHeight="1">
      <c r="L13920" s="293"/>
      <c r="M13920" s="290"/>
      <c r="N13920" s="314"/>
    </row>
    <row r="13921" spans="12:14" s="291" customFormat="1" ht="12.75" hidden="1" customHeight="1">
      <c r="L13921" s="293"/>
      <c r="M13921" s="290"/>
      <c r="N13921" s="314"/>
    </row>
    <row r="13922" spans="12:14" s="291" customFormat="1" ht="12.75" hidden="1" customHeight="1">
      <c r="L13922" s="293"/>
      <c r="M13922" s="290"/>
      <c r="N13922" s="314"/>
    </row>
    <row r="13923" spans="12:14" s="291" customFormat="1" ht="12.75" hidden="1" customHeight="1">
      <c r="L13923" s="293"/>
      <c r="M13923" s="290"/>
      <c r="N13923" s="314"/>
    </row>
    <row r="13924" spans="12:14" s="291" customFormat="1" ht="12.75" hidden="1" customHeight="1">
      <c r="L13924" s="293"/>
      <c r="M13924" s="290"/>
      <c r="N13924" s="314"/>
    </row>
    <row r="13925" spans="12:14" s="291" customFormat="1" ht="12.75" hidden="1" customHeight="1">
      <c r="L13925" s="293"/>
      <c r="M13925" s="290"/>
      <c r="N13925" s="314"/>
    </row>
    <row r="13926" spans="12:14" s="291" customFormat="1" ht="12.75" hidden="1" customHeight="1">
      <c r="L13926" s="293"/>
      <c r="M13926" s="290"/>
      <c r="N13926" s="314"/>
    </row>
    <row r="13927" spans="12:14" s="291" customFormat="1" ht="12.75" hidden="1" customHeight="1">
      <c r="L13927" s="293"/>
      <c r="M13927" s="290"/>
      <c r="N13927" s="314"/>
    </row>
    <row r="13928" spans="12:14" s="291" customFormat="1" ht="12.75" hidden="1" customHeight="1">
      <c r="L13928" s="293"/>
      <c r="M13928" s="290"/>
      <c r="N13928" s="314"/>
    </row>
    <row r="13929" spans="12:14" s="291" customFormat="1" ht="12.75" hidden="1" customHeight="1">
      <c r="L13929" s="293"/>
      <c r="M13929" s="290"/>
      <c r="N13929" s="314"/>
    </row>
    <row r="13930" spans="12:14" s="291" customFormat="1" ht="12.75" hidden="1" customHeight="1">
      <c r="L13930" s="293"/>
      <c r="M13930" s="290"/>
      <c r="N13930" s="314"/>
    </row>
    <row r="13931" spans="12:14" s="291" customFormat="1" ht="12.75" hidden="1" customHeight="1">
      <c r="L13931" s="293"/>
      <c r="M13931" s="290"/>
      <c r="N13931" s="314"/>
    </row>
    <row r="13932" spans="12:14" s="291" customFormat="1" ht="12.75" hidden="1" customHeight="1">
      <c r="L13932" s="293"/>
      <c r="M13932" s="290"/>
      <c r="N13932" s="314"/>
    </row>
    <row r="13933" spans="12:14" s="291" customFormat="1" ht="12.75" hidden="1" customHeight="1">
      <c r="L13933" s="293"/>
      <c r="M13933" s="290"/>
      <c r="N13933" s="314"/>
    </row>
    <row r="13934" spans="12:14" s="291" customFormat="1" ht="12.75" hidden="1" customHeight="1">
      <c r="L13934" s="293"/>
      <c r="M13934" s="290"/>
      <c r="N13934" s="314"/>
    </row>
    <row r="13935" spans="12:14" s="291" customFormat="1" ht="12.75" hidden="1" customHeight="1">
      <c r="L13935" s="293"/>
      <c r="M13935" s="290"/>
      <c r="N13935" s="314"/>
    </row>
    <row r="13936" spans="12:14" s="291" customFormat="1" ht="12.75" hidden="1" customHeight="1">
      <c r="L13936" s="293"/>
      <c r="M13936" s="290"/>
      <c r="N13936" s="314"/>
    </row>
    <row r="13937" spans="12:14" s="291" customFormat="1" ht="12.75" hidden="1" customHeight="1">
      <c r="L13937" s="293"/>
      <c r="M13937" s="290"/>
      <c r="N13937" s="314"/>
    </row>
    <row r="13938" spans="12:14" s="291" customFormat="1" ht="12.75" hidden="1" customHeight="1">
      <c r="L13938" s="293"/>
      <c r="M13938" s="290"/>
      <c r="N13938" s="314"/>
    </row>
    <row r="13939" spans="12:14" s="291" customFormat="1" ht="12.75" hidden="1" customHeight="1">
      <c r="L13939" s="293"/>
      <c r="M13939" s="290"/>
      <c r="N13939" s="314"/>
    </row>
    <row r="13940" spans="12:14" s="291" customFormat="1" ht="12.75" hidden="1" customHeight="1">
      <c r="L13940" s="293"/>
      <c r="M13940" s="290"/>
      <c r="N13940" s="314"/>
    </row>
    <row r="13941" spans="12:14" s="291" customFormat="1" ht="12.75" hidden="1" customHeight="1">
      <c r="L13941" s="293"/>
      <c r="M13941" s="290"/>
      <c r="N13941" s="314"/>
    </row>
    <row r="13942" spans="12:14" s="291" customFormat="1" ht="12.75" hidden="1" customHeight="1">
      <c r="L13942" s="293"/>
      <c r="M13942" s="290"/>
      <c r="N13942" s="314"/>
    </row>
    <row r="13943" spans="12:14" s="291" customFormat="1" ht="12.75" hidden="1" customHeight="1">
      <c r="L13943" s="293"/>
      <c r="M13943" s="290"/>
      <c r="N13943" s="314"/>
    </row>
    <row r="13944" spans="12:14" s="291" customFormat="1" ht="12.75" hidden="1" customHeight="1">
      <c r="L13944" s="293"/>
      <c r="M13944" s="290"/>
      <c r="N13944" s="314"/>
    </row>
    <row r="13945" spans="12:14" s="291" customFormat="1" ht="12.75" hidden="1" customHeight="1">
      <c r="L13945" s="293"/>
      <c r="M13945" s="290"/>
      <c r="N13945" s="314"/>
    </row>
    <row r="13946" spans="12:14" s="291" customFormat="1" ht="12.75" hidden="1" customHeight="1">
      <c r="L13946" s="293"/>
      <c r="M13946" s="290"/>
      <c r="N13946" s="314"/>
    </row>
    <row r="13947" spans="12:14" s="291" customFormat="1" ht="12.75" hidden="1" customHeight="1">
      <c r="L13947" s="293"/>
      <c r="M13947" s="290"/>
      <c r="N13947" s="314"/>
    </row>
    <row r="13948" spans="12:14" s="291" customFormat="1" ht="12.75" hidden="1" customHeight="1">
      <c r="L13948" s="293"/>
      <c r="M13948" s="290"/>
      <c r="N13948" s="314"/>
    </row>
    <row r="13949" spans="12:14" s="291" customFormat="1" ht="12.75" hidden="1" customHeight="1">
      <c r="L13949" s="293"/>
      <c r="M13949" s="290"/>
      <c r="N13949" s="314"/>
    </row>
    <row r="13950" spans="12:14" s="291" customFormat="1" ht="12.75" hidden="1" customHeight="1">
      <c r="L13950" s="293"/>
      <c r="M13950" s="290"/>
      <c r="N13950" s="314"/>
    </row>
    <row r="13951" spans="12:14" s="291" customFormat="1" ht="12.75" hidden="1" customHeight="1">
      <c r="L13951" s="293"/>
      <c r="M13951" s="290"/>
      <c r="N13951" s="314"/>
    </row>
    <row r="13952" spans="12:14" s="291" customFormat="1" ht="12.75" hidden="1" customHeight="1">
      <c r="L13952" s="293"/>
      <c r="M13952" s="290"/>
      <c r="N13952" s="314"/>
    </row>
    <row r="13953" spans="12:14" s="291" customFormat="1" ht="12.75" hidden="1" customHeight="1">
      <c r="L13953" s="293"/>
      <c r="M13953" s="290"/>
      <c r="N13953" s="314"/>
    </row>
    <row r="13954" spans="12:14" s="291" customFormat="1" ht="12.75" hidden="1" customHeight="1">
      <c r="L13954" s="293"/>
      <c r="M13954" s="290"/>
      <c r="N13954" s="314"/>
    </row>
    <row r="13955" spans="12:14" s="291" customFormat="1" ht="12.75" hidden="1" customHeight="1">
      <c r="L13955" s="293"/>
      <c r="M13955" s="290"/>
      <c r="N13955" s="314"/>
    </row>
    <row r="13956" spans="12:14" s="291" customFormat="1" ht="12.75" hidden="1" customHeight="1">
      <c r="L13956" s="293"/>
      <c r="M13956" s="290"/>
      <c r="N13956" s="314"/>
    </row>
    <row r="13957" spans="12:14" s="291" customFormat="1" ht="12.75" hidden="1" customHeight="1">
      <c r="L13957" s="293"/>
      <c r="M13957" s="290"/>
      <c r="N13957" s="314"/>
    </row>
    <row r="13958" spans="12:14" s="291" customFormat="1" ht="12.75" hidden="1" customHeight="1">
      <c r="L13958" s="293"/>
      <c r="M13958" s="290"/>
      <c r="N13958" s="314"/>
    </row>
    <row r="13959" spans="12:14" s="291" customFormat="1" ht="12.75" hidden="1" customHeight="1">
      <c r="L13959" s="293"/>
      <c r="M13959" s="290"/>
      <c r="N13959" s="314"/>
    </row>
    <row r="13960" spans="12:14" s="291" customFormat="1" ht="12.75" hidden="1" customHeight="1">
      <c r="L13960" s="293"/>
      <c r="M13960" s="290"/>
      <c r="N13960" s="314"/>
    </row>
    <row r="13961" spans="12:14" s="291" customFormat="1" ht="12.75" hidden="1" customHeight="1">
      <c r="L13961" s="293"/>
      <c r="M13961" s="290"/>
      <c r="N13961" s="314"/>
    </row>
    <row r="13962" spans="12:14" s="291" customFormat="1" ht="12.75" hidden="1" customHeight="1">
      <c r="L13962" s="293"/>
      <c r="M13962" s="290"/>
      <c r="N13962" s="314"/>
    </row>
    <row r="13963" spans="12:14" s="291" customFormat="1" ht="12.75" hidden="1" customHeight="1">
      <c r="L13963" s="293"/>
      <c r="M13963" s="290"/>
      <c r="N13963" s="314"/>
    </row>
    <row r="13964" spans="12:14" s="291" customFormat="1" ht="12.75" hidden="1" customHeight="1">
      <c r="L13964" s="293"/>
      <c r="M13964" s="290"/>
      <c r="N13964" s="314"/>
    </row>
    <row r="13965" spans="12:14" s="291" customFormat="1" ht="12.75" hidden="1" customHeight="1">
      <c r="L13965" s="293"/>
      <c r="M13965" s="290"/>
      <c r="N13965" s="314"/>
    </row>
    <row r="13966" spans="12:14" s="291" customFormat="1" ht="12.75" hidden="1" customHeight="1">
      <c r="L13966" s="293"/>
      <c r="M13966" s="290"/>
      <c r="N13966" s="314"/>
    </row>
    <row r="13967" spans="12:14" s="291" customFormat="1" ht="12.75" hidden="1" customHeight="1">
      <c r="L13967" s="293"/>
      <c r="M13967" s="290"/>
      <c r="N13967" s="314"/>
    </row>
    <row r="13968" spans="12:14" s="291" customFormat="1" ht="12.75" hidden="1" customHeight="1">
      <c r="L13968" s="293"/>
      <c r="M13968" s="290"/>
      <c r="N13968" s="314"/>
    </row>
    <row r="13969" spans="12:14" s="291" customFormat="1" ht="12.75" hidden="1" customHeight="1">
      <c r="L13969" s="293"/>
      <c r="M13969" s="290"/>
      <c r="N13969" s="314"/>
    </row>
    <row r="13970" spans="12:14" s="291" customFormat="1" ht="12.75" hidden="1" customHeight="1">
      <c r="L13970" s="293"/>
      <c r="M13970" s="290"/>
      <c r="N13970" s="314"/>
    </row>
    <row r="13971" spans="12:14" s="291" customFormat="1" ht="12.75" hidden="1" customHeight="1">
      <c r="L13971" s="293"/>
      <c r="M13971" s="290"/>
      <c r="N13971" s="314"/>
    </row>
    <row r="13972" spans="12:14" s="291" customFormat="1" ht="12.75" hidden="1" customHeight="1">
      <c r="L13972" s="293"/>
      <c r="M13972" s="290"/>
      <c r="N13972" s="314"/>
    </row>
    <row r="13973" spans="12:14" s="291" customFormat="1" ht="12.75" hidden="1" customHeight="1">
      <c r="L13973" s="293"/>
      <c r="M13973" s="290"/>
      <c r="N13973" s="314"/>
    </row>
    <row r="13974" spans="12:14" s="291" customFormat="1" ht="12.75" hidden="1" customHeight="1">
      <c r="L13974" s="293"/>
      <c r="M13974" s="290"/>
      <c r="N13974" s="314"/>
    </row>
    <row r="13975" spans="12:14" s="291" customFormat="1" ht="12.75" hidden="1" customHeight="1">
      <c r="L13975" s="293"/>
      <c r="M13975" s="290"/>
      <c r="N13975" s="314"/>
    </row>
    <row r="13976" spans="12:14" s="291" customFormat="1" ht="12.75" hidden="1" customHeight="1">
      <c r="L13976" s="293"/>
      <c r="M13976" s="290"/>
      <c r="N13976" s="314"/>
    </row>
    <row r="13977" spans="12:14" s="291" customFormat="1" ht="12.75" hidden="1" customHeight="1">
      <c r="L13977" s="293"/>
      <c r="M13977" s="290"/>
      <c r="N13977" s="314"/>
    </row>
    <row r="13978" spans="12:14" s="291" customFormat="1" ht="12.75" hidden="1" customHeight="1">
      <c r="L13978" s="293"/>
      <c r="M13978" s="290"/>
      <c r="N13978" s="314"/>
    </row>
    <row r="13979" spans="12:14" s="291" customFormat="1" ht="12.75" hidden="1" customHeight="1">
      <c r="L13979" s="293"/>
      <c r="M13979" s="290"/>
      <c r="N13979" s="314"/>
    </row>
    <row r="13980" spans="12:14" s="291" customFormat="1" ht="12.75" hidden="1" customHeight="1">
      <c r="L13980" s="293"/>
      <c r="M13980" s="290"/>
      <c r="N13980" s="314"/>
    </row>
    <row r="13981" spans="12:14" s="291" customFormat="1" ht="12.75" hidden="1" customHeight="1">
      <c r="L13981" s="293"/>
      <c r="M13981" s="290"/>
      <c r="N13981" s="314"/>
    </row>
    <row r="13982" spans="12:14" s="291" customFormat="1" ht="12.75" hidden="1" customHeight="1">
      <c r="L13982" s="293"/>
      <c r="M13982" s="290"/>
      <c r="N13982" s="314"/>
    </row>
    <row r="13983" spans="12:14" s="291" customFormat="1" ht="12.75" hidden="1" customHeight="1">
      <c r="L13983" s="293"/>
      <c r="M13983" s="290"/>
      <c r="N13983" s="314"/>
    </row>
    <row r="13984" spans="12:14" s="291" customFormat="1" ht="12.75" hidden="1" customHeight="1">
      <c r="L13984" s="293"/>
      <c r="M13984" s="290"/>
      <c r="N13984" s="314"/>
    </row>
    <row r="13985" spans="12:14" s="291" customFormat="1" ht="12.75" hidden="1" customHeight="1">
      <c r="L13985" s="293"/>
      <c r="M13985" s="290"/>
      <c r="N13985" s="314"/>
    </row>
    <row r="13986" spans="12:14" s="291" customFormat="1" ht="12.75" hidden="1" customHeight="1">
      <c r="L13986" s="293"/>
      <c r="M13986" s="290"/>
      <c r="N13986" s="314"/>
    </row>
    <row r="13987" spans="12:14" s="291" customFormat="1" ht="12.75" hidden="1" customHeight="1">
      <c r="L13987" s="293"/>
      <c r="M13987" s="290"/>
      <c r="N13987" s="314"/>
    </row>
    <row r="13988" spans="12:14" s="291" customFormat="1" ht="12.75" hidden="1" customHeight="1">
      <c r="L13988" s="293"/>
      <c r="M13988" s="290"/>
      <c r="N13988" s="314"/>
    </row>
    <row r="13989" spans="12:14" s="291" customFormat="1" ht="12.75" hidden="1" customHeight="1">
      <c r="L13989" s="293"/>
      <c r="M13989" s="290"/>
      <c r="N13989" s="314"/>
    </row>
    <row r="13990" spans="12:14" s="291" customFormat="1" ht="12.75" hidden="1" customHeight="1">
      <c r="L13990" s="293"/>
      <c r="M13990" s="290"/>
      <c r="N13990" s="314"/>
    </row>
    <row r="13991" spans="12:14" s="291" customFormat="1" ht="12.75" hidden="1" customHeight="1">
      <c r="L13991" s="293"/>
      <c r="M13991" s="290"/>
      <c r="N13991" s="314"/>
    </row>
    <row r="13992" spans="12:14" s="291" customFormat="1" ht="12.75" hidden="1" customHeight="1">
      <c r="L13992" s="293"/>
      <c r="M13992" s="290"/>
      <c r="N13992" s="314"/>
    </row>
    <row r="13993" spans="12:14" s="291" customFormat="1" ht="12.75" hidden="1" customHeight="1">
      <c r="L13993" s="293"/>
      <c r="M13993" s="290"/>
      <c r="N13993" s="314"/>
    </row>
    <row r="13994" spans="12:14" s="291" customFormat="1" ht="12.75" hidden="1" customHeight="1">
      <c r="L13994" s="293"/>
      <c r="M13994" s="290"/>
      <c r="N13994" s="314"/>
    </row>
    <row r="13995" spans="12:14" s="291" customFormat="1" ht="12.75" hidden="1" customHeight="1">
      <c r="L13995" s="293"/>
      <c r="M13995" s="290"/>
      <c r="N13995" s="314"/>
    </row>
    <row r="13996" spans="12:14" s="291" customFormat="1" ht="12.75" hidden="1" customHeight="1">
      <c r="L13996" s="293"/>
      <c r="M13996" s="290"/>
      <c r="N13996" s="314"/>
    </row>
    <row r="13997" spans="12:14" s="291" customFormat="1" ht="12.75" hidden="1" customHeight="1">
      <c r="L13997" s="293"/>
      <c r="M13997" s="290"/>
      <c r="N13997" s="314"/>
    </row>
    <row r="13998" spans="12:14" s="291" customFormat="1" ht="12.75" hidden="1" customHeight="1">
      <c r="L13998" s="293"/>
      <c r="M13998" s="290"/>
      <c r="N13998" s="314"/>
    </row>
    <row r="13999" spans="12:14" s="291" customFormat="1" ht="12.75" hidden="1" customHeight="1">
      <c r="L13999" s="293"/>
      <c r="M13999" s="290"/>
      <c r="N13999" s="314"/>
    </row>
    <row r="14000" spans="12:14" s="291" customFormat="1" ht="12.75" hidden="1" customHeight="1">
      <c r="L14000" s="293"/>
      <c r="M14000" s="290"/>
      <c r="N14000" s="314"/>
    </row>
    <row r="14001" spans="12:14" s="291" customFormat="1" ht="12.75" hidden="1" customHeight="1">
      <c r="L14001" s="293"/>
      <c r="M14001" s="290"/>
      <c r="N14001" s="314"/>
    </row>
    <row r="14002" spans="12:14" s="291" customFormat="1" ht="12.75" hidden="1" customHeight="1">
      <c r="L14002" s="293"/>
      <c r="M14002" s="290"/>
      <c r="N14002" s="314"/>
    </row>
    <row r="14003" spans="12:14" s="291" customFormat="1" ht="12.75" hidden="1" customHeight="1">
      <c r="L14003" s="293"/>
      <c r="M14003" s="290"/>
      <c r="N14003" s="314"/>
    </row>
    <row r="14004" spans="12:14" s="291" customFormat="1" ht="12.75" hidden="1" customHeight="1">
      <c r="L14004" s="293"/>
      <c r="M14004" s="290"/>
      <c r="N14004" s="314"/>
    </row>
    <row r="14005" spans="12:14" s="291" customFormat="1" ht="12.75" hidden="1" customHeight="1">
      <c r="L14005" s="293"/>
      <c r="M14005" s="290"/>
      <c r="N14005" s="314"/>
    </row>
    <row r="14006" spans="12:14" s="291" customFormat="1" ht="12.75" hidden="1" customHeight="1">
      <c r="L14006" s="293"/>
      <c r="M14006" s="290"/>
      <c r="N14006" s="314"/>
    </row>
    <row r="14007" spans="12:14" s="291" customFormat="1" ht="12.75" hidden="1" customHeight="1">
      <c r="L14007" s="293"/>
      <c r="M14007" s="290"/>
      <c r="N14007" s="314"/>
    </row>
    <row r="14008" spans="12:14" s="291" customFormat="1" ht="12.75" hidden="1" customHeight="1">
      <c r="L14008" s="293"/>
      <c r="M14008" s="290"/>
      <c r="N14008" s="314"/>
    </row>
    <row r="14009" spans="12:14" s="291" customFormat="1" ht="12.75" hidden="1" customHeight="1">
      <c r="L14009" s="293"/>
      <c r="M14009" s="290"/>
      <c r="N14009" s="314"/>
    </row>
    <row r="14010" spans="12:14" s="291" customFormat="1" ht="12.75" hidden="1" customHeight="1">
      <c r="L14010" s="293"/>
      <c r="M14010" s="290"/>
      <c r="N14010" s="314"/>
    </row>
    <row r="14011" spans="12:14" s="291" customFormat="1" ht="12.75" hidden="1" customHeight="1">
      <c r="L14011" s="293"/>
      <c r="M14011" s="290"/>
      <c r="N14011" s="314"/>
    </row>
    <row r="14012" spans="12:14" s="291" customFormat="1" ht="12.75" hidden="1" customHeight="1">
      <c r="L14012" s="293"/>
      <c r="M14012" s="290"/>
      <c r="N14012" s="314"/>
    </row>
    <row r="14013" spans="12:14" s="291" customFormat="1" ht="12.75" hidden="1" customHeight="1">
      <c r="L14013" s="293"/>
      <c r="M14013" s="290"/>
      <c r="N14013" s="314"/>
    </row>
    <row r="14014" spans="12:14" s="291" customFormat="1" ht="12.75" hidden="1" customHeight="1">
      <c r="L14014" s="293"/>
      <c r="M14014" s="290"/>
      <c r="N14014" s="314"/>
    </row>
    <row r="14015" spans="12:14" s="291" customFormat="1" ht="12.75" hidden="1" customHeight="1">
      <c r="L14015" s="293"/>
      <c r="M14015" s="290"/>
      <c r="N14015" s="314"/>
    </row>
    <row r="14016" spans="12:14" s="291" customFormat="1" ht="12.75" hidden="1" customHeight="1">
      <c r="L14016" s="293"/>
      <c r="M14016" s="290"/>
      <c r="N14016" s="314"/>
    </row>
    <row r="14017" spans="12:14" s="291" customFormat="1" ht="12.75" hidden="1" customHeight="1">
      <c r="L14017" s="293"/>
      <c r="M14017" s="290"/>
      <c r="N14017" s="314"/>
    </row>
    <row r="14018" spans="12:14" s="291" customFormat="1" ht="12.75" hidden="1" customHeight="1">
      <c r="L14018" s="293"/>
      <c r="M14018" s="290"/>
      <c r="N14018" s="314"/>
    </row>
    <row r="14019" spans="12:14" s="291" customFormat="1" ht="12.75" hidden="1" customHeight="1">
      <c r="L14019" s="293"/>
      <c r="M14019" s="290"/>
      <c r="N14019" s="314"/>
    </row>
    <row r="14020" spans="12:14" s="291" customFormat="1" ht="12.75" hidden="1" customHeight="1">
      <c r="L14020" s="293"/>
      <c r="M14020" s="290"/>
      <c r="N14020" s="314"/>
    </row>
    <row r="14021" spans="12:14" s="291" customFormat="1" ht="12.75" hidden="1" customHeight="1">
      <c r="L14021" s="293"/>
      <c r="M14021" s="290"/>
      <c r="N14021" s="314"/>
    </row>
    <row r="14022" spans="12:14" s="291" customFormat="1" ht="12.75" hidden="1" customHeight="1">
      <c r="L14022" s="293"/>
      <c r="M14022" s="290"/>
      <c r="N14022" s="314"/>
    </row>
    <row r="14023" spans="12:14" s="291" customFormat="1" ht="12.75" hidden="1" customHeight="1">
      <c r="L14023" s="293"/>
      <c r="M14023" s="290"/>
      <c r="N14023" s="314"/>
    </row>
    <row r="14024" spans="12:14" s="291" customFormat="1" ht="12.75" hidden="1" customHeight="1">
      <c r="L14024" s="293"/>
      <c r="M14024" s="290"/>
      <c r="N14024" s="314"/>
    </row>
    <row r="14025" spans="12:14" s="291" customFormat="1" ht="12.75" hidden="1" customHeight="1">
      <c r="L14025" s="293"/>
      <c r="M14025" s="290"/>
      <c r="N14025" s="314"/>
    </row>
    <row r="14026" spans="12:14" s="291" customFormat="1" ht="12.75" hidden="1" customHeight="1">
      <c r="L14026" s="293"/>
      <c r="M14026" s="290"/>
      <c r="N14026" s="314"/>
    </row>
    <row r="14027" spans="12:14" s="291" customFormat="1" ht="12.75" hidden="1" customHeight="1">
      <c r="L14027" s="293"/>
      <c r="M14027" s="290"/>
      <c r="N14027" s="314"/>
    </row>
    <row r="14028" spans="12:14" s="291" customFormat="1" ht="12.75" hidden="1" customHeight="1">
      <c r="L14028" s="293"/>
      <c r="M14028" s="290"/>
      <c r="N14028" s="314"/>
    </row>
    <row r="14029" spans="12:14" s="291" customFormat="1" ht="12.75" hidden="1" customHeight="1">
      <c r="L14029" s="293"/>
      <c r="M14029" s="290"/>
      <c r="N14029" s="314"/>
    </row>
    <row r="14030" spans="12:14" s="291" customFormat="1" ht="12.75" hidden="1" customHeight="1">
      <c r="L14030" s="293"/>
      <c r="M14030" s="290"/>
      <c r="N14030" s="314"/>
    </row>
    <row r="14031" spans="12:14" s="291" customFormat="1" ht="12.75" hidden="1" customHeight="1">
      <c r="L14031" s="293"/>
      <c r="M14031" s="290"/>
      <c r="N14031" s="314"/>
    </row>
    <row r="14032" spans="12:14" s="291" customFormat="1" ht="12.75" hidden="1" customHeight="1">
      <c r="L14032" s="293"/>
      <c r="M14032" s="290"/>
      <c r="N14032" s="314"/>
    </row>
    <row r="14033" spans="12:14" s="291" customFormat="1" ht="12.75" hidden="1" customHeight="1">
      <c r="L14033" s="293"/>
      <c r="M14033" s="290"/>
      <c r="N14033" s="314"/>
    </row>
    <row r="14034" spans="12:14" s="291" customFormat="1" ht="12.75" hidden="1" customHeight="1">
      <c r="L14034" s="293"/>
      <c r="M14034" s="290"/>
      <c r="N14034" s="314"/>
    </row>
    <row r="14035" spans="12:14" s="291" customFormat="1" ht="12.75" hidden="1" customHeight="1">
      <c r="L14035" s="293"/>
      <c r="M14035" s="290"/>
      <c r="N14035" s="314"/>
    </row>
    <row r="14036" spans="12:14" s="291" customFormat="1" ht="12.75" hidden="1" customHeight="1">
      <c r="L14036" s="293"/>
      <c r="M14036" s="290"/>
      <c r="N14036" s="314"/>
    </row>
    <row r="14037" spans="12:14" s="291" customFormat="1" ht="12.75" hidden="1" customHeight="1">
      <c r="L14037" s="293"/>
      <c r="M14037" s="290"/>
      <c r="N14037" s="314"/>
    </row>
    <row r="14038" spans="12:14" s="291" customFormat="1" ht="12.75" hidden="1" customHeight="1">
      <c r="L14038" s="293"/>
      <c r="M14038" s="290"/>
      <c r="N14038" s="314"/>
    </row>
    <row r="14039" spans="12:14" s="291" customFormat="1" ht="12.75" hidden="1" customHeight="1">
      <c r="L14039" s="293"/>
      <c r="M14039" s="290"/>
      <c r="N14039" s="314"/>
    </row>
    <row r="14040" spans="12:14" s="291" customFormat="1" ht="12.75" hidden="1" customHeight="1">
      <c r="L14040" s="293"/>
      <c r="M14040" s="290"/>
      <c r="N14040" s="314"/>
    </row>
    <row r="14041" spans="12:14" s="291" customFormat="1" ht="12.75" hidden="1" customHeight="1">
      <c r="L14041" s="293"/>
      <c r="M14041" s="290"/>
      <c r="N14041" s="314"/>
    </row>
    <row r="14042" spans="12:14" s="291" customFormat="1" ht="12.75" hidden="1" customHeight="1">
      <c r="L14042" s="293"/>
      <c r="M14042" s="290"/>
      <c r="N14042" s="314"/>
    </row>
    <row r="14043" spans="12:14" s="291" customFormat="1" ht="12.75" hidden="1" customHeight="1">
      <c r="L14043" s="293"/>
      <c r="M14043" s="290"/>
      <c r="N14043" s="314"/>
    </row>
    <row r="14044" spans="12:14" s="291" customFormat="1" ht="12.75" hidden="1" customHeight="1">
      <c r="L14044" s="293"/>
      <c r="M14044" s="290"/>
      <c r="N14044" s="314"/>
    </row>
    <row r="14045" spans="12:14" s="291" customFormat="1" ht="12.75" hidden="1" customHeight="1">
      <c r="L14045" s="293"/>
      <c r="M14045" s="290"/>
      <c r="N14045" s="314"/>
    </row>
    <row r="14046" spans="12:14" s="291" customFormat="1" ht="12.75" hidden="1" customHeight="1">
      <c r="L14046" s="293"/>
      <c r="M14046" s="290"/>
      <c r="N14046" s="314"/>
    </row>
    <row r="14047" spans="12:14" s="291" customFormat="1" ht="12.75" hidden="1" customHeight="1">
      <c r="L14047" s="293"/>
      <c r="M14047" s="290"/>
      <c r="N14047" s="314"/>
    </row>
    <row r="14048" spans="12:14" s="291" customFormat="1" ht="12.75" hidden="1" customHeight="1">
      <c r="L14048" s="293"/>
      <c r="M14048" s="290"/>
      <c r="N14048" s="314"/>
    </row>
    <row r="14049" spans="12:14" s="291" customFormat="1" ht="12.75" hidden="1" customHeight="1">
      <c r="L14049" s="293"/>
      <c r="M14049" s="290"/>
      <c r="N14049" s="314"/>
    </row>
    <row r="14050" spans="12:14" s="291" customFormat="1" ht="12.75" hidden="1" customHeight="1">
      <c r="L14050" s="293"/>
      <c r="M14050" s="290"/>
      <c r="N14050" s="314"/>
    </row>
    <row r="14051" spans="12:14" s="291" customFormat="1" ht="12.75" hidden="1" customHeight="1">
      <c r="L14051" s="293"/>
      <c r="M14051" s="290"/>
      <c r="N14051" s="314"/>
    </row>
    <row r="14052" spans="12:14" s="291" customFormat="1" ht="12.75" hidden="1" customHeight="1">
      <c r="L14052" s="293"/>
      <c r="M14052" s="290"/>
      <c r="N14052" s="314"/>
    </row>
    <row r="14053" spans="12:14" s="291" customFormat="1" ht="12.75" hidden="1" customHeight="1">
      <c r="L14053" s="293"/>
      <c r="M14053" s="290"/>
      <c r="N14053" s="314"/>
    </row>
    <row r="14054" spans="12:14" s="291" customFormat="1" ht="12.75" hidden="1" customHeight="1">
      <c r="L14054" s="293"/>
      <c r="M14054" s="290"/>
      <c r="N14054" s="314"/>
    </row>
    <row r="14055" spans="12:14" s="291" customFormat="1" ht="12.75" hidden="1" customHeight="1">
      <c r="L14055" s="293"/>
      <c r="M14055" s="290"/>
      <c r="N14055" s="314"/>
    </row>
    <row r="14056" spans="12:14" s="291" customFormat="1" ht="12.75" hidden="1" customHeight="1">
      <c r="L14056" s="293"/>
      <c r="M14056" s="290"/>
      <c r="N14056" s="314"/>
    </row>
    <row r="14057" spans="12:14" s="291" customFormat="1" ht="12.75" hidden="1" customHeight="1">
      <c r="L14057" s="293"/>
      <c r="M14057" s="290"/>
      <c r="N14057" s="314"/>
    </row>
    <row r="14058" spans="12:14" s="291" customFormat="1" ht="12.75" hidden="1" customHeight="1">
      <c r="L14058" s="293"/>
      <c r="M14058" s="290"/>
      <c r="N14058" s="314"/>
    </row>
    <row r="14059" spans="12:14" s="291" customFormat="1" ht="12.75" hidden="1" customHeight="1">
      <c r="L14059" s="293"/>
      <c r="M14059" s="290"/>
      <c r="N14059" s="314"/>
    </row>
    <row r="14060" spans="12:14" s="291" customFormat="1" ht="12.75" hidden="1" customHeight="1">
      <c r="L14060" s="293"/>
      <c r="M14060" s="290"/>
      <c r="N14060" s="314"/>
    </row>
    <row r="14061" spans="12:14" s="291" customFormat="1" ht="12.75" hidden="1" customHeight="1">
      <c r="L14061" s="293"/>
      <c r="M14061" s="290"/>
      <c r="N14061" s="314"/>
    </row>
    <row r="14062" spans="12:14" s="291" customFormat="1" ht="12.75" hidden="1" customHeight="1">
      <c r="L14062" s="293"/>
      <c r="M14062" s="290"/>
      <c r="N14062" s="314"/>
    </row>
    <row r="14063" spans="12:14" s="291" customFormat="1" ht="12.75" hidden="1" customHeight="1">
      <c r="L14063" s="293"/>
      <c r="M14063" s="290"/>
      <c r="N14063" s="314"/>
    </row>
    <row r="14064" spans="12:14" s="291" customFormat="1" ht="12.75" hidden="1" customHeight="1">
      <c r="L14064" s="293"/>
      <c r="M14064" s="290"/>
      <c r="N14064" s="314"/>
    </row>
    <row r="14065" spans="12:14" s="291" customFormat="1" ht="12.75" hidden="1" customHeight="1">
      <c r="L14065" s="293"/>
      <c r="M14065" s="290"/>
      <c r="N14065" s="314"/>
    </row>
    <row r="14066" spans="12:14" s="291" customFormat="1" ht="12.75" hidden="1" customHeight="1">
      <c r="L14066" s="293"/>
      <c r="M14066" s="290"/>
      <c r="N14066" s="314"/>
    </row>
    <row r="14067" spans="12:14" s="291" customFormat="1" ht="12.75" hidden="1" customHeight="1">
      <c r="L14067" s="293"/>
      <c r="M14067" s="290"/>
      <c r="N14067" s="314"/>
    </row>
    <row r="14068" spans="12:14" s="291" customFormat="1" ht="12.75" hidden="1" customHeight="1">
      <c r="L14068" s="293"/>
      <c r="M14068" s="290"/>
      <c r="N14068" s="314"/>
    </row>
    <row r="14069" spans="12:14" s="291" customFormat="1" ht="12.75" hidden="1" customHeight="1">
      <c r="L14069" s="293"/>
      <c r="M14069" s="290"/>
      <c r="N14069" s="314"/>
    </row>
    <row r="14070" spans="12:14" s="291" customFormat="1" ht="12.75" hidden="1" customHeight="1">
      <c r="L14070" s="293"/>
      <c r="M14070" s="290"/>
      <c r="N14070" s="314"/>
    </row>
    <row r="14071" spans="12:14" s="291" customFormat="1" ht="12.75" hidden="1" customHeight="1">
      <c r="L14071" s="293"/>
      <c r="M14071" s="290"/>
      <c r="N14071" s="314"/>
    </row>
    <row r="14072" spans="12:14" s="291" customFormat="1" ht="12.75" hidden="1" customHeight="1">
      <c r="L14072" s="293"/>
      <c r="M14072" s="290"/>
      <c r="N14072" s="314"/>
    </row>
    <row r="14073" spans="12:14" s="291" customFormat="1" ht="12.75" hidden="1" customHeight="1">
      <c r="L14073" s="293"/>
      <c r="M14073" s="290"/>
      <c r="N14073" s="314"/>
    </row>
    <row r="14074" spans="12:14" s="291" customFormat="1" ht="12.75" hidden="1" customHeight="1">
      <c r="L14074" s="293"/>
      <c r="M14074" s="290"/>
      <c r="N14074" s="314"/>
    </row>
    <row r="14075" spans="12:14" s="291" customFormat="1" ht="12.75" hidden="1" customHeight="1">
      <c r="L14075" s="293"/>
      <c r="M14075" s="290"/>
      <c r="N14075" s="314"/>
    </row>
    <row r="14076" spans="12:14" s="291" customFormat="1" ht="12.75" hidden="1" customHeight="1">
      <c r="L14076" s="293"/>
      <c r="M14076" s="290"/>
      <c r="N14076" s="314"/>
    </row>
    <row r="14077" spans="12:14" s="291" customFormat="1" ht="12.75" hidden="1" customHeight="1">
      <c r="L14077" s="293"/>
      <c r="M14077" s="290"/>
      <c r="N14077" s="314"/>
    </row>
    <row r="14078" spans="12:14" s="291" customFormat="1" ht="12.75" hidden="1" customHeight="1">
      <c r="L14078" s="293"/>
      <c r="M14078" s="290"/>
      <c r="N14078" s="314"/>
    </row>
    <row r="14079" spans="12:14" s="291" customFormat="1" ht="12.75" hidden="1" customHeight="1">
      <c r="L14079" s="293"/>
      <c r="M14079" s="290"/>
      <c r="N14079" s="314"/>
    </row>
    <row r="14080" spans="12:14" s="291" customFormat="1" ht="12.75" hidden="1" customHeight="1">
      <c r="L14080" s="293"/>
      <c r="M14080" s="290"/>
      <c r="N14080" s="314"/>
    </row>
    <row r="14081" spans="12:14" s="291" customFormat="1" ht="12.75" hidden="1" customHeight="1">
      <c r="L14081" s="293"/>
      <c r="M14081" s="290"/>
      <c r="N14081" s="314"/>
    </row>
    <row r="14082" spans="12:14" s="291" customFormat="1" ht="12.75" hidden="1" customHeight="1">
      <c r="L14082" s="293"/>
      <c r="M14082" s="290"/>
      <c r="N14082" s="314"/>
    </row>
    <row r="14083" spans="12:14" s="291" customFormat="1" ht="12.75" hidden="1" customHeight="1">
      <c r="L14083" s="293"/>
      <c r="M14083" s="290"/>
      <c r="N14083" s="314"/>
    </row>
    <row r="14084" spans="12:14" s="291" customFormat="1" ht="12.75" hidden="1" customHeight="1">
      <c r="L14084" s="293"/>
      <c r="M14084" s="290"/>
      <c r="N14084" s="314"/>
    </row>
    <row r="14085" spans="12:14" s="291" customFormat="1" ht="12.75" hidden="1" customHeight="1">
      <c r="L14085" s="293"/>
      <c r="M14085" s="290"/>
      <c r="N14085" s="314"/>
    </row>
    <row r="14086" spans="12:14" s="291" customFormat="1" ht="12.75" hidden="1" customHeight="1">
      <c r="L14086" s="293"/>
      <c r="M14086" s="290"/>
      <c r="N14086" s="314"/>
    </row>
    <row r="14087" spans="12:14" s="291" customFormat="1" ht="12.75" hidden="1" customHeight="1">
      <c r="L14087" s="293"/>
      <c r="M14087" s="290"/>
      <c r="N14087" s="314"/>
    </row>
    <row r="14088" spans="12:14" s="291" customFormat="1" ht="12.75" hidden="1" customHeight="1">
      <c r="L14088" s="293"/>
      <c r="M14088" s="290"/>
      <c r="N14088" s="314"/>
    </row>
    <row r="14089" spans="12:14" s="291" customFormat="1" ht="12.75" hidden="1" customHeight="1">
      <c r="L14089" s="293"/>
      <c r="M14089" s="290"/>
      <c r="N14089" s="314"/>
    </row>
    <row r="14090" spans="12:14" s="291" customFormat="1" ht="12.75" hidden="1" customHeight="1">
      <c r="L14090" s="293"/>
      <c r="M14090" s="290"/>
      <c r="N14090" s="314"/>
    </row>
    <row r="14091" spans="12:14" s="291" customFormat="1" ht="12.75" hidden="1" customHeight="1">
      <c r="L14091" s="293"/>
      <c r="M14091" s="290"/>
      <c r="N14091" s="314"/>
    </row>
    <row r="14092" spans="12:14" s="291" customFormat="1" ht="12.75" hidden="1" customHeight="1">
      <c r="L14092" s="293"/>
      <c r="M14092" s="290"/>
      <c r="N14092" s="314"/>
    </row>
    <row r="14093" spans="12:14" s="291" customFormat="1" ht="12.75" hidden="1" customHeight="1">
      <c r="L14093" s="293"/>
      <c r="M14093" s="290"/>
      <c r="N14093" s="314"/>
    </row>
    <row r="14094" spans="12:14" s="291" customFormat="1" ht="12.75" hidden="1" customHeight="1">
      <c r="L14094" s="293"/>
      <c r="M14094" s="290"/>
      <c r="N14094" s="314"/>
    </row>
    <row r="14095" spans="12:14" s="291" customFormat="1" ht="12.75" hidden="1" customHeight="1">
      <c r="L14095" s="293"/>
      <c r="M14095" s="290"/>
      <c r="N14095" s="314"/>
    </row>
    <row r="14096" spans="12:14" s="291" customFormat="1" ht="12.75" hidden="1" customHeight="1">
      <c r="L14096" s="293"/>
      <c r="M14096" s="290"/>
      <c r="N14096" s="314"/>
    </row>
    <row r="14097" spans="12:14" s="291" customFormat="1" ht="12.75" hidden="1" customHeight="1">
      <c r="L14097" s="293"/>
      <c r="M14097" s="290"/>
      <c r="N14097" s="314"/>
    </row>
    <row r="14098" spans="12:14" s="291" customFormat="1" ht="12.75" hidden="1" customHeight="1">
      <c r="L14098" s="293"/>
      <c r="M14098" s="290"/>
      <c r="N14098" s="314"/>
    </row>
    <row r="14099" spans="12:14" s="291" customFormat="1" ht="12.75" hidden="1" customHeight="1">
      <c r="L14099" s="293"/>
      <c r="M14099" s="290"/>
      <c r="N14099" s="314"/>
    </row>
    <row r="14100" spans="12:14" s="291" customFormat="1" ht="12.75" hidden="1" customHeight="1">
      <c r="L14100" s="293"/>
      <c r="M14100" s="290"/>
      <c r="N14100" s="314"/>
    </row>
    <row r="14101" spans="12:14" s="291" customFormat="1" ht="12.75" hidden="1" customHeight="1">
      <c r="L14101" s="293"/>
      <c r="M14101" s="290"/>
      <c r="N14101" s="314"/>
    </row>
    <row r="14102" spans="12:14" s="291" customFormat="1" ht="12.75" hidden="1" customHeight="1">
      <c r="L14102" s="293"/>
      <c r="M14102" s="290"/>
      <c r="N14102" s="314"/>
    </row>
    <row r="14103" spans="12:14" s="291" customFormat="1" ht="12.75" hidden="1" customHeight="1">
      <c r="L14103" s="293"/>
      <c r="M14103" s="290"/>
      <c r="N14103" s="314"/>
    </row>
    <row r="14104" spans="12:14" s="291" customFormat="1" ht="12.75" hidden="1" customHeight="1">
      <c r="L14104" s="293"/>
      <c r="M14104" s="290"/>
      <c r="N14104" s="314"/>
    </row>
    <row r="14105" spans="12:14" s="291" customFormat="1" ht="12.75" hidden="1" customHeight="1">
      <c r="L14105" s="293"/>
      <c r="M14105" s="290"/>
      <c r="N14105" s="314"/>
    </row>
    <row r="14106" spans="12:14" s="291" customFormat="1" ht="12.75" hidden="1" customHeight="1">
      <c r="L14106" s="293"/>
      <c r="M14106" s="290"/>
      <c r="N14106" s="314"/>
    </row>
    <row r="14107" spans="12:14" s="291" customFormat="1" ht="12.75" hidden="1" customHeight="1">
      <c r="L14107" s="293"/>
      <c r="M14107" s="290"/>
      <c r="N14107" s="314"/>
    </row>
    <row r="14108" spans="12:14" s="291" customFormat="1" ht="12.75" hidden="1" customHeight="1">
      <c r="L14108" s="293"/>
      <c r="M14108" s="290"/>
      <c r="N14108" s="314"/>
    </row>
    <row r="14109" spans="12:14" s="291" customFormat="1" ht="12.75" hidden="1" customHeight="1">
      <c r="L14109" s="293"/>
      <c r="M14109" s="290"/>
      <c r="N14109" s="314"/>
    </row>
    <row r="14110" spans="12:14" s="291" customFormat="1" ht="12.75" hidden="1" customHeight="1">
      <c r="L14110" s="293"/>
      <c r="M14110" s="290"/>
      <c r="N14110" s="314"/>
    </row>
    <row r="14111" spans="12:14" s="291" customFormat="1" ht="12.75" hidden="1" customHeight="1">
      <c r="L14111" s="293"/>
      <c r="M14111" s="290"/>
      <c r="N14111" s="314"/>
    </row>
    <row r="14112" spans="12:14" s="291" customFormat="1" ht="12.75" hidden="1" customHeight="1">
      <c r="L14112" s="293"/>
      <c r="M14112" s="290"/>
      <c r="N14112" s="314"/>
    </row>
    <row r="14113" spans="12:14" s="291" customFormat="1" ht="12.75" hidden="1" customHeight="1">
      <c r="L14113" s="293"/>
      <c r="M14113" s="290"/>
      <c r="N14113" s="314"/>
    </row>
    <row r="14114" spans="12:14" s="291" customFormat="1" ht="12.75" hidden="1" customHeight="1">
      <c r="L14114" s="293"/>
      <c r="M14114" s="290"/>
      <c r="N14114" s="314"/>
    </row>
    <row r="14115" spans="12:14" s="291" customFormat="1" ht="12.75" hidden="1" customHeight="1">
      <c r="L14115" s="293"/>
      <c r="M14115" s="290"/>
      <c r="N14115" s="314"/>
    </row>
    <row r="14116" spans="12:14" s="291" customFormat="1" ht="12.75" hidden="1" customHeight="1">
      <c r="L14116" s="293"/>
      <c r="M14116" s="290"/>
      <c r="N14116" s="314"/>
    </row>
    <row r="14117" spans="12:14" s="291" customFormat="1" ht="12.75" hidden="1" customHeight="1">
      <c r="L14117" s="293"/>
      <c r="M14117" s="290"/>
      <c r="N14117" s="314"/>
    </row>
    <row r="14118" spans="12:14" s="291" customFormat="1" ht="12.75" hidden="1" customHeight="1">
      <c r="L14118" s="293"/>
      <c r="M14118" s="290"/>
      <c r="N14118" s="314"/>
    </row>
    <row r="14119" spans="12:14" s="291" customFormat="1" ht="12.75" hidden="1" customHeight="1">
      <c r="L14119" s="293"/>
      <c r="M14119" s="290"/>
      <c r="N14119" s="314"/>
    </row>
    <row r="14120" spans="12:14" s="291" customFormat="1" ht="12.75" hidden="1" customHeight="1">
      <c r="L14120" s="293"/>
      <c r="M14120" s="290"/>
      <c r="N14120" s="314"/>
    </row>
    <row r="14121" spans="12:14" s="291" customFormat="1" ht="12.75" hidden="1" customHeight="1">
      <c r="L14121" s="293"/>
      <c r="M14121" s="290"/>
      <c r="N14121" s="314"/>
    </row>
    <row r="14122" spans="12:14" s="291" customFormat="1" ht="12.75" hidden="1" customHeight="1">
      <c r="L14122" s="293"/>
      <c r="M14122" s="290"/>
      <c r="N14122" s="314"/>
    </row>
    <row r="14123" spans="12:14" s="291" customFormat="1" ht="12.75" hidden="1" customHeight="1">
      <c r="L14123" s="293"/>
      <c r="M14123" s="290"/>
      <c r="N14123" s="314"/>
    </row>
    <row r="14124" spans="12:14" s="291" customFormat="1" ht="12.75" hidden="1" customHeight="1">
      <c r="L14124" s="293"/>
      <c r="M14124" s="290"/>
      <c r="N14124" s="314"/>
    </row>
    <row r="14125" spans="12:14" s="291" customFormat="1" ht="12.75" hidden="1" customHeight="1">
      <c r="L14125" s="293"/>
      <c r="M14125" s="290"/>
      <c r="N14125" s="314"/>
    </row>
    <row r="14126" spans="12:14" s="291" customFormat="1" ht="12.75" hidden="1" customHeight="1">
      <c r="L14126" s="293"/>
      <c r="M14126" s="290"/>
      <c r="N14126" s="314"/>
    </row>
    <row r="14127" spans="12:14" s="291" customFormat="1" ht="12.75" hidden="1" customHeight="1">
      <c r="L14127" s="293"/>
      <c r="M14127" s="290"/>
      <c r="N14127" s="314"/>
    </row>
    <row r="14128" spans="12:14" s="291" customFormat="1" ht="12.75" hidden="1" customHeight="1">
      <c r="L14128" s="293"/>
      <c r="M14128" s="290"/>
      <c r="N14128" s="314"/>
    </row>
    <row r="14129" spans="12:14" s="291" customFormat="1" ht="12.75" hidden="1" customHeight="1">
      <c r="L14129" s="293"/>
      <c r="M14129" s="290"/>
      <c r="N14129" s="314"/>
    </row>
    <row r="14130" spans="12:14" s="291" customFormat="1" ht="12.75" hidden="1" customHeight="1">
      <c r="L14130" s="293"/>
      <c r="M14130" s="290"/>
      <c r="N14130" s="314"/>
    </row>
    <row r="14131" spans="12:14" s="291" customFormat="1" ht="12.75" hidden="1" customHeight="1">
      <c r="L14131" s="293"/>
      <c r="M14131" s="290"/>
      <c r="N14131" s="314"/>
    </row>
    <row r="14132" spans="12:14" s="291" customFormat="1" ht="12.75" hidden="1" customHeight="1">
      <c r="L14132" s="293"/>
      <c r="M14132" s="290"/>
      <c r="N14132" s="314"/>
    </row>
    <row r="14133" spans="12:14" s="291" customFormat="1" ht="12.75" hidden="1" customHeight="1">
      <c r="L14133" s="293"/>
      <c r="M14133" s="290"/>
      <c r="N14133" s="314"/>
    </row>
    <row r="14134" spans="12:14" s="291" customFormat="1" ht="12.75" hidden="1" customHeight="1">
      <c r="L14134" s="293"/>
      <c r="M14134" s="290"/>
      <c r="N14134" s="314"/>
    </row>
    <row r="14135" spans="12:14" s="291" customFormat="1" ht="12.75" hidden="1" customHeight="1">
      <c r="L14135" s="293"/>
      <c r="M14135" s="290"/>
      <c r="N14135" s="314"/>
    </row>
    <row r="14136" spans="12:14" s="291" customFormat="1" ht="12.75" hidden="1" customHeight="1">
      <c r="L14136" s="293"/>
      <c r="M14136" s="290"/>
      <c r="N14136" s="314"/>
    </row>
    <row r="14137" spans="12:14" s="291" customFormat="1" ht="12.75" hidden="1" customHeight="1">
      <c r="L14137" s="293"/>
      <c r="M14137" s="290"/>
      <c r="N14137" s="314"/>
    </row>
    <row r="14138" spans="12:14" s="291" customFormat="1" ht="12.75" hidden="1" customHeight="1">
      <c r="L14138" s="293"/>
      <c r="M14138" s="290"/>
      <c r="N14138" s="314"/>
    </row>
    <row r="14139" spans="12:14" s="291" customFormat="1" ht="12.75" hidden="1" customHeight="1">
      <c r="L14139" s="293"/>
      <c r="M14139" s="290"/>
      <c r="N14139" s="314"/>
    </row>
    <row r="14140" spans="12:14" s="291" customFormat="1" ht="12.75" hidden="1" customHeight="1">
      <c r="L14140" s="293"/>
      <c r="M14140" s="290"/>
      <c r="N14140" s="314"/>
    </row>
    <row r="14141" spans="12:14" s="291" customFormat="1" ht="12.75" hidden="1" customHeight="1">
      <c r="L14141" s="293"/>
      <c r="M14141" s="290"/>
      <c r="N14141" s="314"/>
    </row>
    <row r="14142" spans="12:14" s="291" customFormat="1" ht="12.75" hidden="1" customHeight="1">
      <c r="L14142" s="293"/>
      <c r="M14142" s="290"/>
      <c r="N14142" s="314"/>
    </row>
    <row r="14143" spans="12:14" s="291" customFormat="1" ht="12.75" hidden="1" customHeight="1">
      <c r="L14143" s="293"/>
      <c r="M14143" s="290"/>
      <c r="N14143" s="314"/>
    </row>
    <row r="14144" spans="12:14" s="291" customFormat="1" ht="12.75" hidden="1" customHeight="1">
      <c r="L14144" s="293"/>
      <c r="M14144" s="290"/>
      <c r="N14144" s="314"/>
    </row>
    <row r="14145" spans="12:14" s="291" customFormat="1" ht="12.75" hidden="1" customHeight="1">
      <c r="L14145" s="293"/>
      <c r="M14145" s="290"/>
      <c r="N14145" s="314"/>
    </row>
    <row r="14146" spans="12:14" s="291" customFormat="1" ht="12.75" hidden="1" customHeight="1">
      <c r="L14146" s="293"/>
      <c r="M14146" s="290"/>
      <c r="N14146" s="314"/>
    </row>
    <row r="14147" spans="12:14" s="291" customFormat="1" ht="12.75" hidden="1" customHeight="1">
      <c r="L14147" s="293"/>
      <c r="M14147" s="290"/>
      <c r="N14147" s="314"/>
    </row>
    <row r="14148" spans="12:14" s="291" customFormat="1" ht="12.75" hidden="1" customHeight="1">
      <c r="L14148" s="293"/>
      <c r="M14148" s="290"/>
      <c r="N14148" s="314"/>
    </row>
    <row r="14149" spans="12:14" s="291" customFormat="1" ht="12.75" hidden="1" customHeight="1">
      <c r="L14149" s="293"/>
      <c r="M14149" s="290"/>
      <c r="N14149" s="314"/>
    </row>
    <row r="14150" spans="12:14" s="291" customFormat="1" ht="12.75" hidden="1" customHeight="1">
      <c r="L14150" s="293"/>
      <c r="M14150" s="290"/>
      <c r="N14150" s="314"/>
    </row>
    <row r="14151" spans="12:14" s="291" customFormat="1" ht="12.75" hidden="1" customHeight="1">
      <c r="L14151" s="293"/>
      <c r="M14151" s="290"/>
      <c r="N14151" s="314"/>
    </row>
    <row r="14152" spans="12:14" s="291" customFormat="1" ht="12.75" hidden="1" customHeight="1">
      <c r="L14152" s="293"/>
      <c r="M14152" s="290"/>
      <c r="N14152" s="314"/>
    </row>
    <row r="14153" spans="12:14" s="291" customFormat="1" ht="12.75" hidden="1" customHeight="1">
      <c r="L14153" s="293"/>
      <c r="M14153" s="290"/>
      <c r="N14153" s="314"/>
    </row>
    <row r="14154" spans="12:14" s="291" customFormat="1" ht="12.75" hidden="1" customHeight="1">
      <c r="L14154" s="293"/>
      <c r="M14154" s="290"/>
      <c r="N14154" s="314"/>
    </row>
    <row r="14155" spans="12:14" s="291" customFormat="1" ht="12.75" hidden="1" customHeight="1">
      <c r="L14155" s="293"/>
      <c r="M14155" s="290"/>
      <c r="N14155" s="314"/>
    </row>
    <row r="14156" spans="12:14" s="291" customFormat="1" ht="12.75" hidden="1" customHeight="1">
      <c r="L14156" s="293"/>
      <c r="M14156" s="290"/>
      <c r="N14156" s="314"/>
    </row>
    <row r="14157" spans="12:14" s="291" customFormat="1" ht="12.75" hidden="1" customHeight="1">
      <c r="L14157" s="293"/>
      <c r="M14157" s="290"/>
      <c r="N14157" s="314"/>
    </row>
    <row r="14158" spans="12:14" s="291" customFormat="1" ht="12.75" hidden="1" customHeight="1">
      <c r="L14158" s="293"/>
      <c r="M14158" s="290"/>
      <c r="N14158" s="314"/>
    </row>
    <row r="14159" spans="12:14" s="291" customFormat="1" ht="12.75" hidden="1" customHeight="1">
      <c r="L14159" s="293"/>
      <c r="M14159" s="290"/>
      <c r="N14159" s="314"/>
    </row>
    <row r="14160" spans="12:14" s="291" customFormat="1" ht="12.75" hidden="1" customHeight="1">
      <c r="L14160" s="293"/>
      <c r="M14160" s="290"/>
      <c r="N14160" s="314"/>
    </row>
    <row r="14161" spans="12:14" s="291" customFormat="1" ht="12.75" hidden="1" customHeight="1">
      <c r="L14161" s="293"/>
      <c r="M14161" s="290"/>
      <c r="N14161" s="314"/>
    </row>
    <row r="14162" spans="12:14" s="291" customFormat="1" ht="12.75" hidden="1" customHeight="1">
      <c r="L14162" s="293"/>
      <c r="M14162" s="290"/>
      <c r="N14162" s="314"/>
    </row>
    <row r="14163" spans="12:14" s="291" customFormat="1" ht="12.75" hidden="1" customHeight="1">
      <c r="L14163" s="293"/>
      <c r="M14163" s="290"/>
      <c r="N14163" s="314"/>
    </row>
    <row r="14164" spans="12:14" s="291" customFormat="1" ht="12.75" hidden="1" customHeight="1">
      <c r="L14164" s="293"/>
      <c r="M14164" s="290"/>
      <c r="N14164" s="314"/>
    </row>
    <row r="14165" spans="12:14" s="291" customFormat="1" ht="12.75" hidden="1" customHeight="1">
      <c r="L14165" s="293"/>
      <c r="M14165" s="290"/>
      <c r="N14165" s="314"/>
    </row>
    <row r="14166" spans="12:14" s="291" customFormat="1" ht="12.75" hidden="1" customHeight="1">
      <c r="L14166" s="293"/>
      <c r="M14166" s="290"/>
      <c r="N14166" s="314"/>
    </row>
    <row r="14167" spans="12:14" s="291" customFormat="1" ht="12.75" hidden="1" customHeight="1">
      <c r="L14167" s="293"/>
      <c r="M14167" s="290"/>
      <c r="N14167" s="314"/>
    </row>
    <row r="14168" spans="12:14" s="291" customFormat="1" ht="12.75" hidden="1" customHeight="1">
      <c r="L14168" s="293"/>
      <c r="M14168" s="290"/>
      <c r="N14168" s="314"/>
    </row>
    <row r="14169" spans="12:14" s="291" customFormat="1" ht="12.75" hidden="1" customHeight="1">
      <c r="L14169" s="293"/>
      <c r="M14169" s="290"/>
      <c r="N14169" s="314"/>
    </row>
    <row r="14170" spans="12:14" s="291" customFormat="1" ht="12.75" hidden="1" customHeight="1">
      <c r="L14170" s="293"/>
      <c r="M14170" s="290"/>
      <c r="N14170" s="314"/>
    </row>
    <row r="14171" spans="12:14" s="291" customFormat="1" ht="12.75" hidden="1" customHeight="1">
      <c r="L14171" s="293"/>
      <c r="M14171" s="290"/>
      <c r="N14171" s="314"/>
    </row>
    <row r="14172" spans="12:14" s="291" customFormat="1" ht="12.75" hidden="1" customHeight="1">
      <c r="L14172" s="293"/>
      <c r="M14172" s="290"/>
      <c r="N14172" s="314"/>
    </row>
    <row r="14173" spans="12:14" s="291" customFormat="1" ht="12.75" hidden="1" customHeight="1">
      <c r="L14173" s="293"/>
      <c r="M14173" s="290"/>
      <c r="N14173" s="314"/>
    </row>
    <row r="14174" spans="12:14" s="291" customFormat="1" ht="12.75" hidden="1" customHeight="1">
      <c r="L14174" s="293"/>
      <c r="M14174" s="290"/>
      <c r="N14174" s="314"/>
    </row>
    <row r="14175" spans="12:14" s="291" customFormat="1" ht="12.75" hidden="1" customHeight="1">
      <c r="L14175" s="293"/>
      <c r="M14175" s="290"/>
      <c r="N14175" s="314"/>
    </row>
    <row r="14176" spans="12:14" s="291" customFormat="1" ht="12.75" hidden="1" customHeight="1">
      <c r="L14176" s="293"/>
      <c r="M14176" s="290"/>
      <c r="N14176" s="314"/>
    </row>
    <row r="14177" spans="12:14" s="291" customFormat="1" ht="12.75" hidden="1" customHeight="1">
      <c r="L14177" s="293"/>
      <c r="M14177" s="290"/>
      <c r="N14177" s="314"/>
    </row>
    <row r="14178" spans="12:14" s="291" customFormat="1" ht="12.75" hidden="1" customHeight="1">
      <c r="L14178" s="293"/>
      <c r="M14178" s="290"/>
      <c r="N14178" s="314"/>
    </row>
    <row r="14179" spans="12:14" s="291" customFormat="1" ht="12.75" hidden="1" customHeight="1">
      <c r="L14179" s="293"/>
      <c r="M14179" s="290"/>
      <c r="N14179" s="314"/>
    </row>
    <row r="14180" spans="12:14" s="291" customFormat="1" ht="12.75" hidden="1" customHeight="1">
      <c r="L14180" s="293"/>
      <c r="M14180" s="290"/>
      <c r="N14180" s="314"/>
    </row>
    <row r="14181" spans="12:14" s="291" customFormat="1" ht="12.75" hidden="1" customHeight="1">
      <c r="L14181" s="293"/>
      <c r="M14181" s="290"/>
      <c r="N14181" s="314"/>
    </row>
    <row r="14182" spans="12:14" s="291" customFormat="1" ht="12.75" hidden="1" customHeight="1">
      <c r="L14182" s="293"/>
      <c r="M14182" s="290"/>
      <c r="N14182" s="314"/>
    </row>
    <row r="14183" spans="12:14" s="291" customFormat="1" ht="12.75" hidden="1" customHeight="1">
      <c r="L14183" s="293"/>
      <c r="M14183" s="290"/>
      <c r="N14183" s="314"/>
    </row>
    <row r="14184" spans="12:14" s="291" customFormat="1" ht="12.75" hidden="1" customHeight="1">
      <c r="L14184" s="293"/>
      <c r="M14184" s="290"/>
      <c r="N14184" s="314"/>
    </row>
    <row r="14185" spans="12:14" s="291" customFormat="1" ht="12.75" hidden="1" customHeight="1">
      <c r="L14185" s="293"/>
      <c r="M14185" s="290"/>
      <c r="N14185" s="314"/>
    </row>
    <row r="14186" spans="12:14" s="291" customFormat="1" ht="12.75" hidden="1" customHeight="1">
      <c r="L14186" s="293"/>
      <c r="M14186" s="290"/>
      <c r="N14186" s="314"/>
    </row>
    <row r="14187" spans="12:14" s="291" customFormat="1" ht="12.75" hidden="1" customHeight="1">
      <c r="L14187" s="293"/>
      <c r="M14187" s="290"/>
      <c r="N14187" s="314"/>
    </row>
    <row r="14188" spans="12:14" s="291" customFormat="1" ht="12.75" hidden="1" customHeight="1">
      <c r="L14188" s="293"/>
      <c r="M14188" s="290"/>
      <c r="N14188" s="314"/>
    </row>
    <row r="14189" spans="12:14" s="291" customFormat="1" ht="12.75" hidden="1" customHeight="1">
      <c r="L14189" s="293"/>
      <c r="M14189" s="290"/>
      <c r="N14189" s="314"/>
    </row>
    <row r="14190" spans="12:14" s="291" customFormat="1" ht="12.75" hidden="1" customHeight="1">
      <c r="L14190" s="293"/>
      <c r="M14190" s="290"/>
      <c r="N14190" s="314"/>
    </row>
    <row r="14191" spans="12:14" s="291" customFormat="1" ht="12.75" hidden="1" customHeight="1">
      <c r="L14191" s="293"/>
      <c r="M14191" s="290"/>
      <c r="N14191" s="314"/>
    </row>
    <row r="14192" spans="12:14" s="291" customFormat="1" ht="12.75" hidden="1" customHeight="1">
      <c r="L14192" s="293"/>
      <c r="M14192" s="290"/>
      <c r="N14192" s="314"/>
    </row>
    <row r="14193" spans="12:14" s="291" customFormat="1" ht="12.75" hidden="1" customHeight="1">
      <c r="L14193" s="293"/>
      <c r="M14193" s="290"/>
      <c r="N14193" s="314"/>
    </row>
    <row r="14194" spans="12:14" s="291" customFormat="1" ht="12.75" hidden="1" customHeight="1">
      <c r="L14194" s="293"/>
      <c r="M14194" s="290"/>
      <c r="N14194" s="314"/>
    </row>
    <row r="14195" spans="12:14" s="291" customFormat="1" ht="12.75" hidden="1" customHeight="1">
      <c r="L14195" s="293"/>
      <c r="M14195" s="290"/>
      <c r="N14195" s="314"/>
    </row>
    <row r="14196" spans="12:14" s="291" customFormat="1" ht="12.75" hidden="1" customHeight="1">
      <c r="L14196" s="293"/>
      <c r="M14196" s="290"/>
      <c r="N14196" s="314"/>
    </row>
    <row r="14197" spans="12:14" s="291" customFormat="1" ht="12.75" hidden="1" customHeight="1">
      <c r="L14197" s="293"/>
      <c r="M14197" s="290"/>
      <c r="N14197" s="314"/>
    </row>
    <row r="14198" spans="12:14" s="291" customFormat="1" ht="12.75" hidden="1" customHeight="1">
      <c r="L14198" s="293"/>
      <c r="M14198" s="290"/>
      <c r="N14198" s="314"/>
    </row>
    <row r="14199" spans="12:14" s="291" customFormat="1" ht="12.75" hidden="1" customHeight="1">
      <c r="L14199" s="293"/>
      <c r="M14199" s="290"/>
      <c r="N14199" s="314"/>
    </row>
    <row r="14200" spans="12:14" s="291" customFormat="1" ht="12.75" hidden="1" customHeight="1">
      <c r="L14200" s="293"/>
      <c r="M14200" s="290"/>
      <c r="N14200" s="314"/>
    </row>
    <row r="14201" spans="12:14" s="291" customFormat="1" ht="12.75" hidden="1" customHeight="1">
      <c r="L14201" s="293"/>
      <c r="M14201" s="290"/>
      <c r="N14201" s="314"/>
    </row>
    <row r="14202" spans="12:14" s="291" customFormat="1" ht="12.75" hidden="1" customHeight="1">
      <c r="L14202" s="293"/>
      <c r="M14202" s="290"/>
      <c r="N14202" s="314"/>
    </row>
    <row r="14203" spans="12:14" s="291" customFormat="1" ht="12.75" hidden="1" customHeight="1">
      <c r="L14203" s="293"/>
      <c r="M14203" s="290"/>
      <c r="N14203" s="314"/>
    </row>
    <row r="14204" spans="12:14" s="291" customFormat="1" ht="12.75" hidden="1" customHeight="1">
      <c r="L14204" s="293"/>
      <c r="M14204" s="290"/>
      <c r="N14204" s="314"/>
    </row>
    <row r="14205" spans="12:14" s="291" customFormat="1" ht="12.75" hidden="1" customHeight="1">
      <c r="L14205" s="293"/>
      <c r="M14205" s="290"/>
      <c r="N14205" s="314"/>
    </row>
    <row r="14206" spans="12:14" s="291" customFormat="1" ht="12.75" hidden="1" customHeight="1">
      <c r="L14206" s="293"/>
      <c r="M14206" s="290"/>
      <c r="N14206" s="314"/>
    </row>
    <row r="14207" spans="12:14" s="291" customFormat="1" ht="12.75" hidden="1" customHeight="1">
      <c r="L14207" s="293"/>
      <c r="M14207" s="290"/>
      <c r="N14207" s="314"/>
    </row>
    <row r="14208" spans="12:14" s="291" customFormat="1" ht="12.75" hidden="1" customHeight="1">
      <c r="L14208" s="293"/>
      <c r="M14208" s="290"/>
      <c r="N14208" s="314"/>
    </row>
    <row r="14209" spans="12:14" s="291" customFormat="1" ht="12.75" hidden="1" customHeight="1">
      <c r="L14209" s="293"/>
      <c r="M14209" s="290"/>
      <c r="N14209" s="314"/>
    </row>
    <row r="14210" spans="12:14" s="291" customFormat="1" ht="12.75" hidden="1" customHeight="1">
      <c r="L14210" s="293"/>
      <c r="M14210" s="290"/>
      <c r="N14210" s="314"/>
    </row>
    <row r="14211" spans="12:14" s="291" customFormat="1" ht="12.75" hidden="1" customHeight="1">
      <c r="L14211" s="293"/>
      <c r="M14211" s="290"/>
      <c r="N14211" s="314"/>
    </row>
    <row r="14212" spans="12:14" s="291" customFormat="1" ht="12.75" hidden="1" customHeight="1">
      <c r="L14212" s="293"/>
      <c r="M14212" s="290"/>
      <c r="N14212" s="314"/>
    </row>
    <row r="14213" spans="12:14" s="291" customFormat="1" ht="12.75" hidden="1" customHeight="1">
      <c r="L14213" s="293"/>
      <c r="M14213" s="290"/>
      <c r="N14213" s="314"/>
    </row>
    <row r="14214" spans="12:14" s="291" customFormat="1" ht="12.75" hidden="1" customHeight="1">
      <c r="L14214" s="293"/>
      <c r="M14214" s="290"/>
      <c r="N14214" s="314"/>
    </row>
    <row r="14215" spans="12:14" s="291" customFormat="1" ht="12.75" hidden="1" customHeight="1">
      <c r="L14215" s="293"/>
      <c r="M14215" s="290"/>
      <c r="N14215" s="314"/>
    </row>
    <row r="14216" spans="12:14" s="291" customFormat="1" ht="12.75" hidden="1" customHeight="1">
      <c r="L14216" s="293"/>
      <c r="M14216" s="290"/>
      <c r="N14216" s="314"/>
    </row>
    <row r="14217" spans="12:14" s="291" customFormat="1" ht="12.75" hidden="1" customHeight="1">
      <c r="L14217" s="293"/>
      <c r="M14217" s="290"/>
      <c r="N14217" s="314"/>
    </row>
    <row r="14218" spans="12:14" s="291" customFormat="1" ht="12.75" hidden="1" customHeight="1">
      <c r="L14218" s="293"/>
      <c r="M14218" s="290"/>
      <c r="N14218" s="314"/>
    </row>
    <row r="14219" spans="12:14" s="291" customFormat="1" ht="12.75" hidden="1" customHeight="1">
      <c r="L14219" s="293"/>
      <c r="M14219" s="290"/>
      <c r="N14219" s="314"/>
    </row>
    <row r="14220" spans="12:14" s="291" customFormat="1" ht="12.75" hidden="1" customHeight="1">
      <c r="L14220" s="293"/>
      <c r="M14220" s="290"/>
      <c r="N14220" s="314"/>
    </row>
    <row r="14221" spans="12:14" s="291" customFormat="1" ht="12.75" hidden="1" customHeight="1">
      <c r="L14221" s="293"/>
      <c r="M14221" s="290"/>
      <c r="N14221" s="314"/>
    </row>
    <row r="14222" spans="12:14" s="291" customFormat="1" ht="12.75" hidden="1" customHeight="1">
      <c r="L14222" s="293"/>
      <c r="M14222" s="290"/>
      <c r="N14222" s="314"/>
    </row>
    <row r="14223" spans="12:14" s="291" customFormat="1" ht="12.75" hidden="1" customHeight="1">
      <c r="L14223" s="293"/>
      <c r="M14223" s="290"/>
      <c r="N14223" s="314"/>
    </row>
    <row r="14224" spans="12:14" s="291" customFormat="1" ht="12.75" hidden="1" customHeight="1">
      <c r="L14224" s="293"/>
      <c r="M14224" s="290"/>
      <c r="N14224" s="314"/>
    </row>
    <row r="14225" spans="12:14" s="291" customFormat="1" ht="12.75" hidden="1" customHeight="1">
      <c r="L14225" s="293"/>
      <c r="M14225" s="290"/>
      <c r="N14225" s="314"/>
    </row>
    <row r="14226" spans="12:14" s="291" customFormat="1" ht="12.75" hidden="1" customHeight="1">
      <c r="L14226" s="293"/>
      <c r="M14226" s="290"/>
      <c r="N14226" s="314"/>
    </row>
    <row r="14227" spans="12:14" s="291" customFormat="1" ht="12.75" hidden="1" customHeight="1">
      <c r="L14227" s="293"/>
      <c r="M14227" s="290"/>
      <c r="N14227" s="314"/>
    </row>
    <row r="14228" spans="12:14" s="291" customFormat="1" ht="12.75" hidden="1" customHeight="1">
      <c r="L14228" s="293"/>
      <c r="M14228" s="290"/>
      <c r="N14228" s="314"/>
    </row>
    <row r="14229" spans="12:14" s="291" customFormat="1" ht="12.75" hidden="1" customHeight="1">
      <c r="L14229" s="293"/>
      <c r="M14229" s="290"/>
      <c r="N14229" s="314"/>
    </row>
    <row r="14230" spans="12:14" s="291" customFormat="1" ht="12.75" hidden="1" customHeight="1">
      <c r="L14230" s="293"/>
      <c r="M14230" s="290"/>
      <c r="N14230" s="314"/>
    </row>
    <row r="14231" spans="12:14" s="291" customFormat="1" ht="12.75" hidden="1" customHeight="1">
      <c r="L14231" s="293"/>
      <c r="M14231" s="290"/>
      <c r="N14231" s="314"/>
    </row>
    <row r="14232" spans="12:14" s="291" customFormat="1" ht="12.75" hidden="1" customHeight="1">
      <c r="L14232" s="293"/>
      <c r="M14232" s="290"/>
      <c r="N14232" s="314"/>
    </row>
    <row r="14233" spans="12:14" s="291" customFormat="1" ht="12.75" hidden="1" customHeight="1">
      <c r="L14233" s="293"/>
      <c r="M14233" s="290"/>
      <c r="N14233" s="314"/>
    </row>
    <row r="14234" spans="12:14" s="291" customFormat="1" ht="12.75" hidden="1" customHeight="1">
      <c r="L14234" s="293"/>
      <c r="M14234" s="290"/>
      <c r="N14234" s="314"/>
    </row>
    <row r="14235" spans="12:14" s="291" customFormat="1" ht="12.75" hidden="1" customHeight="1">
      <c r="L14235" s="293"/>
      <c r="M14235" s="290"/>
      <c r="N14235" s="314"/>
    </row>
    <row r="14236" spans="12:14" s="291" customFormat="1" ht="12.75" hidden="1" customHeight="1">
      <c r="L14236" s="293"/>
      <c r="M14236" s="290"/>
      <c r="N14236" s="314"/>
    </row>
    <row r="14237" spans="12:14" s="291" customFormat="1" ht="12.75" hidden="1" customHeight="1">
      <c r="L14237" s="293"/>
      <c r="M14237" s="290"/>
      <c r="N14237" s="314"/>
    </row>
    <row r="14238" spans="12:14" s="291" customFormat="1" ht="12.75" hidden="1" customHeight="1">
      <c r="L14238" s="293"/>
      <c r="M14238" s="290"/>
      <c r="N14238" s="314"/>
    </row>
    <row r="14239" spans="12:14" s="291" customFormat="1" ht="12.75" hidden="1" customHeight="1">
      <c r="L14239" s="293"/>
      <c r="M14239" s="290"/>
      <c r="N14239" s="314"/>
    </row>
    <row r="14240" spans="12:14" s="291" customFormat="1" ht="12.75" hidden="1" customHeight="1">
      <c r="L14240" s="293"/>
      <c r="M14240" s="290"/>
      <c r="N14240" s="314"/>
    </row>
    <row r="14241" spans="12:14" s="291" customFormat="1" ht="12.75" hidden="1" customHeight="1">
      <c r="L14241" s="293"/>
      <c r="M14241" s="290"/>
      <c r="N14241" s="314"/>
    </row>
    <row r="14242" spans="12:14" s="291" customFormat="1" ht="12.75" hidden="1" customHeight="1">
      <c r="L14242" s="293"/>
      <c r="M14242" s="290"/>
      <c r="N14242" s="314"/>
    </row>
    <row r="14243" spans="12:14" s="291" customFormat="1" ht="12.75" hidden="1" customHeight="1">
      <c r="L14243" s="293"/>
      <c r="M14243" s="290"/>
      <c r="N14243" s="314"/>
    </row>
    <row r="14244" spans="12:14" s="291" customFormat="1" ht="12.75" hidden="1" customHeight="1">
      <c r="L14244" s="293"/>
      <c r="M14244" s="290"/>
      <c r="N14244" s="314"/>
    </row>
    <row r="14245" spans="12:14" s="291" customFormat="1" ht="12.75" hidden="1" customHeight="1">
      <c r="L14245" s="293"/>
      <c r="M14245" s="290"/>
      <c r="N14245" s="314"/>
    </row>
    <row r="14246" spans="12:14" s="291" customFormat="1" ht="12.75" hidden="1" customHeight="1">
      <c r="L14246" s="293"/>
      <c r="M14246" s="290"/>
      <c r="N14246" s="314"/>
    </row>
    <row r="14247" spans="12:14" s="291" customFormat="1" ht="12.75" hidden="1" customHeight="1">
      <c r="L14247" s="293"/>
      <c r="M14247" s="290"/>
      <c r="N14247" s="314"/>
    </row>
    <row r="14248" spans="12:14" s="291" customFormat="1" ht="12.75" hidden="1" customHeight="1">
      <c r="L14248" s="293"/>
      <c r="M14248" s="290"/>
      <c r="N14248" s="314"/>
    </row>
    <row r="14249" spans="12:14" s="291" customFormat="1" ht="12.75" hidden="1" customHeight="1">
      <c r="L14249" s="293"/>
      <c r="M14249" s="290"/>
      <c r="N14249" s="314"/>
    </row>
    <row r="14250" spans="12:14" s="291" customFormat="1" ht="12.75" hidden="1" customHeight="1">
      <c r="L14250" s="293"/>
      <c r="M14250" s="290"/>
      <c r="N14250" s="314"/>
    </row>
    <row r="14251" spans="12:14" s="291" customFormat="1" ht="12.75" hidden="1" customHeight="1">
      <c r="L14251" s="293"/>
      <c r="M14251" s="290"/>
      <c r="N14251" s="314"/>
    </row>
    <row r="14252" spans="12:14" s="291" customFormat="1" ht="12.75" hidden="1" customHeight="1">
      <c r="L14252" s="293"/>
      <c r="M14252" s="290"/>
      <c r="N14252" s="314"/>
    </row>
    <row r="14253" spans="12:14" s="291" customFormat="1" ht="12.75" hidden="1" customHeight="1">
      <c r="L14253" s="293"/>
      <c r="M14253" s="290"/>
      <c r="N14253" s="314"/>
    </row>
    <row r="14254" spans="12:14" s="291" customFormat="1" ht="12.75" hidden="1" customHeight="1">
      <c r="L14254" s="293"/>
      <c r="M14254" s="290"/>
      <c r="N14254" s="314"/>
    </row>
    <row r="14255" spans="12:14" s="291" customFormat="1" ht="12.75" hidden="1" customHeight="1">
      <c r="L14255" s="293"/>
      <c r="M14255" s="290"/>
      <c r="N14255" s="314"/>
    </row>
    <row r="14256" spans="12:14" s="291" customFormat="1" ht="12.75" hidden="1" customHeight="1">
      <c r="L14256" s="293"/>
      <c r="M14256" s="290"/>
      <c r="N14256" s="314"/>
    </row>
    <row r="14257" spans="12:14" s="291" customFormat="1" ht="12.75" hidden="1" customHeight="1">
      <c r="L14257" s="293"/>
      <c r="M14257" s="290"/>
      <c r="N14257" s="314"/>
    </row>
    <row r="14258" spans="12:14" s="291" customFormat="1" ht="12.75" hidden="1" customHeight="1">
      <c r="L14258" s="293"/>
      <c r="M14258" s="290"/>
      <c r="N14258" s="314"/>
    </row>
    <row r="14259" spans="12:14" s="291" customFormat="1" ht="12.75" hidden="1" customHeight="1">
      <c r="L14259" s="293"/>
      <c r="M14259" s="290"/>
      <c r="N14259" s="314"/>
    </row>
    <row r="14260" spans="12:14" s="291" customFormat="1" ht="12.75" hidden="1" customHeight="1">
      <c r="L14260" s="293"/>
      <c r="M14260" s="290"/>
      <c r="N14260" s="314"/>
    </row>
    <row r="14261" spans="12:14" s="291" customFormat="1" ht="12.75" hidden="1" customHeight="1">
      <c r="L14261" s="293"/>
      <c r="M14261" s="290"/>
      <c r="N14261" s="314"/>
    </row>
    <row r="14262" spans="12:14" s="291" customFormat="1" ht="12.75" hidden="1" customHeight="1">
      <c r="L14262" s="293"/>
      <c r="M14262" s="290"/>
      <c r="N14262" s="314"/>
    </row>
    <row r="14263" spans="12:14" s="291" customFormat="1" ht="12.75" hidden="1" customHeight="1">
      <c r="L14263" s="293"/>
      <c r="M14263" s="290"/>
      <c r="N14263" s="314"/>
    </row>
    <row r="14264" spans="12:14" s="291" customFormat="1" ht="12.75" hidden="1" customHeight="1">
      <c r="L14264" s="293"/>
      <c r="M14264" s="290"/>
      <c r="N14264" s="314"/>
    </row>
    <row r="14265" spans="12:14" s="291" customFormat="1" ht="12.75" hidden="1" customHeight="1">
      <c r="L14265" s="293"/>
      <c r="M14265" s="290"/>
      <c r="N14265" s="314"/>
    </row>
    <row r="14266" spans="12:14" s="291" customFormat="1" ht="12.75" hidden="1" customHeight="1">
      <c r="L14266" s="293"/>
      <c r="M14266" s="290"/>
      <c r="N14266" s="314"/>
    </row>
    <row r="14267" spans="12:14" s="291" customFormat="1" ht="12.75" hidden="1" customHeight="1">
      <c r="L14267" s="293"/>
      <c r="M14267" s="290"/>
      <c r="N14267" s="314"/>
    </row>
    <row r="14268" spans="12:14" s="291" customFormat="1" ht="12.75" hidden="1" customHeight="1">
      <c r="L14268" s="293"/>
      <c r="M14268" s="290"/>
      <c r="N14268" s="314"/>
    </row>
    <row r="14269" spans="12:14" s="291" customFormat="1" ht="12.75" hidden="1" customHeight="1">
      <c r="L14269" s="293"/>
      <c r="M14269" s="290"/>
      <c r="N14269" s="314"/>
    </row>
    <row r="14270" spans="12:14" s="291" customFormat="1" ht="12.75" hidden="1" customHeight="1">
      <c r="L14270" s="293"/>
      <c r="M14270" s="290"/>
      <c r="N14270" s="314"/>
    </row>
    <row r="14271" spans="12:14" s="291" customFormat="1" ht="12.75" hidden="1" customHeight="1">
      <c r="L14271" s="293"/>
      <c r="M14271" s="290"/>
      <c r="N14271" s="314"/>
    </row>
    <row r="14272" spans="12:14" s="291" customFormat="1" ht="12.75" hidden="1" customHeight="1">
      <c r="L14272" s="293"/>
      <c r="M14272" s="290"/>
      <c r="N14272" s="314"/>
    </row>
    <row r="14273" spans="12:14" s="291" customFormat="1" ht="12.75" hidden="1" customHeight="1">
      <c r="L14273" s="293"/>
      <c r="M14273" s="290"/>
      <c r="N14273" s="314"/>
    </row>
    <row r="14274" spans="12:14" s="291" customFormat="1" ht="12.75" hidden="1" customHeight="1">
      <c r="L14274" s="293"/>
      <c r="M14274" s="290"/>
      <c r="N14274" s="314"/>
    </row>
    <row r="14275" spans="12:14" s="291" customFormat="1" ht="12.75" hidden="1" customHeight="1">
      <c r="L14275" s="293"/>
      <c r="M14275" s="290"/>
      <c r="N14275" s="314"/>
    </row>
    <row r="14276" spans="12:14" s="291" customFormat="1" ht="12.75" hidden="1" customHeight="1">
      <c r="L14276" s="293"/>
      <c r="M14276" s="290"/>
      <c r="N14276" s="314"/>
    </row>
    <row r="14277" spans="12:14" s="291" customFormat="1" ht="12.75" hidden="1" customHeight="1">
      <c r="L14277" s="293"/>
      <c r="M14277" s="290"/>
      <c r="N14277" s="314"/>
    </row>
    <row r="14278" spans="12:14" s="291" customFormat="1" ht="12.75" hidden="1" customHeight="1">
      <c r="L14278" s="293"/>
      <c r="M14278" s="290"/>
      <c r="N14278" s="314"/>
    </row>
    <row r="14279" spans="12:14" s="291" customFormat="1" ht="12.75" hidden="1" customHeight="1">
      <c r="L14279" s="293"/>
      <c r="M14279" s="290"/>
      <c r="N14279" s="314"/>
    </row>
    <row r="14280" spans="12:14" s="291" customFormat="1" ht="12.75" hidden="1" customHeight="1">
      <c r="L14280" s="293"/>
      <c r="M14280" s="290"/>
      <c r="N14280" s="314"/>
    </row>
    <row r="14281" spans="12:14" s="291" customFormat="1" ht="12.75" hidden="1" customHeight="1">
      <c r="L14281" s="293"/>
      <c r="M14281" s="290"/>
      <c r="N14281" s="314"/>
    </row>
    <row r="14282" spans="12:14" s="291" customFormat="1" ht="12.75" hidden="1" customHeight="1">
      <c r="L14282" s="293"/>
      <c r="M14282" s="290"/>
      <c r="N14282" s="314"/>
    </row>
    <row r="14283" spans="12:14" s="291" customFormat="1" ht="12.75" hidden="1" customHeight="1">
      <c r="L14283" s="293"/>
      <c r="M14283" s="290"/>
      <c r="N14283" s="314"/>
    </row>
    <row r="14284" spans="12:14" s="291" customFormat="1" ht="12.75" hidden="1" customHeight="1">
      <c r="L14284" s="293"/>
      <c r="M14284" s="290"/>
      <c r="N14284" s="314"/>
    </row>
    <row r="14285" spans="12:14" s="291" customFormat="1" ht="12.75" hidden="1" customHeight="1">
      <c r="L14285" s="293"/>
      <c r="M14285" s="290"/>
      <c r="N14285" s="314"/>
    </row>
    <row r="14286" spans="12:14" s="291" customFormat="1" ht="12.75" hidden="1" customHeight="1">
      <c r="L14286" s="293"/>
      <c r="M14286" s="290"/>
      <c r="N14286" s="314"/>
    </row>
    <row r="14287" spans="12:14" s="291" customFormat="1" ht="12.75" hidden="1" customHeight="1">
      <c r="L14287" s="293"/>
      <c r="M14287" s="290"/>
      <c r="N14287" s="314"/>
    </row>
    <row r="14288" spans="12:14" s="291" customFormat="1" ht="12.75" hidden="1" customHeight="1">
      <c r="L14288" s="293"/>
      <c r="M14288" s="290"/>
      <c r="N14288" s="314"/>
    </row>
    <row r="14289" spans="12:14" s="291" customFormat="1" ht="12.75" hidden="1" customHeight="1">
      <c r="L14289" s="293"/>
      <c r="M14289" s="290"/>
      <c r="N14289" s="314"/>
    </row>
    <row r="14290" spans="12:14" s="291" customFormat="1" ht="12.75" hidden="1" customHeight="1">
      <c r="L14290" s="293"/>
      <c r="M14290" s="290"/>
      <c r="N14290" s="314"/>
    </row>
    <row r="14291" spans="12:14" s="291" customFormat="1" ht="12.75" hidden="1" customHeight="1">
      <c r="L14291" s="293"/>
      <c r="M14291" s="290"/>
      <c r="N14291" s="314"/>
    </row>
    <row r="14292" spans="12:14" s="291" customFormat="1" ht="12.75" hidden="1" customHeight="1">
      <c r="L14292" s="293"/>
      <c r="M14292" s="290"/>
      <c r="N14292" s="314"/>
    </row>
    <row r="14293" spans="12:14" s="291" customFormat="1" ht="12.75" hidden="1" customHeight="1">
      <c r="L14293" s="293"/>
      <c r="M14293" s="290"/>
      <c r="N14293" s="314"/>
    </row>
    <row r="14294" spans="12:14" s="291" customFormat="1" ht="12.75" hidden="1" customHeight="1">
      <c r="L14294" s="293"/>
      <c r="M14294" s="290"/>
      <c r="N14294" s="314"/>
    </row>
    <row r="14295" spans="12:14" s="291" customFormat="1" ht="12.75" hidden="1" customHeight="1">
      <c r="L14295" s="293"/>
      <c r="M14295" s="290"/>
      <c r="N14295" s="314"/>
    </row>
    <row r="14296" spans="12:14" s="291" customFormat="1" ht="12.75" hidden="1" customHeight="1">
      <c r="L14296" s="293"/>
      <c r="M14296" s="290"/>
      <c r="N14296" s="314"/>
    </row>
    <row r="14297" spans="12:14" s="291" customFormat="1" ht="12.75" hidden="1" customHeight="1">
      <c r="L14297" s="293"/>
      <c r="M14297" s="290"/>
      <c r="N14297" s="314"/>
    </row>
    <row r="14298" spans="12:14" s="291" customFormat="1" ht="12.75" hidden="1" customHeight="1">
      <c r="L14298" s="293"/>
      <c r="M14298" s="290"/>
      <c r="N14298" s="314"/>
    </row>
    <row r="14299" spans="12:14" s="291" customFormat="1" ht="12.75" hidden="1" customHeight="1">
      <c r="L14299" s="293"/>
      <c r="M14299" s="290"/>
      <c r="N14299" s="314"/>
    </row>
    <row r="14300" spans="12:14" s="291" customFormat="1" ht="12.75" hidden="1" customHeight="1">
      <c r="L14300" s="293"/>
      <c r="M14300" s="290"/>
      <c r="N14300" s="314"/>
    </row>
    <row r="14301" spans="12:14" s="291" customFormat="1" ht="12.75" hidden="1" customHeight="1">
      <c r="L14301" s="293"/>
      <c r="M14301" s="290"/>
      <c r="N14301" s="314"/>
    </row>
    <row r="14302" spans="12:14" s="291" customFormat="1" ht="12.75" hidden="1" customHeight="1">
      <c r="L14302" s="293"/>
      <c r="M14302" s="290"/>
      <c r="N14302" s="314"/>
    </row>
    <row r="14303" spans="12:14" s="291" customFormat="1" ht="12.75" hidden="1" customHeight="1">
      <c r="L14303" s="293"/>
      <c r="M14303" s="290"/>
      <c r="N14303" s="314"/>
    </row>
    <row r="14304" spans="12:14" s="291" customFormat="1" ht="12.75" hidden="1" customHeight="1">
      <c r="L14304" s="293"/>
      <c r="M14304" s="290"/>
      <c r="N14304" s="314"/>
    </row>
    <row r="14305" spans="12:14" s="291" customFormat="1" ht="12.75" hidden="1" customHeight="1">
      <c r="L14305" s="293"/>
      <c r="M14305" s="290"/>
      <c r="N14305" s="314"/>
    </row>
    <row r="14306" spans="12:14" s="291" customFormat="1" ht="12.75" hidden="1" customHeight="1">
      <c r="L14306" s="293"/>
      <c r="M14306" s="290"/>
      <c r="N14306" s="314"/>
    </row>
    <row r="14307" spans="12:14" s="291" customFormat="1" ht="12.75" hidden="1" customHeight="1">
      <c r="L14307" s="293"/>
      <c r="M14307" s="290"/>
      <c r="N14307" s="314"/>
    </row>
    <row r="14308" spans="12:14" s="291" customFormat="1" ht="12.75" hidden="1" customHeight="1">
      <c r="L14308" s="293"/>
      <c r="M14308" s="290"/>
      <c r="N14308" s="314"/>
    </row>
    <row r="14309" spans="12:14" s="291" customFormat="1" ht="12.75" hidden="1" customHeight="1">
      <c r="L14309" s="293"/>
      <c r="M14309" s="290"/>
      <c r="N14309" s="314"/>
    </row>
    <row r="14310" spans="12:14" s="291" customFormat="1" ht="12.75" hidden="1" customHeight="1">
      <c r="L14310" s="293"/>
      <c r="M14310" s="290"/>
      <c r="N14310" s="314"/>
    </row>
    <row r="14311" spans="12:14" s="291" customFormat="1" ht="12.75" hidden="1" customHeight="1">
      <c r="L14311" s="293"/>
      <c r="M14311" s="290"/>
      <c r="N14311" s="314"/>
    </row>
    <row r="14312" spans="12:14" s="291" customFormat="1" ht="12.75" hidden="1" customHeight="1">
      <c r="L14312" s="293"/>
      <c r="M14312" s="290"/>
      <c r="N14312" s="314"/>
    </row>
    <row r="14313" spans="12:14" s="291" customFormat="1" ht="12.75" hidden="1" customHeight="1">
      <c r="L14313" s="293"/>
      <c r="M14313" s="290"/>
      <c r="N14313" s="314"/>
    </row>
    <row r="14314" spans="12:14" s="291" customFormat="1" ht="12.75" hidden="1" customHeight="1">
      <c r="L14314" s="293"/>
      <c r="M14314" s="290"/>
      <c r="N14314" s="314"/>
    </row>
    <row r="14315" spans="12:14" s="291" customFormat="1" ht="12.75" hidden="1" customHeight="1">
      <c r="L14315" s="293"/>
      <c r="M14315" s="290"/>
      <c r="N14315" s="314"/>
    </row>
    <row r="14316" spans="12:14" s="291" customFormat="1" ht="12.75" hidden="1" customHeight="1">
      <c r="L14316" s="293"/>
      <c r="M14316" s="290"/>
      <c r="N14316" s="314"/>
    </row>
    <row r="14317" spans="12:14" s="291" customFormat="1" ht="12.75" hidden="1" customHeight="1">
      <c r="L14317" s="293"/>
      <c r="M14317" s="290"/>
      <c r="N14317" s="314"/>
    </row>
    <row r="14318" spans="12:14" s="291" customFormat="1" ht="12.75" hidden="1" customHeight="1">
      <c r="L14318" s="293"/>
      <c r="M14318" s="290"/>
      <c r="N14318" s="314"/>
    </row>
    <row r="14319" spans="12:14" s="291" customFormat="1" ht="12.75" hidden="1" customHeight="1">
      <c r="L14319" s="293"/>
      <c r="M14319" s="290"/>
      <c r="N14319" s="314"/>
    </row>
    <row r="14320" spans="12:14" s="291" customFormat="1" ht="12.75" hidden="1" customHeight="1">
      <c r="L14320" s="293"/>
      <c r="M14320" s="290"/>
      <c r="N14320" s="314"/>
    </row>
    <row r="14321" spans="12:14" s="291" customFormat="1" ht="12.75" hidden="1" customHeight="1">
      <c r="L14321" s="293"/>
      <c r="M14321" s="290"/>
      <c r="N14321" s="314"/>
    </row>
    <row r="14322" spans="12:14" s="291" customFormat="1" ht="12.75" hidden="1" customHeight="1">
      <c r="L14322" s="293"/>
      <c r="M14322" s="290"/>
      <c r="N14322" s="314"/>
    </row>
    <row r="14323" spans="12:14" s="291" customFormat="1" ht="12.75" hidden="1" customHeight="1">
      <c r="L14323" s="293"/>
      <c r="M14323" s="290"/>
      <c r="N14323" s="314"/>
    </row>
    <row r="14324" spans="12:14" s="291" customFormat="1" ht="12.75" hidden="1" customHeight="1">
      <c r="L14324" s="293"/>
      <c r="M14324" s="290"/>
      <c r="N14324" s="314"/>
    </row>
    <row r="14325" spans="12:14" s="291" customFormat="1" ht="12.75" hidden="1" customHeight="1">
      <c r="L14325" s="293"/>
      <c r="M14325" s="290"/>
      <c r="N14325" s="314"/>
    </row>
    <row r="14326" spans="12:14" s="291" customFormat="1" ht="12.75" hidden="1" customHeight="1">
      <c r="L14326" s="293"/>
      <c r="M14326" s="290"/>
      <c r="N14326" s="314"/>
    </row>
    <row r="14327" spans="12:14" s="291" customFormat="1" ht="12.75" hidden="1" customHeight="1">
      <c r="L14327" s="293"/>
      <c r="M14327" s="290"/>
      <c r="N14327" s="314"/>
    </row>
    <row r="14328" spans="12:14" s="291" customFormat="1" ht="12.75" hidden="1" customHeight="1">
      <c r="L14328" s="293"/>
      <c r="M14328" s="290"/>
      <c r="N14328" s="314"/>
    </row>
    <row r="14329" spans="12:14" s="291" customFormat="1" ht="12.75" hidden="1" customHeight="1">
      <c r="L14329" s="293"/>
      <c r="M14329" s="290"/>
      <c r="N14329" s="314"/>
    </row>
    <row r="14330" spans="12:14" s="291" customFormat="1" ht="12.75" hidden="1" customHeight="1">
      <c r="L14330" s="293"/>
      <c r="M14330" s="290"/>
      <c r="N14330" s="314"/>
    </row>
    <row r="14331" spans="12:14" s="291" customFormat="1" ht="12.75" hidden="1" customHeight="1">
      <c r="L14331" s="293"/>
      <c r="M14331" s="290"/>
      <c r="N14331" s="314"/>
    </row>
    <row r="14332" spans="12:14" s="291" customFormat="1" ht="12.75" hidden="1" customHeight="1">
      <c r="L14332" s="293"/>
      <c r="M14332" s="290"/>
      <c r="N14332" s="314"/>
    </row>
    <row r="14333" spans="12:14" s="291" customFormat="1" ht="12.75" hidden="1" customHeight="1">
      <c r="L14333" s="293"/>
      <c r="M14333" s="290"/>
      <c r="N14333" s="314"/>
    </row>
    <row r="14334" spans="12:14" s="291" customFormat="1" ht="12.75" hidden="1" customHeight="1">
      <c r="L14334" s="293"/>
      <c r="M14334" s="290"/>
      <c r="N14334" s="314"/>
    </row>
    <row r="14335" spans="12:14" s="291" customFormat="1" ht="12.75" hidden="1" customHeight="1">
      <c r="L14335" s="293"/>
      <c r="M14335" s="290"/>
      <c r="N14335" s="314"/>
    </row>
    <row r="14336" spans="12:14" s="291" customFormat="1" ht="12.75" hidden="1" customHeight="1">
      <c r="L14336" s="293"/>
      <c r="M14336" s="290"/>
      <c r="N14336" s="314"/>
    </row>
    <row r="14337" spans="12:14" s="291" customFormat="1" ht="12.75" hidden="1" customHeight="1">
      <c r="L14337" s="293"/>
      <c r="M14337" s="290"/>
      <c r="N14337" s="314"/>
    </row>
    <row r="14338" spans="12:14" s="291" customFormat="1" ht="12.75" hidden="1" customHeight="1">
      <c r="L14338" s="293"/>
      <c r="M14338" s="290"/>
      <c r="N14338" s="314"/>
    </row>
    <row r="14339" spans="12:14" s="291" customFormat="1" ht="12.75" hidden="1" customHeight="1">
      <c r="L14339" s="293"/>
      <c r="M14339" s="290"/>
      <c r="N14339" s="314"/>
    </row>
    <row r="14340" spans="12:14" s="291" customFormat="1" ht="12.75" hidden="1" customHeight="1">
      <c r="L14340" s="293"/>
      <c r="M14340" s="290"/>
      <c r="N14340" s="314"/>
    </row>
    <row r="14341" spans="12:14" s="291" customFormat="1" ht="12.75" hidden="1" customHeight="1">
      <c r="L14341" s="293"/>
      <c r="M14341" s="290"/>
      <c r="N14341" s="314"/>
    </row>
    <row r="14342" spans="12:14" s="291" customFormat="1" ht="12.75" hidden="1" customHeight="1">
      <c r="L14342" s="293"/>
      <c r="M14342" s="290"/>
      <c r="N14342" s="314"/>
    </row>
    <row r="14343" spans="12:14" s="291" customFormat="1" ht="12.75" hidden="1" customHeight="1">
      <c r="L14343" s="293"/>
      <c r="M14343" s="290"/>
      <c r="N14343" s="314"/>
    </row>
    <row r="14344" spans="12:14" s="291" customFormat="1" ht="12.75" hidden="1" customHeight="1">
      <c r="L14344" s="293"/>
      <c r="M14344" s="290"/>
      <c r="N14344" s="314"/>
    </row>
    <row r="14345" spans="12:14" s="291" customFormat="1" ht="12.75" hidden="1" customHeight="1">
      <c r="L14345" s="293"/>
      <c r="M14345" s="290"/>
      <c r="N14345" s="314"/>
    </row>
    <row r="14346" spans="12:14" s="291" customFormat="1" ht="12.75" hidden="1" customHeight="1">
      <c r="L14346" s="293"/>
      <c r="M14346" s="290"/>
      <c r="N14346" s="314"/>
    </row>
    <row r="14347" spans="12:14" s="291" customFormat="1" ht="12.75" hidden="1" customHeight="1">
      <c r="L14347" s="293"/>
      <c r="M14347" s="290"/>
      <c r="N14347" s="314"/>
    </row>
    <row r="14348" spans="12:14" s="291" customFormat="1" ht="12.75" hidden="1" customHeight="1">
      <c r="L14348" s="293"/>
      <c r="M14348" s="290"/>
      <c r="N14348" s="314"/>
    </row>
    <row r="14349" spans="12:14" s="291" customFormat="1" ht="12.75" hidden="1" customHeight="1">
      <c r="L14349" s="293"/>
      <c r="M14349" s="290"/>
      <c r="N14349" s="314"/>
    </row>
    <row r="14350" spans="12:14" s="291" customFormat="1" ht="12.75" hidden="1" customHeight="1">
      <c r="L14350" s="293"/>
      <c r="M14350" s="290"/>
      <c r="N14350" s="314"/>
    </row>
    <row r="14351" spans="12:14" s="291" customFormat="1" ht="12.75" hidden="1" customHeight="1">
      <c r="L14351" s="293"/>
      <c r="M14351" s="290"/>
      <c r="N14351" s="314"/>
    </row>
    <row r="14352" spans="12:14" s="291" customFormat="1" ht="12.75" hidden="1" customHeight="1">
      <c r="L14352" s="293"/>
      <c r="M14352" s="290"/>
      <c r="N14352" s="314"/>
    </row>
    <row r="14353" spans="12:14" s="291" customFormat="1" ht="12.75" hidden="1" customHeight="1">
      <c r="L14353" s="293"/>
      <c r="M14353" s="290"/>
      <c r="N14353" s="314"/>
    </row>
    <row r="14354" spans="12:14" s="291" customFormat="1" ht="12.75" hidden="1" customHeight="1">
      <c r="L14354" s="293"/>
      <c r="M14354" s="290"/>
      <c r="N14354" s="314"/>
    </row>
    <row r="14355" spans="12:14" s="291" customFormat="1" ht="12.75" hidden="1" customHeight="1">
      <c r="L14355" s="293"/>
      <c r="M14355" s="290"/>
      <c r="N14355" s="314"/>
    </row>
    <row r="14356" spans="12:14" s="291" customFormat="1" ht="12.75" hidden="1" customHeight="1">
      <c r="L14356" s="293"/>
      <c r="M14356" s="290"/>
      <c r="N14356" s="314"/>
    </row>
    <row r="14357" spans="12:14" s="291" customFormat="1" ht="12.75" hidden="1" customHeight="1">
      <c r="L14357" s="293"/>
      <c r="M14357" s="290"/>
      <c r="N14357" s="314"/>
    </row>
    <row r="14358" spans="12:14" s="291" customFormat="1" ht="12.75" hidden="1" customHeight="1">
      <c r="L14358" s="293"/>
      <c r="M14358" s="290"/>
      <c r="N14358" s="314"/>
    </row>
    <row r="14359" spans="12:14" s="291" customFormat="1" ht="12.75" hidden="1" customHeight="1">
      <c r="L14359" s="293"/>
      <c r="M14359" s="290"/>
      <c r="N14359" s="314"/>
    </row>
    <row r="14360" spans="12:14" s="291" customFormat="1" ht="12.75" hidden="1" customHeight="1">
      <c r="L14360" s="293"/>
      <c r="M14360" s="290"/>
      <c r="N14360" s="314"/>
    </row>
    <row r="14361" spans="12:14" s="291" customFormat="1" ht="12.75" hidden="1" customHeight="1">
      <c r="L14361" s="293"/>
      <c r="M14361" s="290"/>
      <c r="N14361" s="314"/>
    </row>
    <row r="14362" spans="12:14" s="291" customFormat="1" ht="12.75" hidden="1" customHeight="1">
      <c r="L14362" s="293"/>
      <c r="M14362" s="290"/>
      <c r="N14362" s="314"/>
    </row>
    <row r="14363" spans="12:14" s="291" customFormat="1" ht="12.75" hidden="1" customHeight="1">
      <c r="L14363" s="293"/>
      <c r="M14363" s="290"/>
      <c r="N14363" s="314"/>
    </row>
    <row r="14364" spans="12:14" s="291" customFormat="1" ht="12.75" hidden="1" customHeight="1">
      <c r="L14364" s="293"/>
      <c r="M14364" s="290"/>
      <c r="N14364" s="314"/>
    </row>
    <row r="14365" spans="12:14" s="291" customFormat="1" ht="12.75" hidden="1" customHeight="1">
      <c r="L14365" s="293"/>
      <c r="M14365" s="290"/>
      <c r="N14365" s="314"/>
    </row>
    <row r="14366" spans="12:14" s="291" customFormat="1" ht="12.75" hidden="1" customHeight="1">
      <c r="L14366" s="293"/>
      <c r="M14366" s="290"/>
      <c r="N14366" s="314"/>
    </row>
    <row r="14367" spans="12:14" s="291" customFormat="1" ht="12.75" hidden="1" customHeight="1">
      <c r="L14367" s="293"/>
      <c r="M14367" s="290"/>
      <c r="N14367" s="314"/>
    </row>
    <row r="14368" spans="12:14" s="291" customFormat="1" ht="12.75" hidden="1" customHeight="1">
      <c r="L14368" s="293"/>
      <c r="M14368" s="290"/>
      <c r="N14368" s="314"/>
    </row>
    <row r="14369" spans="12:14" s="291" customFormat="1" ht="12.75" hidden="1" customHeight="1">
      <c r="L14369" s="293"/>
      <c r="M14369" s="290"/>
      <c r="N14369" s="314"/>
    </row>
    <row r="14370" spans="12:14" s="291" customFormat="1" ht="12.75" hidden="1" customHeight="1">
      <c r="L14370" s="293"/>
      <c r="M14370" s="290"/>
      <c r="N14370" s="314"/>
    </row>
    <row r="14371" spans="12:14" s="291" customFormat="1" ht="12.75" hidden="1" customHeight="1">
      <c r="L14371" s="293"/>
      <c r="M14371" s="290"/>
      <c r="N14371" s="314"/>
    </row>
    <row r="14372" spans="12:14" s="291" customFormat="1" ht="12.75" hidden="1" customHeight="1">
      <c r="L14372" s="293"/>
      <c r="M14372" s="290"/>
      <c r="N14372" s="314"/>
    </row>
    <row r="14373" spans="12:14" s="291" customFormat="1" ht="12.75" hidden="1" customHeight="1">
      <c r="L14373" s="293"/>
      <c r="M14373" s="290"/>
      <c r="N14373" s="314"/>
    </row>
    <row r="14374" spans="12:14" s="291" customFormat="1" ht="12.75" hidden="1" customHeight="1">
      <c r="L14374" s="293"/>
      <c r="M14374" s="290"/>
      <c r="N14374" s="314"/>
    </row>
    <row r="14375" spans="12:14" s="291" customFormat="1" ht="12.75" hidden="1" customHeight="1">
      <c r="L14375" s="293"/>
      <c r="M14375" s="290"/>
      <c r="N14375" s="314"/>
    </row>
    <row r="14376" spans="12:14" s="291" customFormat="1" ht="12.75" hidden="1" customHeight="1">
      <c r="L14376" s="293"/>
      <c r="M14376" s="290"/>
      <c r="N14376" s="314"/>
    </row>
    <row r="14377" spans="12:14" s="291" customFormat="1" ht="12.75" hidden="1" customHeight="1">
      <c r="L14377" s="293"/>
      <c r="M14377" s="290"/>
      <c r="N14377" s="314"/>
    </row>
    <row r="14378" spans="12:14" s="291" customFormat="1" ht="12.75" hidden="1" customHeight="1">
      <c r="L14378" s="293"/>
      <c r="M14378" s="290"/>
      <c r="N14378" s="314"/>
    </row>
    <row r="14379" spans="12:14" s="291" customFormat="1" ht="12.75" hidden="1" customHeight="1">
      <c r="L14379" s="293"/>
      <c r="M14379" s="290"/>
      <c r="N14379" s="314"/>
    </row>
    <row r="14380" spans="12:14" s="291" customFormat="1" ht="12.75" hidden="1" customHeight="1">
      <c r="L14380" s="293"/>
      <c r="M14380" s="290"/>
      <c r="N14380" s="314"/>
    </row>
    <row r="14381" spans="12:14" s="291" customFormat="1" ht="12.75" hidden="1" customHeight="1">
      <c r="L14381" s="293"/>
      <c r="M14381" s="290"/>
      <c r="N14381" s="314"/>
    </row>
    <row r="14382" spans="12:14" s="291" customFormat="1" ht="12.75" hidden="1" customHeight="1">
      <c r="L14382" s="293"/>
      <c r="M14382" s="290"/>
      <c r="N14382" s="314"/>
    </row>
    <row r="14383" spans="12:14" s="291" customFormat="1" ht="12.75" hidden="1" customHeight="1">
      <c r="L14383" s="293"/>
      <c r="M14383" s="290"/>
      <c r="N14383" s="314"/>
    </row>
    <row r="14384" spans="12:14" s="291" customFormat="1" ht="12.75" hidden="1" customHeight="1">
      <c r="L14384" s="293"/>
      <c r="M14384" s="290"/>
      <c r="N14384" s="314"/>
    </row>
    <row r="14385" spans="12:14" s="291" customFormat="1" ht="12.75" hidden="1" customHeight="1">
      <c r="L14385" s="293"/>
      <c r="M14385" s="290"/>
      <c r="N14385" s="314"/>
    </row>
    <row r="14386" spans="12:14" s="291" customFormat="1" ht="12.75" hidden="1" customHeight="1">
      <c r="L14386" s="293"/>
      <c r="M14386" s="290"/>
      <c r="N14386" s="314"/>
    </row>
    <row r="14387" spans="12:14" s="291" customFormat="1" ht="12.75" hidden="1" customHeight="1">
      <c r="L14387" s="293"/>
      <c r="M14387" s="290"/>
      <c r="N14387" s="314"/>
    </row>
    <row r="14388" spans="12:14" s="291" customFormat="1" ht="12.75" hidden="1" customHeight="1">
      <c r="L14388" s="293"/>
      <c r="M14388" s="290"/>
      <c r="N14388" s="314"/>
    </row>
    <row r="14389" spans="12:14" s="291" customFormat="1" ht="12.75" hidden="1" customHeight="1">
      <c r="L14389" s="293"/>
      <c r="M14389" s="290"/>
      <c r="N14389" s="314"/>
    </row>
    <row r="14390" spans="12:14" s="291" customFormat="1" ht="12.75" hidden="1" customHeight="1">
      <c r="L14390" s="293"/>
      <c r="M14390" s="290"/>
      <c r="N14390" s="314"/>
    </row>
    <row r="14391" spans="12:14" s="291" customFormat="1" ht="12.75" hidden="1" customHeight="1">
      <c r="L14391" s="293"/>
      <c r="M14391" s="290"/>
      <c r="N14391" s="314"/>
    </row>
    <row r="14392" spans="12:14" s="291" customFormat="1" ht="12.75" hidden="1" customHeight="1">
      <c r="L14392" s="293"/>
      <c r="M14392" s="290"/>
      <c r="N14392" s="314"/>
    </row>
    <row r="14393" spans="12:14" s="291" customFormat="1" ht="12.75" hidden="1" customHeight="1">
      <c r="L14393" s="293"/>
      <c r="M14393" s="290"/>
      <c r="N14393" s="314"/>
    </row>
    <row r="14394" spans="12:14" s="291" customFormat="1" ht="12.75" hidden="1" customHeight="1">
      <c r="L14394" s="293"/>
      <c r="M14394" s="290"/>
      <c r="N14394" s="314"/>
    </row>
    <row r="14395" spans="12:14" s="291" customFormat="1" ht="12.75" hidden="1" customHeight="1">
      <c r="L14395" s="293"/>
      <c r="M14395" s="290"/>
      <c r="N14395" s="314"/>
    </row>
    <row r="14396" spans="12:14" s="291" customFormat="1" ht="12.75" hidden="1" customHeight="1">
      <c r="L14396" s="293"/>
      <c r="M14396" s="290"/>
      <c r="N14396" s="314"/>
    </row>
    <row r="14397" spans="12:14" s="291" customFormat="1" ht="12.75" hidden="1" customHeight="1">
      <c r="L14397" s="293"/>
      <c r="M14397" s="290"/>
      <c r="N14397" s="314"/>
    </row>
    <row r="14398" spans="12:14" s="291" customFormat="1" ht="12.75" hidden="1" customHeight="1">
      <c r="L14398" s="293"/>
      <c r="M14398" s="290"/>
      <c r="N14398" s="314"/>
    </row>
    <row r="14399" spans="12:14" s="291" customFormat="1" ht="12.75" hidden="1" customHeight="1">
      <c r="L14399" s="293"/>
      <c r="M14399" s="290"/>
      <c r="N14399" s="314"/>
    </row>
    <row r="14400" spans="12:14" s="291" customFormat="1" ht="12.75" hidden="1" customHeight="1">
      <c r="L14400" s="293"/>
      <c r="M14400" s="290"/>
      <c r="N14400" s="314"/>
    </row>
    <row r="14401" spans="12:14" s="291" customFormat="1" ht="12.75" hidden="1" customHeight="1">
      <c r="L14401" s="293"/>
      <c r="M14401" s="290"/>
      <c r="N14401" s="314"/>
    </row>
    <row r="14402" spans="12:14" s="291" customFormat="1" ht="12.75" hidden="1" customHeight="1">
      <c r="L14402" s="293"/>
      <c r="M14402" s="290"/>
      <c r="N14402" s="314"/>
    </row>
    <row r="14403" spans="12:14" s="291" customFormat="1" ht="12.75" hidden="1" customHeight="1">
      <c r="L14403" s="293"/>
      <c r="M14403" s="290"/>
      <c r="N14403" s="314"/>
    </row>
    <row r="14404" spans="12:14" s="291" customFormat="1" ht="12.75" hidden="1" customHeight="1">
      <c r="L14404" s="293"/>
      <c r="M14404" s="290"/>
      <c r="N14404" s="314"/>
    </row>
    <row r="14405" spans="12:14" s="291" customFormat="1" ht="12.75" hidden="1" customHeight="1">
      <c r="L14405" s="293"/>
      <c r="M14405" s="290"/>
      <c r="N14405" s="314"/>
    </row>
    <row r="14406" spans="12:14" s="291" customFormat="1" ht="12.75" hidden="1" customHeight="1">
      <c r="L14406" s="293"/>
      <c r="M14406" s="290"/>
      <c r="N14406" s="314"/>
    </row>
    <row r="14407" spans="12:14" s="291" customFormat="1" ht="12.75" hidden="1" customHeight="1">
      <c r="L14407" s="293"/>
      <c r="M14407" s="290"/>
      <c r="N14407" s="314"/>
    </row>
    <row r="14408" spans="12:14" s="291" customFormat="1" ht="12.75" hidden="1" customHeight="1">
      <c r="L14408" s="293"/>
      <c r="M14408" s="290"/>
      <c r="N14408" s="314"/>
    </row>
    <row r="14409" spans="12:14" s="291" customFormat="1" ht="12.75" hidden="1" customHeight="1">
      <c r="L14409" s="293"/>
      <c r="M14409" s="290"/>
      <c r="N14409" s="314"/>
    </row>
    <row r="14410" spans="12:14" s="291" customFormat="1" ht="12.75" hidden="1" customHeight="1">
      <c r="L14410" s="293"/>
      <c r="M14410" s="290"/>
      <c r="N14410" s="314"/>
    </row>
    <row r="14411" spans="12:14" s="291" customFormat="1" ht="12.75" hidden="1" customHeight="1">
      <c r="L14411" s="293"/>
      <c r="M14411" s="290"/>
      <c r="N14411" s="314"/>
    </row>
    <row r="14412" spans="12:14" s="291" customFormat="1" ht="12.75" hidden="1" customHeight="1">
      <c r="L14412" s="293"/>
      <c r="M14412" s="290"/>
      <c r="N14412" s="314"/>
    </row>
    <row r="14413" spans="12:14" s="291" customFormat="1" ht="12.75" hidden="1" customHeight="1">
      <c r="L14413" s="293"/>
      <c r="M14413" s="290"/>
      <c r="N14413" s="314"/>
    </row>
    <row r="14414" spans="12:14" s="291" customFormat="1" ht="12.75" hidden="1" customHeight="1">
      <c r="L14414" s="293"/>
      <c r="M14414" s="290"/>
      <c r="N14414" s="314"/>
    </row>
    <row r="14415" spans="12:14" s="291" customFormat="1" ht="12.75" hidden="1" customHeight="1">
      <c r="L14415" s="293"/>
      <c r="M14415" s="290"/>
      <c r="N14415" s="314"/>
    </row>
    <row r="14416" spans="12:14" s="291" customFormat="1" ht="12.75" hidden="1" customHeight="1">
      <c r="L14416" s="293"/>
      <c r="M14416" s="290"/>
      <c r="N14416" s="314"/>
    </row>
    <row r="14417" spans="12:14" s="291" customFormat="1" ht="12.75" hidden="1" customHeight="1">
      <c r="L14417" s="293"/>
      <c r="M14417" s="290"/>
      <c r="N14417" s="314"/>
    </row>
    <row r="14418" spans="12:14" s="291" customFormat="1" ht="12.75" hidden="1" customHeight="1">
      <c r="L14418" s="293"/>
      <c r="M14418" s="290"/>
      <c r="N14418" s="314"/>
    </row>
    <row r="14419" spans="12:14" s="291" customFormat="1" ht="12.75" hidden="1" customHeight="1">
      <c r="L14419" s="293"/>
      <c r="M14419" s="290"/>
      <c r="N14419" s="314"/>
    </row>
    <row r="14420" spans="12:14" s="291" customFormat="1" ht="12.75" hidden="1" customHeight="1">
      <c r="L14420" s="293"/>
      <c r="M14420" s="290"/>
      <c r="N14420" s="314"/>
    </row>
    <row r="14421" spans="12:14" s="291" customFormat="1" ht="12.75" hidden="1" customHeight="1">
      <c r="L14421" s="293"/>
      <c r="M14421" s="290"/>
      <c r="N14421" s="314"/>
    </row>
    <row r="14422" spans="12:14" s="291" customFormat="1" ht="12.75" hidden="1" customHeight="1">
      <c r="L14422" s="293"/>
      <c r="M14422" s="290"/>
      <c r="N14422" s="314"/>
    </row>
    <row r="14423" spans="12:14" s="291" customFormat="1" ht="12.75" hidden="1" customHeight="1">
      <c r="L14423" s="293"/>
      <c r="M14423" s="290"/>
      <c r="N14423" s="314"/>
    </row>
    <row r="14424" spans="12:14" s="291" customFormat="1" ht="12.75" hidden="1" customHeight="1">
      <c r="L14424" s="293"/>
      <c r="M14424" s="290"/>
      <c r="N14424" s="314"/>
    </row>
    <row r="14425" spans="12:14" s="291" customFormat="1" ht="12.75" hidden="1" customHeight="1">
      <c r="L14425" s="293"/>
      <c r="M14425" s="290"/>
      <c r="N14425" s="314"/>
    </row>
    <row r="14426" spans="12:14" s="291" customFormat="1" ht="12.75" hidden="1" customHeight="1">
      <c r="L14426" s="293"/>
      <c r="M14426" s="290"/>
      <c r="N14426" s="314"/>
    </row>
    <row r="14427" spans="12:14" s="291" customFormat="1" ht="12.75" hidden="1" customHeight="1">
      <c r="L14427" s="293"/>
      <c r="M14427" s="290"/>
      <c r="N14427" s="314"/>
    </row>
    <row r="14428" spans="12:14" s="291" customFormat="1" ht="12.75" hidden="1" customHeight="1">
      <c r="L14428" s="293"/>
      <c r="M14428" s="290"/>
      <c r="N14428" s="314"/>
    </row>
    <row r="14429" spans="12:14" s="291" customFormat="1" ht="12.75" hidden="1" customHeight="1">
      <c r="L14429" s="293"/>
      <c r="M14429" s="290"/>
      <c r="N14429" s="314"/>
    </row>
    <row r="14430" spans="12:14" s="291" customFormat="1" ht="12.75" hidden="1" customHeight="1">
      <c r="L14430" s="293"/>
      <c r="M14430" s="290"/>
      <c r="N14430" s="314"/>
    </row>
    <row r="14431" spans="12:14" s="291" customFormat="1" ht="12.75" hidden="1" customHeight="1">
      <c r="L14431" s="293"/>
      <c r="M14431" s="290"/>
      <c r="N14431" s="314"/>
    </row>
    <row r="14432" spans="12:14" s="291" customFormat="1" ht="12.75" hidden="1" customHeight="1">
      <c r="L14432" s="293"/>
      <c r="M14432" s="290"/>
      <c r="N14432" s="314"/>
    </row>
    <row r="14433" spans="12:14" s="291" customFormat="1" ht="12.75" hidden="1" customHeight="1">
      <c r="L14433" s="293"/>
      <c r="M14433" s="290"/>
      <c r="N14433" s="314"/>
    </row>
    <row r="14434" spans="12:14" s="291" customFormat="1" ht="12.75" hidden="1" customHeight="1">
      <c r="L14434" s="293"/>
      <c r="M14434" s="290"/>
      <c r="N14434" s="314"/>
    </row>
    <row r="14435" spans="12:14" s="291" customFormat="1" ht="12.75" hidden="1" customHeight="1">
      <c r="L14435" s="293"/>
      <c r="M14435" s="290"/>
      <c r="N14435" s="314"/>
    </row>
    <row r="14436" spans="12:14" s="291" customFormat="1" ht="12.75" hidden="1" customHeight="1">
      <c r="L14436" s="293"/>
      <c r="M14436" s="290"/>
      <c r="N14436" s="314"/>
    </row>
    <row r="14437" spans="12:14" s="291" customFormat="1" ht="12.75" hidden="1" customHeight="1">
      <c r="L14437" s="293"/>
      <c r="M14437" s="290"/>
      <c r="N14437" s="314"/>
    </row>
    <row r="14438" spans="12:14" s="291" customFormat="1" ht="12.75" hidden="1" customHeight="1">
      <c r="L14438" s="293"/>
      <c r="M14438" s="290"/>
      <c r="N14438" s="314"/>
    </row>
    <row r="14439" spans="12:14" s="291" customFormat="1" ht="12.75" hidden="1" customHeight="1">
      <c r="L14439" s="293"/>
      <c r="M14439" s="290"/>
      <c r="N14439" s="314"/>
    </row>
    <row r="14440" spans="12:14" s="291" customFormat="1" ht="12.75" hidden="1" customHeight="1">
      <c r="L14440" s="293"/>
      <c r="M14440" s="290"/>
      <c r="N14440" s="314"/>
    </row>
    <row r="14441" spans="12:14" s="291" customFormat="1" ht="12.75" hidden="1" customHeight="1">
      <c r="L14441" s="293"/>
      <c r="M14441" s="290"/>
      <c r="N14441" s="314"/>
    </row>
    <row r="14442" spans="12:14" s="291" customFormat="1" ht="12.75" hidden="1" customHeight="1">
      <c r="L14442" s="293"/>
      <c r="M14442" s="290"/>
      <c r="N14442" s="314"/>
    </row>
    <row r="14443" spans="12:14" s="291" customFormat="1" ht="12.75" hidden="1" customHeight="1">
      <c r="L14443" s="293"/>
      <c r="M14443" s="290"/>
      <c r="N14443" s="314"/>
    </row>
    <row r="14444" spans="12:14" s="291" customFormat="1" ht="12.75" hidden="1" customHeight="1">
      <c r="L14444" s="293"/>
      <c r="M14444" s="290"/>
      <c r="N14444" s="314"/>
    </row>
    <row r="14445" spans="12:14" s="291" customFormat="1" ht="12.75" hidden="1" customHeight="1">
      <c r="L14445" s="293"/>
      <c r="M14445" s="290"/>
      <c r="N14445" s="314"/>
    </row>
    <row r="14446" spans="12:14" s="291" customFormat="1" ht="12.75" hidden="1" customHeight="1">
      <c r="L14446" s="293"/>
      <c r="M14446" s="290"/>
      <c r="N14446" s="314"/>
    </row>
    <row r="14447" spans="12:14" s="291" customFormat="1" ht="12.75" hidden="1" customHeight="1">
      <c r="L14447" s="293"/>
      <c r="M14447" s="290"/>
      <c r="N14447" s="314"/>
    </row>
    <row r="14448" spans="12:14" s="291" customFormat="1" ht="12.75" hidden="1" customHeight="1">
      <c r="L14448" s="293"/>
      <c r="M14448" s="290"/>
      <c r="N14448" s="314"/>
    </row>
    <row r="14449" spans="12:14" s="291" customFormat="1" ht="12.75" hidden="1" customHeight="1">
      <c r="L14449" s="293"/>
      <c r="M14449" s="290"/>
      <c r="N14449" s="314"/>
    </row>
    <row r="14450" spans="12:14" s="291" customFormat="1" ht="12.75" hidden="1" customHeight="1">
      <c r="L14450" s="293"/>
      <c r="M14450" s="290"/>
      <c r="N14450" s="314"/>
    </row>
    <row r="14451" spans="12:14" s="291" customFormat="1" ht="12.75" hidden="1" customHeight="1">
      <c r="L14451" s="293"/>
      <c r="M14451" s="290"/>
      <c r="N14451" s="314"/>
    </row>
    <row r="14452" spans="12:14" s="291" customFormat="1" ht="12.75" hidden="1" customHeight="1">
      <c r="L14452" s="293"/>
      <c r="M14452" s="290"/>
      <c r="N14452" s="314"/>
    </row>
    <row r="14453" spans="12:14" s="291" customFormat="1" ht="12.75" hidden="1" customHeight="1">
      <c r="L14453" s="293"/>
      <c r="M14453" s="290"/>
      <c r="N14453" s="314"/>
    </row>
    <row r="14454" spans="12:14" s="291" customFormat="1" ht="12.75" hidden="1" customHeight="1">
      <c r="L14454" s="293"/>
      <c r="M14454" s="290"/>
      <c r="N14454" s="314"/>
    </row>
    <row r="14455" spans="12:14" s="291" customFormat="1" ht="12.75" hidden="1" customHeight="1">
      <c r="L14455" s="293"/>
      <c r="M14455" s="290"/>
      <c r="N14455" s="314"/>
    </row>
    <row r="14456" spans="12:14" s="291" customFormat="1" ht="12.75" hidden="1" customHeight="1">
      <c r="L14456" s="293"/>
      <c r="M14456" s="290"/>
      <c r="N14456" s="314"/>
    </row>
    <row r="14457" spans="12:14" s="291" customFormat="1" ht="12.75" hidden="1" customHeight="1">
      <c r="L14457" s="293"/>
      <c r="M14457" s="290"/>
      <c r="N14457" s="314"/>
    </row>
    <row r="14458" spans="12:14" s="291" customFormat="1" ht="12.75" hidden="1" customHeight="1">
      <c r="L14458" s="293"/>
      <c r="M14458" s="290"/>
      <c r="N14458" s="314"/>
    </row>
    <row r="14459" spans="12:14" s="291" customFormat="1" ht="12.75" hidden="1" customHeight="1">
      <c r="L14459" s="293"/>
      <c r="M14459" s="290"/>
      <c r="N14459" s="314"/>
    </row>
    <row r="14460" spans="12:14" s="291" customFormat="1" ht="12.75" hidden="1" customHeight="1">
      <c r="L14460" s="293"/>
      <c r="M14460" s="290"/>
      <c r="N14460" s="314"/>
    </row>
    <row r="14461" spans="12:14" s="291" customFormat="1" ht="12.75" hidden="1" customHeight="1">
      <c r="L14461" s="293"/>
      <c r="M14461" s="290"/>
      <c r="N14461" s="314"/>
    </row>
    <row r="14462" spans="12:14" s="291" customFormat="1" ht="12.75" hidden="1" customHeight="1">
      <c r="L14462" s="293"/>
      <c r="M14462" s="290"/>
      <c r="N14462" s="314"/>
    </row>
    <row r="14463" spans="12:14" s="291" customFormat="1" ht="12.75" hidden="1" customHeight="1">
      <c r="L14463" s="293"/>
      <c r="M14463" s="290"/>
      <c r="N14463" s="314"/>
    </row>
    <row r="14464" spans="12:14" s="291" customFormat="1" ht="12.75" hidden="1" customHeight="1">
      <c r="L14464" s="293"/>
      <c r="M14464" s="290"/>
      <c r="N14464" s="314"/>
    </row>
    <row r="14465" spans="12:14" s="291" customFormat="1" ht="12.75" hidden="1" customHeight="1">
      <c r="L14465" s="293"/>
      <c r="M14465" s="290"/>
      <c r="N14465" s="314"/>
    </row>
    <row r="14466" spans="12:14" s="291" customFormat="1" ht="12.75" hidden="1" customHeight="1">
      <c r="L14466" s="293"/>
      <c r="M14466" s="290"/>
      <c r="N14466" s="314"/>
    </row>
    <row r="14467" spans="12:14" s="291" customFormat="1" ht="12.75" hidden="1" customHeight="1">
      <c r="L14467" s="293"/>
      <c r="M14467" s="290"/>
      <c r="N14467" s="314"/>
    </row>
    <row r="14468" spans="12:14" s="291" customFormat="1" ht="12.75" hidden="1" customHeight="1">
      <c r="L14468" s="293"/>
      <c r="M14468" s="290"/>
      <c r="N14468" s="314"/>
    </row>
    <row r="14469" spans="12:14" s="291" customFormat="1" ht="12.75" hidden="1" customHeight="1">
      <c r="L14469" s="293"/>
      <c r="M14469" s="290"/>
      <c r="N14469" s="314"/>
    </row>
    <row r="14470" spans="12:14" s="291" customFormat="1" ht="12.75" hidden="1" customHeight="1">
      <c r="L14470" s="293"/>
      <c r="M14470" s="290"/>
      <c r="N14470" s="314"/>
    </row>
    <row r="14471" spans="12:14" s="291" customFormat="1" ht="12.75" hidden="1" customHeight="1">
      <c r="L14471" s="293"/>
      <c r="M14471" s="290"/>
      <c r="N14471" s="314"/>
    </row>
    <row r="14472" spans="12:14" s="291" customFormat="1" ht="12.75" hidden="1" customHeight="1">
      <c r="L14472" s="293"/>
      <c r="M14472" s="290"/>
      <c r="N14472" s="314"/>
    </row>
    <row r="14473" spans="12:14" s="291" customFormat="1" ht="12.75" hidden="1" customHeight="1">
      <c r="L14473" s="293"/>
      <c r="M14473" s="290"/>
      <c r="N14473" s="314"/>
    </row>
    <row r="14474" spans="12:14" s="291" customFormat="1" ht="12.75" hidden="1" customHeight="1">
      <c r="L14474" s="293"/>
      <c r="M14474" s="290"/>
      <c r="N14474" s="314"/>
    </row>
    <row r="14475" spans="12:14" s="291" customFormat="1" ht="12.75" hidden="1" customHeight="1">
      <c r="L14475" s="293"/>
      <c r="M14475" s="290"/>
      <c r="N14475" s="314"/>
    </row>
    <row r="14476" spans="12:14" s="291" customFormat="1" ht="12.75" hidden="1" customHeight="1">
      <c r="L14476" s="293"/>
      <c r="M14476" s="290"/>
      <c r="N14476" s="314"/>
    </row>
    <row r="14477" spans="12:14" s="291" customFormat="1" ht="12.75" hidden="1" customHeight="1">
      <c r="L14477" s="293"/>
      <c r="M14477" s="290"/>
      <c r="N14477" s="314"/>
    </row>
    <row r="14478" spans="12:14" s="291" customFormat="1" ht="12.75" hidden="1" customHeight="1">
      <c r="L14478" s="293"/>
      <c r="M14478" s="290"/>
      <c r="N14478" s="314"/>
    </row>
    <row r="14479" spans="12:14" s="291" customFormat="1" ht="12.75" hidden="1" customHeight="1">
      <c r="L14479" s="293"/>
      <c r="M14479" s="290"/>
      <c r="N14479" s="314"/>
    </row>
    <row r="14480" spans="12:14" s="291" customFormat="1" ht="12.75" hidden="1" customHeight="1">
      <c r="L14480" s="293"/>
      <c r="M14480" s="290"/>
      <c r="N14480" s="314"/>
    </row>
    <row r="14481" spans="12:14" s="291" customFormat="1" ht="12.75" hidden="1" customHeight="1">
      <c r="L14481" s="293"/>
      <c r="M14481" s="290"/>
      <c r="N14481" s="314"/>
    </row>
    <row r="14482" spans="12:14" s="291" customFormat="1" ht="12.75" hidden="1" customHeight="1">
      <c r="L14482" s="293"/>
      <c r="M14482" s="290"/>
      <c r="N14482" s="314"/>
    </row>
    <row r="14483" spans="12:14" s="291" customFormat="1" ht="12.75" hidden="1" customHeight="1">
      <c r="L14483" s="293"/>
      <c r="M14483" s="290"/>
      <c r="N14483" s="314"/>
    </row>
    <row r="14484" spans="12:14" s="291" customFormat="1" ht="12.75" hidden="1" customHeight="1">
      <c r="L14484" s="293"/>
      <c r="M14484" s="290"/>
      <c r="N14484" s="314"/>
    </row>
    <row r="14485" spans="12:14" s="291" customFormat="1" ht="12.75" hidden="1" customHeight="1">
      <c r="L14485" s="293"/>
      <c r="M14485" s="290"/>
      <c r="N14485" s="314"/>
    </row>
    <row r="14486" spans="12:14" s="291" customFormat="1" ht="12.75" hidden="1" customHeight="1">
      <c r="L14486" s="293"/>
      <c r="M14486" s="290"/>
      <c r="N14486" s="314"/>
    </row>
    <row r="14487" spans="12:14" s="291" customFormat="1" ht="12.75" hidden="1" customHeight="1">
      <c r="L14487" s="293"/>
      <c r="M14487" s="290"/>
      <c r="N14487" s="314"/>
    </row>
    <row r="14488" spans="12:14" s="291" customFormat="1" ht="12.75" hidden="1" customHeight="1">
      <c r="L14488" s="293"/>
      <c r="M14488" s="290"/>
      <c r="N14488" s="314"/>
    </row>
    <row r="14489" spans="12:14" s="291" customFormat="1" ht="12.75" hidden="1" customHeight="1">
      <c r="L14489" s="293"/>
      <c r="M14489" s="290"/>
      <c r="N14489" s="314"/>
    </row>
    <row r="14490" spans="12:14" s="291" customFormat="1" ht="12.75" hidden="1" customHeight="1">
      <c r="L14490" s="293"/>
      <c r="M14490" s="290"/>
      <c r="N14490" s="314"/>
    </row>
    <row r="14491" spans="12:14" s="291" customFormat="1" ht="12.75" hidden="1" customHeight="1">
      <c r="L14491" s="293"/>
      <c r="M14491" s="290"/>
      <c r="N14491" s="314"/>
    </row>
    <row r="14492" spans="12:14" s="291" customFormat="1" ht="12.75" hidden="1" customHeight="1">
      <c r="L14492" s="293"/>
      <c r="M14492" s="290"/>
      <c r="N14492" s="314"/>
    </row>
    <row r="14493" spans="12:14" s="291" customFormat="1" ht="12.75" hidden="1" customHeight="1">
      <c r="L14493" s="293"/>
      <c r="M14493" s="290"/>
      <c r="N14493" s="314"/>
    </row>
    <row r="14494" spans="12:14" s="291" customFormat="1" ht="12.75" hidden="1" customHeight="1">
      <c r="L14494" s="293"/>
      <c r="M14494" s="290"/>
      <c r="N14494" s="314"/>
    </row>
    <row r="14495" spans="12:14" s="291" customFormat="1" ht="12.75" hidden="1" customHeight="1">
      <c r="L14495" s="293"/>
      <c r="M14495" s="290"/>
      <c r="N14495" s="314"/>
    </row>
    <row r="14496" spans="12:14" s="291" customFormat="1" ht="12.75" hidden="1" customHeight="1">
      <c r="L14496" s="293"/>
      <c r="M14496" s="290"/>
      <c r="N14496" s="314"/>
    </row>
    <row r="14497" spans="12:14" s="291" customFormat="1" ht="12.75" hidden="1" customHeight="1">
      <c r="L14497" s="293"/>
      <c r="M14497" s="290"/>
      <c r="N14497" s="314"/>
    </row>
    <row r="14498" spans="12:14" s="291" customFormat="1" ht="12.75" hidden="1" customHeight="1">
      <c r="L14498" s="293"/>
      <c r="M14498" s="290"/>
      <c r="N14498" s="314"/>
    </row>
    <row r="14499" spans="12:14" s="291" customFormat="1" ht="12.75" hidden="1" customHeight="1">
      <c r="L14499" s="293"/>
      <c r="M14499" s="290"/>
      <c r="N14499" s="314"/>
    </row>
    <row r="14500" spans="12:14" s="291" customFormat="1" ht="12.75" hidden="1" customHeight="1">
      <c r="L14500" s="293"/>
      <c r="M14500" s="290"/>
      <c r="N14500" s="314"/>
    </row>
    <row r="14501" spans="12:14" s="291" customFormat="1" ht="12.75" hidden="1" customHeight="1">
      <c r="L14501" s="293"/>
      <c r="M14501" s="290"/>
      <c r="N14501" s="314"/>
    </row>
    <row r="14502" spans="12:14" s="291" customFormat="1" ht="12.75" hidden="1" customHeight="1">
      <c r="L14502" s="293"/>
      <c r="M14502" s="290"/>
      <c r="N14502" s="314"/>
    </row>
    <row r="14503" spans="12:14" s="291" customFormat="1" ht="12.75" hidden="1" customHeight="1">
      <c r="L14503" s="293"/>
      <c r="M14503" s="290"/>
      <c r="N14503" s="314"/>
    </row>
    <row r="14504" spans="12:14" s="291" customFormat="1" ht="12.75" hidden="1" customHeight="1">
      <c r="L14504" s="293"/>
      <c r="M14504" s="290"/>
      <c r="N14504" s="314"/>
    </row>
    <row r="14505" spans="12:14" s="291" customFormat="1" ht="12.75" hidden="1" customHeight="1">
      <c r="L14505" s="293"/>
      <c r="M14505" s="290"/>
      <c r="N14505" s="314"/>
    </row>
    <row r="14506" spans="12:14" s="291" customFormat="1" ht="12.75" hidden="1" customHeight="1">
      <c r="L14506" s="293"/>
      <c r="M14506" s="290"/>
      <c r="N14506" s="314"/>
    </row>
    <row r="14507" spans="12:14" s="291" customFormat="1" ht="12.75" hidden="1" customHeight="1">
      <c r="L14507" s="293"/>
      <c r="M14507" s="290"/>
      <c r="N14507" s="314"/>
    </row>
    <row r="14508" spans="12:14" s="291" customFormat="1" ht="12.75" hidden="1" customHeight="1">
      <c r="L14508" s="293"/>
      <c r="M14508" s="290"/>
      <c r="N14508" s="314"/>
    </row>
    <row r="14509" spans="12:14" s="291" customFormat="1" ht="12.75" hidden="1" customHeight="1">
      <c r="L14509" s="293"/>
      <c r="M14509" s="290"/>
      <c r="N14509" s="314"/>
    </row>
    <row r="14510" spans="12:14" s="291" customFormat="1" ht="12.75" hidden="1" customHeight="1">
      <c r="L14510" s="293"/>
      <c r="M14510" s="290"/>
      <c r="N14510" s="314"/>
    </row>
    <row r="14511" spans="12:14" s="291" customFormat="1" ht="12.75" hidden="1" customHeight="1">
      <c r="L14511" s="293"/>
      <c r="M14511" s="290"/>
      <c r="N14511" s="314"/>
    </row>
    <row r="14512" spans="12:14" s="291" customFormat="1" ht="12.75" hidden="1" customHeight="1">
      <c r="L14512" s="293"/>
      <c r="M14512" s="290"/>
      <c r="N14512" s="314"/>
    </row>
    <row r="14513" spans="12:14" s="291" customFormat="1" ht="12.75" hidden="1" customHeight="1">
      <c r="L14513" s="293"/>
      <c r="M14513" s="290"/>
      <c r="N14513" s="314"/>
    </row>
    <row r="14514" spans="12:14" s="291" customFormat="1" ht="12.75" hidden="1" customHeight="1">
      <c r="L14514" s="293"/>
      <c r="M14514" s="290"/>
      <c r="N14514" s="314"/>
    </row>
    <row r="14515" spans="12:14" s="291" customFormat="1" ht="12.75" hidden="1" customHeight="1">
      <c r="L14515" s="293"/>
      <c r="M14515" s="290"/>
      <c r="N14515" s="314"/>
    </row>
    <row r="14516" spans="12:14" s="291" customFormat="1" ht="12.75" hidden="1" customHeight="1">
      <c r="L14516" s="293"/>
      <c r="M14516" s="290"/>
      <c r="N14516" s="314"/>
    </row>
    <row r="14517" spans="12:14" s="291" customFormat="1" ht="12.75" hidden="1" customHeight="1">
      <c r="L14517" s="293"/>
      <c r="M14517" s="290"/>
      <c r="N14517" s="314"/>
    </row>
    <row r="14518" spans="12:14" s="291" customFormat="1" ht="12.75" hidden="1" customHeight="1">
      <c r="L14518" s="293"/>
      <c r="M14518" s="290"/>
      <c r="N14518" s="314"/>
    </row>
    <row r="14519" spans="12:14" s="291" customFormat="1" ht="12.75" hidden="1" customHeight="1">
      <c r="L14519" s="293"/>
      <c r="M14519" s="290"/>
      <c r="N14519" s="314"/>
    </row>
    <row r="14520" spans="12:14" s="291" customFormat="1" ht="12.75" hidden="1" customHeight="1">
      <c r="L14520" s="293"/>
      <c r="M14520" s="290"/>
      <c r="N14520" s="314"/>
    </row>
    <row r="14521" spans="12:14" s="291" customFormat="1" ht="12.75" hidden="1" customHeight="1">
      <c r="L14521" s="293"/>
      <c r="M14521" s="290"/>
      <c r="N14521" s="314"/>
    </row>
    <row r="14522" spans="12:14" s="291" customFormat="1" ht="12.75" hidden="1" customHeight="1">
      <c r="L14522" s="293"/>
      <c r="M14522" s="290"/>
      <c r="N14522" s="314"/>
    </row>
    <row r="14523" spans="12:14" s="291" customFormat="1" ht="12.75" hidden="1" customHeight="1">
      <c r="L14523" s="293"/>
      <c r="M14523" s="290"/>
      <c r="N14523" s="314"/>
    </row>
    <row r="14524" spans="12:14" s="291" customFormat="1" ht="12.75" hidden="1" customHeight="1">
      <c r="L14524" s="293"/>
      <c r="M14524" s="290"/>
      <c r="N14524" s="314"/>
    </row>
    <row r="14525" spans="12:14" s="291" customFormat="1" ht="12.75" hidden="1" customHeight="1">
      <c r="L14525" s="293"/>
      <c r="M14525" s="290"/>
      <c r="N14525" s="314"/>
    </row>
    <row r="14526" spans="12:14" s="291" customFormat="1" ht="12.75" hidden="1" customHeight="1">
      <c r="L14526" s="293"/>
      <c r="M14526" s="290"/>
      <c r="N14526" s="314"/>
    </row>
    <row r="14527" spans="12:14" s="291" customFormat="1" ht="12.75" hidden="1" customHeight="1">
      <c r="L14527" s="293"/>
      <c r="M14527" s="290"/>
      <c r="N14527" s="314"/>
    </row>
    <row r="14528" spans="12:14" s="291" customFormat="1" ht="12.75" hidden="1" customHeight="1">
      <c r="L14528" s="293"/>
      <c r="M14528" s="290"/>
      <c r="N14528" s="314"/>
    </row>
    <row r="14529" spans="12:14" s="291" customFormat="1" ht="12.75" hidden="1" customHeight="1">
      <c r="L14529" s="293"/>
      <c r="M14529" s="290"/>
      <c r="N14529" s="314"/>
    </row>
    <row r="14530" spans="12:14" s="291" customFormat="1" ht="12.75" hidden="1" customHeight="1">
      <c r="L14530" s="293"/>
      <c r="M14530" s="290"/>
      <c r="N14530" s="314"/>
    </row>
    <row r="14531" spans="12:14" s="291" customFormat="1" ht="12.75" hidden="1" customHeight="1">
      <c r="L14531" s="293"/>
      <c r="M14531" s="290"/>
      <c r="N14531" s="314"/>
    </row>
    <row r="14532" spans="12:14" s="291" customFormat="1" ht="12.75" hidden="1" customHeight="1">
      <c r="L14532" s="293"/>
      <c r="M14532" s="290"/>
      <c r="N14532" s="314"/>
    </row>
    <row r="14533" spans="12:14" s="291" customFormat="1" ht="12.75" hidden="1" customHeight="1">
      <c r="L14533" s="293"/>
      <c r="M14533" s="290"/>
      <c r="N14533" s="314"/>
    </row>
    <row r="14534" spans="12:14" s="291" customFormat="1" ht="12.75" hidden="1" customHeight="1">
      <c r="L14534" s="293"/>
      <c r="M14534" s="290"/>
      <c r="N14534" s="314"/>
    </row>
    <row r="14535" spans="12:14" s="291" customFormat="1" ht="12.75" hidden="1" customHeight="1">
      <c r="L14535" s="293"/>
      <c r="M14535" s="290"/>
      <c r="N14535" s="314"/>
    </row>
    <row r="14536" spans="12:14" s="291" customFormat="1" ht="12.75" hidden="1" customHeight="1">
      <c r="L14536" s="293"/>
      <c r="M14536" s="290"/>
      <c r="N14536" s="314"/>
    </row>
    <row r="14537" spans="12:14" s="291" customFormat="1" ht="12.75" hidden="1" customHeight="1">
      <c r="L14537" s="293"/>
      <c r="M14537" s="290"/>
      <c r="N14537" s="314"/>
    </row>
    <row r="14538" spans="12:14" s="291" customFormat="1" ht="12.75" hidden="1" customHeight="1">
      <c r="L14538" s="293"/>
      <c r="M14538" s="290"/>
      <c r="N14538" s="314"/>
    </row>
    <row r="14539" spans="12:14" s="291" customFormat="1" ht="12.75" hidden="1" customHeight="1">
      <c r="L14539" s="293"/>
      <c r="M14539" s="290"/>
      <c r="N14539" s="314"/>
    </row>
    <row r="14540" spans="12:14" s="291" customFormat="1" ht="12.75" hidden="1" customHeight="1">
      <c r="L14540" s="293"/>
      <c r="M14540" s="290"/>
      <c r="N14540" s="314"/>
    </row>
    <row r="14541" spans="12:14" s="291" customFormat="1" ht="12.75" hidden="1" customHeight="1">
      <c r="L14541" s="293"/>
      <c r="M14541" s="290"/>
      <c r="N14541" s="314"/>
    </row>
    <row r="14542" spans="12:14" s="291" customFormat="1" ht="12.75" hidden="1" customHeight="1">
      <c r="L14542" s="293"/>
      <c r="M14542" s="290"/>
      <c r="N14542" s="314"/>
    </row>
    <row r="14543" spans="12:14" s="291" customFormat="1" ht="12.75" hidden="1" customHeight="1">
      <c r="L14543" s="293"/>
      <c r="M14543" s="290"/>
      <c r="N14543" s="314"/>
    </row>
    <row r="14544" spans="12:14" s="291" customFormat="1" ht="12.75" hidden="1" customHeight="1">
      <c r="L14544" s="293"/>
      <c r="M14544" s="290"/>
      <c r="N14544" s="314"/>
    </row>
    <row r="14545" spans="12:14" s="291" customFormat="1" ht="12.75" hidden="1" customHeight="1">
      <c r="L14545" s="293"/>
      <c r="M14545" s="290"/>
      <c r="N14545" s="314"/>
    </row>
    <row r="14546" spans="12:14" s="291" customFormat="1" ht="12.75" hidden="1" customHeight="1">
      <c r="L14546" s="293"/>
      <c r="M14546" s="290"/>
      <c r="N14546" s="314"/>
    </row>
    <row r="14547" spans="12:14" s="291" customFormat="1" ht="12.75" hidden="1" customHeight="1">
      <c r="L14547" s="293"/>
      <c r="M14547" s="290"/>
      <c r="N14547" s="314"/>
    </row>
    <row r="14548" spans="12:14" s="291" customFormat="1" ht="12.75" hidden="1" customHeight="1">
      <c r="L14548" s="293"/>
      <c r="M14548" s="290"/>
      <c r="N14548" s="314"/>
    </row>
    <row r="14549" spans="12:14" s="291" customFormat="1" ht="12.75" hidden="1" customHeight="1">
      <c r="L14549" s="293"/>
      <c r="M14549" s="290"/>
      <c r="N14549" s="314"/>
    </row>
    <row r="14550" spans="12:14" s="291" customFormat="1" ht="12.75" hidden="1" customHeight="1">
      <c r="L14550" s="293"/>
      <c r="M14550" s="290"/>
      <c r="N14550" s="314"/>
    </row>
    <row r="14551" spans="12:14" s="291" customFormat="1" ht="12.75" hidden="1" customHeight="1">
      <c r="L14551" s="293"/>
      <c r="M14551" s="290"/>
      <c r="N14551" s="314"/>
    </row>
    <row r="14552" spans="12:14" s="291" customFormat="1" ht="12.75" hidden="1" customHeight="1">
      <c r="L14552" s="293"/>
      <c r="M14552" s="290"/>
      <c r="N14552" s="314"/>
    </row>
    <row r="14553" spans="12:14" s="291" customFormat="1" ht="12.75" hidden="1" customHeight="1">
      <c r="L14553" s="293"/>
      <c r="M14553" s="290"/>
      <c r="N14553" s="314"/>
    </row>
    <row r="14554" spans="12:14" s="291" customFormat="1" ht="12.75" hidden="1" customHeight="1">
      <c r="L14554" s="293"/>
      <c r="M14554" s="290"/>
      <c r="N14554" s="314"/>
    </row>
    <row r="14555" spans="12:14" s="291" customFormat="1" ht="12.75" hidden="1" customHeight="1">
      <c r="L14555" s="293"/>
      <c r="M14555" s="290"/>
      <c r="N14555" s="314"/>
    </row>
    <row r="14556" spans="12:14" s="291" customFormat="1" ht="12.75" hidden="1" customHeight="1">
      <c r="L14556" s="293"/>
      <c r="M14556" s="290"/>
      <c r="N14556" s="314"/>
    </row>
    <row r="14557" spans="12:14" s="291" customFormat="1" ht="12.75" hidden="1" customHeight="1">
      <c r="L14557" s="293"/>
      <c r="M14557" s="290"/>
      <c r="N14557" s="314"/>
    </row>
    <row r="14558" spans="12:14" s="291" customFormat="1" ht="12.75" hidden="1" customHeight="1">
      <c r="L14558" s="293"/>
      <c r="M14558" s="290"/>
      <c r="N14558" s="314"/>
    </row>
    <row r="14559" spans="12:14" s="291" customFormat="1" ht="12.75" hidden="1" customHeight="1">
      <c r="L14559" s="293"/>
      <c r="M14559" s="290"/>
      <c r="N14559" s="314"/>
    </row>
    <row r="14560" spans="12:14" s="291" customFormat="1" ht="12.75" hidden="1" customHeight="1">
      <c r="L14560" s="293"/>
      <c r="M14560" s="290"/>
      <c r="N14560" s="314"/>
    </row>
    <row r="14561" spans="12:14" s="291" customFormat="1" ht="12.75" hidden="1" customHeight="1">
      <c r="L14561" s="293"/>
      <c r="M14561" s="290"/>
      <c r="N14561" s="314"/>
    </row>
    <row r="14562" spans="12:14" s="291" customFormat="1" ht="12.75" hidden="1" customHeight="1">
      <c r="L14562" s="293"/>
      <c r="M14562" s="290"/>
      <c r="N14562" s="314"/>
    </row>
    <row r="14563" spans="12:14" s="291" customFormat="1" ht="12.75" hidden="1" customHeight="1">
      <c r="L14563" s="293"/>
      <c r="M14563" s="290"/>
      <c r="N14563" s="314"/>
    </row>
    <row r="14564" spans="12:14" s="291" customFormat="1" ht="12.75" hidden="1" customHeight="1">
      <c r="L14564" s="293"/>
      <c r="M14564" s="290"/>
      <c r="N14564" s="314"/>
    </row>
    <row r="14565" spans="12:14" s="291" customFormat="1" ht="12.75" hidden="1" customHeight="1">
      <c r="L14565" s="293"/>
      <c r="M14565" s="290"/>
      <c r="N14565" s="314"/>
    </row>
    <row r="14566" spans="12:14" s="291" customFormat="1" ht="12.75" hidden="1" customHeight="1">
      <c r="L14566" s="293"/>
      <c r="M14566" s="290"/>
      <c r="N14566" s="314"/>
    </row>
    <row r="14567" spans="12:14" s="291" customFormat="1" ht="12.75" hidden="1" customHeight="1">
      <c r="L14567" s="293"/>
      <c r="M14567" s="290"/>
      <c r="N14567" s="314"/>
    </row>
    <row r="14568" spans="12:14" s="291" customFormat="1" ht="12.75" hidden="1" customHeight="1">
      <c r="L14568" s="293"/>
      <c r="M14568" s="290"/>
      <c r="N14568" s="314"/>
    </row>
    <row r="14569" spans="12:14" s="291" customFormat="1" ht="12.75" hidden="1" customHeight="1">
      <c r="L14569" s="293"/>
      <c r="M14569" s="290"/>
      <c r="N14569" s="314"/>
    </row>
    <row r="14570" spans="12:14" s="291" customFormat="1" ht="12.75" hidden="1" customHeight="1">
      <c r="L14570" s="293"/>
      <c r="M14570" s="290"/>
      <c r="N14570" s="314"/>
    </row>
    <row r="14571" spans="12:14" s="291" customFormat="1" ht="12.75" hidden="1" customHeight="1">
      <c r="L14571" s="293"/>
      <c r="M14571" s="290"/>
      <c r="N14571" s="314"/>
    </row>
    <row r="14572" spans="12:14" s="291" customFormat="1" ht="12.75" hidden="1" customHeight="1">
      <c r="L14572" s="293"/>
      <c r="M14572" s="290"/>
      <c r="N14572" s="314"/>
    </row>
    <row r="14573" spans="12:14" s="291" customFormat="1" ht="12.75" hidden="1" customHeight="1">
      <c r="L14573" s="293"/>
      <c r="M14573" s="290"/>
      <c r="N14573" s="314"/>
    </row>
    <row r="14574" spans="12:14" s="291" customFormat="1" ht="12.75" hidden="1" customHeight="1">
      <c r="L14574" s="293"/>
      <c r="M14574" s="290"/>
      <c r="N14574" s="314"/>
    </row>
    <row r="14575" spans="12:14" s="291" customFormat="1" ht="12.75" hidden="1" customHeight="1">
      <c r="L14575" s="293"/>
      <c r="M14575" s="290"/>
      <c r="N14575" s="314"/>
    </row>
    <row r="14576" spans="12:14" s="291" customFormat="1" ht="12.75" hidden="1" customHeight="1">
      <c r="L14576" s="293"/>
      <c r="M14576" s="290"/>
      <c r="N14576" s="314"/>
    </row>
    <row r="14577" spans="12:14" s="291" customFormat="1" ht="12.75" hidden="1" customHeight="1">
      <c r="L14577" s="293"/>
      <c r="M14577" s="290"/>
      <c r="N14577" s="314"/>
    </row>
    <row r="14578" spans="12:14" s="291" customFormat="1" ht="12.75" hidden="1" customHeight="1">
      <c r="L14578" s="293"/>
      <c r="M14578" s="290"/>
      <c r="N14578" s="314"/>
    </row>
    <row r="14579" spans="12:14" s="291" customFormat="1" ht="12.75" hidden="1" customHeight="1">
      <c r="L14579" s="293"/>
      <c r="M14579" s="290"/>
      <c r="N14579" s="314"/>
    </row>
    <row r="14580" spans="12:14" s="291" customFormat="1" ht="12.75" hidden="1" customHeight="1">
      <c r="L14580" s="293"/>
      <c r="M14580" s="290"/>
      <c r="N14580" s="314"/>
    </row>
    <row r="14581" spans="12:14" s="291" customFormat="1" ht="12.75" hidden="1" customHeight="1">
      <c r="L14581" s="293"/>
      <c r="M14581" s="290"/>
      <c r="N14581" s="314"/>
    </row>
    <row r="14582" spans="12:14" s="291" customFormat="1" ht="12.75" hidden="1" customHeight="1">
      <c r="L14582" s="293"/>
      <c r="M14582" s="290"/>
      <c r="N14582" s="314"/>
    </row>
    <row r="14583" spans="12:14" s="291" customFormat="1" ht="12.75" hidden="1" customHeight="1">
      <c r="L14583" s="293"/>
      <c r="M14583" s="290"/>
      <c r="N14583" s="314"/>
    </row>
    <row r="14584" spans="12:14" s="291" customFormat="1" ht="12.75" hidden="1" customHeight="1">
      <c r="L14584" s="293"/>
      <c r="M14584" s="290"/>
      <c r="N14584" s="314"/>
    </row>
    <row r="14585" spans="12:14" s="291" customFormat="1" ht="12.75" hidden="1" customHeight="1">
      <c r="L14585" s="293"/>
      <c r="M14585" s="290"/>
      <c r="N14585" s="314"/>
    </row>
    <row r="14586" spans="12:14" s="291" customFormat="1" ht="12.75" hidden="1" customHeight="1">
      <c r="L14586" s="293"/>
      <c r="M14586" s="290"/>
      <c r="N14586" s="314"/>
    </row>
    <row r="14587" spans="12:14" s="291" customFormat="1" ht="12.75" hidden="1" customHeight="1">
      <c r="L14587" s="293"/>
      <c r="M14587" s="290"/>
      <c r="N14587" s="314"/>
    </row>
    <row r="14588" spans="12:14" s="291" customFormat="1" ht="12.75" hidden="1" customHeight="1">
      <c r="L14588" s="293"/>
      <c r="M14588" s="290"/>
      <c r="N14588" s="314"/>
    </row>
    <row r="14589" spans="12:14" s="291" customFormat="1" ht="12.75" hidden="1" customHeight="1">
      <c r="L14589" s="293"/>
      <c r="M14589" s="290"/>
      <c r="N14589" s="314"/>
    </row>
    <row r="14590" spans="12:14" s="291" customFormat="1" ht="12.75" hidden="1" customHeight="1">
      <c r="L14590" s="293"/>
      <c r="M14590" s="290"/>
      <c r="N14590" s="314"/>
    </row>
    <row r="14591" spans="12:14" s="291" customFormat="1" ht="12.75" hidden="1" customHeight="1">
      <c r="L14591" s="293"/>
      <c r="M14591" s="290"/>
      <c r="N14591" s="314"/>
    </row>
    <row r="14592" spans="12:14" s="291" customFormat="1" ht="12.75" hidden="1" customHeight="1">
      <c r="L14592" s="293"/>
      <c r="M14592" s="290"/>
      <c r="N14592" s="314"/>
    </row>
    <row r="14593" spans="12:14" s="291" customFormat="1" ht="12.75" hidden="1" customHeight="1">
      <c r="L14593" s="293"/>
      <c r="M14593" s="290"/>
      <c r="N14593" s="314"/>
    </row>
    <row r="14594" spans="12:14" s="291" customFormat="1" ht="12.75" hidden="1" customHeight="1">
      <c r="L14594" s="293"/>
      <c r="M14594" s="290"/>
      <c r="N14594" s="314"/>
    </row>
    <row r="14595" spans="12:14" s="291" customFormat="1" ht="12.75" hidden="1" customHeight="1">
      <c r="L14595" s="293"/>
      <c r="M14595" s="290"/>
      <c r="N14595" s="314"/>
    </row>
    <row r="14596" spans="12:14" s="291" customFormat="1" ht="12.75" hidden="1" customHeight="1">
      <c r="L14596" s="293"/>
      <c r="M14596" s="290"/>
      <c r="N14596" s="314"/>
    </row>
    <row r="14597" spans="12:14" s="291" customFormat="1" ht="12.75" hidden="1" customHeight="1">
      <c r="L14597" s="293"/>
      <c r="M14597" s="290"/>
      <c r="N14597" s="314"/>
    </row>
    <row r="14598" spans="12:14" s="291" customFormat="1" ht="12.75" hidden="1" customHeight="1">
      <c r="L14598" s="293"/>
      <c r="M14598" s="290"/>
      <c r="N14598" s="314"/>
    </row>
    <row r="14599" spans="12:14" s="291" customFormat="1" ht="12.75" hidden="1" customHeight="1">
      <c r="L14599" s="293"/>
      <c r="M14599" s="290"/>
      <c r="N14599" s="314"/>
    </row>
    <row r="14600" spans="12:14" s="291" customFormat="1" ht="12.75" hidden="1" customHeight="1">
      <c r="L14600" s="293"/>
      <c r="M14600" s="290"/>
      <c r="N14600" s="314"/>
    </row>
    <row r="14601" spans="12:14" s="291" customFormat="1" ht="12.75" hidden="1" customHeight="1">
      <c r="L14601" s="293"/>
      <c r="M14601" s="290"/>
      <c r="N14601" s="314"/>
    </row>
    <row r="14602" spans="12:14" s="291" customFormat="1" ht="12.75" hidden="1" customHeight="1">
      <c r="L14602" s="293"/>
      <c r="M14602" s="290"/>
      <c r="N14602" s="314"/>
    </row>
    <row r="14603" spans="12:14" s="291" customFormat="1" ht="12.75" hidden="1" customHeight="1">
      <c r="L14603" s="293"/>
      <c r="M14603" s="290"/>
      <c r="N14603" s="314"/>
    </row>
    <row r="14604" spans="12:14" s="291" customFormat="1" ht="12.75" hidden="1" customHeight="1">
      <c r="L14604" s="293"/>
      <c r="M14604" s="290"/>
      <c r="N14604" s="314"/>
    </row>
    <row r="14605" spans="12:14" s="291" customFormat="1" ht="12.75" hidden="1" customHeight="1">
      <c r="L14605" s="293"/>
      <c r="M14605" s="290"/>
      <c r="N14605" s="314"/>
    </row>
    <row r="14606" spans="12:14" s="291" customFormat="1" ht="12.75" hidden="1" customHeight="1">
      <c r="L14606" s="293"/>
      <c r="M14606" s="290"/>
      <c r="N14606" s="314"/>
    </row>
    <row r="14607" spans="12:14" s="291" customFormat="1" ht="12.75" hidden="1" customHeight="1">
      <c r="L14607" s="293"/>
      <c r="M14607" s="290"/>
      <c r="N14607" s="314"/>
    </row>
    <row r="14608" spans="12:14" s="291" customFormat="1" ht="12.75" hidden="1" customHeight="1">
      <c r="L14608" s="293"/>
      <c r="M14608" s="290"/>
      <c r="N14608" s="314"/>
    </row>
    <row r="14609" spans="12:14" s="291" customFormat="1" ht="12.75" hidden="1" customHeight="1">
      <c r="L14609" s="293"/>
      <c r="M14609" s="290"/>
      <c r="N14609" s="314"/>
    </row>
    <row r="14610" spans="12:14" s="291" customFormat="1" ht="12.75" hidden="1" customHeight="1">
      <c r="L14610" s="293"/>
      <c r="M14610" s="290"/>
      <c r="N14610" s="314"/>
    </row>
    <row r="14611" spans="12:14" s="291" customFormat="1" ht="12.75" hidden="1" customHeight="1">
      <c r="L14611" s="293"/>
      <c r="M14611" s="290"/>
      <c r="N14611" s="314"/>
    </row>
    <row r="14612" spans="12:14" s="291" customFormat="1" ht="12.75" hidden="1" customHeight="1">
      <c r="L14612" s="293"/>
      <c r="M14612" s="290"/>
      <c r="N14612" s="314"/>
    </row>
    <row r="14613" spans="12:14" s="291" customFormat="1" ht="12.75" hidden="1" customHeight="1">
      <c r="L14613" s="293"/>
      <c r="M14613" s="290"/>
      <c r="N14613" s="314"/>
    </row>
    <row r="14614" spans="12:14" s="291" customFormat="1" ht="12.75" hidden="1" customHeight="1">
      <c r="L14614" s="293"/>
      <c r="M14614" s="290"/>
      <c r="N14614" s="314"/>
    </row>
    <row r="14615" spans="12:14" s="291" customFormat="1" ht="12.75" hidden="1" customHeight="1">
      <c r="L14615" s="293"/>
      <c r="M14615" s="290"/>
      <c r="N14615" s="314"/>
    </row>
    <row r="14616" spans="12:14" s="291" customFormat="1" ht="12.75" hidden="1" customHeight="1">
      <c r="L14616" s="293"/>
      <c r="M14616" s="290"/>
      <c r="N14616" s="314"/>
    </row>
    <row r="14617" spans="12:14" s="291" customFormat="1" ht="12.75" hidden="1" customHeight="1">
      <c r="L14617" s="293"/>
      <c r="M14617" s="290"/>
      <c r="N14617" s="314"/>
    </row>
    <row r="14618" spans="12:14" s="291" customFormat="1" ht="12.75" hidden="1" customHeight="1">
      <c r="L14618" s="293"/>
      <c r="M14618" s="290"/>
      <c r="N14618" s="314"/>
    </row>
    <row r="14619" spans="12:14" s="291" customFormat="1" ht="12.75" hidden="1" customHeight="1">
      <c r="L14619" s="293"/>
      <c r="M14619" s="290"/>
      <c r="N14619" s="314"/>
    </row>
    <row r="14620" spans="12:14" s="291" customFormat="1" ht="12.75" hidden="1" customHeight="1">
      <c r="L14620" s="293"/>
      <c r="M14620" s="290"/>
      <c r="N14620" s="314"/>
    </row>
    <row r="14621" spans="12:14" s="291" customFormat="1" ht="12.75" hidden="1" customHeight="1">
      <c r="L14621" s="293"/>
      <c r="M14621" s="290"/>
      <c r="N14621" s="314"/>
    </row>
    <row r="14622" spans="12:14" s="291" customFormat="1" ht="12.75" hidden="1" customHeight="1">
      <c r="L14622" s="293"/>
      <c r="M14622" s="290"/>
      <c r="N14622" s="314"/>
    </row>
    <row r="14623" spans="12:14" s="291" customFormat="1" ht="12.75" hidden="1" customHeight="1">
      <c r="L14623" s="293"/>
      <c r="M14623" s="290"/>
      <c r="N14623" s="314"/>
    </row>
    <row r="14624" spans="12:14" s="291" customFormat="1" ht="12.75" hidden="1" customHeight="1">
      <c r="L14624" s="293"/>
      <c r="M14624" s="290"/>
      <c r="N14624" s="314"/>
    </row>
    <row r="14625" spans="12:14" s="291" customFormat="1" ht="12.75" hidden="1" customHeight="1">
      <c r="L14625" s="293"/>
      <c r="M14625" s="290"/>
      <c r="N14625" s="314"/>
    </row>
    <row r="14626" spans="12:14" s="291" customFormat="1" ht="12.75" hidden="1" customHeight="1">
      <c r="L14626" s="293"/>
      <c r="M14626" s="290"/>
      <c r="N14626" s="314"/>
    </row>
    <row r="14627" spans="12:14" s="291" customFormat="1" ht="12.75" hidden="1" customHeight="1">
      <c r="L14627" s="293"/>
      <c r="M14627" s="290"/>
      <c r="N14627" s="314"/>
    </row>
    <row r="14628" spans="12:14" s="291" customFormat="1" ht="12.75" hidden="1" customHeight="1">
      <c r="L14628" s="293"/>
      <c r="M14628" s="290"/>
      <c r="N14628" s="314"/>
    </row>
    <row r="14629" spans="12:14" s="291" customFormat="1" ht="12.75" hidden="1" customHeight="1">
      <c r="L14629" s="293"/>
      <c r="M14629" s="290"/>
      <c r="N14629" s="314"/>
    </row>
    <row r="14630" spans="12:14" s="291" customFormat="1" ht="12.75" hidden="1" customHeight="1">
      <c r="L14630" s="293"/>
      <c r="M14630" s="290"/>
      <c r="N14630" s="314"/>
    </row>
    <row r="14631" spans="12:14" s="291" customFormat="1" ht="12.75" hidden="1" customHeight="1">
      <c r="L14631" s="293"/>
      <c r="M14631" s="290"/>
      <c r="N14631" s="314"/>
    </row>
    <row r="14632" spans="12:14" s="291" customFormat="1" ht="12.75" hidden="1" customHeight="1">
      <c r="L14632" s="293"/>
      <c r="M14632" s="290"/>
      <c r="N14632" s="314"/>
    </row>
    <row r="14633" spans="12:14" s="291" customFormat="1" ht="12.75" hidden="1" customHeight="1">
      <c r="L14633" s="293"/>
      <c r="M14633" s="290"/>
      <c r="N14633" s="314"/>
    </row>
    <row r="14634" spans="12:14" s="291" customFormat="1" ht="12.75" hidden="1" customHeight="1">
      <c r="L14634" s="293"/>
      <c r="M14634" s="290"/>
      <c r="N14634" s="314"/>
    </row>
    <row r="14635" spans="12:14" s="291" customFormat="1" ht="12.75" hidden="1" customHeight="1">
      <c r="L14635" s="293"/>
      <c r="M14635" s="290"/>
      <c r="N14635" s="314"/>
    </row>
    <row r="14636" spans="12:14" s="291" customFormat="1" ht="12.75" hidden="1" customHeight="1">
      <c r="L14636" s="293"/>
      <c r="M14636" s="290"/>
      <c r="N14636" s="314"/>
    </row>
    <row r="14637" spans="12:14" s="291" customFormat="1" ht="12.75" hidden="1" customHeight="1">
      <c r="L14637" s="293"/>
      <c r="M14637" s="290"/>
      <c r="N14637" s="314"/>
    </row>
    <row r="14638" spans="12:14" s="291" customFormat="1" ht="12.75" hidden="1" customHeight="1">
      <c r="L14638" s="293"/>
      <c r="M14638" s="290"/>
      <c r="N14638" s="314"/>
    </row>
    <row r="14639" spans="12:14" s="291" customFormat="1" ht="12.75" hidden="1" customHeight="1">
      <c r="L14639" s="293"/>
      <c r="M14639" s="290"/>
      <c r="N14639" s="314"/>
    </row>
    <row r="14640" spans="12:14" s="291" customFormat="1" ht="12.75" hidden="1" customHeight="1">
      <c r="L14640" s="293"/>
      <c r="M14640" s="290"/>
      <c r="N14640" s="314"/>
    </row>
    <row r="14641" spans="12:14" s="291" customFormat="1" ht="12.75" hidden="1" customHeight="1">
      <c r="L14641" s="293"/>
      <c r="M14641" s="290"/>
      <c r="N14641" s="314"/>
    </row>
    <row r="14642" spans="12:14" s="291" customFormat="1" ht="12.75" hidden="1" customHeight="1">
      <c r="L14642" s="293"/>
      <c r="M14642" s="290"/>
      <c r="N14642" s="314"/>
    </row>
    <row r="14643" spans="12:14" s="291" customFormat="1" ht="12.75" hidden="1" customHeight="1">
      <c r="L14643" s="293"/>
      <c r="M14643" s="290"/>
      <c r="N14643" s="314"/>
    </row>
    <row r="14644" spans="12:14" s="291" customFormat="1" ht="12.75" hidden="1" customHeight="1">
      <c r="L14644" s="293"/>
      <c r="M14644" s="290"/>
      <c r="N14644" s="314"/>
    </row>
    <row r="14645" spans="12:14" s="291" customFormat="1" ht="12.75" hidden="1" customHeight="1">
      <c r="L14645" s="293"/>
      <c r="M14645" s="290"/>
      <c r="N14645" s="314"/>
    </row>
    <row r="14646" spans="12:14" s="291" customFormat="1" ht="12.75" hidden="1" customHeight="1">
      <c r="L14646" s="293"/>
      <c r="M14646" s="290"/>
      <c r="N14646" s="314"/>
    </row>
    <row r="14647" spans="12:14" s="291" customFormat="1" ht="12.75" hidden="1" customHeight="1">
      <c r="L14647" s="293"/>
      <c r="M14647" s="290"/>
      <c r="N14647" s="314"/>
    </row>
    <row r="14648" spans="12:14" s="291" customFormat="1" ht="12.75" hidden="1" customHeight="1">
      <c r="L14648" s="293"/>
      <c r="M14648" s="290"/>
      <c r="N14648" s="314"/>
    </row>
    <row r="14649" spans="12:14" s="291" customFormat="1" ht="12.75" hidden="1" customHeight="1">
      <c r="L14649" s="293"/>
      <c r="M14649" s="290"/>
      <c r="N14649" s="314"/>
    </row>
    <row r="14650" spans="12:14" s="291" customFormat="1" ht="12.75" hidden="1" customHeight="1">
      <c r="L14650" s="293"/>
      <c r="M14650" s="290"/>
      <c r="N14650" s="314"/>
    </row>
    <row r="14651" spans="12:14" s="291" customFormat="1" ht="12.75" hidden="1" customHeight="1">
      <c r="L14651" s="293"/>
      <c r="M14651" s="290"/>
      <c r="N14651" s="314"/>
    </row>
    <row r="14652" spans="12:14" s="291" customFormat="1" ht="12.75" hidden="1" customHeight="1">
      <c r="L14652" s="293"/>
      <c r="M14652" s="290"/>
      <c r="N14652" s="314"/>
    </row>
    <row r="14653" spans="12:14" s="291" customFormat="1" ht="12.75" hidden="1" customHeight="1">
      <c r="L14653" s="293"/>
      <c r="M14653" s="290"/>
      <c r="N14653" s="314"/>
    </row>
    <row r="14654" spans="12:14" s="291" customFormat="1" ht="12.75" hidden="1" customHeight="1">
      <c r="L14654" s="293"/>
      <c r="M14654" s="290"/>
      <c r="N14654" s="314"/>
    </row>
    <row r="14655" spans="12:14" s="291" customFormat="1" ht="12.75" hidden="1" customHeight="1">
      <c r="L14655" s="293"/>
      <c r="M14655" s="290"/>
      <c r="N14655" s="314"/>
    </row>
    <row r="14656" spans="12:14" s="291" customFormat="1" ht="12.75" hidden="1" customHeight="1">
      <c r="L14656" s="293"/>
      <c r="M14656" s="290"/>
      <c r="N14656" s="314"/>
    </row>
    <row r="14657" spans="12:14" s="291" customFormat="1" ht="12.75" hidden="1" customHeight="1">
      <c r="L14657" s="293"/>
      <c r="M14657" s="290"/>
      <c r="N14657" s="314"/>
    </row>
    <row r="14658" spans="12:14" s="291" customFormat="1" ht="12.75" hidden="1" customHeight="1">
      <c r="L14658" s="293"/>
      <c r="M14658" s="290"/>
      <c r="N14658" s="314"/>
    </row>
    <row r="14659" spans="12:14" s="291" customFormat="1" ht="12.75" hidden="1" customHeight="1">
      <c r="L14659" s="293"/>
      <c r="M14659" s="290"/>
      <c r="N14659" s="314"/>
    </row>
    <row r="14660" spans="12:14" s="291" customFormat="1" ht="12.75" hidden="1" customHeight="1">
      <c r="L14660" s="293"/>
      <c r="M14660" s="290"/>
      <c r="N14660" s="314"/>
    </row>
    <row r="14661" spans="12:14" s="291" customFormat="1" ht="12.75" hidden="1" customHeight="1">
      <c r="L14661" s="293"/>
      <c r="M14661" s="290"/>
      <c r="N14661" s="314"/>
    </row>
    <row r="14662" spans="12:14" s="291" customFormat="1" ht="12.75" hidden="1" customHeight="1">
      <c r="L14662" s="293"/>
      <c r="M14662" s="290"/>
      <c r="N14662" s="314"/>
    </row>
    <row r="14663" spans="12:14" s="291" customFormat="1" ht="12.75" hidden="1" customHeight="1">
      <c r="L14663" s="293"/>
      <c r="M14663" s="290"/>
      <c r="N14663" s="314"/>
    </row>
    <row r="14664" spans="12:14" s="291" customFormat="1" ht="12.75" hidden="1" customHeight="1">
      <c r="L14664" s="293"/>
      <c r="M14664" s="290"/>
      <c r="N14664" s="314"/>
    </row>
    <row r="14665" spans="12:14" s="291" customFormat="1" ht="12.75" hidden="1" customHeight="1">
      <c r="L14665" s="293"/>
      <c r="M14665" s="290"/>
      <c r="N14665" s="314"/>
    </row>
    <row r="14666" spans="12:14" s="291" customFormat="1" ht="12.75" hidden="1" customHeight="1">
      <c r="L14666" s="293"/>
      <c r="M14666" s="290"/>
      <c r="N14666" s="314"/>
    </row>
    <row r="14667" spans="12:14" s="291" customFormat="1" ht="12.75" hidden="1" customHeight="1">
      <c r="L14667" s="293"/>
      <c r="M14667" s="290"/>
      <c r="N14667" s="314"/>
    </row>
    <row r="14668" spans="12:14" s="291" customFormat="1" ht="12.75" hidden="1" customHeight="1">
      <c r="L14668" s="293"/>
      <c r="M14668" s="290"/>
      <c r="N14668" s="314"/>
    </row>
    <row r="14669" spans="12:14" s="291" customFormat="1" ht="12.75" hidden="1" customHeight="1">
      <c r="L14669" s="293"/>
      <c r="M14669" s="290"/>
      <c r="N14669" s="314"/>
    </row>
    <row r="14670" spans="12:14" s="291" customFormat="1" ht="12.75" hidden="1" customHeight="1">
      <c r="L14670" s="293"/>
      <c r="M14670" s="290"/>
      <c r="N14670" s="314"/>
    </row>
    <row r="14671" spans="12:14" s="291" customFormat="1" ht="12.75" hidden="1" customHeight="1">
      <c r="L14671" s="293"/>
      <c r="M14671" s="290"/>
      <c r="N14671" s="314"/>
    </row>
    <row r="14672" spans="12:14" s="291" customFormat="1" ht="12.75" hidden="1" customHeight="1">
      <c r="L14672" s="293"/>
      <c r="M14672" s="290"/>
      <c r="N14672" s="314"/>
    </row>
    <row r="14673" spans="12:14" s="291" customFormat="1" ht="12.75" hidden="1" customHeight="1">
      <c r="L14673" s="293"/>
      <c r="M14673" s="290"/>
      <c r="N14673" s="314"/>
    </row>
    <row r="14674" spans="12:14" s="291" customFormat="1" ht="12.75" hidden="1" customHeight="1">
      <c r="L14674" s="293"/>
      <c r="M14674" s="290"/>
      <c r="N14674" s="314"/>
    </row>
    <row r="14675" spans="12:14" s="291" customFormat="1" ht="12.75" hidden="1" customHeight="1">
      <c r="L14675" s="293"/>
      <c r="M14675" s="290"/>
      <c r="N14675" s="314"/>
    </row>
    <row r="14676" spans="12:14" s="291" customFormat="1" ht="12.75" hidden="1" customHeight="1">
      <c r="L14676" s="293"/>
      <c r="M14676" s="290"/>
      <c r="N14676" s="314"/>
    </row>
    <row r="14677" spans="12:14" s="291" customFormat="1" ht="12.75" hidden="1" customHeight="1">
      <c r="L14677" s="293"/>
      <c r="M14677" s="290"/>
      <c r="N14677" s="314"/>
    </row>
    <row r="14678" spans="12:14" s="291" customFormat="1" ht="12.75" hidden="1" customHeight="1">
      <c r="L14678" s="293"/>
      <c r="M14678" s="290"/>
      <c r="N14678" s="314"/>
    </row>
    <row r="14679" spans="12:14" s="291" customFormat="1" ht="12.75" hidden="1" customHeight="1">
      <c r="L14679" s="293"/>
      <c r="M14679" s="290"/>
      <c r="N14679" s="314"/>
    </row>
    <row r="14680" spans="12:14" s="291" customFormat="1" ht="12.75" hidden="1" customHeight="1">
      <c r="L14680" s="293"/>
      <c r="M14680" s="290"/>
      <c r="N14680" s="314"/>
    </row>
    <row r="14681" spans="12:14" s="291" customFormat="1" ht="12.75" hidden="1" customHeight="1">
      <c r="L14681" s="293"/>
      <c r="M14681" s="290"/>
      <c r="N14681" s="314"/>
    </row>
    <row r="14682" spans="12:14" s="291" customFormat="1" ht="12.75" hidden="1" customHeight="1">
      <c r="L14682" s="293"/>
      <c r="M14682" s="290"/>
      <c r="N14682" s="314"/>
    </row>
    <row r="14683" spans="12:14" s="291" customFormat="1" ht="12.75" hidden="1" customHeight="1">
      <c r="L14683" s="293"/>
      <c r="M14683" s="290"/>
      <c r="N14683" s="314"/>
    </row>
    <row r="14684" spans="12:14" s="291" customFormat="1" ht="12.75" hidden="1" customHeight="1">
      <c r="L14684" s="293"/>
      <c r="M14684" s="290"/>
      <c r="N14684" s="314"/>
    </row>
    <row r="14685" spans="12:14" s="291" customFormat="1" ht="12.75" hidden="1" customHeight="1">
      <c r="L14685" s="293"/>
      <c r="M14685" s="290"/>
      <c r="N14685" s="314"/>
    </row>
    <row r="14686" spans="12:14" s="291" customFormat="1" ht="12.75" hidden="1" customHeight="1">
      <c r="L14686" s="293"/>
      <c r="M14686" s="290"/>
      <c r="N14686" s="314"/>
    </row>
    <row r="14687" spans="12:14" s="291" customFormat="1" ht="12.75" hidden="1" customHeight="1">
      <c r="L14687" s="293"/>
      <c r="M14687" s="290"/>
      <c r="N14687" s="314"/>
    </row>
    <row r="14688" spans="12:14" s="291" customFormat="1" ht="12.75" hidden="1" customHeight="1">
      <c r="L14688" s="293"/>
      <c r="M14688" s="290"/>
      <c r="N14688" s="314"/>
    </row>
    <row r="14689" spans="12:14" s="291" customFormat="1" ht="12.75" hidden="1" customHeight="1">
      <c r="L14689" s="293"/>
      <c r="M14689" s="290"/>
      <c r="N14689" s="314"/>
    </row>
    <row r="14690" spans="12:14" s="291" customFormat="1" ht="12.75" hidden="1" customHeight="1">
      <c r="L14690" s="293"/>
      <c r="M14690" s="290"/>
      <c r="N14690" s="314"/>
    </row>
    <row r="14691" spans="12:14" s="291" customFormat="1" ht="12.75" hidden="1" customHeight="1">
      <c r="L14691" s="293"/>
      <c r="M14691" s="290"/>
      <c r="N14691" s="314"/>
    </row>
    <row r="14692" spans="12:14" s="291" customFormat="1" ht="12.75" hidden="1" customHeight="1">
      <c r="L14692" s="293"/>
      <c r="M14692" s="290"/>
      <c r="N14692" s="314"/>
    </row>
    <row r="14693" spans="12:14" s="291" customFormat="1" ht="12.75" hidden="1" customHeight="1">
      <c r="L14693" s="293"/>
      <c r="M14693" s="290"/>
      <c r="N14693" s="314"/>
    </row>
    <row r="14694" spans="12:14" s="291" customFormat="1" ht="12.75" hidden="1" customHeight="1">
      <c r="L14694" s="293"/>
      <c r="M14694" s="290"/>
      <c r="N14694" s="314"/>
    </row>
    <row r="14695" spans="12:14" s="291" customFormat="1" ht="12.75" hidden="1" customHeight="1">
      <c r="L14695" s="293"/>
      <c r="M14695" s="290"/>
      <c r="N14695" s="314"/>
    </row>
    <row r="14696" spans="12:14" s="291" customFormat="1" ht="12.75" hidden="1" customHeight="1">
      <c r="L14696" s="293"/>
      <c r="M14696" s="290"/>
      <c r="N14696" s="314"/>
    </row>
    <row r="14697" spans="12:14" s="291" customFormat="1" ht="12.75" hidden="1" customHeight="1">
      <c r="L14697" s="293"/>
      <c r="M14697" s="290"/>
      <c r="N14697" s="314"/>
    </row>
    <row r="14698" spans="12:14" s="291" customFormat="1" ht="12.75" hidden="1" customHeight="1">
      <c r="L14698" s="293"/>
      <c r="M14698" s="290"/>
      <c r="N14698" s="314"/>
    </row>
    <row r="14699" spans="12:14" s="291" customFormat="1" ht="12.75" hidden="1" customHeight="1">
      <c r="L14699" s="293"/>
      <c r="M14699" s="290"/>
      <c r="N14699" s="314"/>
    </row>
    <row r="14700" spans="12:14" s="291" customFormat="1" ht="12.75" hidden="1" customHeight="1">
      <c r="L14700" s="293"/>
      <c r="M14700" s="290"/>
      <c r="N14700" s="314"/>
    </row>
    <row r="14701" spans="12:14" s="291" customFormat="1" ht="12.75" hidden="1" customHeight="1">
      <c r="L14701" s="293"/>
      <c r="M14701" s="290"/>
      <c r="N14701" s="314"/>
    </row>
    <row r="14702" spans="12:14" s="291" customFormat="1" ht="12.75" hidden="1" customHeight="1">
      <c r="L14702" s="293"/>
      <c r="M14702" s="290"/>
      <c r="N14702" s="314"/>
    </row>
    <row r="14703" spans="12:14" s="291" customFormat="1" ht="12.75" hidden="1" customHeight="1">
      <c r="L14703" s="293"/>
      <c r="M14703" s="290"/>
      <c r="N14703" s="314"/>
    </row>
    <row r="14704" spans="12:14" s="291" customFormat="1" ht="12.75" hidden="1" customHeight="1">
      <c r="L14704" s="293"/>
      <c r="M14704" s="290"/>
      <c r="N14704" s="314"/>
    </row>
    <row r="14705" spans="12:14" s="291" customFormat="1" ht="12.75" hidden="1" customHeight="1">
      <c r="L14705" s="293"/>
      <c r="M14705" s="290"/>
      <c r="N14705" s="314"/>
    </row>
    <row r="14706" spans="12:14" s="291" customFormat="1" ht="12.75" hidden="1" customHeight="1">
      <c r="L14706" s="293"/>
      <c r="M14706" s="290"/>
      <c r="N14706" s="314"/>
    </row>
    <row r="14707" spans="12:14" s="291" customFormat="1" ht="12.75" hidden="1" customHeight="1">
      <c r="L14707" s="293"/>
      <c r="M14707" s="290"/>
      <c r="N14707" s="314"/>
    </row>
    <row r="14708" spans="12:14" s="291" customFormat="1" ht="12.75" hidden="1" customHeight="1">
      <c r="L14708" s="293"/>
      <c r="M14708" s="290"/>
      <c r="N14708" s="314"/>
    </row>
    <row r="14709" spans="12:14" s="291" customFormat="1" ht="12.75" hidden="1" customHeight="1">
      <c r="L14709" s="293"/>
      <c r="M14709" s="290"/>
      <c r="N14709" s="314"/>
    </row>
    <row r="14710" spans="12:14" s="291" customFormat="1" ht="12.75" hidden="1" customHeight="1">
      <c r="L14710" s="293"/>
      <c r="M14710" s="290"/>
      <c r="N14710" s="314"/>
    </row>
    <row r="14711" spans="12:14" s="291" customFormat="1" ht="12.75" hidden="1" customHeight="1">
      <c r="L14711" s="293"/>
      <c r="M14711" s="290"/>
      <c r="N14711" s="314"/>
    </row>
    <row r="14712" spans="12:14" s="291" customFormat="1" ht="12.75" hidden="1" customHeight="1">
      <c r="L14712" s="293"/>
      <c r="M14712" s="290"/>
      <c r="N14712" s="314"/>
    </row>
    <row r="14713" spans="12:14" s="291" customFormat="1" ht="12.75" hidden="1" customHeight="1">
      <c r="L14713" s="293"/>
      <c r="M14713" s="290"/>
      <c r="N14713" s="314"/>
    </row>
    <row r="14714" spans="12:14" s="291" customFormat="1" ht="12.75" hidden="1" customHeight="1">
      <c r="L14714" s="293"/>
      <c r="M14714" s="290"/>
      <c r="N14714" s="314"/>
    </row>
    <row r="14715" spans="12:14" s="291" customFormat="1" ht="12.75" hidden="1" customHeight="1">
      <c r="L14715" s="293"/>
      <c r="M14715" s="290"/>
      <c r="N14715" s="314"/>
    </row>
    <row r="14716" spans="12:14" s="291" customFormat="1" ht="12.75" hidden="1" customHeight="1">
      <c r="L14716" s="293"/>
      <c r="M14716" s="290"/>
      <c r="N14716" s="314"/>
    </row>
    <row r="14717" spans="12:14" s="291" customFormat="1" ht="12.75" hidden="1" customHeight="1">
      <c r="L14717" s="293"/>
      <c r="M14717" s="290"/>
      <c r="N14717" s="314"/>
    </row>
    <row r="14718" spans="12:14" s="291" customFormat="1" ht="12.75" hidden="1" customHeight="1">
      <c r="L14718" s="293"/>
      <c r="M14718" s="290"/>
      <c r="N14718" s="314"/>
    </row>
    <row r="14719" spans="12:14" s="291" customFormat="1" ht="12.75" hidden="1" customHeight="1">
      <c r="L14719" s="293"/>
      <c r="M14719" s="290"/>
      <c r="N14719" s="314"/>
    </row>
    <row r="14720" spans="12:14" s="291" customFormat="1" ht="12.75" hidden="1" customHeight="1">
      <c r="L14720" s="293"/>
      <c r="M14720" s="290"/>
      <c r="N14720" s="314"/>
    </row>
    <row r="14721" spans="12:14" s="291" customFormat="1" ht="12.75" hidden="1" customHeight="1">
      <c r="L14721" s="293"/>
      <c r="M14721" s="290"/>
      <c r="N14721" s="314"/>
    </row>
    <row r="14722" spans="12:14" s="291" customFormat="1" ht="12.75" hidden="1" customHeight="1">
      <c r="L14722" s="293"/>
      <c r="M14722" s="290"/>
      <c r="N14722" s="314"/>
    </row>
    <row r="14723" spans="12:14" s="291" customFormat="1" ht="12.75" hidden="1" customHeight="1">
      <c r="L14723" s="293"/>
      <c r="M14723" s="290"/>
      <c r="N14723" s="314"/>
    </row>
    <row r="14724" spans="12:14" s="291" customFormat="1" ht="12.75" hidden="1" customHeight="1">
      <c r="L14724" s="293"/>
      <c r="M14724" s="290"/>
      <c r="N14724" s="314"/>
    </row>
    <row r="14725" spans="12:14" s="291" customFormat="1" ht="12.75" hidden="1" customHeight="1">
      <c r="L14725" s="293"/>
      <c r="M14725" s="290"/>
      <c r="N14725" s="314"/>
    </row>
    <row r="14726" spans="12:14" s="291" customFormat="1" ht="12.75" hidden="1" customHeight="1">
      <c r="L14726" s="293"/>
      <c r="M14726" s="290"/>
      <c r="N14726" s="314"/>
    </row>
    <row r="14727" spans="12:14" s="291" customFormat="1" ht="12.75" hidden="1" customHeight="1">
      <c r="L14727" s="293"/>
      <c r="M14727" s="290"/>
      <c r="N14727" s="314"/>
    </row>
    <row r="14728" spans="12:14" s="291" customFormat="1" ht="12.75" hidden="1" customHeight="1">
      <c r="L14728" s="293"/>
      <c r="M14728" s="290"/>
      <c r="N14728" s="314"/>
    </row>
    <row r="14729" spans="12:14" s="291" customFormat="1" ht="12.75" hidden="1" customHeight="1">
      <c r="L14729" s="293"/>
      <c r="M14729" s="290"/>
      <c r="N14729" s="314"/>
    </row>
    <row r="14730" spans="12:14" s="291" customFormat="1" ht="12.75" hidden="1" customHeight="1">
      <c r="L14730" s="293"/>
      <c r="M14730" s="290"/>
      <c r="N14730" s="314"/>
    </row>
    <row r="14731" spans="12:14" s="291" customFormat="1" ht="12.75" hidden="1" customHeight="1">
      <c r="L14731" s="293"/>
      <c r="M14731" s="290"/>
      <c r="N14731" s="314"/>
    </row>
    <row r="14732" spans="12:14" s="291" customFormat="1" ht="12.75" hidden="1" customHeight="1">
      <c r="L14732" s="293"/>
      <c r="M14732" s="290"/>
      <c r="N14732" s="314"/>
    </row>
    <row r="14733" spans="12:14" s="291" customFormat="1" ht="12.75" hidden="1" customHeight="1">
      <c r="L14733" s="293"/>
      <c r="M14733" s="290"/>
      <c r="N14733" s="314"/>
    </row>
    <row r="14734" spans="12:14" s="291" customFormat="1" ht="12.75" hidden="1" customHeight="1">
      <c r="L14734" s="293"/>
      <c r="M14734" s="290"/>
      <c r="N14734" s="314"/>
    </row>
    <row r="14735" spans="12:14" s="291" customFormat="1" ht="12.75" hidden="1" customHeight="1">
      <c r="L14735" s="293"/>
      <c r="M14735" s="290"/>
      <c r="N14735" s="314"/>
    </row>
    <row r="14736" spans="12:14" s="291" customFormat="1" ht="12.75" hidden="1" customHeight="1">
      <c r="L14736" s="293"/>
      <c r="M14736" s="290"/>
      <c r="N14736" s="314"/>
    </row>
    <row r="14737" spans="12:14" s="291" customFormat="1" ht="12.75" hidden="1" customHeight="1">
      <c r="L14737" s="293"/>
      <c r="M14737" s="290"/>
      <c r="N14737" s="314"/>
    </row>
    <row r="14738" spans="12:14" s="291" customFormat="1" ht="12.75" hidden="1" customHeight="1">
      <c r="L14738" s="293"/>
      <c r="M14738" s="290"/>
      <c r="N14738" s="314"/>
    </row>
    <row r="14739" spans="12:14" s="291" customFormat="1" ht="12.75" hidden="1" customHeight="1">
      <c r="L14739" s="293"/>
      <c r="M14739" s="290"/>
      <c r="N14739" s="314"/>
    </row>
    <row r="14740" spans="12:14" s="291" customFormat="1" ht="12.75" hidden="1" customHeight="1">
      <c r="L14740" s="293"/>
      <c r="M14740" s="290"/>
      <c r="N14740" s="314"/>
    </row>
    <row r="14741" spans="12:14" s="291" customFormat="1" ht="12.75" hidden="1" customHeight="1">
      <c r="L14741" s="293"/>
      <c r="M14741" s="290"/>
      <c r="N14741" s="314"/>
    </row>
    <row r="14742" spans="12:14" s="291" customFormat="1" ht="12.75" hidden="1" customHeight="1">
      <c r="L14742" s="293"/>
      <c r="M14742" s="290"/>
      <c r="N14742" s="314"/>
    </row>
    <row r="14743" spans="12:14" s="291" customFormat="1" ht="12.75" hidden="1" customHeight="1">
      <c r="L14743" s="293"/>
      <c r="M14743" s="290"/>
      <c r="N14743" s="314"/>
    </row>
    <row r="14744" spans="12:14" s="291" customFormat="1" ht="12.75" hidden="1" customHeight="1">
      <c r="L14744" s="293"/>
      <c r="M14744" s="290"/>
      <c r="N14744" s="314"/>
    </row>
    <row r="14745" spans="12:14" s="291" customFormat="1" ht="12.75" hidden="1" customHeight="1">
      <c r="L14745" s="293"/>
      <c r="M14745" s="290"/>
      <c r="N14745" s="314"/>
    </row>
    <row r="14746" spans="12:14" s="291" customFormat="1" ht="12.75" hidden="1" customHeight="1">
      <c r="L14746" s="293"/>
      <c r="M14746" s="290"/>
      <c r="N14746" s="314"/>
    </row>
    <row r="14747" spans="12:14" s="291" customFormat="1" ht="12.75" hidden="1" customHeight="1">
      <c r="L14747" s="293"/>
      <c r="M14747" s="290"/>
      <c r="N14747" s="314"/>
    </row>
    <row r="14748" spans="12:14" s="291" customFormat="1" ht="12.75" hidden="1" customHeight="1">
      <c r="L14748" s="293"/>
      <c r="M14748" s="290"/>
      <c r="N14748" s="314"/>
    </row>
    <row r="14749" spans="12:14" s="291" customFormat="1" ht="12.75" hidden="1" customHeight="1">
      <c r="L14749" s="293"/>
      <c r="M14749" s="290"/>
      <c r="N14749" s="314"/>
    </row>
    <row r="14750" spans="12:14" s="291" customFormat="1" ht="12.75" hidden="1" customHeight="1">
      <c r="L14750" s="293"/>
      <c r="M14750" s="290"/>
      <c r="N14750" s="314"/>
    </row>
    <row r="14751" spans="12:14" s="291" customFormat="1" ht="12.75" hidden="1" customHeight="1">
      <c r="L14751" s="293"/>
      <c r="M14751" s="290"/>
      <c r="N14751" s="314"/>
    </row>
    <row r="14752" spans="12:14" s="291" customFormat="1" ht="12.75" hidden="1" customHeight="1">
      <c r="L14752" s="293"/>
      <c r="M14752" s="290"/>
      <c r="N14752" s="314"/>
    </row>
    <row r="14753" spans="12:14" s="291" customFormat="1" ht="12.75" hidden="1" customHeight="1">
      <c r="L14753" s="293"/>
      <c r="M14753" s="290"/>
      <c r="N14753" s="314"/>
    </row>
    <row r="14754" spans="12:14" s="291" customFormat="1" ht="12.75" hidden="1" customHeight="1">
      <c r="L14754" s="293"/>
      <c r="M14754" s="290"/>
      <c r="N14754" s="314"/>
    </row>
    <row r="14755" spans="12:14" s="291" customFormat="1" ht="12.75" hidden="1" customHeight="1">
      <c r="L14755" s="293"/>
      <c r="M14755" s="290"/>
      <c r="N14755" s="314"/>
    </row>
    <row r="14756" spans="12:14" s="291" customFormat="1" ht="12.75" hidden="1" customHeight="1">
      <c r="L14756" s="293"/>
      <c r="M14756" s="290"/>
      <c r="N14756" s="314"/>
    </row>
    <row r="14757" spans="12:14" s="291" customFormat="1" ht="12.75" hidden="1" customHeight="1">
      <c r="L14757" s="293"/>
      <c r="M14757" s="290"/>
      <c r="N14757" s="314"/>
    </row>
    <row r="14758" spans="12:14" s="291" customFormat="1" ht="12.75" hidden="1" customHeight="1">
      <c r="L14758" s="293"/>
      <c r="M14758" s="290"/>
      <c r="N14758" s="314"/>
    </row>
    <row r="14759" spans="12:14" s="291" customFormat="1" ht="12.75" hidden="1" customHeight="1">
      <c r="L14759" s="293"/>
      <c r="M14759" s="290"/>
      <c r="N14759" s="314"/>
    </row>
    <row r="14760" spans="12:14" s="291" customFormat="1" ht="12.75" hidden="1" customHeight="1">
      <c r="L14760" s="293"/>
      <c r="M14760" s="290"/>
      <c r="N14760" s="314"/>
    </row>
    <row r="14761" spans="12:14" s="291" customFormat="1" ht="12.75" hidden="1" customHeight="1">
      <c r="L14761" s="293"/>
      <c r="M14761" s="290"/>
      <c r="N14761" s="314"/>
    </row>
    <row r="14762" spans="12:14" s="291" customFormat="1" ht="12.75" hidden="1" customHeight="1">
      <c r="L14762" s="293"/>
      <c r="M14762" s="290"/>
      <c r="N14762" s="314"/>
    </row>
    <row r="14763" spans="12:14" s="291" customFormat="1" ht="12.75" hidden="1" customHeight="1">
      <c r="L14763" s="293"/>
      <c r="M14763" s="290"/>
      <c r="N14763" s="314"/>
    </row>
    <row r="14764" spans="12:14" s="291" customFormat="1" ht="12.75" hidden="1" customHeight="1">
      <c r="L14764" s="293"/>
      <c r="M14764" s="290"/>
      <c r="N14764" s="314"/>
    </row>
    <row r="14765" spans="12:14" s="291" customFormat="1" ht="12.75" hidden="1" customHeight="1">
      <c r="L14765" s="293"/>
      <c r="M14765" s="290"/>
      <c r="N14765" s="314"/>
    </row>
    <row r="14766" spans="12:14" s="291" customFormat="1" ht="12.75" hidden="1" customHeight="1">
      <c r="L14766" s="293"/>
      <c r="M14766" s="290"/>
      <c r="N14766" s="314"/>
    </row>
    <row r="14767" spans="12:14" s="291" customFormat="1" ht="12.75" hidden="1" customHeight="1">
      <c r="L14767" s="293"/>
      <c r="M14767" s="290"/>
      <c r="N14767" s="314"/>
    </row>
    <row r="14768" spans="12:14" s="291" customFormat="1" ht="12.75" hidden="1" customHeight="1">
      <c r="L14768" s="293"/>
      <c r="M14768" s="290"/>
      <c r="N14768" s="314"/>
    </row>
    <row r="14769" spans="12:14" s="291" customFormat="1" ht="12.75" hidden="1" customHeight="1">
      <c r="L14769" s="293"/>
      <c r="M14769" s="290"/>
      <c r="N14769" s="314"/>
    </row>
    <row r="14770" spans="12:14" s="291" customFormat="1" ht="12.75" hidden="1" customHeight="1">
      <c r="L14770" s="293"/>
      <c r="M14770" s="290"/>
      <c r="N14770" s="314"/>
    </row>
    <row r="14771" spans="12:14" s="291" customFormat="1" ht="12.75" hidden="1" customHeight="1">
      <c r="L14771" s="293"/>
      <c r="M14771" s="290"/>
      <c r="N14771" s="314"/>
    </row>
    <row r="14772" spans="12:14" s="291" customFormat="1" ht="12.75" hidden="1" customHeight="1">
      <c r="L14772" s="293"/>
      <c r="M14772" s="290"/>
      <c r="N14772" s="314"/>
    </row>
    <row r="14773" spans="12:14" s="291" customFormat="1" ht="12.75" hidden="1" customHeight="1">
      <c r="L14773" s="293"/>
      <c r="M14773" s="290"/>
      <c r="N14773" s="314"/>
    </row>
    <row r="14774" spans="12:14" s="291" customFormat="1" ht="12.75" hidden="1" customHeight="1">
      <c r="L14774" s="293"/>
      <c r="M14774" s="290"/>
      <c r="N14774" s="314"/>
    </row>
    <row r="14775" spans="12:14" s="291" customFormat="1" ht="12.75" hidden="1" customHeight="1">
      <c r="L14775" s="293"/>
      <c r="M14775" s="290"/>
      <c r="N14775" s="314"/>
    </row>
    <row r="14776" spans="12:14" s="291" customFormat="1" ht="12.75" hidden="1" customHeight="1">
      <c r="L14776" s="293"/>
      <c r="M14776" s="290"/>
      <c r="N14776" s="314"/>
    </row>
    <row r="14777" spans="12:14" s="291" customFormat="1" ht="12.75" hidden="1" customHeight="1">
      <c r="L14777" s="293"/>
      <c r="M14777" s="290"/>
      <c r="N14777" s="314"/>
    </row>
    <row r="14778" spans="12:14" s="291" customFormat="1" ht="12.75" hidden="1" customHeight="1">
      <c r="L14778" s="293"/>
      <c r="M14778" s="290"/>
      <c r="N14778" s="314"/>
    </row>
    <row r="14779" spans="12:14" s="291" customFormat="1" ht="12.75" hidden="1" customHeight="1">
      <c r="L14779" s="293"/>
      <c r="M14779" s="290"/>
      <c r="N14779" s="314"/>
    </row>
    <row r="14780" spans="12:14" s="291" customFormat="1" ht="12.75" hidden="1" customHeight="1">
      <c r="L14780" s="293"/>
      <c r="M14780" s="290"/>
      <c r="N14780" s="314"/>
    </row>
    <row r="14781" spans="12:14" s="291" customFormat="1" ht="12.75" hidden="1" customHeight="1">
      <c r="L14781" s="293"/>
      <c r="M14781" s="290"/>
      <c r="N14781" s="314"/>
    </row>
    <row r="14782" spans="12:14" s="291" customFormat="1" ht="12.75" hidden="1" customHeight="1">
      <c r="L14782" s="293"/>
      <c r="M14782" s="290"/>
      <c r="N14782" s="314"/>
    </row>
    <row r="14783" spans="12:14" s="291" customFormat="1" ht="12.75" hidden="1" customHeight="1">
      <c r="L14783" s="293"/>
      <c r="M14783" s="290"/>
      <c r="N14783" s="314"/>
    </row>
    <row r="14784" spans="12:14" s="291" customFormat="1" ht="12.75" hidden="1" customHeight="1">
      <c r="L14784" s="293"/>
      <c r="M14784" s="290"/>
      <c r="N14784" s="314"/>
    </row>
    <row r="14785" spans="12:14" s="291" customFormat="1" ht="12.75" hidden="1" customHeight="1">
      <c r="L14785" s="293"/>
      <c r="M14785" s="290"/>
      <c r="N14785" s="314"/>
    </row>
    <row r="14786" spans="12:14" s="291" customFormat="1" ht="12.75" hidden="1" customHeight="1">
      <c r="L14786" s="293"/>
      <c r="M14786" s="290"/>
      <c r="N14786" s="314"/>
    </row>
    <row r="14787" spans="12:14" s="291" customFormat="1" ht="12.75" hidden="1" customHeight="1">
      <c r="L14787" s="293"/>
      <c r="M14787" s="290"/>
      <c r="N14787" s="314"/>
    </row>
    <row r="14788" spans="12:14" s="291" customFormat="1" ht="12.75" hidden="1" customHeight="1">
      <c r="L14788" s="293"/>
      <c r="M14788" s="290"/>
      <c r="N14788" s="314"/>
    </row>
    <row r="14789" spans="12:14" s="291" customFormat="1" ht="12.75" hidden="1" customHeight="1">
      <c r="L14789" s="293"/>
      <c r="M14789" s="290"/>
      <c r="N14789" s="314"/>
    </row>
    <row r="14790" spans="12:14" s="291" customFormat="1" ht="12.75" hidden="1" customHeight="1">
      <c r="L14790" s="293"/>
      <c r="M14790" s="290"/>
      <c r="N14790" s="314"/>
    </row>
    <row r="14791" spans="12:14" s="291" customFormat="1" ht="12.75" hidden="1" customHeight="1">
      <c r="L14791" s="293"/>
      <c r="M14791" s="290"/>
      <c r="N14791" s="314"/>
    </row>
    <row r="14792" spans="12:14" s="291" customFormat="1" ht="12.75" hidden="1" customHeight="1">
      <c r="L14792" s="293"/>
      <c r="M14792" s="290"/>
      <c r="N14792" s="314"/>
    </row>
    <row r="14793" spans="12:14" s="291" customFormat="1" ht="12.75" hidden="1" customHeight="1">
      <c r="L14793" s="293"/>
      <c r="M14793" s="290"/>
      <c r="N14793" s="314"/>
    </row>
    <row r="14794" spans="12:14" s="291" customFormat="1" ht="12.75" hidden="1" customHeight="1">
      <c r="L14794" s="293"/>
      <c r="M14794" s="290"/>
      <c r="N14794" s="314"/>
    </row>
    <row r="14795" spans="12:14" s="291" customFormat="1" ht="12.75" hidden="1" customHeight="1">
      <c r="L14795" s="293"/>
      <c r="M14795" s="290"/>
      <c r="N14795" s="314"/>
    </row>
    <row r="14796" spans="12:14" s="291" customFormat="1" ht="12.75" hidden="1" customHeight="1">
      <c r="L14796" s="293"/>
      <c r="M14796" s="290"/>
      <c r="N14796" s="314"/>
    </row>
    <row r="14797" spans="12:14" s="291" customFormat="1" ht="12.75" hidden="1" customHeight="1">
      <c r="L14797" s="293"/>
      <c r="M14797" s="290"/>
      <c r="N14797" s="314"/>
    </row>
    <row r="14798" spans="12:14" s="291" customFormat="1" ht="12.75" hidden="1" customHeight="1">
      <c r="L14798" s="293"/>
      <c r="M14798" s="290"/>
      <c r="N14798" s="314"/>
    </row>
    <row r="14799" spans="12:14" s="291" customFormat="1" ht="12.75" hidden="1" customHeight="1">
      <c r="L14799" s="293"/>
      <c r="M14799" s="290"/>
      <c r="N14799" s="314"/>
    </row>
    <row r="14800" spans="12:14" s="291" customFormat="1" ht="12.75" hidden="1" customHeight="1">
      <c r="L14800" s="293"/>
      <c r="M14800" s="290"/>
      <c r="N14800" s="314"/>
    </row>
    <row r="14801" spans="12:14" s="291" customFormat="1" ht="12.75" hidden="1" customHeight="1">
      <c r="L14801" s="293"/>
      <c r="M14801" s="290"/>
      <c r="N14801" s="314"/>
    </row>
    <row r="14802" spans="12:14" s="291" customFormat="1" ht="12.75" hidden="1" customHeight="1">
      <c r="L14802" s="293"/>
      <c r="M14802" s="290"/>
      <c r="N14802" s="314"/>
    </row>
    <row r="14803" spans="12:14" s="291" customFormat="1" ht="12.75" hidden="1" customHeight="1">
      <c r="L14803" s="293"/>
      <c r="M14803" s="290"/>
      <c r="N14803" s="314"/>
    </row>
    <row r="14804" spans="12:14" s="291" customFormat="1" ht="12.75" hidden="1" customHeight="1">
      <c r="L14804" s="293"/>
      <c r="M14804" s="290"/>
      <c r="N14804" s="314"/>
    </row>
    <row r="14805" spans="12:14" s="291" customFormat="1" ht="12.75" hidden="1" customHeight="1">
      <c r="L14805" s="293"/>
      <c r="M14805" s="290"/>
      <c r="N14805" s="314"/>
    </row>
    <row r="14806" spans="12:14" s="291" customFormat="1" ht="12.75" hidden="1" customHeight="1">
      <c r="L14806" s="293"/>
      <c r="M14806" s="290"/>
      <c r="N14806" s="314"/>
    </row>
    <row r="14807" spans="12:14" s="291" customFormat="1" ht="12.75" hidden="1" customHeight="1">
      <c r="L14807" s="293"/>
      <c r="M14807" s="290"/>
      <c r="N14807" s="314"/>
    </row>
    <row r="14808" spans="12:14" s="291" customFormat="1" ht="12.75" hidden="1" customHeight="1">
      <c r="L14808" s="293"/>
      <c r="M14808" s="290"/>
      <c r="N14808" s="314"/>
    </row>
    <row r="14809" spans="12:14" s="291" customFormat="1" ht="12.75" hidden="1" customHeight="1">
      <c r="L14809" s="293"/>
      <c r="M14809" s="290"/>
      <c r="N14809" s="314"/>
    </row>
    <row r="14810" spans="12:14" s="291" customFormat="1" ht="12.75" hidden="1" customHeight="1">
      <c r="L14810" s="293"/>
      <c r="M14810" s="290"/>
      <c r="N14810" s="314"/>
    </row>
    <row r="14811" spans="12:14" s="291" customFormat="1" ht="12.75" hidden="1" customHeight="1">
      <c r="L14811" s="293"/>
      <c r="M14811" s="290"/>
      <c r="N14811" s="314"/>
    </row>
    <row r="14812" spans="12:14" s="291" customFormat="1" ht="12.75" hidden="1" customHeight="1">
      <c r="L14812" s="293"/>
      <c r="M14812" s="290"/>
      <c r="N14812" s="314"/>
    </row>
    <row r="14813" spans="12:14" s="291" customFormat="1" ht="12.75" hidden="1" customHeight="1">
      <c r="L14813" s="293"/>
      <c r="M14813" s="290"/>
      <c r="N14813" s="314"/>
    </row>
    <row r="14814" spans="12:14" s="291" customFormat="1" ht="12.75" hidden="1" customHeight="1">
      <c r="L14814" s="293"/>
      <c r="M14814" s="290"/>
      <c r="N14814" s="314"/>
    </row>
    <row r="14815" spans="12:14" s="291" customFormat="1" ht="12.75" hidden="1" customHeight="1">
      <c r="L14815" s="293"/>
      <c r="M14815" s="290"/>
      <c r="N14815" s="314"/>
    </row>
    <row r="14816" spans="12:14" s="291" customFormat="1" ht="12.75" hidden="1" customHeight="1">
      <c r="L14816" s="293"/>
      <c r="M14816" s="290"/>
      <c r="N14816" s="314"/>
    </row>
    <row r="14817" spans="12:14" s="291" customFormat="1" ht="12.75" hidden="1" customHeight="1">
      <c r="L14817" s="293"/>
      <c r="M14817" s="290"/>
      <c r="N14817" s="314"/>
    </row>
    <row r="14818" spans="12:14" s="291" customFormat="1" ht="12.75" hidden="1" customHeight="1">
      <c r="L14818" s="293"/>
      <c r="M14818" s="290"/>
      <c r="N14818" s="314"/>
    </row>
    <row r="14819" spans="12:14" s="291" customFormat="1" ht="12.75" hidden="1" customHeight="1">
      <c r="L14819" s="293"/>
      <c r="M14819" s="290"/>
      <c r="N14819" s="314"/>
    </row>
    <row r="14820" spans="12:14" s="291" customFormat="1" ht="12.75" hidden="1" customHeight="1">
      <c r="L14820" s="293"/>
      <c r="M14820" s="290"/>
      <c r="N14820" s="314"/>
    </row>
    <row r="14821" spans="12:14" s="291" customFormat="1" ht="12.75" hidden="1" customHeight="1">
      <c r="L14821" s="293"/>
      <c r="M14821" s="290"/>
      <c r="N14821" s="314"/>
    </row>
    <row r="14822" spans="12:14" s="291" customFormat="1" ht="12.75" hidden="1" customHeight="1">
      <c r="L14822" s="293"/>
      <c r="M14822" s="290"/>
      <c r="N14822" s="314"/>
    </row>
    <row r="14823" spans="12:14" s="291" customFormat="1" ht="12.75" hidden="1" customHeight="1">
      <c r="L14823" s="293"/>
      <c r="M14823" s="290"/>
      <c r="N14823" s="314"/>
    </row>
    <row r="14824" spans="12:14" s="291" customFormat="1" ht="12.75" hidden="1" customHeight="1">
      <c r="L14824" s="293"/>
      <c r="M14824" s="290"/>
      <c r="N14824" s="314"/>
    </row>
    <row r="14825" spans="12:14" s="291" customFormat="1" ht="12.75" hidden="1" customHeight="1">
      <c r="L14825" s="293"/>
      <c r="M14825" s="290"/>
      <c r="N14825" s="314"/>
    </row>
    <row r="14826" spans="12:14" s="291" customFormat="1" ht="12.75" hidden="1" customHeight="1">
      <c r="L14826" s="293"/>
      <c r="M14826" s="290"/>
      <c r="N14826" s="314"/>
    </row>
    <row r="14827" spans="12:14" s="291" customFormat="1" ht="12.75" hidden="1" customHeight="1">
      <c r="L14827" s="293"/>
      <c r="M14827" s="290"/>
      <c r="N14827" s="314"/>
    </row>
    <row r="14828" spans="12:14" s="291" customFormat="1" ht="12.75" hidden="1" customHeight="1">
      <c r="L14828" s="293"/>
      <c r="M14828" s="290"/>
      <c r="N14828" s="314"/>
    </row>
    <row r="14829" spans="12:14" s="291" customFormat="1" ht="12.75" hidden="1" customHeight="1">
      <c r="L14829" s="293"/>
      <c r="M14829" s="290"/>
      <c r="N14829" s="314"/>
    </row>
    <row r="14830" spans="12:14" s="291" customFormat="1" ht="12.75" hidden="1" customHeight="1">
      <c r="L14830" s="293"/>
      <c r="M14830" s="290"/>
      <c r="N14830" s="314"/>
    </row>
    <row r="14831" spans="12:14" s="291" customFormat="1" ht="12.75" hidden="1" customHeight="1">
      <c r="L14831" s="293"/>
      <c r="M14831" s="290"/>
      <c r="N14831" s="314"/>
    </row>
    <row r="14832" spans="12:14" s="291" customFormat="1" ht="12.75" hidden="1" customHeight="1">
      <c r="L14832" s="293"/>
      <c r="M14832" s="290"/>
      <c r="N14832" s="314"/>
    </row>
    <row r="14833" spans="12:14" s="291" customFormat="1" ht="12.75" hidden="1" customHeight="1">
      <c r="L14833" s="293"/>
      <c r="M14833" s="290"/>
      <c r="N14833" s="314"/>
    </row>
    <row r="14834" spans="12:14" s="291" customFormat="1" ht="12.75" hidden="1" customHeight="1">
      <c r="L14834" s="293"/>
      <c r="M14834" s="290"/>
      <c r="N14834" s="314"/>
    </row>
    <row r="14835" spans="12:14" s="291" customFormat="1" ht="12.75" hidden="1" customHeight="1">
      <c r="L14835" s="293"/>
      <c r="M14835" s="290"/>
      <c r="N14835" s="314"/>
    </row>
    <row r="14836" spans="12:14" s="291" customFormat="1" ht="12.75" hidden="1" customHeight="1">
      <c r="L14836" s="293"/>
      <c r="M14836" s="290"/>
      <c r="N14836" s="314"/>
    </row>
    <row r="14837" spans="12:14" s="291" customFormat="1" ht="12.75" hidden="1" customHeight="1">
      <c r="L14837" s="293"/>
      <c r="M14837" s="290"/>
      <c r="N14837" s="314"/>
    </row>
    <row r="14838" spans="12:14" s="291" customFormat="1" ht="12.75" hidden="1" customHeight="1">
      <c r="L14838" s="293"/>
      <c r="M14838" s="290"/>
      <c r="N14838" s="314"/>
    </row>
    <row r="14839" spans="12:14" s="291" customFormat="1" ht="12.75" hidden="1" customHeight="1">
      <c r="L14839" s="293"/>
      <c r="M14839" s="290"/>
      <c r="N14839" s="314"/>
    </row>
    <row r="14840" spans="12:14" s="291" customFormat="1" ht="12.75" hidden="1" customHeight="1">
      <c r="L14840" s="293"/>
      <c r="M14840" s="290"/>
      <c r="N14840" s="314"/>
    </row>
    <row r="14841" spans="12:14" s="291" customFormat="1" ht="12.75" hidden="1" customHeight="1">
      <c r="L14841" s="293"/>
      <c r="M14841" s="290"/>
      <c r="N14841" s="314"/>
    </row>
    <row r="14842" spans="12:14" s="291" customFormat="1" ht="12.75" hidden="1" customHeight="1">
      <c r="L14842" s="293"/>
      <c r="M14842" s="290"/>
      <c r="N14842" s="314"/>
    </row>
    <row r="14843" spans="12:14" s="291" customFormat="1" ht="12.75" hidden="1" customHeight="1">
      <c r="L14843" s="293"/>
      <c r="M14843" s="290"/>
      <c r="N14843" s="314"/>
    </row>
    <row r="14844" spans="12:14" s="291" customFormat="1" ht="12.75" hidden="1" customHeight="1">
      <c r="L14844" s="293"/>
      <c r="M14844" s="290"/>
      <c r="N14844" s="314"/>
    </row>
    <row r="14845" spans="12:14" s="291" customFormat="1" ht="12.75" hidden="1" customHeight="1">
      <c r="L14845" s="293"/>
      <c r="M14845" s="290"/>
      <c r="N14845" s="314"/>
    </row>
    <row r="14846" spans="12:14" s="291" customFormat="1" ht="12.75" hidden="1" customHeight="1">
      <c r="L14846" s="293"/>
      <c r="M14846" s="290"/>
      <c r="N14846" s="314"/>
    </row>
    <row r="14847" spans="12:14" s="291" customFormat="1" ht="12.75" hidden="1" customHeight="1">
      <c r="L14847" s="293"/>
      <c r="M14847" s="290"/>
      <c r="N14847" s="314"/>
    </row>
    <row r="14848" spans="12:14" s="291" customFormat="1" ht="12.75" hidden="1" customHeight="1">
      <c r="L14848" s="293"/>
      <c r="M14848" s="290"/>
      <c r="N14848" s="314"/>
    </row>
    <row r="14849" spans="12:14" s="291" customFormat="1" ht="12.75" hidden="1" customHeight="1">
      <c r="L14849" s="293"/>
      <c r="M14849" s="290"/>
      <c r="N14849" s="314"/>
    </row>
    <row r="14850" spans="12:14" s="291" customFormat="1" ht="12.75" hidden="1" customHeight="1">
      <c r="L14850" s="293"/>
      <c r="M14850" s="290"/>
      <c r="N14850" s="314"/>
    </row>
    <row r="14851" spans="12:14" s="291" customFormat="1" ht="12.75" hidden="1" customHeight="1">
      <c r="L14851" s="293"/>
      <c r="M14851" s="290"/>
      <c r="N14851" s="314"/>
    </row>
    <row r="14852" spans="12:14" s="291" customFormat="1" ht="12.75" hidden="1" customHeight="1">
      <c r="L14852" s="293"/>
      <c r="M14852" s="290"/>
      <c r="N14852" s="314"/>
    </row>
    <row r="14853" spans="12:14" s="291" customFormat="1" ht="12.75" hidden="1" customHeight="1">
      <c r="L14853" s="293"/>
      <c r="M14853" s="290"/>
      <c r="N14853" s="314"/>
    </row>
    <row r="14854" spans="12:14" s="291" customFormat="1" ht="12.75" hidden="1" customHeight="1">
      <c r="L14854" s="293"/>
      <c r="M14854" s="290"/>
      <c r="N14854" s="314"/>
    </row>
    <row r="14855" spans="12:14" s="291" customFormat="1" ht="12.75" hidden="1" customHeight="1">
      <c r="L14855" s="293"/>
      <c r="M14855" s="290"/>
      <c r="N14855" s="314"/>
    </row>
    <row r="14856" spans="12:14" s="291" customFormat="1" ht="12.75" hidden="1" customHeight="1">
      <c r="L14856" s="293"/>
      <c r="M14856" s="290"/>
      <c r="N14856" s="314"/>
    </row>
    <row r="14857" spans="12:14" s="291" customFormat="1" ht="12.75" hidden="1" customHeight="1">
      <c r="L14857" s="293"/>
      <c r="M14857" s="290"/>
      <c r="N14857" s="314"/>
    </row>
    <row r="14858" spans="12:14" s="291" customFormat="1" ht="12.75" hidden="1" customHeight="1">
      <c r="L14858" s="293"/>
      <c r="M14858" s="290"/>
      <c r="N14858" s="314"/>
    </row>
    <row r="14859" spans="12:14" s="291" customFormat="1" ht="12.75" hidden="1" customHeight="1">
      <c r="L14859" s="293"/>
      <c r="M14859" s="290"/>
      <c r="N14859" s="314"/>
    </row>
    <row r="14860" spans="12:14" s="291" customFormat="1" ht="12.75" hidden="1" customHeight="1">
      <c r="L14860" s="293"/>
      <c r="M14860" s="290"/>
      <c r="N14860" s="314"/>
    </row>
    <row r="14861" spans="12:14" s="291" customFormat="1" ht="12.75" hidden="1" customHeight="1">
      <c r="L14861" s="293"/>
      <c r="M14861" s="290"/>
      <c r="N14861" s="314"/>
    </row>
    <row r="14862" spans="12:14" s="291" customFormat="1" ht="12.75" hidden="1" customHeight="1">
      <c r="L14862" s="293"/>
      <c r="M14862" s="290"/>
      <c r="N14862" s="314"/>
    </row>
    <row r="14863" spans="12:14" s="291" customFormat="1" ht="12.75" hidden="1" customHeight="1">
      <c r="L14863" s="293"/>
      <c r="M14863" s="290"/>
      <c r="N14863" s="314"/>
    </row>
    <row r="14864" spans="12:14" s="291" customFormat="1" ht="12.75" hidden="1" customHeight="1">
      <c r="L14864" s="293"/>
      <c r="M14864" s="290"/>
      <c r="N14864" s="314"/>
    </row>
    <row r="14865" spans="12:14" s="291" customFormat="1" ht="12.75" hidden="1" customHeight="1">
      <c r="L14865" s="293"/>
      <c r="M14865" s="290"/>
      <c r="N14865" s="314"/>
    </row>
    <row r="14866" spans="12:14" s="291" customFormat="1" ht="12.75" hidden="1" customHeight="1">
      <c r="L14866" s="293"/>
      <c r="M14866" s="290"/>
      <c r="N14866" s="314"/>
    </row>
    <row r="14867" spans="12:14" s="291" customFormat="1" ht="12.75" hidden="1" customHeight="1">
      <c r="L14867" s="293"/>
      <c r="M14867" s="290"/>
      <c r="N14867" s="314"/>
    </row>
    <row r="14868" spans="12:14" s="291" customFormat="1" ht="12.75" hidden="1" customHeight="1">
      <c r="L14868" s="293"/>
      <c r="M14868" s="290"/>
      <c r="N14868" s="314"/>
    </row>
    <row r="14869" spans="12:14" s="291" customFormat="1" ht="12.75" hidden="1" customHeight="1">
      <c r="L14869" s="293"/>
      <c r="M14869" s="290"/>
      <c r="N14869" s="314"/>
    </row>
    <row r="14870" spans="12:14" s="291" customFormat="1" ht="12.75" hidden="1" customHeight="1">
      <c r="L14870" s="293"/>
      <c r="M14870" s="290"/>
      <c r="N14870" s="314"/>
    </row>
    <row r="14871" spans="12:14" s="291" customFormat="1" ht="12.75" hidden="1" customHeight="1">
      <c r="L14871" s="293"/>
      <c r="M14871" s="290"/>
      <c r="N14871" s="314"/>
    </row>
    <row r="14872" spans="12:14" s="291" customFormat="1" ht="12.75" hidden="1" customHeight="1">
      <c r="L14872" s="293"/>
      <c r="M14872" s="290"/>
      <c r="N14872" s="314"/>
    </row>
    <row r="14873" spans="12:14" s="291" customFormat="1" ht="12.75" hidden="1" customHeight="1">
      <c r="L14873" s="293"/>
      <c r="M14873" s="290"/>
      <c r="N14873" s="314"/>
    </row>
    <row r="14874" spans="12:14" s="291" customFormat="1" ht="12.75" hidden="1" customHeight="1">
      <c r="L14874" s="293"/>
      <c r="M14874" s="290"/>
      <c r="N14874" s="314"/>
    </row>
    <row r="14875" spans="12:14" s="291" customFormat="1" ht="12.75" hidden="1" customHeight="1">
      <c r="L14875" s="293"/>
      <c r="M14875" s="290"/>
      <c r="N14875" s="314"/>
    </row>
    <row r="14876" spans="12:14" s="291" customFormat="1" ht="12.75" hidden="1" customHeight="1">
      <c r="L14876" s="293"/>
      <c r="M14876" s="290"/>
      <c r="N14876" s="314"/>
    </row>
    <row r="14877" spans="12:14" s="291" customFormat="1" ht="12.75" hidden="1" customHeight="1">
      <c r="L14877" s="293"/>
      <c r="M14877" s="290"/>
      <c r="N14877" s="314"/>
    </row>
    <row r="14878" spans="12:14" s="291" customFormat="1" ht="12.75" hidden="1" customHeight="1">
      <c r="L14878" s="293"/>
      <c r="M14878" s="290"/>
      <c r="N14878" s="314"/>
    </row>
    <row r="14879" spans="12:14" s="291" customFormat="1" ht="12.75" hidden="1" customHeight="1">
      <c r="L14879" s="293"/>
      <c r="M14879" s="290"/>
      <c r="N14879" s="314"/>
    </row>
    <row r="14880" spans="12:14" s="291" customFormat="1" ht="12.75" hidden="1" customHeight="1">
      <c r="L14880" s="293"/>
      <c r="M14880" s="290"/>
      <c r="N14880" s="314"/>
    </row>
    <row r="14881" spans="12:14" s="291" customFormat="1" ht="12.75" hidden="1" customHeight="1">
      <c r="L14881" s="293"/>
      <c r="M14881" s="290"/>
      <c r="N14881" s="314"/>
    </row>
    <row r="14882" spans="12:14" s="291" customFormat="1" ht="12.75" hidden="1" customHeight="1">
      <c r="L14882" s="293"/>
      <c r="M14882" s="290"/>
      <c r="N14882" s="314"/>
    </row>
    <row r="14883" spans="12:14" s="291" customFormat="1" ht="12.75" hidden="1" customHeight="1">
      <c r="L14883" s="293"/>
      <c r="M14883" s="290"/>
      <c r="N14883" s="314"/>
    </row>
    <row r="14884" spans="12:14" s="291" customFormat="1" ht="12.75" hidden="1" customHeight="1">
      <c r="L14884" s="293"/>
      <c r="M14884" s="290"/>
      <c r="N14884" s="314"/>
    </row>
    <row r="14885" spans="12:14" s="291" customFormat="1" ht="12.75" hidden="1" customHeight="1">
      <c r="L14885" s="293"/>
      <c r="M14885" s="290"/>
      <c r="N14885" s="314"/>
    </row>
    <row r="14886" spans="12:14" s="291" customFormat="1" ht="12.75" hidden="1" customHeight="1">
      <c r="L14886" s="293"/>
      <c r="M14886" s="290"/>
      <c r="N14886" s="314"/>
    </row>
    <row r="14887" spans="12:14" s="291" customFormat="1" ht="12.75" hidden="1" customHeight="1">
      <c r="L14887" s="293"/>
      <c r="M14887" s="290"/>
      <c r="N14887" s="314"/>
    </row>
    <row r="14888" spans="12:14" s="291" customFormat="1" ht="12.75" hidden="1" customHeight="1">
      <c r="L14888" s="293"/>
      <c r="M14888" s="290"/>
      <c r="N14888" s="314"/>
    </row>
    <row r="14889" spans="12:14" s="291" customFormat="1" ht="12.75" hidden="1" customHeight="1">
      <c r="L14889" s="293"/>
      <c r="M14889" s="290"/>
      <c r="N14889" s="314"/>
    </row>
    <row r="14890" spans="12:14" s="291" customFormat="1" ht="12.75" hidden="1" customHeight="1">
      <c r="L14890" s="293"/>
      <c r="M14890" s="290"/>
      <c r="N14890" s="314"/>
    </row>
    <row r="14891" spans="12:14" s="291" customFormat="1" ht="12.75" hidden="1" customHeight="1">
      <c r="L14891" s="293"/>
      <c r="M14891" s="290"/>
      <c r="N14891" s="314"/>
    </row>
    <row r="14892" spans="12:14" s="291" customFormat="1" ht="12.75" hidden="1" customHeight="1">
      <c r="L14892" s="293"/>
      <c r="M14892" s="290"/>
      <c r="N14892" s="314"/>
    </row>
    <row r="14893" spans="12:14" s="291" customFormat="1" ht="12.75" hidden="1" customHeight="1">
      <c r="L14893" s="293"/>
      <c r="M14893" s="290"/>
      <c r="N14893" s="314"/>
    </row>
    <row r="14894" spans="12:14" s="291" customFormat="1" ht="12.75" hidden="1" customHeight="1">
      <c r="L14894" s="293"/>
      <c r="M14894" s="290"/>
      <c r="N14894" s="314"/>
    </row>
    <row r="14895" spans="12:14" s="291" customFormat="1" ht="12.75" hidden="1" customHeight="1">
      <c r="L14895" s="293"/>
      <c r="M14895" s="290"/>
      <c r="N14895" s="314"/>
    </row>
    <row r="14896" spans="12:14" s="291" customFormat="1" ht="12.75" hidden="1" customHeight="1">
      <c r="L14896" s="293"/>
      <c r="M14896" s="290"/>
      <c r="N14896" s="314"/>
    </row>
    <row r="14897" spans="12:14" s="291" customFormat="1" ht="12.75" hidden="1" customHeight="1">
      <c r="L14897" s="293"/>
      <c r="M14897" s="290"/>
      <c r="N14897" s="314"/>
    </row>
    <row r="14898" spans="12:14" s="291" customFormat="1" ht="12.75" hidden="1" customHeight="1">
      <c r="L14898" s="293"/>
      <c r="M14898" s="290"/>
      <c r="N14898" s="314"/>
    </row>
    <row r="14899" spans="12:14" s="291" customFormat="1" ht="12.75" hidden="1" customHeight="1">
      <c r="L14899" s="293"/>
      <c r="M14899" s="290"/>
      <c r="N14899" s="314"/>
    </row>
    <row r="14900" spans="12:14" s="291" customFormat="1" ht="12.75" hidden="1" customHeight="1">
      <c r="L14900" s="293"/>
      <c r="M14900" s="290"/>
      <c r="N14900" s="314"/>
    </row>
    <row r="14901" spans="12:14" s="291" customFormat="1" ht="12.75" hidden="1" customHeight="1">
      <c r="L14901" s="293"/>
      <c r="M14901" s="290"/>
      <c r="N14901" s="314"/>
    </row>
    <row r="14902" spans="12:14" s="291" customFormat="1" ht="12.75" hidden="1" customHeight="1">
      <c r="L14902" s="293"/>
      <c r="M14902" s="290"/>
      <c r="N14902" s="314"/>
    </row>
    <row r="14903" spans="12:14" s="291" customFormat="1" ht="12.75" hidden="1" customHeight="1">
      <c r="L14903" s="293"/>
      <c r="M14903" s="290"/>
      <c r="N14903" s="314"/>
    </row>
    <row r="14904" spans="12:14" s="291" customFormat="1" ht="12.75" hidden="1" customHeight="1">
      <c r="L14904" s="293"/>
      <c r="M14904" s="290"/>
      <c r="N14904" s="314"/>
    </row>
    <row r="14905" spans="12:14" s="291" customFormat="1" ht="12.75" hidden="1" customHeight="1">
      <c r="L14905" s="293"/>
      <c r="M14905" s="290"/>
      <c r="N14905" s="314"/>
    </row>
    <row r="14906" spans="12:14" s="291" customFormat="1" ht="12.75" hidden="1" customHeight="1">
      <c r="L14906" s="293"/>
      <c r="M14906" s="290"/>
      <c r="N14906" s="314"/>
    </row>
    <row r="14907" spans="12:14" s="291" customFormat="1" ht="12.75" hidden="1" customHeight="1">
      <c r="L14907" s="293"/>
      <c r="M14907" s="290"/>
      <c r="N14907" s="314"/>
    </row>
    <row r="14908" spans="12:14" s="291" customFormat="1" ht="12.75" hidden="1" customHeight="1">
      <c r="L14908" s="293"/>
      <c r="M14908" s="290"/>
      <c r="N14908" s="314"/>
    </row>
    <row r="14909" spans="12:14" s="291" customFormat="1" ht="12.75" hidden="1" customHeight="1">
      <c r="L14909" s="293"/>
      <c r="M14909" s="290"/>
      <c r="N14909" s="314"/>
    </row>
    <row r="14910" spans="12:14" s="291" customFormat="1" ht="12.75" hidden="1" customHeight="1">
      <c r="L14910" s="293"/>
      <c r="M14910" s="290"/>
      <c r="N14910" s="314"/>
    </row>
    <row r="14911" spans="12:14" s="291" customFormat="1" ht="12.75" hidden="1" customHeight="1">
      <c r="L14911" s="293"/>
      <c r="M14911" s="290"/>
      <c r="N14911" s="314"/>
    </row>
    <row r="14912" spans="12:14" s="291" customFormat="1" ht="12.75" hidden="1" customHeight="1">
      <c r="L14912" s="293"/>
      <c r="M14912" s="290"/>
      <c r="N14912" s="314"/>
    </row>
    <row r="14913" spans="12:14" s="291" customFormat="1" ht="12.75" hidden="1" customHeight="1">
      <c r="L14913" s="293"/>
      <c r="M14913" s="290"/>
      <c r="N14913" s="314"/>
    </row>
    <row r="14914" spans="12:14" s="291" customFormat="1" ht="12.75" hidden="1" customHeight="1">
      <c r="L14914" s="293"/>
      <c r="M14914" s="290"/>
      <c r="N14914" s="314"/>
    </row>
    <row r="14915" spans="12:14" s="291" customFormat="1" ht="12.75" hidden="1" customHeight="1">
      <c r="L14915" s="293"/>
      <c r="M14915" s="290"/>
      <c r="N14915" s="314"/>
    </row>
    <row r="14916" spans="12:14" s="291" customFormat="1" ht="12.75" hidden="1" customHeight="1">
      <c r="L14916" s="293"/>
      <c r="M14916" s="290"/>
      <c r="N14916" s="314"/>
    </row>
    <row r="14917" spans="12:14" s="291" customFormat="1" ht="12.75" hidden="1" customHeight="1">
      <c r="L14917" s="293"/>
      <c r="M14917" s="290"/>
      <c r="N14917" s="314"/>
    </row>
    <row r="14918" spans="12:14" s="291" customFormat="1" ht="12.75" hidden="1" customHeight="1">
      <c r="L14918" s="293"/>
      <c r="M14918" s="290"/>
      <c r="N14918" s="314"/>
    </row>
    <row r="14919" spans="12:14" s="291" customFormat="1" ht="12.75" hidden="1" customHeight="1">
      <c r="L14919" s="293"/>
      <c r="M14919" s="290"/>
      <c r="N14919" s="314"/>
    </row>
    <row r="14920" spans="12:14" s="291" customFormat="1" ht="12.75" hidden="1" customHeight="1">
      <c r="L14920" s="293"/>
      <c r="M14920" s="290"/>
      <c r="N14920" s="314"/>
    </row>
    <row r="14921" spans="12:14" s="291" customFormat="1" ht="12.75" hidden="1" customHeight="1">
      <c r="L14921" s="293"/>
      <c r="M14921" s="290"/>
      <c r="N14921" s="314"/>
    </row>
    <row r="14922" spans="12:14" s="291" customFormat="1" ht="12.75" hidden="1" customHeight="1">
      <c r="L14922" s="293"/>
      <c r="M14922" s="290"/>
      <c r="N14922" s="314"/>
    </row>
    <row r="14923" spans="12:14" s="291" customFormat="1" ht="12.75" hidden="1" customHeight="1">
      <c r="L14923" s="293"/>
      <c r="M14923" s="290"/>
      <c r="N14923" s="314"/>
    </row>
    <row r="14924" spans="12:14" s="291" customFormat="1" ht="12.75" hidden="1" customHeight="1">
      <c r="L14924" s="293"/>
      <c r="M14924" s="290"/>
      <c r="N14924" s="314"/>
    </row>
    <row r="14925" spans="12:14" s="291" customFormat="1" ht="12.75" hidden="1" customHeight="1">
      <c r="L14925" s="293"/>
      <c r="M14925" s="290"/>
      <c r="N14925" s="314"/>
    </row>
    <row r="14926" spans="12:14" s="291" customFormat="1" ht="12.75" hidden="1" customHeight="1">
      <c r="L14926" s="293"/>
      <c r="M14926" s="290"/>
      <c r="N14926" s="314"/>
    </row>
    <row r="14927" spans="12:14" s="291" customFormat="1" ht="12.75" hidden="1" customHeight="1">
      <c r="L14927" s="293"/>
      <c r="M14927" s="290"/>
      <c r="N14927" s="314"/>
    </row>
    <row r="14928" spans="12:14" s="291" customFormat="1" ht="12.75" hidden="1" customHeight="1">
      <c r="L14928" s="293"/>
      <c r="M14928" s="290"/>
      <c r="N14928" s="314"/>
    </row>
    <row r="14929" spans="12:14" s="291" customFormat="1" ht="12.75" hidden="1" customHeight="1">
      <c r="L14929" s="293"/>
      <c r="M14929" s="290"/>
      <c r="N14929" s="314"/>
    </row>
    <row r="14930" spans="12:14" s="291" customFormat="1" ht="12.75" hidden="1" customHeight="1">
      <c r="L14930" s="293"/>
      <c r="M14930" s="290"/>
      <c r="N14930" s="314"/>
    </row>
    <row r="14931" spans="12:14" s="291" customFormat="1" ht="12.75" hidden="1" customHeight="1">
      <c r="L14931" s="293"/>
      <c r="M14931" s="290"/>
      <c r="N14931" s="314"/>
    </row>
    <row r="14932" spans="12:14" s="291" customFormat="1" ht="12.75" hidden="1" customHeight="1">
      <c r="L14932" s="293"/>
      <c r="M14932" s="290"/>
      <c r="N14932" s="314"/>
    </row>
    <row r="14933" spans="12:14" s="291" customFormat="1" ht="12.75" hidden="1" customHeight="1">
      <c r="L14933" s="293"/>
      <c r="M14933" s="290"/>
      <c r="N14933" s="314"/>
    </row>
    <row r="14934" spans="12:14" s="291" customFormat="1" ht="12.75" hidden="1" customHeight="1">
      <c r="L14934" s="293"/>
      <c r="M14934" s="290"/>
      <c r="N14934" s="314"/>
    </row>
    <row r="14935" spans="12:14" s="291" customFormat="1" ht="12.75" hidden="1" customHeight="1">
      <c r="L14935" s="293"/>
      <c r="M14935" s="290"/>
      <c r="N14935" s="314"/>
    </row>
    <row r="14936" spans="12:14" s="291" customFormat="1" ht="12.75" hidden="1" customHeight="1">
      <c r="L14936" s="293"/>
      <c r="M14936" s="290"/>
      <c r="N14936" s="314"/>
    </row>
    <row r="14937" spans="12:14" s="291" customFormat="1" ht="12.75" hidden="1" customHeight="1">
      <c r="L14937" s="293"/>
      <c r="M14937" s="290"/>
      <c r="N14937" s="314"/>
    </row>
    <row r="14938" spans="12:14" s="291" customFormat="1" ht="12.75" hidden="1" customHeight="1">
      <c r="L14938" s="293"/>
      <c r="M14938" s="290"/>
      <c r="N14938" s="314"/>
    </row>
    <row r="14939" spans="12:14" s="291" customFormat="1" ht="12.75" hidden="1" customHeight="1">
      <c r="L14939" s="293"/>
      <c r="M14939" s="290"/>
      <c r="N14939" s="314"/>
    </row>
    <row r="14940" spans="12:14" s="291" customFormat="1" ht="12.75" hidden="1" customHeight="1">
      <c r="L14940" s="293"/>
      <c r="M14940" s="290"/>
      <c r="N14940" s="314"/>
    </row>
    <row r="14941" spans="12:14" s="291" customFormat="1" ht="12.75" hidden="1" customHeight="1">
      <c r="L14941" s="293"/>
      <c r="M14941" s="290"/>
      <c r="N14941" s="314"/>
    </row>
    <row r="14942" spans="12:14" s="291" customFormat="1" ht="12.75" hidden="1" customHeight="1">
      <c r="L14942" s="293"/>
      <c r="M14942" s="290"/>
      <c r="N14942" s="314"/>
    </row>
    <row r="14943" spans="12:14" s="291" customFormat="1" ht="12.75" hidden="1" customHeight="1">
      <c r="L14943" s="293"/>
      <c r="M14943" s="290"/>
      <c r="N14943" s="314"/>
    </row>
    <row r="14944" spans="12:14" s="291" customFormat="1" ht="12.75" hidden="1" customHeight="1">
      <c r="L14944" s="293"/>
      <c r="M14944" s="290"/>
      <c r="N14944" s="314"/>
    </row>
    <row r="14945" spans="12:14" s="291" customFormat="1" ht="12.75" hidden="1" customHeight="1">
      <c r="L14945" s="293"/>
      <c r="M14945" s="290"/>
      <c r="N14945" s="314"/>
    </row>
    <row r="14946" spans="12:14" s="291" customFormat="1" ht="12.75" hidden="1" customHeight="1">
      <c r="L14946" s="293"/>
      <c r="M14946" s="290"/>
      <c r="N14946" s="314"/>
    </row>
    <row r="14947" spans="12:14" s="291" customFormat="1" ht="12.75" hidden="1" customHeight="1">
      <c r="L14947" s="293"/>
      <c r="M14947" s="290"/>
      <c r="N14947" s="314"/>
    </row>
    <row r="14948" spans="12:14" s="291" customFormat="1" ht="12.75" hidden="1" customHeight="1">
      <c r="L14948" s="293"/>
      <c r="M14948" s="290"/>
      <c r="N14948" s="314"/>
    </row>
    <row r="14949" spans="12:14" s="291" customFormat="1" ht="12.75" hidden="1" customHeight="1">
      <c r="L14949" s="293"/>
      <c r="M14949" s="290"/>
      <c r="N14949" s="314"/>
    </row>
    <row r="14950" spans="12:14" s="291" customFormat="1" ht="12.75" hidden="1" customHeight="1">
      <c r="L14950" s="293"/>
      <c r="M14950" s="290"/>
      <c r="N14950" s="314"/>
    </row>
    <row r="14951" spans="12:14" s="291" customFormat="1" ht="12.75" hidden="1" customHeight="1">
      <c r="L14951" s="293"/>
      <c r="M14951" s="290"/>
      <c r="N14951" s="314"/>
    </row>
    <row r="14952" spans="12:14" s="291" customFormat="1" ht="12.75" hidden="1" customHeight="1">
      <c r="L14952" s="293"/>
      <c r="M14952" s="290"/>
      <c r="N14952" s="314"/>
    </row>
    <row r="14953" spans="12:14" s="291" customFormat="1" ht="12.75" hidden="1" customHeight="1">
      <c r="L14953" s="293"/>
      <c r="M14953" s="290"/>
      <c r="N14953" s="314"/>
    </row>
    <row r="14954" spans="12:14" s="291" customFormat="1" ht="12.75" hidden="1" customHeight="1">
      <c r="L14954" s="293"/>
      <c r="M14954" s="290"/>
      <c r="N14954" s="314"/>
    </row>
    <row r="14955" spans="12:14" s="291" customFormat="1" ht="12.75" hidden="1" customHeight="1">
      <c r="L14955" s="293"/>
      <c r="M14955" s="290"/>
      <c r="N14955" s="314"/>
    </row>
    <row r="14956" spans="12:14" s="291" customFormat="1" ht="12.75" hidden="1" customHeight="1">
      <c r="L14956" s="293"/>
      <c r="M14956" s="290"/>
      <c r="N14956" s="314"/>
    </row>
    <row r="14957" spans="12:14" s="291" customFormat="1" ht="12.75" hidden="1" customHeight="1">
      <c r="L14957" s="293"/>
      <c r="M14957" s="290"/>
      <c r="N14957" s="314"/>
    </row>
    <row r="14958" spans="12:14" s="291" customFormat="1" ht="12.75" hidden="1" customHeight="1">
      <c r="L14958" s="293"/>
      <c r="M14958" s="290"/>
      <c r="N14958" s="314"/>
    </row>
    <row r="14959" spans="12:14" s="291" customFormat="1" ht="12.75" hidden="1" customHeight="1">
      <c r="L14959" s="293"/>
      <c r="M14959" s="290"/>
      <c r="N14959" s="314"/>
    </row>
    <row r="14960" spans="12:14" s="291" customFormat="1" ht="12.75" hidden="1" customHeight="1">
      <c r="L14960" s="293"/>
      <c r="M14960" s="290"/>
      <c r="N14960" s="314"/>
    </row>
    <row r="14961" spans="12:14" s="291" customFormat="1" ht="12.75" hidden="1" customHeight="1">
      <c r="L14961" s="293"/>
      <c r="M14961" s="290"/>
      <c r="N14961" s="314"/>
    </row>
    <row r="14962" spans="12:14" s="291" customFormat="1" ht="12.75" hidden="1" customHeight="1">
      <c r="L14962" s="293"/>
      <c r="M14962" s="290"/>
      <c r="N14962" s="314"/>
    </row>
    <row r="14963" spans="12:14" s="291" customFormat="1" ht="12.75" hidden="1" customHeight="1">
      <c r="L14963" s="293"/>
      <c r="M14963" s="290"/>
      <c r="N14963" s="314"/>
    </row>
    <row r="14964" spans="12:14" s="291" customFormat="1" ht="12.75" hidden="1" customHeight="1">
      <c r="L14964" s="293"/>
      <c r="M14964" s="290"/>
      <c r="N14964" s="314"/>
    </row>
    <row r="14965" spans="12:14" s="291" customFormat="1" ht="12.75" hidden="1" customHeight="1">
      <c r="L14965" s="293"/>
      <c r="M14965" s="290"/>
      <c r="N14965" s="314"/>
    </row>
    <row r="14966" spans="12:14" s="291" customFormat="1" ht="12.75" hidden="1" customHeight="1">
      <c r="L14966" s="293"/>
      <c r="M14966" s="290"/>
      <c r="N14966" s="314"/>
    </row>
    <row r="14967" spans="12:14" s="291" customFormat="1" ht="12.75" hidden="1" customHeight="1">
      <c r="L14967" s="293"/>
      <c r="M14967" s="290"/>
      <c r="N14967" s="314"/>
    </row>
    <row r="14968" spans="12:14" s="291" customFormat="1" ht="12.75" hidden="1" customHeight="1">
      <c r="L14968" s="293"/>
      <c r="M14968" s="290"/>
      <c r="N14968" s="314"/>
    </row>
    <row r="14969" spans="12:14" s="291" customFormat="1" ht="12.75" hidden="1" customHeight="1">
      <c r="L14969" s="293"/>
      <c r="M14969" s="290"/>
      <c r="N14969" s="314"/>
    </row>
    <row r="14970" spans="12:14" s="291" customFormat="1" ht="12.75" hidden="1" customHeight="1">
      <c r="L14970" s="293"/>
      <c r="M14970" s="290"/>
      <c r="N14970" s="314"/>
    </row>
    <row r="14971" spans="12:14" s="291" customFormat="1" ht="12.75" hidden="1" customHeight="1">
      <c r="L14971" s="293"/>
      <c r="M14971" s="290"/>
      <c r="N14971" s="314"/>
    </row>
    <row r="14972" spans="12:14" s="291" customFormat="1" ht="12.75" hidden="1" customHeight="1">
      <c r="L14972" s="293"/>
      <c r="M14972" s="290"/>
      <c r="N14972" s="314"/>
    </row>
    <row r="14973" spans="12:14" s="291" customFormat="1" ht="12.75" hidden="1" customHeight="1">
      <c r="L14973" s="293"/>
      <c r="M14973" s="290"/>
      <c r="N14973" s="314"/>
    </row>
    <row r="14974" spans="12:14" s="291" customFormat="1" ht="12.75" hidden="1" customHeight="1">
      <c r="L14974" s="293"/>
      <c r="M14974" s="290"/>
      <c r="N14974" s="314"/>
    </row>
    <row r="14975" spans="12:14" s="291" customFormat="1" ht="12.75" hidden="1" customHeight="1">
      <c r="L14975" s="293"/>
      <c r="M14975" s="290"/>
      <c r="N14975" s="314"/>
    </row>
    <row r="14976" spans="12:14" s="291" customFormat="1" ht="12.75" hidden="1" customHeight="1">
      <c r="L14976" s="293"/>
      <c r="M14976" s="290"/>
      <c r="N14976" s="314"/>
    </row>
    <row r="14977" spans="12:14" s="291" customFormat="1" ht="12.75" hidden="1" customHeight="1">
      <c r="L14977" s="293"/>
      <c r="M14977" s="290"/>
      <c r="N14977" s="314"/>
    </row>
    <row r="14978" spans="12:14" s="291" customFormat="1" ht="12.75" hidden="1" customHeight="1">
      <c r="L14978" s="293"/>
      <c r="M14978" s="290"/>
      <c r="N14978" s="314"/>
    </row>
    <row r="14979" spans="12:14" s="291" customFormat="1" ht="12.75" hidden="1" customHeight="1">
      <c r="L14979" s="293"/>
      <c r="M14979" s="290"/>
      <c r="N14979" s="314"/>
    </row>
    <row r="14980" spans="12:14" s="291" customFormat="1" ht="12.75" hidden="1" customHeight="1">
      <c r="L14980" s="293"/>
      <c r="M14980" s="290"/>
      <c r="N14980" s="314"/>
    </row>
    <row r="14981" spans="12:14" s="291" customFormat="1" ht="12.75" hidden="1" customHeight="1">
      <c r="L14981" s="293"/>
      <c r="M14981" s="290"/>
      <c r="N14981" s="314"/>
    </row>
    <row r="14982" spans="12:14" s="291" customFormat="1" ht="12.75" hidden="1" customHeight="1">
      <c r="L14982" s="293"/>
      <c r="M14982" s="290"/>
      <c r="N14982" s="314"/>
    </row>
    <row r="14983" spans="12:14" s="291" customFormat="1" ht="12.75" hidden="1" customHeight="1">
      <c r="L14983" s="293"/>
      <c r="M14983" s="290"/>
      <c r="N14983" s="314"/>
    </row>
    <row r="14984" spans="12:14" s="291" customFormat="1" ht="12.75" hidden="1" customHeight="1">
      <c r="L14984" s="293"/>
      <c r="M14984" s="290"/>
      <c r="N14984" s="314"/>
    </row>
    <row r="14985" spans="12:14" s="291" customFormat="1" ht="12.75" hidden="1" customHeight="1">
      <c r="L14985" s="293"/>
      <c r="M14985" s="290"/>
      <c r="N14985" s="314"/>
    </row>
    <row r="14986" spans="12:14" s="291" customFormat="1" ht="12.75" hidden="1" customHeight="1">
      <c r="L14986" s="293"/>
      <c r="M14986" s="290"/>
      <c r="N14986" s="314"/>
    </row>
    <row r="14987" spans="12:14" s="291" customFormat="1" ht="12.75" hidden="1" customHeight="1">
      <c r="L14987" s="293"/>
      <c r="M14987" s="290"/>
      <c r="N14987" s="314"/>
    </row>
    <row r="14988" spans="12:14" s="291" customFormat="1" ht="12.75" hidden="1" customHeight="1">
      <c r="L14988" s="293"/>
      <c r="M14988" s="290"/>
      <c r="N14988" s="314"/>
    </row>
    <row r="14989" spans="12:14" s="291" customFormat="1" ht="12.75" hidden="1" customHeight="1">
      <c r="L14989" s="293"/>
      <c r="M14989" s="290"/>
      <c r="N14989" s="314"/>
    </row>
    <row r="14990" spans="12:14" s="291" customFormat="1" ht="12.75" hidden="1" customHeight="1">
      <c r="L14990" s="293"/>
      <c r="M14990" s="290"/>
      <c r="N14990" s="314"/>
    </row>
    <row r="14991" spans="12:14" s="291" customFormat="1" ht="12.75" hidden="1" customHeight="1">
      <c r="L14991" s="293"/>
      <c r="M14991" s="290"/>
      <c r="N14991" s="314"/>
    </row>
    <row r="14992" spans="12:14" s="291" customFormat="1" ht="12.75" hidden="1" customHeight="1">
      <c r="L14992" s="293"/>
      <c r="M14992" s="290"/>
      <c r="N14992" s="314"/>
    </row>
    <row r="14993" spans="12:14" s="291" customFormat="1" ht="12.75" hidden="1" customHeight="1">
      <c r="L14993" s="293"/>
      <c r="M14993" s="290"/>
      <c r="N14993" s="314"/>
    </row>
    <row r="14994" spans="12:14" s="291" customFormat="1" ht="12.75" hidden="1" customHeight="1">
      <c r="L14994" s="293"/>
      <c r="M14994" s="290"/>
      <c r="N14994" s="314"/>
    </row>
    <row r="14995" spans="12:14" s="291" customFormat="1" ht="12.75" hidden="1" customHeight="1">
      <c r="L14995" s="293"/>
      <c r="M14995" s="290"/>
      <c r="N14995" s="314"/>
    </row>
    <row r="14996" spans="12:14" s="291" customFormat="1" ht="12.75" hidden="1" customHeight="1">
      <c r="L14996" s="293"/>
      <c r="M14996" s="290"/>
      <c r="N14996" s="314"/>
    </row>
    <row r="14997" spans="12:14" s="291" customFormat="1" ht="12.75" hidden="1" customHeight="1">
      <c r="L14997" s="293"/>
      <c r="M14997" s="290"/>
      <c r="N14997" s="314"/>
    </row>
    <row r="14998" spans="12:14" s="291" customFormat="1" ht="12.75" hidden="1" customHeight="1">
      <c r="L14998" s="293"/>
      <c r="M14998" s="290"/>
      <c r="N14998" s="314"/>
    </row>
    <row r="14999" spans="12:14" s="291" customFormat="1" ht="12.75" hidden="1" customHeight="1">
      <c r="L14999" s="293"/>
      <c r="M14999" s="290"/>
      <c r="N14999" s="314"/>
    </row>
    <row r="15000" spans="12:14" s="291" customFormat="1" ht="12.75" hidden="1" customHeight="1">
      <c r="L15000" s="293"/>
      <c r="M15000" s="290"/>
      <c r="N15000" s="314"/>
    </row>
    <row r="15001" spans="12:14" s="291" customFormat="1" ht="12.75" hidden="1" customHeight="1">
      <c r="L15001" s="293"/>
      <c r="M15001" s="290"/>
      <c r="N15001" s="314"/>
    </row>
    <row r="15002" spans="12:14" s="291" customFormat="1" ht="12.75" hidden="1" customHeight="1">
      <c r="L15002" s="293"/>
      <c r="M15002" s="290"/>
      <c r="N15002" s="314"/>
    </row>
    <row r="15003" spans="12:14" s="291" customFormat="1" ht="12.75" hidden="1" customHeight="1">
      <c r="L15003" s="293"/>
      <c r="M15003" s="290"/>
      <c r="N15003" s="314"/>
    </row>
    <row r="15004" spans="12:14" s="291" customFormat="1" ht="12.75" hidden="1" customHeight="1">
      <c r="L15004" s="293"/>
      <c r="M15004" s="290"/>
      <c r="N15004" s="314"/>
    </row>
    <row r="15005" spans="12:14" s="291" customFormat="1" ht="12.75" hidden="1" customHeight="1">
      <c r="L15005" s="293"/>
      <c r="M15005" s="290"/>
      <c r="N15005" s="314"/>
    </row>
    <row r="15006" spans="12:14" s="291" customFormat="1" ht="12.75" hidden="1" customHeight="1">
      <c r="L15006" s="293"/>
      <c r="M15006" s="290"/>
      <c r="N15006" s="314"/>
    </row>
    <row r="15007" spans="12:14" s="291" customFormat="1" ht="12.75" hidden="1" customHeight="1">
      <c r="L15007" s="293"/>
      <c r="M15007" s="290"/>
      <c r="N15007" s="314"/>
    </row>
    <row r="15008" spans="12:14" s="291" customFormat="1" ht="12.75" hidden="1" customHeight="1">
      <c r="L15008" s="293"/>
      <c r="M15008" s="290"/>
      <c r="N15008" s="314"/>
    </row>
    <row r="15009" spans="12:14" s="291" customFormat="1" ht="12.75" hidden="1" customHeight="1">
      <c r="L15009" s="293"/>
      <c r="M15009" s="290"/>
      <c r="N15009" s="314"/>
    </row>
    <row r="15010" spans="12:14" s="291" customFormat="1" ht="12.75" hidden="1" customHeight="1">
      <c r="L15010" s="293"/>
      <c r="M15010" s="290"/>
      <c r="N15010" s="314"/>
    </row>
    <row r="15011" spans="12:14" s="291" customFormat="1" ht="12.75" hidden="1" customHeight="1">
      <c r="L15011" s="293"/>
      <c r="M15011" s="290"/>
      <c r="N15011" s="314"/>
    </row>
    <row r="15012" spans="12:14" s="291" customFormat="1" ht="12.75" hidden="1" customHeight="1">
      <c r="L15012" s="293"/>
      <c r="M15012" s="290"/>
      <c r="N15012" s="314"/>
    </row>
    <row r="15013" spans="12:14" s="291" customFormat="1" ht="12.75" hidden="1" customHeight="1">
      <c r="L15013" s="293"/>
      <c r="M15013" s="290"/>
      <c r="N15013" s="314"/>
    </row>
    <row r="15014" spans="12:14" s="291" customFormat="1" ht="12.75" hidden="1" customHeight="1">
      <c r="L15014" s="293"/>
      <c r="M15014" s="290"/>
      <c r="N15014" s="314"/>
    </row>
    <row r="15015" spans="12:14" s="291" customFormat="1" ht="12.75" hidden="1" customHeight="1">
      <c r="L15015" s="293"/>
      <c r="M15015" s="290"/>
      <c r="N15015" s="314"/>
    </row>
    <row r="15016" spans="12:14" s="291" customFormat="1" ht="12.75" hidden="1" customHeight="1">
      <c r="L15016" s="293"/>
      <c r="M15016" s="290"/>
      <c r="N15016" s="314"/>
    </row>
    <row r="15017" spans="12:14" s="291" customFormat="1" ht="12.75" hidden="1" customHeight="1">
      <c r="L15017" s="293"/>
      <c r="M15017" s="290"/>
      <c r="N15017" s="314"/>
    </row>
    <row r="15018" spans="12:14" s="291" customFormat="1" ht="12.75" hidden="1" customHeight="1">
      <c r="L15018" s="293"/>
      <c r="M15018" s="290"/>
      <c r="N15018" s="314"/>
    </row>
    <row r="15019" spans="12:14" s="291" customFormat="1" ht="12.75" hidden="1" customHeight="1">
      <c r="L15019" s="293"/>
      <c r="M15019" s="290"/>
      <c r="N15019" s="314"/>
    </row>
    <row r="15020" spans="12:14" s="291" customFormat="1" ht="12.75" hidden="1" customHeight="1">
      <c r="L15020" s="293"/>
      <c r="M15020" s="290"/>
      <c r="N15020" s="314"/>
    </row>
    <row r="15021" spans="12:14" s="291" customFormat="1" ht="12.75" hidden="1" customHeight="1">
      <c r="L15021" s="293"/>
      <c r="M15021" s="290"/>
      <c r="N15021" s="314"/>
    </row>
    <row r="15022" spans="12:14" s="291" customFormat="1" ht="12.75" hidden="1" customHeight="1">
      <c r="L15022" s="293"/>
      <c r="M15022" s="290"/>
      <c r="N15022" s="314"/>
    </row>
    <row r="15023" spans="12:14" s="291" customFormat="1" ht="12.75" hidden="1" customHeight="1">
      <c r="L15023" s="293"/>
      <c r="M15023" s="290"/>
      <c r="N15023" s="314"/>
    </row>
    <row r="15024" spans="12:14" s="291" customFormat="1" ht="12.75" hidden="1" customHeight="1">
      <c r="L15024" s="293"/>
      <c r="M15024" s="290"/>
      <c r="N15024" s="314"/>
    </row>
    <row r="15025" spans="12:14" s="291" customFormat="1" ht="12.75" hidden="1" customHeight="1">
      <c r="L15025" s="293"/>
      <c r="M15025" s="290"/>
      <c r="N15025" s="314"/>
    </row>
    <row r="15026" spans="12:14" s="291" customFormat="1" ht="12.75" hidden="1" customHeight="1">
      <c r="L15026" s="293"/>
      <c r="M15026" s="290"/>
      <c r="N15026" s="314"/>
    </row>
    <row r="15027" spans="12:14" s="291" customFormat="1" ht="12.75" hidden="1" customHeight="1">
      <c r="L15027" s="293"/>
      <c r="M15027" s="290"/>
      <c r="N15027" s="314"/>
    </row>
    <row r="15028" spans="12:14" s="291" customFormat="1" ht="12.75" hidden="1" customHeight="1">
      <c r="L15028" s="293"/>
      <c r="M15028" s="290"/>
      <c r="N15028" s="314"/>
    </row>
    <row r="15029" spans="12:14" s="291" customFormat="1" ht="12.75" hidden="1" customHeight="1">
      <c r="L15029" s="293"/>
      <c r="M15029" s="290"/>
      <c r="N15029" s="314"/>
    </row>
    <row r="15030" spans="12:14" s="291" customFormat="1" ht="12.75" hidden="1" customHeight="1">
      <c r="L15030" s="293"/>
      <c r="M15030" s="290"/>
      <c r="N15030" s="314"/>
    </row>
    <row r="15031" spans="12:14" s="291" customFormat="1" ht="12.75" hidden="1" customHeight="1">
      <c r="L15031" s="293"/>
      <c r="M15031" s="290"/>
      <c r="N15031" s="314"/>
    </row>
    <row r="15032" spans="12:14" s="291" customFormat="1" ht="12.75" hidden="1" customHeight="1">
      <c r="L15032" s="293"/>
      <c r="M15032" s="290"/>
      <c r="N15032" s="314"/>
    </row>
    <row r="15033" spans="12:14" s="291" customFormat="1" ht="12.75" hidden="1" customHeight="1">
      <c r="L15033" s="293"/>
      <c r="M15033" s="290"/>
      <c r="N15033" s="314"/>
    </row>
    <row r="15034" spans="12:14" s="291" customFormat="1" ht="12.75" hidden="1" customHeight="1">
      <c r="L15034" s="293"/>
      <c r="M15034" s="290"/>
      <c r="N15034" s="314"/>
    </row>
    <row r="15035" spans="12:14" s="291" customFormat="1" ht="12.75" hidden="1" customHeight="1">
      <c r="L15035" s="293"/>
      <c r="M15035" s="290"/>
      <c r="N15035" s="314"/>
    </row>
    <row r="15036" spans="12:14" s="291" customFormat="1" ht="12.75" hidden="1" customHeight="1">
      <c r="L15036" s="293"/>
      <c r="M15036" s="290"/>
      <c r="N15036" s="314"/>
    </row>
    <row r="15037" spans="12:14" s="291" customFormat="1" ht="12.75" hidden="1" customHeight="1">
      <c r="L15037" s="293"/>
      <c r="M15037" s="290"/>
      <c r="N15037" s="314"/>
    </row>
    <row r="15038" spans="12:14" s="291" customFormat="1" ht="12.75" hidden="1" customHeight="1">
      <c r="L15038" s="293"/>
      <c r="M15038" s="290"/>
      <c r="N15038" s="314"/>
    </row>
    <row r="15039" spans="12:14" s="291" customFormat="1" ht="12.75" hidden="1" customHeight="1">
      <c r="L15039" s="293"/>
      <c r="M15039" s="290"/>
      <c r="N15039" s="314"/>
    </row>
    <row r="15040" spans="12:14" s="291" customFormat="1" ht="12.75" hidden="1" customHeight="1">
      <c r="L15040" s="293"/>
      <c r="M15040" s="290"/>
      <c r="N15040" s="314"/>
    </row>
    <row r="15041" spans="12:14" s="291" customFormat="1" ht="12.75" hidden="1" customHeight="1">
      <c r="L15041" s="293"/>
      <c r="M15041" s="290"/>
      <c r="N15041" s="314"/>
    </row>
    <row r="15042" spans="12:14" s="291" customFormat="1" ht="12.75" hidden="1" customHeight="1">
      <c r="L15042" s="293"/>
      <c r="M15042" s="290"/>
      <c r="N15042" s="314"/>
    </row>
    <row r="15043" spans="12:14" s="291" customFormat="1" ht="12.75" hidden="1" customHeight="1">
      <c r="L15043" s="293"/>
      <c r="M15043" s="290"/>
      <c r="N15043" s="314"/>
    </row>
    <row r="15044" spans="12:14" s="291" customFormat="1" ht="12.75" hidden="1" customHeight="1">
      <c r="L15044" s="293"/>
      <c r="M15044" s="290"/>
      <c r="N15044" s="314"/>
    </row>
    <row r="15045" spans="12:14" s="291" customFormat="1" ht="12.75" hidden="1" customHeight="1">
      <c r="L15045" s="293"/>
      <c r="M15045" s="290"/>
      <c r="N15045" s="314"/>
    </row>
    <row r="15046" spans="12:14" s="291" customFormat="1" ht="12.75" hidden="1" customHeight="1">
      <c r="L15046" s="293"/>
      <c r="M15046" s="290"/>
      <c r="N15046" s="314"/>
    </row>
    <row r="15047" spans="12:14" s="291" customFormat="1" ht="12.75" hidden="1" customHeight="1">
      <c r="L15047" s="293"/>
      <c r="M15047" s="290"/>
      <c r="N15047" s="314"/>
    </row>
    <row r="15048" spans="12:14" s="291" customFormat="1" ht="12.75" hidden="1" customHeight="1">
      <c r="L15048" s="293"/>
      <c r="M15048" s="290"/>
      <c r="N15048" s="314"/>
    </row>
    <row r="15049" spans="12:14" s="291" customFormat="1" ht="12.75" hidden="1" customHeight="1">
      <c r="L15049" s="293"/>
      <c r="M15049" s="290"/>
      <c r="N15049" s="314"/>
    </row>
    <row r="15050" spans="12:14" s="291" customFormat="1" ht="12.75" hidden="1" customHeight="1">
      <c r="L15050" s="293"/>
      <c r="M15050" s="290"/>
      <c r="N15050" s="314"/>
    </row>
    <row r="15051" spans="12:14" s="291" customFormat="1" ht="12.75" hidden="1" customHeight="1">
      <c r="L15051" s="293"/>
      <c r="M15051" s="290"/>
      <c r="N15051" s="314"/>
    </row>
    <row r="15052" spans="12:14" s="291" customFormat="1" ht="12.75" hidden="1" customHeight="1">
      <c r="L15052" s="293"/>
      <c r="M15052" s="290"/>
      <c r="N15052" s="314"/>
    </row>
    <row r="15053" spans="12:14" s="291" customFormat="1" ht="12.75" hidden="1" customHeight="1">
      <c r="L15053" s="293"/>
      <c r="M15053" s="290"/>
      <c r="N15053" s="314"/>
    </row>
    <row r="15054" spans="12:14" s="291" customFormat="1" ht="12.75" hidden="1" customHeight="1">
      <c r="L15054" s="293"/>
      <c r="M15054" s="290"/>
      <c r="N15054" s="314"/>
    </row>
    <row r="15055" spans="12:14" s="291" customFormat="1" ht="12.75" hidden="1" customHeight="1">
      <c r="L15055" s="293"/>
      <c r="M15055" s="290"/>
      <c r="N15055" s="314"/>
    </row>
    <row r="15056" spans="12:14" s="291" customFormat="1" ht="12.75" hidden="1" customHeight="1">
      <c r="L15056" s="293"/>
      <c r="M15056" s="290"/>
      <c r="N15056" s="314"/>
    </row>
    <row r="15057" spans="12:14" s="291" customFormat="1" ht="12.75" hidden="1" customHeight="1">
      <c r="L15057" s="293"/>
      <c r="M15057" s="290"/>
      <c r="N15057" s="314"/>
    </row>
    <row r="15058" spans="12:14" s="291" customFormat="1" ht="12.75" hidden="1" customHeight="1">
      <c r="L15058" s="293"/>
      <c r="M15058" s="290"/>
      <c r="N15058" s="314"/>
    </row>
    <row r="15059" spans="12:14" s="291" customFormat="1" ht="12.75" hidden="1" customHeight="1">
      <c r="L15059" s="293"/>
      <c r="M15059" s="290"/>
      <c r="N15059" s="314"/>
    </row>
    <row r="15060" spans="12:14" s="291" customFormat="1" ht="12.75" hidden="1" customHeight="1">
      <c r="L15060" s="293"/>
      <c r="M15060" s="290"/>
      <c r="N15060" s="314"/>
    </row>
    <row r="15061" spans="12:14" s="291" customFormat="1" ht="12.75" hidden="1" customHeight="1">
      <c r="L15061" s="293"/>
      <c r="M15061" s="290"/>
      <c r="N15061" s="314"/>
    </row>
    <row r="15062" spans="12:14" s="291" customFormat="1" ht="12.75" hidden="1" customHeight="1">
      <c r="L15062" s="293"/>
      <c r="M15062" s="290"/>
      <c r="N15062" s="314"/>
    </row>
    <row r="15063" spans="12:14" s="291" customFormat="1" ht="12.75" hidden="1" customHeight="1">
      <c r="L15063" s="293"/>
      <c r="M15063" s="290"/>
      <c r="N15063" s="314"/>
    </row>
    <row r="15064" spans="12:14" s="291" customFormat="1" ht="12.75" hidden="1" customHeight="1">
      <c r="L15064" s="293"/>
      <c r="M15064" s="290"/>
      <c r="N15064" s="314"/>
    </row>
    <row r="15065" spans="12:14" s="291" customFormat="1" ht="12.75" hidden="1" customHeight="1">
      <c r="L15065" s="293"/>
      <c r="M15065" s="290"/>
      <c r="N15065" s="314"/>
    </row>
    <row r="15066" spans="12:14" s="291" customFormat="1" ht="12.75" hidden="1" customHeight="1">
      <c r="L15066" s="293"/>
      <c r="M15066" s="290"/>
      <c r="N15066" s="314"/>
    </row>
    <row r="15067" spans="12:14" s="291" customFormat="1" ht="12.75" hidden="1" customHeight="1">
      <c r="L15067" s="293"/>
      <c r="M15067" s="290"/>
      <c r="N15067" s="314"/>
    </row>
    <row r="15068" spans="12:14" s="291" customFormat="1" ht="12.75" hidden="1" customHeight="1">
      <c r="L15068" s="293"/>
      <c r="M15068" s="290"/>
      <c r="N15068" s="314"/>
    </row>
    <row r="15069" spans="12:14" s="291" customFormat="1" ht="12.75" hidden="1" customHeight="1">
      <c r="L15069" s="293"/>
      <c r="M15069" s="290"/>
      <c r="N15069" s="314"/>
    </row>
    <row r="15070" spans="12:14" s="291" customFormat="1" ht="12.75" hidden="1" customHeight="1">
      <c r="L15070" s="293"/>
      <c r="M15070" s="290"/>
      <c r="N15070" s="314"/>
    </row>
    <row r="15071" spans="12:14" s="291" customFormat="1" ht="12.75" hidden="1" customHeight="1">
      <c r="L15071" s="293"/>
      <c r="M15071" s="290"/>
      <c r="N15071" s="314"/>
    </row>
    <row r="15072" spans="12:14" s="291" customFormat="1" ht="12.75" hidden="1" customHeight="1">
      <c r="L15072" s="293"/>
      <c r="M15072" s="290"/>
      <c r="N15072" s="314"/>
    </row>
    <row r="15073" spans="12:14" s="291" customFormat="1" ht="12.75" hidden="1" customHeight="1">
      <c r="L15073" s="293"/>
      <c r="M15073" s="290"/>
      <c r="N15073" s="314"/>
    </row>
    <row r="15074" spans="12:14" s="291" customFormat="1" ht="12.75" hidden="1" customHeight="1">
      <c r="L15074" s="293"/>
      <c r="M15074" s="290"/>
      <c r="N15074" s="314"/>
    </row>
    <row r="15075" spans="12:14" s="291" customFormat="1" ht="12.75" hidden="1" customHeight="1">
      <c r="L15075" s="293"/>
      <c r="M15075" s="290"/>
      <c r="N15075" s="314"/>
    </row>
    <row r="15076" spans="12:14" s="291" customFormat="1" ht="12.75" hidden="1" customHeight="1">
      <c r="L15076" s="293"/>
      <c r="M15076" s="290"/>
      <c r="N15076" s="314"/>
    </row>
    <row r="15077" spans="12:14" s="291" customFormat="1" ht="12.75" hidden="1" customHeight="1">
      <c r="L15077" s="293"/>
      <c r="M15077" s="290"/>
      <c r="N15077" s="314"/>
    </row>
    <row r="15078" spans="12:14" s="291" customFormat="1" ht="12.75" hidden="1" customHeight="1">
      <c r="L15078" s="293"/>
      <c r="M15078" s="290"/>
      <c r="N15078" s="314"/>
    </row>
    <row r="15079" spans="12:14" s="291" customFormat="1" ht="12.75" hidden="1" customHeight="1">
      <c r="L15079" s="293"/>
      <c r="M15079" s="290"/>
      <c r="N15079" s="314"/>
    </row>
    <row r="15080" spans="12:14" s="291" customFormat="1" ht="12.75" hidden="1" customHeight="1">
      <c r="L15080" s="293"/>
      <c r="M15080" s="290"/>
      <c r="N15080" s="314"/>
    </row>
    <row r="15081" spans="12:14" s="291" customFormat="1" ht="12.75" hidden="1" customHeight="1">
      <c r="L15081" s="293"/>
      <c r="M15081" s="290"/>
      <c r="N15081" s="314"/>
    </row>
    <row r="15082" spans="12:14" s="291" customFormat="1" ht="12.75" hidden="1" customHeight="1">
      <c r="L15082" s="293"/>
      <c r="M15082" s="290"/>
      <c r="N15082" s="314"/>
    </row>
    <row r="15083" spans="12:14" s="291" customFormat="1" ht="12.75" hidden="1" customHeight="1">
      <c r="L15083" s="293"/>
      <c r="M15083" s="290"/>
      <c r="N15083" s="314"/>
    </row>
    <row r="15084" spans="12:14" s="291" customFormat="1" ht="12.75" hidden="1" customHeight="1">
      <c r="L15084" s="293"/>
      <c r="M15084" s="290"/>
      <c r="N15084" s="314"/>
    </row>
    <row r="15085" spans="12:14" s="291" customFormat="1" ht="12.75" hidden="1" customHeight="1">
      <c r="L15085" s="293"/>
      <c r="M15085" s="290"/>
      <c r="N15085" s="314"/>
    </row>
    <row r="15086" spans="12:14" s="291" customFormat="1" ht="12.75" hidden="1" customHeight="1">
      <c r="L15086" s="293"/>
      <c r="M15086" s="290"/>
      <c r="N15086" s="314"/>
    </row>
    <row r="15087" spans="12:14" s="291" customFormat="1" ht="12.75" hidden="1" customHeight="1">
      <c r="L15087" s="293"/>
      <c r="M15087" s="290"/>
      <c r="N15087" s="314"/>
    </row>
    <row r="15088" spans="12:14" s="291" customFormat="1" ht="12.75" hidden="1" customHeight="1">
      <c r="L15088" s="293"/>
      <c r="M15088" s="290"/>
      <c r="N15088" s="314"/>
    </row>
    <row r="15089" spans="12:14" s="291" customFormat="1" ht="12.75" hidden="1" customHeight="1">
      <c r="L15089" s="293"/>
      <c r="M15089" s="290"/>
      <c r="N15089" s="314"/>
    </row>
    <row r="15090" spans="12:14" s="291" customFormat="1" ht="12.75" hidden="1" customHeight="1">
      <c r="L15090" s="293"/>
      <c r="M15090" s="290"/>
      <c r="N15090" s="314"/>
    </row>
    <row r="15091" spans="12:14" s="291" customFormat="1" ht="12.75" hidden="1" customHeight="1">
      <c r="L15091" s="293"/>
      <c r="M15091" s="290"/>
      <c r="N15091" s="314"/>
    </row>
    <row r="15092" spans="12:14" s="291" customFormat="1" ht="12.75" hidden="1" customHeight="1">
      <c r="L15092" s="293"/>
      <c r="M15092" s="290"/>
      <c r="N15092" s="314"/>
    </row>
    <row r="15093" spans="12:14" s="291" customFormat="1" ht="12.75" hidden="1" customHeight="1">
      <c r="L15093" s="293"/>
      <c r="M15093" s="290"/>
      <c r="N15093" s="314"/>
    </row>
    <row r="15094" spans="12:14" s="291" customFormat="1" ht="12.75" hidden="1" customHeight="1">
      <c r="L15094" s="293"/>
      <c r="M15094" s="290"/>
      <c r="N15094" s="314"/>
    </row>
    <row r="15095" spans="12:14" s="291" customFormat="1" ht="12.75" hidden="1" customHeight="1">
      <c r="L15095" s="293"/>
      <c r="M15095" s="290"/>
      <c r="N15095" s="314"/>
    </row>
    <row r="15096" spans="12:14" s="291" customFormat="1" ht="12.75" hidden="1" customHeight="1">
      <c r="L15096" s="293"/>
      <c r="M15096" s="290"/>
      <c r="N15096" s="314"/>
    </row>
    <row r="15097" spans="12:14" s="291" customFormat="1" ht="12.75" hidden="1" customHeight="1">
      <c r="L15097" s="293"/>
      <c r="M15097" s="290"/>
      <c r="N15097" s="314"/>
    </row>
    <row r="15098" spans="12:14" s="291" customFormat="1" ht="12.75" hidden="1" customHeight="1">
      <c r="L15098" s="293"/>
      <c r="M15098" s="290"/>
      <c r="N15098" s="314"/>
    </row>
    <row r="15099" spans="12:14" s="291" customFormat="1" ht="12.75" hidden="1" customHeight="1">
      <c r="L15099" s="293"/>
      <c r="M15099" s="290"/>
      <c r="N15099" s="314"/>
    </row>
    <row r="15100" spans="12:14" s="291" customFormat="1" ht="12.75" hidden="1" customHeight="1">
      <c r="L15100" s="293"/>
      <c r="M15100" s="290"/>
      <c r="N15100" s="314"/>
    </row>
    <row r="15101" spans="12:14" s="291" customFormat="1" ht="12.75" hidden="1" customHeight="1">
      <c r="L15101" s="293"/>
      <c r="M15101" s="290"/>
      <c r="N15101" s="314"/>
    </row>
    <row r="15102" spans="12:14" s="291" customFormat="1" ht="12.75" hidden="1" customHeight="1">
      <c r="L15102" s="293"/>
      <c r="M15102" s="290"/>
      <c r="N15102" s="314"/>
    </row>
    <row r="15103" spans="12:14" s="291" customFormat="1" ht="12.75" hidden="1" customHeight="1">
      <c r="L15103" s="293"/>
      <c r="M15103" s="290"/>
      <c r="N15103" s="314"/>
    </row>
    <row r="15104" spans="12:14" s="291" customFormat="1" ht="12.75" hidden="1" customHeight="1">
      <c r="L15104" s="293"/>
      <c r="M15104" s="290"/>
      <c r="N15104" s="314"/>
    </row>
    <row r="15105" spans="12:14" s="291" customFormat="1" ht="12.75" hidden="1" customHeight="1">
      <c r="L15105" s="293"/>
      <c r="M15105" s="290"/>
      <c r="N15105" s="314"/>
    </row>
    <row r="15106" spans="12:14" s="291" customFormat="1" ht="12.75" hidden="1" customHeight="1">
      <c r="L15106" s="293"/>
      <c r="M15106" s="290"/>
      <c r="N15106" s="314"/>
    </row>
    <row r="15107" spans="12:14" s="291" customFormat="1" ht="12.75" hidden="1" customHeight="1">
      <c r="L15107" s="293"/>
      <c r="M15107" s="290"/>
      <c r="N15107" s="314"/>
    </row>
    <row r="15108" spans="12:14" s="291" customFormat="1" ht="12.75" hidden="1" customHeight="1">
      <c r="L15108" s="293"/>
      <c r="M15108" s="290"/>
      <c r="N15108" s="314"/>
    </row>
    <row r="15109" spans="12:14" s="291" customFormat="1" ht="12.75" hidden="1" customHeight="1">
      <c r="L15109" s="293"/>
      <c r="M15109" s="290"/>
      <c r="N15109" s="314"/>
    </row>
    <row r="15110" spans="12:14" s="291" customFormat="1" ht="12.75" hidden="1" customHeight="1">
      <c r="L15110" s="293"/>
      <c r="M15110" s="290"/>
      <c r="N15110" s="314"/>
    </row>
    <row r="15111" spans="12:14" s="291" customFormat="1" ht="12.75" hidden="1" customHeight="1">
      <c r="L15111" s="293"/>
      <c r="M15111" s="290"/>
      <c r="N15111" s="314"/>
    </row>
    <row r="15112" spans="12:14" s="291" customFormat="1" ht="12.75" hidden="1" customHeight="1">
      <c r="L15112" s="293"/>
      <c r="M15112" s="290"/>
      <c r="N15112" s="314"/>
    </row>
    <row r="15113" spans="12:14" s="291" customFormat="1" ht="12.75" hidden="1" customHeight="1">
      <c r="L15113" s="293"/>
      <c r="M15113" s="290"/>
      <c r="N15113" s="314"/>
    </row>
    <row r="15114" spans="12:14" s="291" customFormat="1" ht="12.75" hidden="1" customHeight="1">
      <c r="L15114" s="293"/>
      <c r="M15114" s="290"/>
      <c r="N15114" s="314"/>
    </row>
    <row r="15115" spans="12:14" s="291" customFormat="1" ht="12.75" hidden="1" customHeight="1">
      <c r="L15115" s="293"/>
      <c r="M15115" s="290"/>
      <c r="N15115" s="314"/>
    </row>
    <row r="15116" spans="12:14" s="291" customFormat="1" ht="12.75" hidden="1" customHeight="1">
      <c r="L15116" s="293"/>
      <c r="M15116" s="290"/>
      <c r="N15116" s="314"/>
    </row>
    <row r="15117" spans="12:14" s="291" customFormat="1" ht="12.75" hidden="1" customHeight="1">
      <c r="L15117" s="293"/>
      <c r="M15117" s="290"/>
      <c r="N15117" s="314"/>
    </row>
    <row r="15118" spans="12:14" s="291" customFormat="1" ht="12.75" hidden="1" customHeight="1">
      <c r="L15118" s="293"/>
      <c r="M15118" s="290"/>
      <c r="N15118" s="314"/>
    </row>
    <row r="15119" spans="12:14" s="291" customFormat="1" ht="12.75" hidden="1" customHeight="1">
      <c r="L15119" s="293"/>
      <c r="M15119" s="290"/>
      <c r="N15119" s="314"/>
    </row>
    <row r="15120" spans="12:14" s="291" customFormat="1" ht="12.75" hidden="1" customHeight="1">
      <c r="L15120" s="293"/>
      <c r="M15120" s="290"/>
      <c r="N15120" s="314"/>
    </row>
    <row r="15121" spans="12:14" s="291" customFormat="1" ht="12.75" hidden="1" customHeight="1">
      <c r="L15121" s="293"/>
      <c r="M15121" s="290"/>
      <c r="N15121" s="314"/>
    </row>
    <row r="15122" spans="12:14" s="291" customFormat="1" ht="12.75" hidden="1" customHeight="1">
      <c r="L15122" s="293"/>
      <c r="M15122" s="290"/>
      <c r="N15122" s="314"/>
    </row>
    <row r="15123" spans="12:14" s="291" customFormat="1" ht="12.75" hidden="1" customHeight="1">
      <c r="L15123" s="293"/>
      <c r="M15123" s="290"/>
      <c r="N15123" s="314"/>
    </row>
    <row r="15124" spans="12:14" s="291" customFormat="1" ht="12.75" hidden="1" customHeight="1">
      <c r="L15124" s="293"/>
      <c r="M15124" s="290"/>
      <c r="N15124" s="314"/>
    </row>
    <row r="15125" spans="12:14" s="291" customFormat="1" ht="12.75" hidden="1" customHeight="1">
      <c r="L15125" s="293"/>
      <c r="M15125" s="290"/>
      <c r="N15125" s="314"/>
    </row>
    <row r="15126" spans="12:14" s="291" customFormat="1" ht="12.75" hidden="1" customHeight="1">
      <c r="L15126" s="293"/>
      <c r="M15126" s="290"/>
      <c r="N15126" s="314"/>
    </row>
    <row r="15127" spans="12:14" s="291" customFormat="1" ht="12.75" hidden="1" customHeight="1">
      <c r="L15127" s="293"/>
      <c r="M15127" s="290"/>
      <c r="N15127" s="314"/>
    </row>
    <row r="15128" spans="12:14" s="291" customFormat="1" ht="12.75" hidden="1" customHeight="1">
      <c r="L15128" s="293"/>
      <c r="M15128" s="290"/>
      <c r="N15128" s="314"/>
    </row>
    <row r="15129" spans="12:14" s="291" customFormat="1" ht="12.75" hidden="1" customHeight="1">
      <c r="L15129" s="293"/>
      <c r="M15129" s="290"/>
      <c r="N15129" s="314"/>
    </row>
    <row r="15130" spans="12:14" s="291" customFormat="1" ht="12.75" hidden="1" customHeight="1">
      <c r="L15130" s="293"/>
      <c r="M15130" s="290"/>
      <c r="N15130" s="314"/>
    </row>
    <row r="15131" spans="12:14" s="291" customFormat="1" ht="12.75" hidden="1" customHeight="1">
      <c r="L15131" s="293"/>
      <c r="M15131" s="290"/>
      <c r="N15131" s="314"/>
    </row>
    <row r="15132" spans="12:14" s="291" customFormat="1" ht="12.75" hidden="1" customHeight="1">
      <c r="L15132" s="293"/>
      <c r="M15132" s="290"/>
      <c r="N15132" s="314"/>
    </row>
    <row r="15133" spans="12:14" s="291" customFormat="1" ht="12.75" hidden="1" customHeight="1">
      <c r="L15133" s="293"/>
      <c r="M15133" s="290"/>
      <c r="N15133" s="314"/>
    </row>
    <row r="15134" spans="12:14" s="291" customFormat="1" ht="12.75" hidden="1" customHeight="1">
      <c r="L15134" s="293"/>
      <c r="M15134" s="290"/>
      <c r="N15134" s="314"/>
    </row>
    <row r="15135" spans="12:14" s="291" customFormat="1" ht="12.75" hidden="1" customHeight="1">
      <c r="L15135" s="293"/>
      <c r="M15135" s="290"/>
      <c r="N15135" s="314"/>
    </row>
    <row r="15136" spans="12:14" s="291" customFormat="1" ht="12.75" hidden="1" customHeight="1">
      <c r="L15136" s="293"/>
      <c r="M15136" s="290"/>
      <c r="N15136" s="314"/>
    </row>
    <row r="15137" spans="12:14" s="291" customFormat="1" ht="12.75" hidden="1" customHeight="1">
      <c r="L15137" s="293"/>
      <c r="M15137" s="290"/>
      <c r="N15137" s="314"/>
    </row>
    <row r="15138" spans="12:14" s="291" customFormat="1" ht="12.75" hidden="1" customHeight="1">
      <c r="L15138" s="293"/>
      <c r="M15138" s="290"/>
      <c r="N15138" s="314"/>
    </row>
    <row r="15139" spans="12:14" s="291" customFormat="1" ht="12.75" hidden="1" customHeight="1">
      <c r="L15139" s="293"/>
      <c r="M15139" s="290"/>
      <c r="N15139" s="314"/>
    </row>
    <row r="15140" spans="12:14" s="291" customFormat="1" ht="12.75" hidden="1" customHeight="1">
      <c r="L15140" s="293"/>
      <c r="M15140" s="290"/>
      <c r="N15140" s="314"/>
    </row>
    <row r="15141" spans="12:14" s="291" customFormat="1" ht="12.75" hidden="1" customHeight="1">
      <c r="L15141" s="293"/>
      <c r="M15141" s="290"/>
      <c r="N15141" s="314"/>
    </row>
    <row r="15142" spans="12:14" s="291" customFormat="1" ht="12.75" hidden="1" customHeight="1">
      <c r="L15142" s="293"/>
      <c r="M15142" s="290"/>
      <c r="N15142" s="314"/>
    </row>
    <row r="15143" spans="12:14" s="291" customFormat="1" ht="12.75" hidden="1" customHeight="1">
      <c r="L15143" s="293"/>
      <c r="M15143" s="290"/>
      <c r="N15143" s="314"/>
    </row>
    <row r="15144" spans="12:14" s="291" customFormat="1" ht="12.75" hidden="1" customHeight="1">
      <c r="L15144" s="293"/>
      <c r="M15144" s="290"/>
      <c r="N15144" s="314"/>
    </row>
    <row r="15145" spans="12:14" s="291" customFormat="1" ht="12.75" hidden="1" customHeight="1">
      <c r="L15145" s="293"/>
      <c r="M15145" s="290"/>
      <c r="N15145" s="314"/>
    </row>
    <row r="15146" spans="12:14" s="291" customFormat="1" ht="12.75" hidden="1" customHeight="1">
      <c r="L15146" s="293"/>
      <c r="M15146" s="290"/>
      <c r="N15146" s="314"/>
    </row>
    <row r="15147" spans="12:14" s="291" customFormat="1" ht="12.75" hidden="1" customHeight="1">
      <c r="L15147" s="293"/>
      <c r="M15147" s="290"/>
      <c r="N15147" s="314"/>
    </row>
    <row r="15148" spans="12:14" s="291" customFormat="1" ht="12.75" hidden="1" customHeight="1">
      <c r="L15148" s="293"/>
      <c r="M15148" s="290"/>
      <c r="N15148" s="314"/>
    </row>
    <row r="15149" spans="12:14" s="291" customFormat="1" ht="12.75" hidden="1" customHeight="1">
      <c r="L15149" s="293"/>
      <c r="M15149" s="290"/>
      <c r="N15149" s="314"/>
    </row>
    <row r="15150" spans="12:14" s="291" customFormat="1" ht="12.75" hidden="1" customHeight="1">
      <c r="L15150" s="293"/>
      <c r="M15150" s="290"/>
      <c r="N15150" s="314"/>
    </row>
    <row r="15151" spans="12:14" s="291" customFormat="1" ht="12.75" hidden="1" customHeight="1">
      <c r="L15151" s="293"/>
      <c r="M15151" s="290"/>
      <c r="N15151" s="314"/>
    </row>
    <row r="15152" spans="12:14" s="291" customFormat="1" ht="12.75" hidden="1" customHeight="1">
      <c r="L15152" s="293"/>
      <c r="M15152" s="290"/>
      <c r="N15152" s="314"/>
    </row>
    <row r="15153" spans="12:14" s="291" customFormat="1" ht="12.75" hidden="1" customHeight="1">
      <c r="L15153" s="293"/>
      <c r="M15153" s="290"/>
      <c r="N15153" s="314"/>
    </row>
    <row r="15154" spans="12:14" s="291" customFormat="1" ht="12.75" hidden="1" customHeight="1">
      <c r="L15154" s="293"/>
      <c r="M15154" s="290"/>
      <c r="N15154" s="314"/>
    </row>
    <row r="15155" spans="12:14" s="291" customFormat="1" ht="12.75" hidden="1" customHeight="1">
      <c r="L15155" s="293"/>
      <c r="M15155" s="290"/>
      <c r="N15155" s="314"/>
    </row>
    <row r="15156" spans="12:14" s="291" customFormat="1" ht="12.75" hidden="1" customHeight="1">
      <c r="L15156" s="293"/>
      <c r="M15156" s="290"/>
      <c r="N15156" s="314"/>
    </row>
    <row r="15157" spans="12:14" s="291" customFormat="1" ht="12.75" hidden="1" customHeight="1">
      <c r="L15157" s="293"/>
      <c r="M15157" s="290"/>
      <c r="N15157" s="314"/>
    </row>
    <row r="15158" spans="12:14" s="291" customFormat="1" ht="12.75" hidden="1" customHeight="1">
      <c r="L15158" s="293"/>
      <c r="M15158" s="290"/>
      <c r="N15158" s="314"/>
    </row>
    <row r="15159" spans="12:14" s="291" customFormat="1" ht="12.75" hidden="1" customHeight="1">
      <c r="L15159" s="293"/>
      <c r="M15159" s="290"/>
      <c r="N15159" s="314"/>
    </row>
    <row r="15160" spans="12:14" s="291" customFormat="1" ht="12.75" hidden="1" customHeight="1">
      <c r="L15160" s="293"/>
      <c r="M15160" s="290"/>
      <c r="N15160" s="314"/>
    </row>
    <row r="15161" spans="12:14" s="291" customFormat="1" ht="12.75" hidden="1" customHeight="1">
      <c r="L15161" s="293"/>
      <c r="M15161" s="290"/>
      <c r="N15161" s="314"/>
    </row>
    <row r="15162" spans="12:14" s="291" customFormat="1" ht="12.75" hidden="1" customHeight="1">
      <c r="L15162" s="293"/>
      <c r="M15162" s="290"/>
      <c r="N15162" s="314"/>
    </row>
    <row r="15163" spans="12:14" s="291" customFormat="1" ht="12.75" hidden="1" customHeight="1">
      <c r="L15163" s="293"/>
      <c r="M15163" s="290"/>
      <c r="N15163" s="314"/>
    </row>
    <row r="15164" spans="12:14" s="291" customFormat="1" ht="12.75" hidden="1" customHeight="1">
      <c r="L15164" s="293"/>
      <c r="M15164" s="290"/>
      <c r="N15164" s="314"/>
    </row>
    <row r="15165" spans="12:14" s="291" customFormat="1" ht="12.75" hidden="1" customHeight="1">
      <c r="L15165" s="293"/>
      <c r="M15165" s="290"/>
      <c r="N15165" s="314"/>
    </row>
    <row r="15166" spans="12:14" s="291" customFormat="1" ht="12.75" hidden="1" customHeight="1">
      <c r="L15166" s="293"/>
      <c r="M15166" s="290"/>
      <c r="N15166" s="314"/>
    </row>
    <row r="15167" spans="12:14" s="291" customFormat="1" ht="12.75" hidden="1" customHeight="1">
      <c r="L15167" s="293"/>
      <c r="M15167" s="290"/>
      <c r="N15167" s="314"/>
    </row>
    <row r="15168" spans="12:14" s="291" customFormat="1" ht="12.75" hidden="1" customHeight="1">
      <c r="L15168" s="293"/>
      <c r="M15168" s="290"/>
      <c r="N15168" s="314"/>
    </row>
    <row r="15169" spans="12:14" s="291" customFormat="1" ht="12.75" hidden="1" customHeight="1">
      <c r="L15169" s="293"/>
      <c r="M15169" s="290"/>
      <c r="N15169" s="314"/>
    </row>
    <row r="15170" spans="12:14" s="291" customFormat="1" ht="12.75" hidden="1" customHeight="1">
      <c r="L15170" s="293"/>
      <c r="M15170" s="290"/>
      <c r="N15170" s="314"/>
    </row>
    <row r="15171" spans="12:14" s="291" customFormat="1" ht="12.75" hidden="1" customHeight="1">
      <c r="L15171" s="293"/>
      <c r="M15171" s="290"/>
      <c r="N15171" s="314"/>
    </row>
    <row r="15172" spans="12:14" s="291" customFormat="1" ht="12.75" hidden="1" customHeight="1">
      <c r="L15172" s="293"/>
      <c r="M15172" s="290"/>
      <c r="N15172" s="314"/>
    </row>
    <row r="15173" spans="12:14" s="291" customFormat="1" ht="12.75" hidden="1" customHeight="1">
      <c r="L15173" s="293"/>
      <c r="M15173" s="290"/>
      <c r="N15173" s="314"/>
    </row>
    <row r="15174" spans="12:14" s="291" customFormat="1" ht="12.75" hidden="1" customHeight="1">
      <c r="L15174" s="293"/>
      <c r="M15174" s="290"/>
      <c r="N15174" s="314"/>
    </row>
    <row r="15175" spans="12:14" s="291" customFormat="1" ht="12.75" hidden="1" customHeight="1">
      <c r="L15175" s="293"/>
      <c r="M15175" s="290"/>
      <c r="N15175" s="314"/>
    </row>
    <row r="15176" spans="12:14" s="291" customFormat="1" ht="12.75" hidden="1" customHeight="1">
      <c r="L15176" s="293"/>
      <c r="M15176" s="290"/>
      <c r="N15176" s="314"/>
    </row>
    <row r="15177" spans="12:14" s="291" customFormat="1" ht="12.75" hidden="1" customHeight="1">
      <c r="L15177" s="293"/>
      <c r="M15177" s="290"/>
      <c r="N15177" s="314"/>
    </row>
    <row r="15178" spans="12:14" s="291" customFormat="1" ht="12.75" hidden="1" customHeight="1">
      <c r="L15178" s="293"/>
      <c r="M15178" s="290"/>
      <c r="N15178" s="314"/>
    </row>
    <row r="15179" spans="12:14" s="291" customFormat="1" ht="12.75" hidden="1" customHeight="1">
      <c r="L15179" s="293"/>
      <c r="M15179" s="290"/>
      <c r="N15179" s="314"/>
    </row>
    <row r="15180" spans="12:14" s="291" customFormat="1" ht="12.75" hidden="1" customHeight="1">
      <c r="L15180" s="293"/>
      <c r="M15180" s="290"/>
      <c r="N15180" s="314"/>
    </row>
    <row r="15181" spans="12:14" s="291" customFormat="1" ht="12.75" hidden="1" customHeight="1">
      <c r="L15181" s="293"/>
      <c r="M15181" s="290"/>
      <c r="N15181" s="314"/>
    </row>
    <row r="15182" spans="12:14" s="291" customFormat="1" ht="12.75" hidden="1" customHeight="1">
      <c r="L15182" s="293"/>
      <c r="M15182" s="290"/>
      <c r="N15182" s="314"/>
    </row>
    <row r="15183" spans="12:14" s="291" customFormat="1" ht="12.75" hidden="1" customHeight="1">
      <c r="L15183" s="293"/>
      <c r="M15183" s="290"/>
      <c r="N15183" s="314"/>
    </row>
    <row r="15184" spans="12:14" s="291" customFormat="1" ht="12.75" hidden="1" customHeight="1">
      <c r="L15184" s="293"/>
      <c r="M15184" s="290"/>
      <c r="N15184" s="314"/>
    </row>
    <row r="15185" spans="12:14" s="291" customFormat="1" ht="12.75" hidden="1" customHeight="1">
      <c r="L15185" s="293"/>
      <c r="M15185" s="290"/>
      <c r="N15185" s="314"/>
    </row>
    <row r="15186" spans="12:14" s="291" customFormat="1" ht="12.75" hidden="1" customHeight="1">
      <c r="L15186" s="293"/>
      <c r="M15186" s="290"/>
      <c r="N15186" s="314"/>
    </row>
    <row r="15187" spans="12:14" s="291" customFormat="1" ht="12.75" hidden="1" customHeight="1">
      <c r="L15187" s="293"/>
      <c r="M15187" s="290"/>
      <c r="N15187" s="314"/>
    </row>
    <row r="15188" spans="12:14" s="291" customFormat="1" ht="12.75" hidden="1" customHeight="1">
      <c r="L15188" s="293"/>
      <c r="M15188" s="290"/>
      <c r="N15188" s="314"/>
    </row>
    <row r="15189" spans="12:14" s="291" customFormat="1" ht="12.75" hidden="1" customHeight="1">
      <c r="L15189" s="293"/>
      <c r="M15189" s="290"/>
      <c r="N15189" s="314"/>
    </row>
    <row r="15190" spans="12:14" s="291" customFormat="1" ht="12.75" hidden="1" customHeight="1">
      <c r="L15190" s="293"/>
      <c r="M15190" s="290"/>
      <c r="N15190" s="314"/>
    </row>
    <row r="15191" spans="12:14" s="291" customFormat="1" ht="12.75" hidden="1" customHeight="1">
      <c r="L15191" s="293"/>
      <c r="M15191" s="290"/>
      <c r="N15191" s="314"/>
    </row>
    <row r="15192" spans="12:14" s="291" customFormat="1" ht="12.75" hidden="1" customHeight="1">
      <c r="L15192" s="293"/>
      <c r="M15192" s="290"/>
      <c r="N15192" s="314"/>
    </row>
    <row r="15193" spans="12:14" s="291" customFormat="1" ht="12.75" hidden="1" customHeight="1">
      <c r="L15193" s="293"/>
      <c r="M15193" s="290"/>
      <c r="N15193" s="314"/>
    </row>
    <row r="15194" spans="12:14" s="291" customFormat="1" ht="12.75" hidden="1" customHeight="1">
      <c r="L15194" s="293"/>
      <c r="M15194" s="290"/>
      <c r="N15194" s="314"/>
    </row>
    <row r="15195" spans="12:14" s="291" customFormat="1" ht="12.75" hidden="1" customHeight="1">
      <c r="L15195" s="293"/>
      <c r="M15195" s="290"/>
      <c r="N15195" s="314"/>
    </row>
    <row r="15196" spans="12:14" s="291" customFormat="1" ht="12.75" hidden="1" customHeight="1">
      <c r="L15196" s="293"/>
      <c r="M15196" s="290"/>
      <c r="N15196" s="314"/>
    </row>
    <row r="15197" spans="12:14" s="291" customFormat="1" ht="12.75" hidden="1" customHeight="1">
      <c r="L15197" s="293"/>
      <c r="M15197" s="290"/>
      <c r="N15197" s="314"/>
    </row>
    <row r="15198" spans="12:14" s="291" customFormat="1" ht="12.75" hidden="1" customHeight="1">
      <c r="L15198" s="293"/>
      <c r="M15198" s="290"/>
      <c r="N15198" s="314"/>
    </row>
    <row r="15199" spans="12:14" s="291" customFormat="1" ht="12.75" hidden="1" customHeight="1">
      <c r="L15199" s="293"/>
      <c r="M15199" s="290"/>
      <c r="N15199" s="314"/>
    </row>
    <row r="15200" spans="12:14" s="291" customFormat="1" ht="12.75" hidden="1" customHeight="1">
      <c r="L15200" s="293"/>
      <c r="M15200" s="290"/>
      <c r="N15200" s="314"/>
    </row>
    <row r="15201" spans="12:14" s="291" customFormat="1" ht="12.75" hidden="1" customHeight="1">
      <c r="L15201" s="293"/>
      <c r="M15201" s="290"/>
      <c r="N15201" s="314"/>
    </row>
    <row r="15202" spans="12:14" s="291" customFormat="1" ht="12.75" hidden="1" customHeight="1">
      <c r="L15202" s="293"/>
      <c r="M15202" s="290"/>
      <c r="N15202" s="314"/>
    </row>
    <row r="15203" spans="12:14" s="291" customFormat="1" ht="12.75" hidden="1" customHeight="1">
      <c r="L15203" s="293"/>
      <c r="M15203" s="290"/>
      <c r="N15203" s="314"/>
    </row>
    <row r="15204" spans="12:14" s="291" customFormat="1" ht="12.75" hidden="1" customHeight="1">
      <c r="L15204" s="293"/>
      <c r="M15204" s="290"/>
      <c r="N15204" s="314"/>
    </row>
    <row r="15205" spans="12:14" s="291" customFormat="1" ht="12.75" hidden="1" customHeight="1">
      <c r="L15205" s="293"/>
      <c r="M15205" s="290"/>
      <c r="N15205" s="314"/>
    </row>
    <row r="15206" spans="12:14" s="291" customFormat="1" ht="12.75" hidden="1" customHeight="1">
      <c r="L15206" s="293"/>
      <c r="M15206" s="290"/>
      <c r="N15206" s="314"/>
    </row>
    <row r="15207" spans="12:14" s="291" customFormat="1" ht="12.75" hidden="1" customHeight="1">
      <c r="L15207" s="293"/>
      <c r="M15207" s="290"/>
      <c r="N15207" s="314"/>
    </row>
    <row r="15208" spans="12:14" s="291" customFormat="1" ht="12.75" hidden="1" customHeight="1">
      <c r="L15208" s="293"/>
      <c r="M15208" s="290"/>
      <c r="N15208" s="314"/>
    </row>
    <row r="15209" spans="12:14" s="291" customFormat="1" ht="12.75" hidden="1" customHeight="1">
      <c r="L15209" s="293"/>
      <c r="M15209" s="290"/>
      <c r="N15209" s="314"/>
    </row>
    <row r="15210" spans="12:14" s="291" customFormat="1" ht="12.75" hidden="1" customHeight="1">
      <c r="L15210" s="293"/>
      <c r="M15210" s="290"/>
      <c r="N15210" s="314"/>
    </row>
    <row r="15211" spans="12:14" s="291" customFormat="1" ht="12.75" hidden="1" customHeight="1">
      <c r="L15211" s="293"/>
      <c r="M15211" s="290"/>
      <c r="N15211" s="314"/>
    </row>
    <row r="15212" spans="12:14" s="291" customFormat="1" ht="12.75" hidden="1" customHeight="1">
      <c r="L15212" s="293"/>
      <c r="M15212" s="290"/>
      <c r="N15212" s="314"/>
    </row>
    <row r="15213" spans="12:14" s="291" customFormat="1" ht="12.75" hidden="1" customHeight="1">
      <c r="L15213" s="293"/>
      <c r="M15213" s="290"/>
      <c r="N15213" s="314"/>
    </row>
    <row r="15214" spans="12:14" s="291" customFormat="1" ht="12.75" hidden="1" customHeight="1">
      <c r="L15214" s="293"/>
      <c r="M15214" s="290"/>
      <c r="N15214" s="314"/>
    </row>
    <row r="15215" spans="12:14" s="291" customFormat="1" ht="12.75" hidden="1" customHeight="1">
      <c r="L15215" s="293"/>
      <c r="M15215" s="290"/>
      <c r="N15215" s="314"/>
    </row>
    <row r="15216" spans="12:14" s="291" customFormat="1" ht="12.75" hidden="1" customHeight="1">
      <c r="L15216" s="293"/>
      <c r="M15216" s="290"/>
      <c r="N15216" s="314"/>
    </row>
    <row r="15217" spans="12:14" s="291" customFormat="1" ht="12.75" hidden="1" customHeight="1">
      <c r="L15217" s="293"/>
      <c r="M15217" s="290"/>
      <c r="N15217" s="314"/>
    </row>
    <row r="15218" spans="12:14" s="291" customFormat="1" ht="12.75" hidden="1" customHeight="1">
      <c r="L15218" s="293"/>
      <c r="M15218" s="290"/>
      <c r="N15218" s="314"/>
    </row>
    <row r="15219" spans="12:14" s="291" customFormat="1" ht="12.75" hidden="1" customHeight="1">
      <c r="L15219" s="293"/>
      <c r="M15219" s="290"/>
      <c r="N15219" s="314"/>
    </row>
    <row r="15220" spans="12:14" s="291" customFormat="1" ht="12.75" hidden="1" customHeight="1">
      <c r="L15220" s="293"/>
      <c r="M15220" s="290"/>
      <c r="N15220" s="314"/>
    </row>
    <row r="15221" spans="12:14" s="291" customFormat="1" ht="12.75" hidden="1" customHeight="1">
      <c r="L15221" s="293"/>
      <c r="M15221" s="290"/>
      <c r="N15221" s="314"/>
    </row>
    <row r="15222" spans="12:14" s="291" customFormat="1" ht="12.75" hidden="1" customHeight="1">
      <c r="L15222" s="293"/>
      <c r="M15222" s="290"/>
      <c r="N15222" s="314"/>
    </row>
    <row r="15223" spans="12:14" s="291" customFormat="1" ht="12.75" hidden="1" customHeight="1">
      <c r="L15223" s="293"/>
      <c r="M15223" s="290"/>
      <c r="N15223" s="314"/>
    </row>
    <row r="15224" spans="12:14" s="291" customFormat="1" ht="12.75" hidden="1" customHeight="1">
      <c r="L15224" s="293"/>
      <c r="M15224" s="290"/>
      <c r="N15224" s="314"/>
    </row>
    <row r="15225" spans="12:14" s="291" customFormat="1" ht="12.75" hidden="1" customHeight="1">
      <c r="L15225" s="293"/>
      <c r="M15225" s="290"/>
      <c r="N15225" s="314"/>
    </row>
    <row r="15226" spans="12:14" s="291" customFormat="1" ht="12.75" hidden="1" customHeight="1">
      <c r="L15226" s="293"/>
      <c r="M15226" s="290"/>
      <c r="N15226" s="314"/>
    </row>
    <row r="15227" spans="12:14" s="291" customFormat="1" ht="12.75" hidden="1" customHeight="1">
      <c r="L15227" s="293"/>
      <c r="M15227" s="290"/>
      <c r="N15227" s="314"/>
    </row>
    <row r="15228" spans="12:14" s="291" customFormat="1" ht="12.75" hidden="1" customHeight="1">
      <c r="L15228" s="293"/>
      <c r="M15228" s="290"/>
      <c r="N15228" s="314"/>
    </row>
    <row r="15229" spans="12:14" s="291" customFormat="1" ht="12.75" hidden="1" customHeight="1">
      <c r="L15229" s="293"/>
      <c r="M15229" s="290"/>
      <c r="N15229" s="314"/>
    </row>
    <row r="15230" spans="12:14" s="291" customFormat="1" ht="12.75" hidden="1" customHeight="1">
      <c r="L15230" s="293"/>
      <c r="M15230" s="290"/>
      <c r="N15230" s="314"/>
    </row>
    <row r="15231" spans="12:14" s="291" customFormat="1" ht="12.75" hidden="1" customHeight="1">
      <c r="L15231" s="293"/>
      <c r="M15231" s="290"/>
      <c r="N15231" s="314"/>
    </row>
    <row r="15232" spans="12:14" s="291" customFormat="1" ht="12.75" hidden="1" customHeight="1">
      <c r="L15232" s="293"/>
      <c r="M15232" s="290"/>
      <c r="N15232" s="314"/>
    </row>
    <row r="15233" spans="12:14" s="291" customFormat="1" ht="12.75" hidden="1" customHeight="1">
      <c r="L15233" s="293"/>
      <c r="M15233" s="290"/>
      <c r="N15233" s="314"/>
    </row>
    <row r="15234" spans="12:14" s="291" customFormat="1" ht="12.75" hidden="1" customHeight="1">
      <c r="L15234" s="293"/>
      <c r="M15234" s="290"/>
      <c r="N15234" s="314"/>
    </row>
    <row r="15235" spans="12:14" s="291" customFormat="1" ht="12.75" hidden="1" customHeight="1">
      <c r="L15235" s="293"/>
      <c r="M15235" s="290"/>
      <c r="N15235" s="314"/>
    </row>
    <row r="15236" spans="12:14" s="291" customFormat="1" ht="12.75" hidden="1" customHeight="1">
      <c r="L15236" s="293"/>
      <c r="M15236" s="290"/>
      <c r="N15236" s="314"/>
    </row>
    <row r="15237" spans="12:14" s="291" customFormat="1" ht="12.75" hidden="1" customHeight="1">
      <c r="L15237" s="293"/>
      <c r="M15237" s="290"/>
      <c r="N15237" s="314"/>
    </row>
    <row r="15238" spans="12:14" s="291" customFormat="1" ht="12.75" hidden="1" customHeight="1">
      <c r="L15238" s="293"/>
      <c r="M15238" s="290"/>
      <c r="N15238" s="314"/>
    </row>
    <row r="15239" spans="12:14" s="291" customFormat="1" ht="12.75" hidden="1" customHeight="1">
      <c r="L15239" s="293"/>
      <c r="M15239" s="290"/>
      <c r="N15239" s="314"/>
    </row>
    <row r="15240" spans="12:14" s="291" customFormat="1" ht="12.75" hidden="1" customHeight="1">
      <c r="L15240" s="293"/>
      <c r="M15240" s="290"/>
      <c r="N15240" s="314"/>
    </row>
    <row r="15241" spans="12:14" s="291" customFormat="1" ht="12.75" hidden="1" customHeight="1">
      <c r="L15241" s="293"/>
      <c r="M15241" s="290"/>
      <c r="N15241" s="314"/>
    </row>
    <row r="15242" spans="12:14" s="291" customFormat="1" ht="12.75" hidden="1" customHeight="1">
      <c r="L15242" s="293"/>
      <c r="M15242" s="290"/>
      <c r="N15242" s="314"/>
    </row>
    <row r="15243" spans="12:14" s="291" customFormat="1" ht="12.75" hidden="1" customHeight="1">
      <c r="L15243" s="293"/>
      <c r="M15243" s="290"/>
      <c r="N15243" s="314"/>
    </row>
    <row r="15244" spans="12:14" s="291" customFormat="1" ht="12.75" hidden="1" customHeight="1">
      <c r="L15244" s="293"/>
      <c r="M15244" s="290"/>
      <c r="N15244" s="314"/>
    </row>
    <row r="15245" spans="12:14" s="291" customFormat="1" ht="12.75" hidden="1" customHeight="1">
      <c r="L15245" s="293"/>
      <c r="M15245" s="290"/>
      <c r="N15245" s="314"/>
    </row>
    <row r="15246" spans="12:14" s="291" customFormat="1" ht="12.75" hidden="1" customHeight="1">
      <c r="L15246" s="293"/>
      <c r="M15246" s="290"/>
      <c r="N15246" s="314"/>
    </row>
    <row r="15247" spans="12:14" s="291" customFormat="1" ht="12.75" hidden="1" customHeight="1">
      <c r="L15247" s="293"/>
      <c r="M15247" s="290"/>
      <c r="N15247" s="314"/>
    </row>
    <row r="15248" spans="12:14" s="291" customFormat="1" ht="12.75" hidden="1" customHeight="1">
      <c r="L15248" s="293"/>
      <c r="M15248" s="290"/>
      <c r="N15248" s="314"/>
    </row>
    <row r="15249" spans="12:14" s="291" customFormat="1" ht="12.75" hidden="1" customHeight="1">
      <c r="L15249" s="293"/>
      <c r="M15249" s="290"/>
      <c r="N15249" s="314"/>
    </row>
    <row r="15250" spans="12:14" s="291" customFormat="1" ht="12.75" hidden="1" customHeight="1">
      <c r="L15250" s="293"/>
      <c r="M15250" s="290"/>
      <c r="N15250" s="314"/>
    </row>
    <row r="15251" spans="12:14" s="291" customFormat="1" ht="12.75" hidden="1" customHeight="1">
      <c r="L15251" s="293"/>
      <c r="M15251" s="290"/>
      <c r="N15251" s="314"/>
    </row>
    <row r="15252" spans="12:14" s="291" customFormat="1" ht="12.75" hidden="1" customHeight="1">
      <c r="L15252" s="293"/>
      <c r="M15252" s="290"/>
      <c r="N15252" s="314"/>
    </row>
    <row r="15253" spans="12:14" s="291" customFormat="1" ht="12.75" hidden="1" customHeight="1">
      <c r="L15253" s="293"/>
      <c r="M15253" s="290"/>
      <c r="N15253" s="314"/>
    </row>
    <row r="15254" spans="12:14" s="291" customFormat="1" ht="12.75" hidden="1" customHeight="1">
      <c r="L15254" s="293"/>
      <c r="M15254" s="290"/>
      <c r="N15254" s="314"/>
    </row>
    <row r="15255" spans="12:14" s="291" customFormat="1" ht="12.75" hidden="1" customHeight="1">
      <c r="L15255" s="293"/>
      <c r="M15255" s="290"/>
      <c r="N15255" s="314"/>
    </row>
    <row r="15256" spans="12:14" s="291" customFormat="1" ht="12.75" hidden="1" customHeight="1">
      <c r="L15256" s="293"/>
      <c r="M15256" s="290"/>
      <c r="N15256" s="314"/>
    </row>
    <row r="15257" spans="12:14" s="291" customFormat="1" ht="12.75" hidden="1" customHeight="1">
      <c r="L15257" s="293"/>
      <c r="M15257" s="290"/>
      <c r="N15257" s="314"/>
    </row>
    <row r="15258" spans="12:14" s="291" customFormat="1" ht="12.75" hidden="1" customHeight="1">
      <c r="L15258" s="293"/>
      <c r="M15258" s="290"/>
      <c r="N15258" s="314"/>
    </row>
    <row r="15259" spans="12:14" s="291" customFormat="1" ht="12.75" hidden="1" customHeight="1">
      <c r="L15259" s="293"/>
      <c r="M15259" s="290"/>
      <c r="N15259" s="314"/>
    </row>
    <row r="15260" spans="12:14" s="291" customFormat="1" ht="12.75" hidden="1" customHeight="1">
      <c r="L15260" s="293"/>
      <c r="M15260" s="290"/>
      <c r="N15260" s="314"/>
    </row>
    <row r="15261" spans="12:14" s="291" customFormat="1" ht="12.75" hidden="1" customHeight="1">
      <c r="L15261" s="293"/>
      <c r="M15261" s="290"/>
      <c r="N15261" s="314"/>
    </row>
    <row r="15262" spans="12:14" s="291" customFormat="1" ht="12.75" hidden="1" customHeight="1">
      <c r="L15262" s="293"/>
      <c r="M15262" s="290"/>
      <c r="N15262" s="314"/>
    </row>
    <row r="15263" spans="12:14" s="291" customFormat="1" ht="12.75" hidden="1" customHeight="1">
      <c r="L15263" s="293"/>
      <c r="M15263" s="290"/>
      <c r="N15263" s="314"/>
    </row>
    <row r="15264" spans="12:14" s="291" customFormat="1" ht="12.75" hidden="1" customHeight="1">
      <c r="L15264" s="293"/>
      <c r="M15264" s="290"/>
      <c r="N15264" s="314"/>
    </row>
    <row r="15265" spans="12:14" s="291" customFormat="1" ht="12.75" hidden="1" customHeight="1">
      <c r="L15265" s="293"/>
      <c r="M15265" s="290"/>
      <c r="N15265" s="314"/>
    </row>
    <row r="15266" spans="12:14" s="291" customFormat="1" ht="12.75" hidden="1" customHeight="1">
      <c r="L15266" s="293"/>
      <c r="M15266" s="290"/>
      <c r="N15266" s="314"/>
    </row>
    <row r="15267" spans="12:14" s="291" customFormat="1" ht="12.75" hidden="1" customHeight="1">
      <c r="L15267" s="293"/>
      <c r="M15267" s="290"/>
      <c r="N15267" s="314"/>
    </row>
    <row r="15268" spans="12:14" s="291" customFormat="1" ht="12.75" hidden="1" customHeight="1">
      <c r="L15268" s="293"/>
      <c r="M15268" s="290"/>
      <c r="N15268" s="314"/>
    </row>
    <row r="15269" spans="12:14" s="291" customFormat="1" ht="12.75" hidden="1" customHeight="1">
      <c r="L15269" s="293"/>
      <c r="M15269" s="290"/>
      <c r="N15269" s="314"/>
    </row>
    <row r="15270" spans="12:14" s="291" customFormat="1" ht="12.75" hidden="1" customHeight="1">
      <c r="L15270" s="293"/>
      <c r="M15270" s="290"/>
      <c r="N15270" s="314"/>
    </row>
    <row r="15271" spans="12:14" s="291" customFormat="1" ht="12.75" hidden="1" customHeight="1">
      <c r="L15271" s="293"/>
      <c r="M15271" s="290"/>
      <c r="N15271" s="314"/>
    </row>
    <row r="15272" spans="12:14" s="291" customFormat="1" ht="12.75" hidden="1" customHeight="1">
      <c r="L15272" s="293"/>
      <c r="M15272" s="290"/>
      <c r="N15272" s="314"/>
    </row>
    <row r="15273" spans="12:14" s="291" customFormat="1" ht="12.75" hidden="1" customHeight="1">
      <c r="L15273" s="293"/>
      <c r="M15273" s="290"/>
      <c r="N15273" s="314"/>
    </row>
    <row r="15274" spans="12:14" s="291" customFormat="1" ht="12.75" hidden="1" customHeight="1">
      <c r="L15274" s="293"/>
      <c r="M15274" s="290"/>
      <c r="N15274" s="314"/>
    </row>
    <row r="15275" spans="12:14" s="291" customFormat="1" ht="12.75" hidden="1" customHeight="1">
      <c r="L15275" s="293"/>
      <c r="M15275" s="290"/>
      <c r="N15275" s="314"/>
    </row>
    <row r="15276" spans="12:14" s="291" customFormat="1" ht="12.75" hidden="1" customHeight="1">
      <c r="L15276" s="293"/>
      <c r="M15276" s="290"/>
      <c r="N15276" s="314"/>
    </row>
    <row r="15277" spans="12:14" s="291" customFormat="1" ht="12.75" hidden="1" customHeight="1">
      <c r="L15277" s="293"/>
      <c r="M15277" s="290"/>
      <c r="N15277" s="314"/>
    </row>
    <row r="15278" spans="12:14" s="291" customFormat="1" ht="12.75" hidden="1" customHeight="1">
      <c r="L15278" s="293"/>
      <c r="M15278" s="290"/>
      <c r="N15278" s="314"/>
    </row>
    <row r="15279" spans="12:14" s="291" customFormat="1" ht="12.75" hidden="1" customHeight="1">
      <c r="L15279" s="293"/>
      <c r="M15279" s="290"/>
      <c r="N15279" s="314"/>
    </row>
    <row r="15280" spans="12:14" s="291" customFormat="1" ht="12.75" hidden="1" customHeight="1">
      <c r="L15280" s="293"/>
      <c r="M15280" s="290"/>
      <c r="N15280" s="314"/>
    </row>
    <row r="15281" spans="12:14" s="291" customFormat="1" ht="12.75" hidden="1" customHeight="1">
      <c r="L15281" s="293"/>
      <c r="M15281" s="290"/>
      <c r="N15281" s="314"/>
    </row>
    <row r="15282" spans="12:14" s="291" customFormat="1" ht="12.75" hidden="1" customHeight="1">
      <c r="L15282" s="293"/>
      <c r="M15282" s="290"/>
      <c r="N15282" s="314"/>
    </row>
    <row r="15283" spans="12:14" s="291" customFormat="1" ht="12.75" hidden="1" customHeight="1">
      <c r="L15283" s="293"/>
      <c r="M15283" s="290"/>
      <c r="N15283" s="314"/>
    </row>
    <row r="15284" spans="12:14" s="291" customFormat="1" ht="12.75" hidden="1" customHeight="1">
      <c r="L15284" s="293"/>
      <c r="M15284" s="290"/>
      <c r="N15284" s="314"/>
    </row>
    <row r="15285" spans="12:14" s="291" customFormat="1" ht="12.75" hidden="1" customHeight="1">
      <c r="L15285" s="293"/>
      <c r="M15285" s="290"/>
      <c r="N15285" s="314"/>
    </row>
    <row r="15286" spans="12:14" s="291" customFormat="1" ht="12.75" hidden="1" customHeight="1">
      <c r="L15286" s="293"/>
      <c r="M15286" s="290"/>
      <c r="N15286" s="314"/>
    </row>
    <row r="15287" spans="12:14" s="291" customFormat="1" ht="12.75" hidden="1" customHeight="1">
      <c r="L15287" s="293"/>
      <c r="M15287" s="290"/>
      <c r="N15287" s="314"/>
    </row>
    <row r="15288" spans="12:14" s="291" customFormat="1" ht="12.75" hidden="1" customHeight="1">
      <c r="L15288" s="293"/>
      <c r="M15288" s="290"/>
      <c r="N15288" s="314"/>
    </row>
    <row r="15289" spans="12:14" s="291" customFormat="1" ht="12.75" hidden="1" customHeight="1">
      <c r="L15289" s="293"/>
      <c r="M15289" s="290"/>
      <c r="N15289" s="314"/>
    </row>
    <row r="15290" spans="12:14" s="291" customFormat="1" ht="12.75" hidden="1" customHeight="1">
      <c r="L15290" s="293"/>
      <c r="M15290" s="290"/>
      <c r="N15290" s="314"/>
    </row>
    <row r="15291" spans="12:14" s="291" customFormat="1" ht="12.75" hidden="1" customHeight="1">
      <c r="L15291" s="293"/>
      <c r="M15291" s="290"/>
      <c r="N15291" s="314"/>
    </row>
    <row r="15292" spans="12:14" s="291" customFormat="1" ht="12.75" hidden="1" customHeight="1">
      <c r="L15292" s="293"/>
      <c r="M15292" s="290"/>
      <c r="N15292" s="314"/>
    </row>
    <row r="15293" spans="12:14" s="291" customFormat="1" ht="12.75" hidden="1" customHeight="1">
      <c r="L15293" s="293"/>
      <c r="M15293" s="290"/>
      <c r="N15293" s="314"/>
    </row>
    <row r="15294" spans="12:14" s="291" customFormat="1" ht="12.75" hidden="1" customHeight="1">
      <c r="L15294" s="293"/>
      <c r="M15294" s="290"/>
      <c r="N15294" s="314"/>
    </row>
    <row r="15295" spans="12:14" s="291" customFormat="1" ht="12.75" hidden="1" customHeight="1">
      <c r="L15295" s="293"/>
      <c r="M15295" s="290"/>
      <c r="N15295" s="314"/>
    </row>
    <row r="15296" spans="12:14" s="291" customFormat="1" ht="12.75" hidden="1" customHeight="1">
      <c r="L15296" s="293"/>
      <c r="M15296" s="290"/>
      <c r="N15296" s="314"/>
    </row>
    <row r="15297" spans="12:14" s="291" customFormat="1" ht="12.75" hidden="1" customHeight="1">
      <c r="L15297" s="293"/>
      <c r="M15297" s="290"/>
      <c r="N15297" s="314"/>
    </row>
    <row r="15298" spans="12:14" s="291" customFormat="1" ht="12.75" hidden="1" customHeight="1">
      <c r="L15298" s="293"/>
      <c r="M15298" s="290"/>
      <c r="N15298" s="314"/>
    </row>
    <row r="15299" spans="12:14" s="291" customFormat="1" ht="12.75" hidden="1" customHeight="1">
      <c r="L15299" s="293"/>
      <c r="M15299" s="290"/>
      <c r="N15299" s="314"/>
    </row>
    <row r="15300" spans="12:14" s="291" customFormat="1" ht="12.75" hidden="1" customHeight="1">
      <c r="L15300" s="293"/>
      <c r="M15300" s="290"/>
      <c r="N15300" s="314"/>
    </row>
    <row r="15301" spans="12:14" s="291" customFormat="1" ht="12.75" hidden="1" customHeight="1">
      <c r="L15301" s="293"/>
      <c r="M15301" s="290"/>
      <c r="N15301" s="314"/>
    </row>
    <row r="15302" spans="12:14" s="291" customFormat="1" ht="12.75" hidden="1" customHeight="1">
      <c r="L15302" s="293"/>
      <c r="M15302" s="290"/>
      <c r="N15302" s="314"/>
    </row>
    <row r="15303" spans="12:14" s="291" customFormat="1" ht="12.75" hidden="1" customHeight="1">
      <c r="L15303" s="293"/>
      <c r="M15303" s="290"/>
      <c r="N15303" s="314"/>
    </row>
    <row r="15304" spans="12:14" s="291" customFormat="1" ht="12.75" hidden="1" customHeight="1">
      <c r="L15304" s="293"/>
      <c r="M15304" s="290"/>
      <c r="N15304" s="314"/>
    </row>
    <row r="15305" spans="12:14" s="291" customFormat="1" ht="12.75" hidden="1" customHeight="1">
      <c r="L15305" s="293"/>
      <c r="M15305" s="290"/>
      <c r="N15305" s="314"/>
    </row>
    <row r="15306" spans="12:14" s="291" customFormat="1" ht="12.75" hidden="1" customHeight="1">
      <c r="L15306" s="293"/>
      <c r="M15306" s="290"/>
      <c r="N15306" s="314"/>
    </row>
    <row r="15307" spans="12:14" s="291" customFormat="1" ht="12.75" hidden="1" customHeight="1">
      <c r="L15307" s="293"/>
      <c r="M15307" s="290"/>
      <c r="N15307" s="314"/>
    </row>
    <row r="15308" spans="12:14" s="291" customFormat="1" ht="12.75" hidden="1" customHeight="1">
      <c r="L15308" s="293"/>
      <c r="M15308" s="290"/>
      <c r="N15308" s="314"/>
    </row>
    <row r="15309" spans="12:14" s="291" customFormat="1" ht="12.75" hidden="1" customHeight="1">
      <c r="L15309" s="293"/>
      <c r="M15309" s="290"/>
      <c r="N15309" s="314"/>
    </row>
    <row r="15310" spans="12:14" s="291" customFormat="1" ht="12.75" hidden="1" customHeight="1">
      <c r="L15310" s="293"/>
      <c r="M15310" s="290"/>
      <c r="N15310" s="314"/>
    </row>
    <row r="15311" spans="12:14" s="291" customFormat="1" ht="12.75" hidden="1" customHeight="1">
      <c r="L15311" s="293"/>
      <c r="M15311" s="290"/>
      <c r="N15311" s="314"/>
    </row>
    <row r="15312" spans="12:14" s="291" customFormat="1" ht="12.75" hidden="1" customHeight="1">
      <c r="L15312" s="293"/>
      <c r="M15312" s="290"/>
      <c r="N15312" s="314"/>
    </row>
    <row r="15313" spans="12:14" s="291" customFormat="1" ht="12.75" hidden="1" customHeight="1">
      <c r="L15313" s="293"/>
      <c r="M15313" s="290"/>
      <c r="N15313" s="314"/>
    </row>
    <row r="15314" spans="12:14" s="291" customFormat="1" ht="12.75" hidden="1" customHeight="1">
      <c r="L15314" s="293"/>
      <c r="M15314" s="290"/>
      <c r="N15314" s="314"/>
    </row>
    <row r="15315" spans="12:14" s="291" customFormat="1" ht="12.75" hidden="1" customHeight="1">
      <c r="L15315" s="293"/>
      <c r="M15315" s="290"/>
      <c r="N15315" s="314"/>
    </row>
    <row r="15316" spans="12:14" s="291" customFormat="1" ht="12.75" hidden="1" customHeight="1">
      <c r="L15316" s="293"/>
      <c r="M15316" s="290"/>
      <c r="N15316" s="314"/>
    </row>
    <row r="15317" spans="12:14" s="291" customFormat="1" ht="12.75" hidden="1" customHeight="1">
      <c r="L15317" s="293"/>
      <c r="M15317" s="290"/>
      <c r="N15317" s="314"/>
    </row>
    <row r="15318" spans="12:14" s="291" customFormat="1" ht="12.75" hidden="1" customHeight="1">
      <c r="L15318" s="293"/>
      <c r="M15318" s="290"/>
      <c r="N15318" s="314"/>
    </row>
    <row r="15319" spans="12:14" s="291" customFormat="1" ht="12.75" hidden="1" customHeight="1">
      <c r="L15319" s="293"/>
      <c r="M15319" s="290"/>
      <c r="N15319" s="314"/>
    </row>
    <row r="15320" spans="12:14" s="291" customFormat="1" ht="12.75" hidden="1" customHeight="1">
      <c r="L15320" s="293"/>
      <c r="M15320" s="290"/>
      <c r="N15320" s="314"/>
    </row>
    <row r="15321" spans="12:14" s="291" customFormat="1" ht="12.75" hidden="1" customHeight="1">
      <c r="L15321" s="293"/>
      <c r="M15321" s="290"/>
      <c r="N15321" s="314"/>
    </row>
    <row r="15322" spans="12:14" s="291" customFormat="1" ht="12.75" hidden="1" customHeight="1">
      <c r="L15322" s="293"/>
      <c r="M15322" s="290"/>
      <c r="N15322" s="314"/>
    </row>
    <row r="15323" spans="12:14" s="291" customFormat="1" ht="12.75" hidden="1" customHeight="1">
      <c r="L15323" s="293"/>
      <c r="M15323" s="290"/>
      <c r="N15323" s="314"/>
    </row>
    <row r="15324" spans="12:14" s="291" customFormat="1" ht="12.75" hidden="1" customHeight="1">
      <c r="L15324" s="293"/>
      <c r="M15324" s="290"/>
      <c r="N15324" s="314"/>
    </row>
    <row r="15325" spans="12:14" s="291" customFormat="1" ht="12.75" hidden="1" customHeight="1">
      <c r="L15325" s="293"/>
      <c r="M15325" s="290"/>
      <c r="N15325" s="314"/>
    </row>
    <row r="15326" spans="12:14" s="291" customFormat="1" ht="12.75" hidden="1" customHeight="1">
      <c r="L15326" s="293"/>
      <c r="M15326" s="290"/>
      <c r="N15326" s="314"/>
    </row>
    <row r="15327" spans="12:14" s="291" customFormat="1" ht="12.75" hidden="1" customHeight="1">
      <c r="L15327" s="293"/>
      <c r="M15327" s="290"/>
      <c r="N15327" s="314"/>
    </row>
    <row r="15328" spans="12:14" s="291" customFormat="1" ht="12.75" hidden="1" customHeight="1">
      <c r="L15328" s="293"/>
      <c r="M15328" s="290"/>
      <c r="N15328" s="314"/>
    </row>
    <row r="15329" spans="12:14" s="291" customFormat="1" ht="12.75" hidden="1" customHeight="1">
      <c r="L15329" s="293"/>
      <c r="M15329" s="290"/>
      <c r="N15329" s="314"/>
    </row>
    <row r="15330" spans="12:14" s="291" customFormat="1" ht="12.75" hidden="1" customHeight="1">
      <c r="L15330" s="293"/>
      <c r="M15330" s="290"/>
      <c r="N15330" s="314"/>
    </row>
    <row r="15331" spans="12:14" s="291" customFormat="1" ht="12.75" hidden="1" customHeight="1">
      <c r="L15331" s="293"/>
      <c r="M15331" s="290"/>
      <c r="N15331" s="314"/>
    </row>
    <row r="15332" spans="12:14" s="291" customFormat="1" ht="12.75" hidden="1" customHeight="1">
      <c r="L15332" s="293"/>
      <c r="M15332" s="290"/>
      <c r="N15332" s="314"/>
    </row>
    <row r="15333" spans="12:14" s="291" customFormat="1" ht="12.75" hidden="1" customHeight="1">
      <c r="L15333" s="293"/>
      <c r="M15333" s="290"/>
      <c r="N15333" s="314"/>
    </row>
    <row r="15334" spans="12:14" s="291" customFormat="1" ht="12.75" hidden="1" customHeight="1">
      <c r="L15334" s="293"/>
      <c r="M15334" s="290"/>
      <c r="N15334" s="314"/>
    </row>
    <row r="15335" spans="12:14" s="291" customFormat="1" ht="12.75" hidden="1" customHeight="1">
      <c r="L15335" s="293"/>
      <c r="M15335" s="290"/>
      <c r="N15335" s="314"/>
    </row>
    <row r="15336" spans="12:14" s="291" customFormat="1" ht="12.75" hidden="1" customHeight="1">
      <c r="L15336" s="293"/>
      <c r="M15336" s="290"/>
      <c r="N15336" s="314"/>
    </row>
    <row r="15337" spans="12:14" s="291" customFormat="1" ht="12.75" hidden="1" customHeight="1">
      <c r="L15337" s="293"/>
      <c r="M15337" s="290"/>
      <c r="N15337" s="314"/>
    </row>
    <row r="15338" spans="12:14" s="291" customFormat="1" ht="12.75" hidden="1" customHeight="1">
      <c r="L15338" s="293"/>
      <c r="M15338" s="290"/>
      <c r="N15338" s="314"/>
    </row>
    <row r="15339" spans="12:14" s="291" customFormat="1" ht="12.75" hidden="1" customHeight="1">
      <c r="L15339" s="293"/>
      <c r="M15339" s="290"/>
      <c r="N15339" s="314"/>
    </row>
    <row r="15340" spans="12:14" s="291" customFormat="1" ht="12.75" hidden="1" customHeight="1">
      <c r="L15340" s="293"/>
      <c r="M15340" s="290"/>
      <c r="N15340" s="314"/>
    </row>
    <row r="15341" spans="12:14" s="291" customFormat="1" ht="12.75" hidden="1" customHeight="1">
      <c r="L15341" s="293"/>
      <c r="M15341" s="290"/>
      <c r="N15341" s="314"/>
    </row>
    <row r="15342" spans="12:14" s="291" customFormat="1" ht="12.75" hidden="1" customHeight="1">
      <c r="L15342" s="293"/>
      <c r="M15342" s="290"/>
      <c r="N15342" s="314"/>
    </row>
    <row r="15343" spans="12:14" s="291" customFormat="1" ht="12.75" hidden="1" customHeight="1">
      <c r="L15343" s="293"/>
      <c r="M15343" s="290"/>
      <c r="N15343" s="314"/>
    </row>
    <row r="15344" spans="12:14" s="291" customFormat="1" ht="12.75" hidden="1" customHeight="1">
      <c r="L15344" s="293"/>
      <c r="M15344" s="290"/>
      <c r="N15344" s="314"/>
    </row>
    <row r="15345" spans="12:14" s="291" customFormat="1" ht="12.75" hidden="1" customHeight="1">
      <c r="L15345" s="293"/>
      <c r="M15345" s="290"/>
      <c r="N15345" s="314"/>
    </row>
    <row r="15346" spans="12:14" s="291" customFormat="1" ht="12.75" hidden="1" customHeight="1">
      <c r="L15346" s="293"/>
      <c r="M15346" s="290"/>
      <c r="N15346" s="314"/>
    </row>
    <row r="15347" spans="12:14" s="291" customFormat="1" ht="12.75" hidden="1" customHeight="1">
      <c r="L15347" s="293"/>
      <c r="M15347" s="290"/>
      <c r="N15347" s="314"/>
    </row>
    <row r="15348" spans="12:14" s="291" customFormat="1" ht="12.75" hidden="1" customHeight="1">
      <c r="L15348" s="293"/>
      <c r="M15348" s="290"/>
      <c r="N15348" s="314"/>
    </row>
    <row r="15349" spans="12:14" s="291" customFormat="1" ht="12.75" hidden="1" customHeight="1">
      <c r="L15349" s="293"/>
      <c r="M15349" s="290"/>
      <c r="N15349" s="314"/>
    </row>
    <row r="15350" spans="12:14" s="291" customFormat="1" ht="12.75" hidden="1" customHeight="1">
      <c r="L15350" s="293"/>
      <c r="M15350" s="290"/>
      <c r="N15350" s="314"/>
    </row>
    <row r="15351" spans="12:14" s="291" customFormat="1" ht="12.75" hidden="1" customHeight="1">
      <c r="L15351" s="293"/>
      <c r="M15351" s="290"/>
      <c r="N15351" s="314"/>
    </row>
    <row r="15352" spans="12:14" s="291" customFormat="1" ht="12.75" hidden="1" customHeight="1">
      <c r="L15352" s="293"/>
      <c r="M15352" s="290"/>
      <c r="N15352" s="314"/>
    </row>
    <row r="15353" spans="12:14" s="291" customFormat="1" ht="12.75" hidden="1" customHeight="1">
      <c r="L15353" s="293"/>
      <c r="M15353" s="290"/>
      <c r="N15353" s="314"/>
    </row>
    <row r="15354" spans="12:14" s="291" customFormat="1" ht="12.75" hidden="1" customHeight="1">
      <c r="L15354" s="293"/>
      <c r="M15354" s="290"/>
      <c r="N15354" s="314"/>
    </row>
    <row r="15355" spans="12:14" s="291" customFormat="1" ht="12.75" hidden="1" customHeight="1">
      <c r="L15355" s="293"/>
      <c r="M15355" s="290"/>
      <c r="N15355" s="314"/>
    </row>
    <row r="15356" spans="12:14" s="291" customFormat="1" ht="12.75" hidden="1" customHeight="1">
      <c r="L15356" s="293"/>
      <c r="M15356" s="290"/>
      <c r="N15356" s="314"/>
    </row>
    <row r="15357" spans="12:14" s="291" customFormat="1" ht="12.75" hidden="1" customHeight="1">
      <c r="L15357" s="293"/>
      <c r="M15357" s="290"/>
      <c r="N15357" s="314"/>
    </row>
    <row r="15358" spans="12:14" s="291" customFormat="1" ht="12.75" hidden="1" customHeight="1">
      <c r="L15358" s="293"/>
      <c r="M15358" s="290"/>
      <c r="N15358" s="314"/>
    </row>
    <row r="15359" spans="12:14" s="291" customFormat="1" ht="12.75" hidden="1" customHeight="1">
      <c r="L15359" s="293"/>
      <c r="M15359" s="290"/>
      <c r="N15359" s="314"/>
    </row>
    <row r="15360" spans="12:14" s="291" customFormat="1" ht="12.75" hidden="1" customHeight="1">
      <c r="L15360" s="293"/>
      <c r="M15360" s="290"/>
      <c r="N15360" s="314"/>
    </row>
    <row r="15361" spans="12:14" s="291" customFormat="1" ht="12.75" hidden="1" customHeight="1">
      <c r="L15361" s="293"/>
      <c r="M15361" s="290"/>
      <c r="N15361" s="314"/>
    </row>
    <row r="15362" spans="12:14" s="291" customFormat="1" ht="12.75" hidden="1" customHeight="1">
      <c r="L15362" s="293"/>
      <c r="M15362" s="290"/>
      <c r="N15362" s="314"/>
    </row>
    <row r="15363" spans="12:14" s="291" customFormat="1" ht="12.75" hidden="1" customHeight="1">
      <c r="L15363" s="293"/>
      <c r="M15363" s="290"/>
      <c r="N15363" s="314"/>
    </row>
    <row r="15364" spans="12:14" s="291" customFormat="1" ht="12.75" hidden="1" customHeight="1">
      <c r="L15364" s="293"/>
      <c r="M15364" s="290"/>
      <c r="N15364" s="314"/>
    </row>
    <row r="15365" spans="12:14" s="291" customFormat="1" ht="12.75" hidden="1" customHeight="1">
      <c r="L15365" s="293"/>
      <c r="M15365" s="290"/>
      <c r="N15365" s="314"/>
    </row>
    <row r="15366" spans="12:14" s="291" customFormat="1" ht="12.75" hidden="1" customHeight="1">
      <c r="L15366" s="293"/>
      <c r="M15366" s="290"/>
      <c r="N15366" s="314"/>
    </row>
    <row r="15367" spans="12:14" s="291" customFormat="1" ht="12.75" hidden="1" customHeight="1">
      <c r="L15367" s="293"/>
      <c r="M15367" s="290"/>
      <c r="N15367" s="314"/>
    </row>
    <row r="15368" spans="12:14" s="291" customFormat="1" ht="12.75" hidden="1" customHeight="1">
      <c r="L15368" s="293"/>
      <c r="M15368" s="290"/>
      <c r="N15368" s="314"/>
    </row>
    <row r="15369" spans="12:14" s="291" customFormat="1" ht="12.75" hidden="1" customHeight="1">
      <c r="L15369" s="293"/>
      <c r="M15369" s="290"/>
      <c r="N15369" s="314"/>
    </row>
    <row r="15370" spans="12:14" s="291" customFormat="1" ht="12.75" hidden="1" customHeight="1">
      <c r="L15370" s="293"/>
      <c r="M15370" s="290"/>
      <c r="N15370" s="314"/>
    </row>
    <row r="15371" spans="12:14" s="291" customFormat="1" ht="12.75" hidden="1" customHeight="1">
      <c r="L15371" s="293"/>
      <c r="M15371" s="290"/>
      <c r="N15371" s="314"/>
    </row>
    <row r="15372" spans="12:14" s="291" customFormat="1" ht="12.75" hidden="1" customHeight="1">
      <c r="L15372" s="293"/>
      <c r="M15372" s="290"/>
      <c r="N15372" s="314"/>
    </row>
    <row r="15373" spans="12:14" s="291" customFormat="1" ht="12.75" hidden="1" customHeight="1">
      <c r="L15373" s="293"/>
      <c r="M15373" s="290"/>
      <c r="N15373" s="314"/>
    </row>
    <row r="15374" spans="12:14" s="291" customFormat="1" ht="12.75" hidden="1" customHeight="1">
      <c r="L15374" s="293"/>
      <c r="M15374" s="290"/>
      <c r="N15374" s="314"/>
    </row>
    <row r="15375" spans="12:14" s="291" customFormat="1" ht="12.75" hidden="1" customHeight="1">
      <c r="L15375" s="293"/>
      <c r="M15375" s="290"/>
      <c r="N15375" s="314"/>
    </row>
    <row r="15376" spans="12:14" s="291" customFormat="1" ht="12.75" hidden="1" customHeight="1">
      <c r="L15376" s="293"/>
      <c r="M15376" s="290"/>
      <c r="N15376" s="314"/>
    </row>
    <row r="15377" spans="12:14" s="291" customFormat="1" ht="12.75" hidden="1" customHeight="1">
      <c r="L15377" s="293"/>
      <c r="M15377" s="290"/>
      <c r="N15377" s="314"/>
    </row>
    <row r="15378" spans="12:14" s="291" customFormat="1" ht="12.75" hidden="1" customHeight="1">
      <c r="L15378" s="293"/>
      <c r="M15378" s="290"/>
      <c r="N15378" s="314"/>
    </row>
    <row r="15379" spans="12:14" s="291" customFormat="1" ht="12.75" hidden="1" customHeight="1">
      <c r="L15379" s="293"/>
      <c r="M15379" s="290"/>
      <c r="N15379" s="314"/>
    </row>
    <row r="15380" spans="12:14" s="291" customFormat="1" ht="12.75" hidden="1" customHeight="1">
      <c r="L15380" s="293"/>
      <c r="M15380" s="290"/>
      <c r="N15380" s="314"/>
    </row>
    <row r="15381" spans="12:14" s="291" customFormat="1" ht="12.75" hidden="1" customHeight="1">
      <c r="L15381" s="293"/>
      <c r="M15381" s="290"/>
      <c r="N15381" s="314"/>
    </row>
    <row r="15382" spans="12:14" s="291" customFormat="1" ht="12.75" hidden="1" customHeight="1">
      <c r="L15382" s="293"/>
      <c r="M15382" s="290"/>
      <c r="N15382" s="314"/>
    </row>
    <row r="15383" spans="12:14" s="291" customFormat="1" ht="12.75" hidden="1" customHeight="1">
      <c r="L15383" s="293"/>
      <c r="M15383" s="290"/>
      <c r="N15383" s="314"/>
    </row>
    <row r="15384" spans="12:14" s="291" customFormat="1" ht="12.75" hidden="1" customHeight="1">
      <c r="L15384" s="293"/>
      <c r="M15384" s="290"/>
      <c r="N15384" s="314"/>
    </row>
    <row r="15385" spans="12:14" s="291" customFormat="1" ht="12.75" hidden="1" customHeight="1">
      <c r="L15385" s="293"/>
      <c r="M15385" s="290"/>
      <c r="N15385" s="314"/>
    </row>
    <row r="15386" spans="12:14" s="291" customFormat="1" ht="12.75" hidden="1" customHeight="1">
      <c r="L15386" s="293"/>
      <c r="M15386" s="290"/>
      <c r="N15386" s="314"/>
    </row>
    <row r="15387" spans="12:14" s="291" customFormat="1" ht="12.75" hidden="1" customHeight="1">
      <c r="L15387" s="293"/>
      <c r="M15387" s="290"/>
      <c r="N15387" s="314"/>
    </row>
    <row r="15388" spans="12:14" s="291" customFormat="1" ht="12.75" hidden="1" customHeight="1">
      <c r="L15388" s="293"/>
      <c r="M15388" s="290"/>
      <c r="N15388" s="314"/>
    </row>
    <row r="15389" spans="12:14" s="291" customFormat="1" ht="12.75" hidden="1" customHeight="1">
      <c r="L15389" s="293"/>
      <c r="M15389" s="290"/>
      <c r="N15389" s="314"/>
    </row>
    <row r="15390" spans="12:14" s="291" customFormat="1" ht="12.75" hidden="1" customHeight="1">
      <c r="L15390" s="293"/>
      <c r="M15390" s="290"/>
      <c r="N15390" s="314"/>
    </row>
    <row r="15391" spans="12:14" s="291" customFormat="1" ht="12.75" hidden="1" customHeight="1">
      <c r="L15391" s="293"/>
      <c r="M15391" s="290"/>
      <c r="N15391" s="314"/>
    </row>
    <row r="15392" spans="12:14" s="291" customFormat="1" ht="12.75" hidden="1" customHeight="1">
      <c r="L15392" s="293"/>
      <c r="M15392" s="290"/>
      <c r="N15392" s="314"/>
    </row>
    <row r="15393" spans="12:14" s="291" customFormat="1" ht="12.75" hidden="1" customHeight="1">
      <c r="L15393" s="293"/>
      <c r="M15393" s="290"/>
      <c r="N15393" s="314"/>
    </row>
    <row r="15394" spans="12:14" s="291" customFormat="1" ht="12.75" hidden="1" customHeight="1">
      <c r="L15394" s="293"/>
      <c r="M15394" s="290"/>
      <c r="N15394" s="314"/>
    </row>
    <row r="15395" spans="12:14" s="291" customFormat="1" ht="12.75" hidden="1" customHeight="1">
      <c r="L15395" s="293"/>
      <c r="M15395" s="290"/>
      <c r="N15395" s="314"/>
    </row>
    <row r="15396" spans="12:14" s="291" customFormat="1" ht="12.75" hidden="1" customHeight="1">
      <c r="L15396" s="293"/>
      <c r="M15396" s="290"/>
      <c r="N15396" s="314"/>
    </row>
    <row r="15397" spans="12:14" s="291" customFormat="1" ht="12.75" hidden="1" customHeight="1">
      <c r="L15397" s="293"/>
      <c r="M15397" s="290"/>
      <c r="N15397" s="314"/>
    </row>
    <row r="15398" spans="12:14" s="291" customFormat="1" ht="12.75" hidden="1" customHeight="1">
      <c r="L15398" s="293"/>
      <c r="M15398" s="290"/>
      <c r="N15398" s="314"/>
    </row>
    <row r="15399" spans="12:14" s="291" customFormat="1" ht="12.75" hidden="1" customHeight="1">
      <c r="L15399" s="293"/>
      <c r="M15399" s="290"/>
      <c r="N15399" s="314"/>
    </row>
    <row r="15400" spans="12:14" s="291" customFormat="1" ht="12.75" hidden="1" customHeight="1">
      <c r="L15400" s="293"/>
      <c r="M15400" s="290"/>
      <c r="N15400" s="314"/>
    </row>
    <row r="15401" spans="12:14" s="291" customFormat="1" ht="12.75" hidden="1" customHeight="1">
      <c r="L15401" s="293"/>
      <c r="M15401" s="290"/>
      <c r="N15401" s="314"/>
    </row>
    <row r="15402" spans="12:14" s="291" customFormat="1" ht="12.75" hidden="1" customHeight="1">
      <c r="L15402" s="293"/>
      <c r="M15402" s="290"/>
      <c r="N15402" s="314"/>
    </row>
    <row r="15403" spans="12:14" s="291" customFormat="1" ht="12.75" hidden="1" customHeight="1">
      <c r="L15403" s="293"/>
      <c r="M15403" s="290"/>
      <c r="N15403" s="314"/>
    </row>
    <row r="15404" spans="12:14" s="291" customFormat="1" ht="12.75" hidden="1" customHeight="1">
      <c r="L15404" s="293"/>
      <c r="M15404" s="290"/>
      <c r="N15404" s="314"/>
    </row>
    <row r="15405" spans="12:14" s="291" customFormat="1" ht="12.75" hidden="1" customHeight="1">
      <c r="L15405" s="293"/>
      <c r="M15405" s="290"/>
      <c r="N15405" s="314"/>
    </row>
    <row r="15406" spans="12:14" s="291" customFormat="1" ht="12.75" hidden="1" customHeight="1">
      <c r="L15406" s="293"/>
      <c r="M15406" s="290"/>
      <c r="N15406" s="314"/>
    </row>
    <row r="15407" spans="12:14" s="291" customFormat="1" ht="12.75" hidden="1" customHeight="1">
      <c r="L15407" s="293"/>
      <c r="M15407" s="290"/>
      <c r="N15407" s="314"/>
    </row>
    <row r="15408" spans="12:14" s="291" customFormat="1" ht="12.75" hidden="1" customHeight="1">
      <c r="L15408" s="293"/>
      <c r="M15408" s="290"/>
      <c r="N15408" s="314"/>
    </row>
    <row r="15409" spans="12:14" s="291" customFormat="1" ht="12.75" hidden="1" customHeight="1">
      <c r="L15409" s="293"/>
      <c r="M15409" s="290"/>
      <c r="N15409" s="314"/>
    </row>
    <row r="15410" spans="12:14" s="291" customFormat="1" ht="12.75" hidden="1" customHeight="1">
      <c r="L15410" s="293"/>
      <c r="M15410" s="290"/>
      <c r="N15410" s="314"/>
    </row>
    <row r="15411" spans="12:14" s="291" customFormat="1" ht="12.75" hidden="1" customHeight="1">
      <c r="L15411" s="293"/>
      <c r="M15411" s="290"/>
      <c r="N15411" s="314"/>
    </row>
    <row r="15412" spans="12:14" s="291" customFormat="1" ht="12.75" hidden="1" customHeight="1">
      <c r="L15412" s="293"/>
      <c r="M15412" s="290"/>
      <c r="N15412" s="314"/>
    </row>
    <row r="15413" spans="12:14" s="291" customFormat="1" ht="12.75" hidden="1" customHeight="1">
      <c r="L15413" s="293"/>
      <c r="M15413" s="290"/>
      <c r="N15413" s="314"/>
    </row>
    <row r="15414" spans="12:14" s="291" customFormat="1" ht="12.75" hidden="1" customHeight="1">
      <c r="L15414" s="293"/>
      <c r="M15414" s="290"/>
      <c r="N15414" s="314"/>
    </row>
    <row r="15415" spans="12:14" s="291" customFormat="1" ht="12.75" hidden="1" customHeight="1">
      <c r="L15415" s="293"/>
      <c r="M15415" s="290"/>
      <c r="N15415" s="314"/>
    </row>
    <row r="15416" spans="12:14" s="291" customFormat="1" ht="12.75" hidden="1" customHeight="1">
      <c r="L15416" s="293"/>
      <c r="M15416" s="290"/>
      <c r="N15416" s="314"/>
    </row>
    <row r="15417" spans="12:14" s="291" customFormat="1" ht="12.75" hidden="1" customHeight="1">
      <c r="L15417" s="293"/>
      <c r="M15417" s="290"/>
      <c r="N15417" s="314"/>
    </row>
    <row r="15418" spans="12:14" s="291" customFormat="1" ht="12.75" hidden="1" customHeight="1">
      <c r="L15418" s="293"/>
      <c r="M15418" s="290"/>
      <c r="N15418" s="314"/>
    </row>
    <row r="15419" spans="12:14" s="291" customFormat="1" ht="12.75" hidden="1" customHeight="1">
      <c r="L15419" s="293"/>
      <c r="M15419" s="290"/>
      <c r="N15419" s="314"/>
    </row>
    <row r="15420" spans="12:14" s="291" customFormat="1" ht="12.75" hidden="1" customHeight="1">
      <c r="L15420" s="293"/>
      <c r="M15420" s="290"/>
      <c r="N15420" s="314"/>
    </row>
    <row r="15421" spans="12:14" s="291" customFormat="1" ht="12.75" hidden="1" customHeight="1">
      <c r="L15421" s="293"/>
      <c r="M15421" s="290"/>
      <c r="N15421" s="314"/>
    </row>
    <row r="15422" spans="12:14" s="291" customFormat="1" ht="12.75" hidden="1" customHeight="1">
      <c r="L15422" s="293"/>
      <c r="M15422" s="290"/>
      <c r="N15422" s="314"/>
    </row>
    <row r="15423" spans="12:14" s="291" customFormat="1" ht="12.75" hidden="1" customHeight="1">
      <c r="L15423" s="293"/>
      <c r="M15423" s="290"/>
      <c r="N15423" s="314"/>
    </row>
    <row r="15424" spans="12:14" s="291" customFormat="1" ht="12.75" hidden="1" customHeight="1">
      <c r="L15424" s="293"/>
      <c r="M15424" s="290"/>
      <c r="N15424" s="314"/>
    </row>
    <row r="15425" spans="12:14" s="291" customFormat="1" ht="12.75" hidden="1" customHeight="1">
      <c r="L15425" s="293"/>
      <c r="M15425" s="290"/>
      <c r="N15425" s="314"/>
    </row>
    <row r="15426" spans="12:14" s="291" customFormat="1" ht="12.75" hidden="1" customHeight="1">
      <c r="L15426" s="293"/>
      <c r="M15426" s="290"/>
      <c r="N15426" s="314"/>
    </row>
    <row r="15427" spans="12:14" s="291" customFormat="1" ht="12.75" hidden="1" customHeight="1">
      <c r="L15427" s="293"/>
      <c r="M15427" s="290"/>
      <c r="N15427" s="314"/>
    </row>
    <row r="15428" spans="12:14" s="291" customFormat="1" ht="12.75" hidden="1" customHeight="1">
      <c r="L15428" s="293"/>
      <c r="M15428" s="290"/>
      <c r="N15428" s="314"/>
    </row>
    <row r="15429" spans="12:14" s="291" customFormat="1" ht="12.75" hidden="1" customHeight="1">
      <c r="L15429" s="293"/>
      <c r="M15429" s="290"/>
      <c r="N15429" s="314"/>
    </row>
    <row r="15430" spans="12:14" s="291" customFormat="1" ht="12.75" hidden="1" customHeight="1">
      <c r="L15430" s="293"/>
      <c r="M15430" s="290"/>
      <c r="N15430" s="314"/>
    </row>
    <row r="15431" spans="12:14" s="291" customFormat="1" ht="12.75" hidden="1" customHeight="1">
      <c r="L15431" s="293"/>
      <c r="M15431" s="290"/>
      <c r="N15431" s="314"/>
    </row>
    <row r="15432" spans="12:14" s="291" customFormat="1" ht="12.75" hidden="1" customHeight="1">
      <c r="L15432" s="293"/>
      <c r="M15432" s="290"/>
      <c r="N15432" s="314"/>
    </row>
    <row r="15433" spans="12:14" s="291" customFormat="1" ht="12.75" hidden="1" customHeight="1">
      <c r="L15433" s="293"/>
      <c r="M15433" s="290"/>
      <c r="N15433" s="314"/>
    </row>
    <row r="15434" spans="12:14" s="291" customFormat="1" ht="12.75" hidden="1" customHeight="1">
      <c r="L15434" s="293"/>
      <c r="M15434" s="290"/>
      <c r="N15434" s="314"/>
    </row>
    <row r="15435" spans="12:14" s="291" customFormat="1" ht="12.75" hidden="1" customHeight="1">
      <c r="L15435" s="293"/>
      <c r="M15435" s="290"/>
      <c r="N15435" s="314"/>
    </row>
    <row r="15436" spans="12:14" s="291" customFormat="1" ht="12.75" hidden="1" customHeight="1">
      <c r="L15436" s="293"/>
      <c r="M15436" s="290"/>
      <c r="N15436" s="314"/>
    </row>
    <row r="15437" spans="12:14" s="291" customFormat="1" ht="12.75" hidden="1" customHeight="1">
      <c r="L15437" s="293"/>
      <c r="M15437" s="290"/>
      <c r="N15437" s="314"/>
    </row>
    <row r="15438" spans="12:14" s="291" customFormat="1" ht="12.75" hidden="1" customHeight="1">
      <c r="L15438" s="293"/>
      <c r="M15438" s="290"/>
      <c r="N15438" s="314"/>
    </row>
    <row r="15439" spans="12:14" s="291" customFormat="1" ht="12.75" hidden="1" customHeight="1">
      <c r="L15439" s="293"/>
      <c r="M15439" s="290"/>
      <c r="N15439" s="314"/>
    </row>
    <row r="15440" spans="12:14" s="291" customFormat="1" ht="12.75" hidden="1" customHeight="1">
      <c r="L15440" s="293"/>
      <c r="M15440" s="290"/>
      <c r="N15440" s="314"/>
    </row>
    <row r="15441" spans="12:14" s="291" customFormat="1" ht="12.75" hidden="1" customHeight="1">
      <c r="L15441" s="293"/>
      <c r="M15441" s="290"/>
      <c r="N15441" s="314"/>
    </row>
    <row r="15442" spans="12:14" s="291" customFormat="1" ht="12.75" hidden="1" customHeight="1">
      <c r="L15442" s="293"/>
      <c r="M15442" s="290"/>
      <c r="N15442" s="314"/>
    </row>
    <row r="15443" spans="12:14" s="291" customFormat="1" ht="12.75" hidden="1" customHeight="1">
      <c r="L15443" s="293"/>
      <c r="M15443" s="290"/>
      <c r="N15443" s="314"/>
    </row>
    <row r="15444" spans="12:14" s="291" customFormat="1" ht="12.75" hidden="1" customHeight="1">
      <c r="L15444" s="293"/>
      <c r="M15444" s="290"/>
      <c r="N15444" s="314"/>
    </row>
    <row r="15445" spans="12:14" s="291" customFormat="1" ht="12.75" hidden="1" customHeight="1">
      <c r="L15445" s="293"/>
      <c r="M15445" s="290"/>
      <c r="N15445" s="314"/>
    </row>
    <row r="15446" spans="12:14" s="291" customFormat="1" ht="12.75" hidden="1" customHeight="1">
      <c r="L15446" s="293"/>
      <c r="M15446" s="290"/>
      <c r="N15446" s="314"/>
    </row>
    <row r="15447" spans="12:14" s="291" customFormat="1" ht="12.75" hidden="1" customHeight="1">
      <c r="L15447" s="293"/>
      <c r="M15447" s="290"/>
      <c r="N15447" s="314"/>
    </row>
    <row r="15448" spans="12:14" s="291" customFormat="1" ht="12.75" hidden="1" customHeight="1">
      <c r="L15448" s="293"/>
      <c r="M15448" s="290"/>
      <c r="N15448" s="314"/>
    </row>
    <row r="15449" spans="12:14" s="291" customFormat="1" ht="12.75" hidden="1" customHeight="1">
      <c r="L15449" s="293"/>
      <c r="M15449" s="290"/>
      <c r="N15449" s="314"/>
    </row>
    <row r="15450" spans="12:14" s="291" customFormat="1" ht="12.75" hidden="1" customHeight="1">
      <c r="L15450" s="293"/>
      <c r="M15450" s="290"/>
      <c r="N15450" s="314"/>
    </row>
    <row r="15451" spans="12:14" s="291" customFormat="1" ht="12.75" hidden="1" customHeight="1">
      <c r="L15451" s="293"/>
      <c r="M15451" s="290"/>
      <c r="N15451" s="314"/>
    </row>
    <row r="15452" spans="12:14" s="291" customFormat="1" ht="12.75" hidden="1" customHeight="1">
      <c r="L15452" s="293"/>
      <c r="M15452" s="290"/>
      <c r="N15452" s="314"/>
    </row>
    <row r="15453" spans="12:14" s="291" customFormat="1" ht="12.75" hidden="1" customHeight="1">
      <c r="L15453" s="293"/>
      <c r="M15453" s="290"/>
      <c r="N15453" s="314"/>
    </row>
    <row r="15454" spans="12:14" s="291" customFormat="1" ht="12.75" hidden="1" customHeight="1">
      <c r="L15454" s="293"/>
      <c r="M15454" s="290"/>
      <c r="N15454" s="314"/>
    </row>
    <row r="15455" spans="12:14" s="291" customFormat="1" ht="12.75" hidden="1" customHeight="1">
      <c r="L15455" s="293"/>
      <c r="M15455" s="290"/>
      <c r="N15455" s="314"/>
    </row>
    <row r="15456" spans="12:14" s="291" customFormat="1" ht="12.75" hidden="1" customHeight="1">
      <c r="L15456" s="293"/>
      <c r="M15456" s="290"/>
      <c r="N15456" s="314"/>
    </row>
    <row r="15457" spans="12:14" s="291" customFormat="1" ht="12.75" hidden="1" customHeight="1">
      <c r="L15457" s="293"/>
      <c r="M15457" s="290"/>
      <c r="N15457" s="314"/>
    </row>
    <row r="15458" spans="12:14" s="291" customFormat="1" ht="12.75" hidden="1" customHeight="1">
      <c r="L15458" s="293"/>
      <c r="M15458" s="290"/>
      <c r="N15458" s="314"/>
    </row>
    <row r="15459" spans="12:14" s="291" customFormat="1" ht="12.75" hidden="1" customHeight="1">
      <c r="L15459" s="293"/>
      <c r="M15459" s="290"/>
      <c r="N15459" s="314"/>
    </row>
    <row r="15460" spans="12:14" s="291" customFormat="1" ht="12.75" hidden="1" customHeight="1">
      <c r="L15460" s="293"/>
      <c r="M15460" s="290"/>
      <c r="N15460" s="314"/>
    </row>
    <row r="15461" spans="12:14" s="291" customFormat="1" ht="12.75" hidden="1" customHeight="1">
      <c r="L15461" s="293"/>
      <c r="M15461" s="290"/>
      <c r="N15461" s="314"/>
    </row>
    <row r="15462" spans="12:14" s="291" customFormat="1" ht="12.75" hidden="1" customHeight="1">
      <c r="L15462" s="293"/>
      <c r="M15462" s="290"/>
      <c r="N15462" s="314"/>
    </row>
    <row r="15463" spans="12:14" s="291" customFormat="1" ht="12.75" hidden="1" customHeight="1">
      <c r="L15463" s="293"/>
      <c r="M15463" s="290"/>
      <c r="N15463" s="314"/>
    </row>
    <row r="15464" spans="12:14" s="291" customFormat="1" ht="12.75" hidden="1" customHeight="1">
      <c r="L15464" s="293"/>
      <c r="M15464" s="290"/>
      <c r="N15464" s="314"/>
    </row>
    <row r="15465" spans="12:14" s="291" customFormat="1" ht="12.75" hidden="1" customHeight="1">
      <c r="L15465" s="293"/>
      <c r="M15465" s="290"/>
      <c r="N15465" s="314"/>
    </row>
    <row r="15466" spans="12:14" s="291" customFormat="1" ht="12.75" hidden="1" customHeight="1">
      <c r="L15466" s="293"/>
      <c r="M15466" s="290"/>
      <c r="N15466" s="314"/>
    </row>
    <row r="15467" spans="12:14" s="291" customFormat="1" ht="12.75" hidden="1" customHeight="1">
      <c r="L15467" s="293"/>
      <c r="M15467" s="290"/>
      <c r="N15467" s="314"/>
    </row>
    <row r="15468" spans="12:14" s="291" customFormat="1" ht="12.75" hidden="1" customHeight="1">
      <c r="L15468" s="293"/>
      <c r="M15468" s="290"/>
      <c r="N15468" s="314"/>
    </row>
    <row r="15469" spans="12:14" s="291" customFormat="1" ht="12.75" hidden="1" customHeight="1">
      <c r="L15469" s="293"/>
      <c r="M15469" s="290"/>
      <c r="N15469" s="314"/>
    </row>
    <row r="15470" spans="12:14" s="291" customFormat="1" ht="12.75" hidden="1" customHeight="1">
      <c r="L15470" s="293"/>
      <c r="M15470" s="290"/>
      <c r="N15470" s="314"/>
    </row>
    <row r="15471" spans="12:14" s="291" customFormat="1" ht="12.75" hidden="1" customHeight="1">
      <c r="L15471" s="293"/>
      <c r="M15471" s="290"/>
      <c r="N15471" s="314"/>
    </row>
    <row r="15472" spans="12:14" s="291" customFormat="1" ht="12.75" hidden="1" customHeight="1">
      <c r="L15472" s="293"/>
      <c r="M15472" s="290"/>
      <c r="N15472" s="314"/>
    </row>
    <row r="15473" spans="12:14" s="291" customFormat="1" ht="12.75" hidden="1" customHeight="1">
      <c r="L15473" s="293"/>
      <c r="M15473" s="290"/>
      <c r="N15473" s="314"/>
    </row>
    <row r="15474" spans="12:14" s="291" customFormat="1" ht="12.75" hidden="1" customHeight="1">
      <c r="L15474" s="293"/>
      <c r="M15474" s="290"/>
      <c r="N15474" s="314"/>
    </row>
    <row r="15475" spans="12:14" s="291" customFormat="1" ht="12.75" hidden="1" customHeight="1">
      <c r="L15475" s="293"/>
      <c r="M15475" s="290"/>
      <c r="N15475" s="314"/>
    </row>
    <row r="15476" spans="12:14" s="291" customFormat="1" ht="12.75" hidden="1" customHeight="1">
      <c r="L15476" s="293"/>
      <c r="M15476" s="290"/>
      <c r="N15476" s="314"/>
    </row>
    <row r="15477" spans="12:14" s="291" customFormat="1" ht="12.75" hidden="1" customHeight="1">
      <c r="L15477" s="293"/>
      <c r="M15477" s="290"/>
      <c r="N15477" s="314"/>
    </row>
    <row r="15478" spans="12:14" s="291" customFormat="1" ht="12.75" hidden="1" customHeight="1">
      <c r="L15478" s="293"/>
      <c r="M15478" s="290"/>
      <c r="N15478" s="314"/>
    </row>
    <row r="15479" spans="12:14" s="291" customFormat="1" ht="12.75" hidden="1" customHeight="1">
      <c r="L15479" s="293"/>
      <c r="M15479" s="290"/>
      <c r="N15479" s="314"/>
    </row>
    <row r="15480" spans="12:14" s="291" customFormat="1" ht="12.75" hidden="1" customHeight="1">
      <c r="L15480" s="293"/>
      <c r="M15480" s="290"/>
      <c r="N15480" s="314"/>
    </row>
    <row r="15481" spans="12:14" s="291" customFormat="1" ht="12.75" hidden="1" customHeight="1">
      <c r="L15481" s="293"/>
      <c r="M15481" s="290"/>
      <c r="N15481" s="314"/>
    </row>
    <row r="15482" spans="12:14" s="291" customFormat="1" ht="12.75" hidden="1" customHeight="1">
      <c r="L15482" s="293"/>
      <c r="M15482" s="290"/>
      <c r="N15482" s="314"/>
    </row>
    <row r="15483" spans="12:14" s="291" customFormat="1" ht="12.75" hidden="1" customHeight="1">
      <c r="L15483" s="293"/>
      <c r="M15483" s="290"/>
      <c r="N15483" s="314"/>
    </row>
    <row r="15484" spans="12:14" s="291" customFormat="1" ht="12.75" hidden="1" customHeight="1">
      <c r="L15484" s="293"/>
      <c r="M15484" s="290"/>
      <c r="N15484" s="314"/>
    </row>
    <row r="15485" spans="12:14" s="291" customFormat="1" ht="12.75" hidden="1" customHeight="1">
      <c r="L15485" s="293"/>
      <c r="M15485" s="290"/>
      <c r="N15485" s="314"/>
    </row>
    <row r="15486" spans="12:14" s="291" customFormat="1" ht="12.75" hidden="1" customHeight="1">
      <c r="L15486" s="293"/>
      <c r="M15486" s="290"/>
      <c r="N15486" s="314"/>
    </row>
    <row r="15487" spans="12:14" s="291" customFormat="1" ht="12.75" hidden="1" customHeight="1">
      <c r="L15487" s="293"/>
      <c r="M15487" s="290"/>
      <c r="N15487" s="314"/>
    </row>
    <row r="15488" spans="12:14" s="291" customFormat="1" ht="12.75" hidden="1" customHeight="1">
      <c r="L15488" s="293"/>
      <c r="M15488" s="290"/>
      <c r="N15488" s="314"/>
    </row>
    <row r="15489" spans="12:14" s="291" customFormat="1" ht="12.75" hidden="1" customHeight="1">
      <c r="L15489" s="293"/>
      <c r="M15489" s="290"/>
      <c r="N15489" s="314"/>
    </row>
    <row r="15490" spans="12:14" s="291" customFormat="1" ht="12.75" hidden="1" customHeight="1">
      <c r="L15490" s="293"/>
      <c r="M15490" s="290"/>
      <c r="N15490" s="314"/>
    </row>
    <row r="15491" spans="12:14" s="291" customFormat="1" ht="12.75" hidden="1" customHeight="1">
      <c r="L15491" s="293"/>
      <c r="M15491" s="290"/>
      <c r="N15491" s="314"/>
    </row>
    <row r="15492" spans="12:14" s="291" customFormat="1" ht="12.75" hidden="1" customHeight="1">
      <c r="L15492" s="293"/>
      <c r="M15492" s="290"/>
      <c r="N15492" s="314"/>
    </row>
    <row r="15493" spans="12:14" s="291" customFormat="1" ht="12.75" hidden="1" customHeight="1">
      <c r="L15493" s="293"/>
      <c r="M15493" s="290"/>
      <c r="N15493" s="314"/>
    </row>
    <row r="15494" spans="12:14" s="291" customFormat="1" ht="12.75" hidden="1" customHeight="1">
      <c r="L15494" s="293"/>
      <c r="M15494" s="290"/>
      <c r="N15494" s="314"/>
    </row>
    <row r="15495" spans="12:14" s="291" customFormat="1" ht="12.75" hidden="1" customHeight="1">
      <c r="L15495" s="293"/>
      <c r="M15495" s="290"/>
      <c r="N15495" s="314"/>
    </row>
    <row r="15496" spans="12:14" s="291" customFormat="1" ht="12.75" hidden="1" customHeight="1">
      <c r="L15496" s="293"/>
      <c r="M15496" s="290"/>
      <c r="N15496" s="314"/>
    </row>
    <row r="15497" spans="12:14" s="291" customFormat="1" ht="12.75" hidden="1" customHeight="1">
      <c r="L15497" s="293"/>
      <c r="M15497" s="290"/>
      <c r="N15497" s="314"/>
    </row>
    <row r="15498" spans="12:14" s="291" customFormat="1" ht="12.75" hidden="1" customHeight="1">
      <c r="L15498" s="293"/>
      <c r="M15498" s="290"/>
      <c r="N15498" s="314"/>
    </row>
    <row r="15499" spans="12:14" s="291" customFormat="1" ht="12.75" hidden="1" customHeight="1">
      <c r="L15499" s="293"/>
      <c r="M15499" s="290"/>
      <c r="N15499" s="314"/>
    </row>
    <row r="15500" spans="12:14" s="291" customFormat="1" ht="12.75" hidden="1" customHeight="1">
      <c r="L15500" s="293"/>
      <c r="M15500" s="290"/>
      <c r="N15500" s="314"/>
    </row>
    <row r="15501" spans="12:14" s="291" customFormat="1" ht="12.75" hidden="1" customHeight="1">
      <c r="L15501" s="293"/>
      <c r="M15501" s="290"/>
      <c r="N15501" s="314"/>
    </row>
    <row r="15502" spans="12:14" s="291" customFormat="1" ht="12.75" hidden="1" customHeight="1">
      <c r="L15502" s="293"/>
      <c r="M15502" s="290"/>
      <c r="N15502" s="314"/>
    </row>
    <row r="15503" spans="12:14" s="291" customFormat="1" ht="12.75" hidden="1" customHeight="1">
      <c r="L15503" s="293"/>
      <c r="M15503" s="290"/>
      <c r="N15503" s="314"/>
    </row>
    <row r="15504" spans="12:14" s="291" customFormat="1" ht="12.75" hidden="1" customHeight="1">
      <c r="L15504" s="293"/>
      <c r="M15504" s="290"/>
      <c r="N15504" s="314"/>
    </row>
    <row r="15505" spans="12:14" s="291" customFormat="1" ht="12.75" hidden="1" customHeight="1">
      <c r="L15505" s="293"/>
      <c r="M15505" s="290"/>
      <c r="N15505" s="314"/>
    </row>
    <row r="15506" spans="12:14" s="291" customFormat="1" ht="12.75" hidden="1" customHeight="1">
      <c r="L15506" s="293"/>
      <c r="M15506" s="290"/>
      <c r="N15506" s="314"/>
    </row>
    <row r="15507" spans="12:14" s="291" customFormat="1" ht="12.75" hidden="1" customHeight="1">
      <c r="L15507" s="293"/>
      <c r="M15507" s="290"/>
      <c r="N15507" s="314"/>
    </row>
    <row r="15508" spans="12:14" s="291" customFormat="1" ht="12.75" hidden="1" customHeight="1">
      <c r="L15508" s="293"/>
      <c r="M15508" s="290"/>
      <c r="N15508" s="314"/>
    </row>
    <row r="15509" spans="12:14" s="291" customFormat="1" ht="12.75" hidden="1" customHeight="1">
      <c r="L15509" s="293"/>
      <c r="M15509" s="290"/>
      <c r="N15509" s="314"/>
    </row>
    <row r="15510" spans="12:14" s="291" customFormat="1" ht="12.75" hidden="1" customHeight="1">
      <c r="L15510" s="293"/>
      <c r="M15510" s="290"/>
      <c r="N15510" s="314"/>
    </row>
    <row r="15511" spans="12:14" s="291" customFormat="1" ht="12.75" hidden="1" customHeight="1">
      <c r="L15511" s="293"/>
      <c r="M15511" s="290"/>
      <c r="N15511" s="314"/>
    </row>
    <row r="15512" spans="12:14" s="291" customFormat="1" ht="12.75" hidden="1" customHeight="1">
      <c r="L15512" s="293"/>
      <c r="M15512" s="290"/>
      <c r="N15512" s="314"/>
    </row>
    <row r="15513" spans="12:14" s="291" customFormat="1" ht="12.75" hidden="1" customHeight="1">
      <c r="L15513" s="293"/>
      <c r="M15513" s="290"/>
      <c r="N15513" s="314"/>
    </row>
    <row r="15514" spans="12:14" s="291" customFormat="1" ht="12.75" hidden="1" customHeight="1">
      <c r="L15514" s="293"/>
      <c r="M15514" s="290"/>
      <c r="N15514" s="314"/>
    </row>
    <row r="15515" spans="12:14" s="291" customFormat="1" ht="12.75" hidden="1" customHeight="1">
      <c r="L15515" s="293"/>
      <c r="M15515" s="290"/>
      <c r="N15515" s="314"/>
    </row>
    <row r="15516" spans="12:14" s="291" customFormat="1" ht="12.75" hidden="1" customHeight="1">
      <c r="L15516" s="293"/>
      <c r="M15516" s="290"/>
      <c r="N15516" s="314"/>
    </row>
    <row r="15517" spans="12:14" s="291" customFormat="1" ht="12.75" hidden="1" customHeight="1">
      <c r="L15517" s="293"/>
      <c r="M15517" s="290"/>
      <c r="N15517" s="314"/>
    </row>
    <row r="15518" spans="12:14" s="291" customFormat="1" ht="12.75" hidden="1" customHeight="1">
      <c r="L15518" s="293"/>
      <c r="M15518" s="290"/>
      <c r="N15518" s="314"/>
    </row>
    <row r="15519" spans="12:14" s="291" customFormat="1" ht="12.75" hidden="1" customHeight="1">
      <c r="L15519" s="293"/>
      <c r="M15519" s="290"/>
      <c r="N15519" s="314"/>
    </row>
    <row r="15520" spans="12:14" s="291" customFormat="1" ht="12.75" hidden="1" customHeight="1">
      <c r="L15520" s="293"/>
      <c r="M15520" s="290"/>
      <c r="N15520" s="314"/>
    </row>
    <row r="15521" spans="12:14" s="291" customFormat="1" ht="12.75" hidden="1" customHeight="1">
      <c r="L15521" s="293"/>
      <c r="M15521" s="290"/>
      <c r="N15521" s="314"/>
    </row>
    <row r="15522" spans="12:14" s="291" customFormat="1" ht="12.75" hidden="1" customHeight="1">
      <c r="L15522" s="293"/>
      <c r="M15522" s="290"/>
      <c r="N15522" s="314"/>
    </row>
    <row r="15523" spans="12:14" s="291" customFormat="1" ht="12.75" hidden="1" customHeight="1">
      <c r="L15523" s="293"/>
      <c r="M15523" s="290"/>
      <c r="N15523" s="314"/>
    </row>
    <row r="15524" spans="12:14" s="291" customFormat="1" ht="12.75" hidden="1" customHeight="1">
      <c r="L15524" s="293"/>
      <c r="M15524" s="290"/>
      <c r="N15524" s="314"/>
    </row>
    <row r="15525" spans="12:14" s="291" customFormat="1" ht="12.75" hidden="1" customHeight="1">
      <c r="L15525" s="293"/>
      <c r="M15525" s="290"/>
      <c r="N15525" s="314"/>
    </row>
    <row r="15526" spans="12:14" s="291" customFormat="1" ht="12.75" hidden="1" customHeight="1">
      <c r="L15526" s="293"/>
      <c r="M15526" s="290"/>
      <c r="N15526" s="314"/>
    </row>
    <row r="15527" spans="12:14" s="291" customFormat="1" ht="12.75" hidden="1" customHeight="1">
      <c r="L15527" s="293"/>
      <c r="M15527" s="290"/>
      <c r="N15527" s="314"/>
    </row>
    <row r="15528" spans="12:14" s="291" customFormat="1" ht="12.75" hidden="1" customHeight="1">
      <c r="L15528" s="293"/>
      <c r="M15528" s="290"/>
      <c r="N15528" s="314"/>
    </row>
    <row r="15529" spans="12:14" s="291" customFormat="1" ht="12.75" hidden="1" customHeight="1">
      <c r="L15529" s="293"/>
      <c r="M15529" s="290"/>
      <c r="N15529" s="314"/>
    </row>
    <row r="15530" spans="12:14" s="291" customFormat="1" ht="12.75" hidden="1" customHeight="1">
      <c r="L15530" s="293"/>
      <c r="M15530" s="290"/>
      <c r="N15530" s="314"/>
    </row>
    <row r="15531" spans="12:14" s="291" customFormat="1" ht="12.75" hidden="1" customHeight="1">
      <c r="L15531" s="293"/>
      <c r="M15531" s="290"/>
      <c r="N15531" s="314"/>
    </row>
    <row r="15532" spans="12:14" s="291" customFormat="1" ht="12.75" hidden="1" customHeight="1">
      <c r="L15532" s="293"/>
      <c r="M15532" s="290"/>
      <c r="N15532" s="314"/>
    </row>
    <row r="15533" spans="12:14" s="291" customFormat="1" ht="12.75" hidden="1" customHeight="1">
      <c r="L15533" s="293"/>
      <c r="M15533" s="290"/>
      <c r="N15533" s="314"/>
    </row>
    <row r="15534" spans="12:14" s="291" customFormat="1" ht="12.75" hidden="1" customHeight="1">
      <c r="L15534" s="293"/>
      <c r="M15534" s="290"/>
      <c r="N15534" s="314"/>
    </row>
    <row r="15535" spans="12:14" s="291" customFormat="1" ht="12.75" hidden="1" customHeight="1">
      <c r="L15535" s="293"/>
      <c r="M15535" s="290"/>
      <c r="N15535" s="314"/>
    </row>
    <row r="15536" spans="12:14" s="291" customFormat="1" ht="12.75" hidden="1" customHeight="1">
      <c r="L15536" s="293"/>
      <c r="M15536" s="290"/>
      <c r="N15536" s="314"/>
    </row>
    <row r="15537" spans="12:14" s="291" customFormat="1" ht="12.75" hidden="1" customHeight="1">
      <c r="L15537" s="293"/>
      <c r="M15537" s="290"/>
      <c r="N15537" s="314"/>
    </row>
    <row r="15538" spans="12:14" s="291" customFormat="1" ht="12.75" hidden="1" customHeight="1">
      <c r="L15538" s="293"/>
      <c r="M15538" s="290"/>
      <c r="N15538" s="314"/>
    </row>
    <row r="15539" spans="12:14" s="291" customFormat="1" ht="12.75" hidden="1" customHeight="1">
      <c r="L15539" s="293"/>
      <c r="M15539" s="290"/>
      <c r="N15539" s="314"/>
    </row>
    <row r="15540" spans="12:14" s="291" customFormat="1" ht="12.75" hidden="1" customHeight="1">
      <c r="L15540" s="293"/>
      <c r="M15540" s="290"/>
      <c r="N15540" s="314"/>
    </row>
    <row r="15541" spans="12:14" s="291" customFormat="1" ht="12.75" hidden="1" customHeight="1">
      <c r="L15541" s="293"/>
      <c r="M15541" s="290"/>
      <c r="N15541" s="314"/>
    </row>
    <row r="15542" spans="12:14" s="291" customFormat="1" ht="12.75" hidden="1" customHeight="1">
      <c r="L15542" s="293"/>
      <c r="M15542" s="290"/>
      <c r="N15542" s="314"/>
    </row>
    <row r="15543" spans="12:14" s="291" customFormat="1" ht="12.75" hidden="1" customHeight="1">
      <c r="L15543" s="293"/>
      <c r="M15543" s="290"/>
      <c r="N15543" s="314"/>
    </row>
    <row r="15544" spans="12:14" s="291" customFormat="1" ht="12.75" hidden="1" customHeight="1">
      <c r="L15544" s="293"/>
      <c r="M15544" s="290"/>
      <c r="N15544" s="314"/>
    </row>
    <row r="15545" spans="12:14" s="291" customFormat="1" ht="12.75" hidden="1" customHeight="1">
      <c r="L15545" s="293"/>
      <c r="M15545" s="290"/>
      <c r="N15545" s="314"/>
    </row>
    <row r="15546" spans="12:14" s="291" customFormat="1" ht="12.75" hidden="1" customHeight="1">
      <c r="L15546" s="293"/>
      <c r="M15546" s="290"/>
      <c r="N15546" s="314"/>
    </row>
    <row r="15547" spans="12:14" s="291" customFormat="1" ht="12.75" hidden="1" customHeight="1">
      <c r="L15547" s="293"/>
      <c r="M15547" s="290"/>
      <c r="N15547" s="314"/>
    </row>
    <row r="15548" spans="12:14" s="291" customFormat="1" ht="12.75" hidden="1" customHeight="1">
      <c r="L15548" s="293"/>
      <c r="M15548" s="290"/>
      <c r="N15548" s="314"/>
    </row>
    <row r="15549" spans="12:14" s="291" customFormat="1" ht="12.75" hidden="1" customHeight="1">
      <c r="L15549" s="293"/>
      <c r="M15549" s="290"/>
      <c r="N15549" s="314"/>
    </row>
    <row r="15550" spans="12:14" s="291" customFormat="1" ht="12.75" hidden="1" customHeight="1">
      <c r="L15550" s="293"/>
      <c r="M15550" s="290"/>
      <c r="N15550" s="314"/>
    </row>
    <row r="15551" spans="12:14" s="291" customFormat="1" ht="12.75" hidden="1" customHeight="1">
      <c r="L15551" s="293"/>
      <c r="M15551" s="290"/>
      <c r="N15551" s="314"/>
    </row>
    <row r="15552" spans="12:14" s="291" customFormat="1" ht="12.75" hidden="1" customHeight="1">
      <c r="L15552" s="293"/>
      <c r="M15552" s="290"/>
      <c r="N15552" s="314"/>
    </row>
    <row r="15553" spans="12:14" s="291" customFormat="1" ht="12.75" hidden="1" customHeight="1">
      <c r="L15553" s="293"/>
      <c r="M15553" s="290"/>
      <c r="N15553" s="314"/>
    </row>
    <row r="15554" spans="12:14" s="291" customFormat="1" ht="12.75" hidden="1" customHeight="1">
      <c r="L15554" s="293"/>
      <c r="M15554" s="290"/>
      <c r="N15554" s="314"/>
    </row>
    <row r="15555" spans="12:14" s="291" customFormat="1" ht="12.75" hidden="1" customHeight="1">
      <c r="L15555" s="293"/>
      <c r="M15555" s="290"/>
      <c r="N15555" s="314"/>
    </row>
    <row r="15556" spans="12:14" s="291" customFormat="1" ht="12.75" hidden="1" customHeight="1">
      <c r="L15556" s="293"/>
      <c r="M15556" s="290"/>
      <c r="N15556" s="314"/>
    </row>
    <row r="15557" spans="12:14" s="291" customFormat="1" ht="12.75" hidden="1" customHeight="1">
      <c r="L15557" s="293"/>
      <c r="M15557" s="290"/>
      <c r="N15557" s="314"/>
    </row>
    <row r="15558" spans="12:14" s="291" customFormat="1" ht="12.75" hidden="1" customHeight="1">
      <c r="L15558" s="293"/>
      <c r="M15558" s="290"/>
      <c r="N15558" s="314"/>
    </row>
    <row r="15559" spans="12:14" s="291" customFormat="1" ht="12.75" hidden="1" customHeight="1">
      <c r="L15559" s="293"/>
      <c r="M15559" s="290"/>
      <c r="N15559" s="314"/>
    </row>
    <row r="15560" spans="12:14" s="291" customFormat="1" ht="12.75" hidden="1" customHeight="1">
      <c r="L15560" s="293"/>
      <c r="M15560" s="290"/>
      <c r="N15560" s="314"/>
    </row>
    <row r="15561" spans="12:14" s="291" customFormat="1" ht="12.75" hidden="1" customHeight="1">
      <c r="L15561" s="293"/>
      <c r="M15561" s="290"/>
      <c r="N15561" s="314"/>
    </row>
    <row r="15562" spans="12:14" s="291" customFormat="1" ht="12.75" hidden="1" customHeight="1">
      <c r="L15562" s="293"/>
      <c r="M15562" s="290"/>
      <c r="N15562" s="314"/>
    </row>
    <row r="15563" spans="12:14" s="291" customFormat="1" ht="12.75" hidden="1" customHeight="1">
      <c r="L15563" s="293"/>
      <c r="M15563" s="290"/>
      <c r="N15563" s="314"/>
    </row>
    <row r="15564" spans="12:14" s="291" customFormat="1" ht="12.75" hidden="1" customHeight="1">
      <c r="L15564" s="293"/>
      <c r="M15564" s="290"/>
      <c r="N15564" s="314"/>
    </row>
    <row r="15565" spans="12:14" s="291" customFormat="1" ht="12.75" hidden="1" customHeight="1">
      <c r="L15565" s="293"/>
      <c r="M15565" s="290"/>
      <c r="N15565" s="314"/>
    </row>
    <row r="15566" spans="12:14" s="291" customFormat="1" ht="12.75" hidden="1" customHeight="1">
      <c r="L15566" s="293"/>
      <c r="M15566" s="290"/>
      <c r="N15566" s="314"/>
    </row>
    <row r="15567" spans="12:14" s="291" customFormat="1" ht="12.75" hidden="1" customHeight="1">
      <c r="L15567" s="293"/>
      <c r="M15567" s="290"/>
      <c r="N15567" s="314"/>
    </row>
    <row r="15568" spans="12:14" s="291" customFormat="1" ht="12.75" hidden="1" customHeight="1">
      <c r="L15568" s="293"/>
      <c r="M15568" s="290"/>
      <c r="N15568" s="314"/>
    </row>
    <row r="15569" spans="12:14" s="291" customFormat="1" ht="12.75" hidden="1" customHeight="1">
      <c r="L15569" s="293"/>
      <c r="M15569" s="290"/>
      <c r="N15569" s="314"/>
    </row>
    <row r="15570" spans="12:14" s="291" customFormat="1" ht="12.75" hidden="1" customHeight="1">
      <c r="L15570" s="293"/>
      <c r="M15570" s="290"/>
      <c r="N15570" s="314"/>
    </row>
    <row r="15571" spans="12:14" s="291" customFormat="1" ht="12.75" hidden="1" customHeight="1">
      <c r="L15571" s="293"/>
      <c r="M15571" s="290"/>
      <c r="N15571" s="314"/>
    </row>
    <row r="15572" spans="12:14" s="291" customFormat="1" ht="12.75" hidden="1" customHeight="1">
      <c r="L15572" s="293"/>
      <c r="M15572" s="290"/>
      <c r="N15572" s="314"/>
    </row>
    <row r="15573" spans="12:14" s="291" customFormat="1" ht="12.75" hidden="1" customHeight="1">
      <c r="L15573" s="293"/>
      <c r="M15573" s="290"/>
      <c r="N15573" s="314"/>
    </row>
    <row r="15574" spans="12:14" s="291" customFormat="1" ht="12.75" hidden="1" customHeight="1">
      <c r="L15574" s="293"/>
      <c r="M15574" s="290"/>
      <c r="N15574" s="314"/>
    </row>
    <row r="15575" spans="12:14" s="291" customFormat="1" ht="12.75" hidden="1" customHeight="1">
      <c r="L15575" s="293"/>
      <c r="M15575" s="290"/>
      <c r="N15575" s="314"/>
    </row>
    <row r="15576" spans="12:14" s="291" customFormat="1" ht="12.75" hidden="1" customHeight="1">
      <c r="L15576" s="293"/>
      <c r="M15576" s="290"/>
      <c r="N15576" s="314"/>
    </row>
    <row r="15577" spans="12:14" s="291" customFormat="1" ht="12.75" hidden="1" customHeight="1">
      <c r="L15577" s="293"/>
      <c r="M15577" s="290"/>
      <c r="N15577" s="314"/>
    </row>
    <row r="15578" spans="12:14" s="291" customFormat="1" ht="12.75" hidden="1" customHeight="1">
      <c r="L15578" s="293"/>
      <c r="M15578" s="290"/>
      <c r="N15578" s="314"/>
    </row>
    <row r="15579" spans="12:14" s="291" customFormat="1" ht="12.75" hidden="1" customHeight="1">
      <c r="L15579" s="293"/>
      <c r="M15579" s="290"/>
      <c r="N15579" s="314"/>
    </row>
    <row r="15580" spans="12:14" s="291" customFormat="1" ht="12.75" hidden="1" customHeight="1">
      <c r="L15580" s="293"/>
      <c r="M15580" s="290"/>
      <c r="N15580" s="314"/>
    </row>
    <row r="15581" spans="12:14" s="291" customFormat="1" ht="12.75" hidden="1" customHeight="1">
      <c r="L15581" s="293"/>
      <c r="M15581" s="290"/>
      <c r="N15581" s="314"/>
    </row>
    <row r="15582" spans="12:14" s="291" customFormat="1" ht="12.75" hidden="1" customHeight="1">
      <c r="L15582" s="293"/>
      <c r="M15582" s="290"/>
      <c r="N15582" s="314"/>
    </row>
    <row r="15583" spans="12:14" s="291" customFormat="1" ht="12.75" hidden="1" customHeight="1">
      <c r="L15583" s="293"/>
      <c r="M15583" s="290"/>
      <c r="N15583" s="314"/>
    </row>
    <row r="15584" spans="12:14" s="291" customFormat="1" ht="12.75" hidden="1" customHeight="1">
      <c r="L15584" s="293"/>
      <c r="M15584" s="290"/>
      <c r="N15584" s="314"/>
    </row>
    <row r="15585" spans="12:14" s="291" customFormat="1" ht="12.75" hidden="1" customHeight="1">
      <c r="L15585" s="293"/>
      <c r="M15585" s="290"/>
      <c r="N15585" s="314"/>
    </row>
    <row r="15586" spans="12:14" s="291" customFormat="1" ht="12.75" hidden="1" customHeight="1">
      <c r="L15586" s="293"/>
      <c r="M15586" s="290"/>
      <c r="N15586" s="314"/>
    </row>
    <row r="15587" spans="12:14" s="291" customFormat="1" ht="12.75" hidden="1" customHeight="1">
      <c r="L15587" s="293"/>
      <c r="M15587" s="290"/>
      <c r="N15587" s="314"/>
    </row>
    <row r="15588" spans="12:14" s="291" customFormat="1" ht="12.75" hidden="1" customHeight="1">
      <c r="L15588" s="293"/>
      <c r="M15588" s="290"/>
      <c r="N15588" s="314"/>
    </row>
    <row r="15589" spans="12:14" s="291" customFormat="1" ht="12.75" hidden="1" customHeight="1">
      <c r="L15589" s="293"/>
      <c r="M15589" s="290"/>
      <c r="N15589" s="314"/>
    </row>
    <row r="15590" spans="12:14" s="291" customFormat="1" ht="12.75" hidden="1" customHeight="1">
      <c r="L15590" s="293"/>
      <c r="M15590" s="290"/>
      <c r="N15590" s="314"/>
    </row>
    <row r="15591" spans="12:14" s="291" customFormat="1" ht="12.75" hidden="1" customHeight="1">
      <c r="L15591" s="293"/>
      <c r="M15591" s="290"/>
      <c r="N15591" s="314"/>
    </row>
    <row r="15592" spans="12:14" s="291" customFormat="1" ht="12.75" hidden="1" customHeight="1">
      <c r="L15592" s="293"/>
      <c r="M15592" s="290"/>
      <c r="N15592" s="314"/>
    </row>
    <row r="15593" spans="12:14" s="291" customFormat="1" ht="12.75" hidden="1" customHeight="1">
      <c r="L15593" s="293"/>
      <c r="M15593" s="290"/>
      <c r="N15593" s="314"/>
    </row>
    <row r="15594" spans="12:14" s="291" customFormat="1" ht="12.75" hidden="1" customHeight="1">
      <c r="L15594" s="293"/>
      <c r="M15594" s="290"/>
      <c r="N15594" s="314"/>
    </row>
    <row r="15595" spans="12:14" s="291" customFormat="1" ht="12.75" hidden="1" customHeight="1">
      <c r="L15595" s="293"/>
      <c r="M15595" s="290"/>
      <c r="N15595" s="314"/>
    </row>
    <row r="15596" spans="12:14" s="291" customFormat="1" ht="12.75" hidden="1" customHeight="1">
      <c r="L15596" s="293"/>
      <c r="M15596" s="290"/>
      <c r="N15596" s="314"/>
    </row>
    <row r="15597" spans="12:14" s="291" customFormat="1" ht="12.75" hidden="1" customHeight="1">
      <c r="L15597" s="293"/>
      <c r="M15597" s="290"/>
      <c r="N15597" s="314"/>
    </row>
    <row r="15598" spans="12:14" s="291" customFormat="1" ht="12.75" hidden="1" customHeight="1">
      <c r="L15598" s="293"/>
      <c r="M15598" s="290"/>
      <c r="N15598" s="314"/>
    </row>
    <row r="15599" spans="12:14" s="291" customFormat="1" ht="12.75" hidden="1" customHeight="1">
      <c r="L15599" s="293"/>
      <c r="M15599" s="290"/>
      <c r="N15599" s="314"/>
    </row>
    <row r="15600" spans="12:14" s="291" customFormat="1" ht="12.75" hidden="1" customHeight="1">
      <c r="L15600" s="293"/>
      <c r="M15600" s="290"/>
      <c r="N15600" s="314"/>
    </row>
    <row r="15601" spans="12:14" s="291" customFormat="1" ht="12.75" hidden="1" customHeight="1">
      <c r="L15601" s="293"/>
      <c r="M15601" s="290"/>
      <c r="N15601" s="314"/>
    </row>
    <row r="15602" spans="12:14" s="291" customFormat="1" ht="12.75" hidden="1" customHeight="1">
      <c r="L15602" s="293"/>
      <c r="M15602" s="290"/>
      <c r="N15602" s="314"/>
    </row>
    <row r="15603" spans="12:14" s="291" customFormat="1" ht="12.75" hidden="1" customHeight="1">
      <c r="L15603" s="293"/>
      <c r="M15603" s="290"/>
      <c r="N15603" s="314"/>
    </row>
    <row r="15604" spans="12:14" s="291" customFormat="1" ht="12.75" hidden="1" customHeight="1">
      <c r="L15604" s="293"/>
      <c r="M15604" s="290"/>
      <c r="N15604" s="314"/>
    </row>
    <row r="15605" spans="12:14" s="291" customFormat="1" ht="12.75" hidden="1" customHeight="1">
      <c r="L15605" s="293"/>
      <c r="M15605" s="290"/>
      <c r="N15605" s="314"/>
    </row>
    <row r="15606" spans="12:14" s="291" customFormat="1" ht="12.75" hidden="1" customHeight="1">
      <c r="L15606" s="293"/>
      <c r="M15606" s="290"/>
      <c r="N15606" s="314"/>
    </row>
    <row r="15607" spans="12:14" s="291" customFormat="1" ht="12.75" hidden="1" customHeight="1">
      <c r="L15607" s="293"/>
      <c r="M15607" s="290"/>
      <c r="N15607" s="314"/>
    </row>
    <row r="15608" spans="12:14" s="291" customFormat="1" ht="12.75" hidden="1" customHeight="1">
      <c r="L15608" s="293"/>
      <c r="M15608" s="290"/>
      <c r="N15608" s="314"/>
    </row>
    <row r="15609" spans="12:14" s="291" customFormat="1" ht="12.75" hidden="1" customHeight="1">
      <c r="L15609" s="293"/>
      <c r="M15609" s="290"/>
      <c r="N15609" s="314"/>
    </row>
    <row r="15610" spans="12:14" s="291" customFormat="1" ht="12.75" hidden="1" customHeight="1">
      <c r="L15610" s="293"/>
      <c r="M15610" s="290"/>
      <c r="N15610" s="314"/>
    </row>
    <row r="15611" spans="12:14" s="291" customFormat="1" ht="12.75" hidden="1" customHeight="1">
      <c r="L15611" s="293"/>
      <c r="M15611" s="290"/>
      <c r="N15611" s="314"/>
    </row>
    <row r="15612" spans="12:14" s="291" customFormat="1" ht="12.75" hidden="1" customHeight="1">
      <c r="L15612" s="293"/>
      <c r="M15612" s="290"/>
      <c r="N15612" s="314"/>
    </row>
    <row r="15613" spans="12:14" s="291" customFormat="1" ht="12.75" hidden="1" customHeight="1">
      <c r="L15613" s="293"/>
      <c r="M15613" s="290"/>
      <c r="N15613" s="314"/>
    </row>
    <row r="15614" spans="12:14" s="291" customFormat="1" ht="12.75" hidden="1" customHeight="1">
      <c r="L15614" s="293"/>
      <c r="M15614" s="290"/>
      <c r="N15614" s="314"/>
    </row>
    <row r="15615" spans="12:14" s="291" customFormat="1" ht="12.75" hidden="1" customHeight="1">
      <c r="L15615" s="293"/>
      <c r="M15615" s="290"/>
      <c r="N15615" s="314"/>
    </row>
    <row r="15616" spans="12:14" s="291" customFormat="1" ht="12.75" hidden="1" customHeight="1">
      <c r="L15616" s="293"/>
      <c r="M15616" s="290"/>
      <c r="N15616" s="314"/>
    </row>
    <row r="15617" spans="12:14" s="291" customFormat="1" ht="12.75" hidden="1" customHeight="1">
      <c r="L15617" s="293"/>
      <c r="M15617" s="290"/>
      <c r="N15617" s="314"/>
    </row>
    <row r="15618" spans="12:14" s="291" customFormat="1" ht="12.75" hidden="1" customHeight="1">
      <c r="L15618" s="293"/>
      <c r="M15618" s="290"/>
      <c r="N15618" s="314"/>
    </row>
    <row r="15619" spans="12:14" s="291" customFormat="1" ht="12.75" hidden="1" customHeight="1">
      <c r="L15619" s="293"/>
      <c r="M15619" s="290"/>
      <c r="N15619" s="314"/>
    </row>
    <row r="15620" spans="12:14" s="291" customFormat="1" ht="12.75" hidden="1" customHeight="1">
      <c r="L15620" s="293"/>
      <c r="M15620" s="290"/>
      <c r="N15620" s="314"/>
    </row>
    <row r="15621" spans="12:14" s="291" customFormat="1" ht="12.75" hidden="1" customHeight="1">
      <c r="L15621" s="293"/>
      <c r="M15621" s="290"/>
      <c r="N15621" s="314"/>
    </row>
    <row r="15622" spans="12:14" s="291" customFormat="1" ht="12.75" hidden="1" customHeight="1">
      <c r="L15622" s="293"/>
      <c r="M15622" s="290"/>
      <c r="N15622" s="314"/>
    </row>
    <row r="15623" spans="12:14" s="291" customFormat="1" ht="12.75" hidden="1" customHeight="1">
      <c r="L15623" s="293"/>
      <c r="M15623" s="290"/>
      <c r="N15623" s="314"/>
    </row>
    <row r="15624" spans="12:14" s="291" customFormat="1" ht="12.75" hidden="1" customHeight="1">
      <c r="L15624" s="293"/>
      <c r="M15624" s="290"/>
      <c r="N15624" s="314"/>
    </row>
    <row r="15625" spans="12:14" s="291" customFormat="1" ht="12.75" hidden="1" customHeight="1">
      <c r="L15625" s="293"/>
      <c r="M15625" s="290"/>
      <c r="N15625" s="314"/>
    </row>
    <row r="15626" spans="12:14" s="291" customFormat="1" ht="12.75" hidden="1" customHeight="1">
      <c r="L15626" s="293"/>
      <c r="M15626" s="290"/>
      <c r="N15626" s="314"/>
    </row>
    <row r="15627" spans="12:14" s="291" customFormat="1" ht="12.75" hidden="1" customHeight="1">
      <c r="L15627" s="293"/>
      <c r="M15627" s="290"/>
      <c r="N15627" s="314"/>
    </row>
    <row r="15628" spans="12:14" s="291" customFormat="1" ht="12.75" hidden="1" customHeight="1">
      <c r="L15628" s="293"/>
      <c r="M15628" s="290"/>
      <c r="N15628" s="314"/>
    </row>
    <row r="15629" spans="12:14" s="291" customFormat="1" ht="12.75" hidden="1" customHeight="1">
      <c r="L15629" s="293"/>
      <c r="M15629" s="290"/>
      <c r="N15629" s="314"/>
    </row>
    <row r="15630" spans="12:14" s="291" customFormat="1" ht="12.75" hidden="1" customHeight="1">
      <c r="L15630" s="293"/>
      <c r="M15630" s="290"/>
      <c r="N15630" s="314"/>
    </row>
    <row r="15631" spans="12:14" s="291" customFormat="1" ht="12.75" hidden="1" customHeight="1">
      <c r="L15631" s="293"/>
      <c r="M15631" s="290"/>
      <c r="N15631" s="314"/>
    </row>
    <row r="15632" spans="12:14" s="291" customFormat="1" ht="12.75" hidden="1" customHeight="1">
      <c r="L15632" s="293"/>
      <c r="M15632" s="290"/>
      <c r="N15632" s="314"/>
    </row>
    <row r="15633" spans="12:14" s="291" customFormat="1" ht="12.75" hidden="1" customHeight="1">
      <c r="L15633" s="293"/>
      <c r="M15633" s="290"/>
      <c r="N15633" s="314"/>
    </row>
    <row r="15634" spans="12:14" s="291" customFormat="1" ht="12.75" hidden="1" customHeight="1">
      <c r="L15634" s="293"/>
      <c r="M15634" s="290"/>
      <c r="N15634" s="314"/>
    </row>
    <row r="15635" spans="12:14" s="291" customFormat="1" ht="12.75" hidden="1" customHeight="1">
      <c r="L15635" s="293"/>
      <c r="M15635" s="290"/>
      <c r="N15635" s="314"/>
    </row>
    <row r="15636" spans="12:14" s="291" customFormat="1" ht="12.75" hidden="1" customHeight="1">
      <c r="L15636" s="293"/>
      <c r="M15636" s="290"/>
      <c r="N15636" s="314"/>
    </row>
    <row r="15637" spans="12:14" s="291" customFormat="1" ht="12.75" hidden="1" customHeight="1">
      <c r="L15637" s="293"/>
      <c r="M15637" s="290"/>
      <c r="N15637" s="314"/>
    </row>
    <row r="15638" spans="12:14" s="291" customFormat="1" ht="12.75" hidden="1" customHeight="1">
      <c r="L15638" s="293"/>
      <c r="M15638" s="290"/>
      <c r="N15638" s="314"/>
    </row>
    <row r="15639" spans="12:14" s="291" customFormat="1" ht="12.75" hidden="1" customHeight="1">
      <c r="L15639" s="293"/>
      <c r="M15639" s="290"/>
      <c r="N15639" s="314"/>
    </row>
    <row r="15640" spans="12:14" s="291" customFormat="1" ht="12.75" hidden="1" customHeight="1">
      <c r="L15640" s="293"/>
      <c r="M15640" s="290"/>
      <c r="N15640" s="314"/>
    </row>
    <row r="15641" spans="12:14" s="291" customFormat="1" ht="12.75" hidden="1" customHeight="1">
      <c r="L15641" s="293"/>
      <c r="M15641" s="290"/>
      <c r="N15641" s="314"/>
    </row>
    <row r="15642" spans="12:14" s="291" customFormat="1" ht="12.75" hidden="1" customHeight="1">
      <c r="L15642" s="293"/>
      <c r="M15642" s="290"/>
      <c r="N15642" s="314"/>
    </row>
    <row r="15643" spans="12:14" s="291" customFormat="1" ht="12.75" hidden="1" customHeight="1">
      <c r="L15643" s="293"/>
      <c r="M15643" s="290"/>
      <c r="N15643" s="314"/>
    </row>
    <row r="15644" spans="12:14" s="291" customFormat="1" ht="12.75" hidden="1" customHeight="1">
      <c r="L15644" s="293"/>
      <c r="M15644" s="290"/>
      <c r="N15644" s="314"/>
    </row>
    <row r="15645" spans="12:14" s="291" customFormat="1" ht="12.75" hidden="1" customHeight="1">
      <c r="L15645" s="293"/>
      <c r="M15645" s="290"/>
      <c r="N15645" s="314"/>
    </row>
    <row r="15646" spans="12:14" s="291" customFormat="1" ht="12.75" hidden="1" customHeight="1">
      <c r="L15646" s="293"/>
      <c r="M15646" s="290"/>
      <c r="N15646" s="314"/>
    </row>
    <row r="15647" spans="12:14" s="291" customFormat="1" ht="12.75" hidden="1" customHeight="1">
      <c r="L15647" s="293"/>
      <c r="M15647" s="290"/>
      <c r="N15647" s="314"/>
    </row>
    <row r="15648" spans="12:14" s="291" customFormat="1" ht="12.75" hidden="1" customHeight="1">
      <c r="L15648" s="293"/>
      <c r="M15648" s="290"/>
      <c r="N15648" s="314"/>
    </row>
    <row r="15649" spans="12:14" s="291" customFormat="1" ht="12.75" hidden="1" customHeight="1">
      <c r="L15649" s="293"/>
      <c r="M15649" s="290"/>
      <c r="N15649" s="314"/>
    </row>
    <row r="15650" spans="12:14" s="291" customFormat="1" ht="12.75" hidden="1" customHeight="1">
      <c r="L15650" s="293"/>
      <c r="M15650" s="290"/>
      <c r="N15650" s="314"/>
    </row>
    <row r="15651" spans="12:14" s="291" customFormat="1" ht="12.75" hidden="1" customHeight="1">
      <c r="L15651" s="293"/>
      <c r="M15651" s="290"/>
      <c r="N15651" s="314"/>
    </row>
    <row r="15652" spans="12:14" s="291" customFormat="1" ht="12.75" hidden="1" customHeight="1">
      <c r="L15652" s="293"/>
      <c r="M15652" s="290"/>
      <c r="N15652" s="314"/>
    </row>
    <row r="15653" spans="12:14" s="291" customFormat="1" ht="12.75" hidden="1" customHeight="1">
      <c r="L15653" s="293"/>
      <c r="M15653" s="290"/>
      <c r="N15653" s="314"/>
    </row>
    <row r="15654" spans="12:14" s="291" customFormat="1" ht="12.75" hidden="1" customHeight="1">
      <c r="L15654" s="293"/>
      <c r="M15654" s="290"/>
      <c r="N15654" s="314"/>
    </row>
    <row r="15655" spans="12:14" s="291" customFormat="1" ht="12.75" hidden="1" customHeight="1">
      <c r="L15655" s="293"/>
      <c r="M15655" s="290"/>
      <c r="N15655" s="314"/>
    </row>
    <row r="15656" spans="12:14" s="291" customFormat="1" ht="12.75" hidden="1" customHeight="1">
      <c r="L15656" s="293"/>
      <c r="M15656" s="290"/>
      <c r="N15656" s="314"/>
    </row>
    <row r="15657" spans="12:14" s="291" customFormat="1" ht="12.75" hidden="1" customHeight="1">
      <c r="L15657" s="293"/>
      <c r="M15657" s="290"/>
      <c r="N15657" s="314"/>
    </row>
    <row r="15658" spans="12:14" s="291" customFormat="1" ht="12.75" hidden="1" customHeight="1">
      <c r="L15658" s="293"/>
      <c r="M15658" s="290"/>
      <c r="N15658" s="314"/>
    </row>
    <row r="15659" spans="12:14" s="291" customFormat="1" ht="12.75" hidden="1" customHeight="1">
      <c r="L15659" s="293"/>
      <c r="M15659" s="290"/>
      <c r="N15659" s="314"/>
    </row>
    <row r="15660" spans="12:14" s="291" customFormat="1" ht="12.75" hidden="1" customHeight="1">
      <c r="L15660" s="293"/>
      <c r="M15660" s="290"/>
      <c r="N15660" s="314"/>
    </row>
    <row r="15661" spans="12:14" s="291" customFormat="1" ht="12.75" hidden="1" customHeight="1">
      <c r="L15661" s="293"/>
      <c r="M15661" s="290"/>
      <c r="N15661" s="314"/>
    </row>
    <row r="15662" spans="12:14" s="291" customFormat="1" ht="12.75" hidden="1" customHeight="1">
      <c r="L15662" s="293"/>
      <c r="M15662" s="290"/>
      <c r="N15662" s="314"/>
    </row>
    <row r="15663" spans="12:14" s="291" customFormat="1" ht="12.75" hidden="1" customHeight="1">
      <c r="L15663" s="293"/>
      <c r="M15663" s="290"/>
      <c r="N15663" s="314"/>
    </row>
    <row r="15664" spans="12:14" s="291" customFormat="1" ht="12.75" hidden="1" customHeight="1">
      <c r="L15664" s="293"/>
      <c r="M15664" s="290"/>
      <c r="N15664" s="314"/>
    </row>
    <row r="15665" spans="12:14" s="291" customFormat="1" ht="12.75" hidden="1" customHeight="1">
      <c r="L15665" s="293"/>
      <c r="M15665" s="290"/>
      <c r="N15665" s="314"/>
    </row>
    <row r="15666" spans="12:14" s="291" customFormat="1" ht="12.75" hidden="1" customHeight="1">
      <c r="L15666" s="293"/>
      <c r="M15666" s="290"/>
      <c r="N15666" s="314"/>
    </row>
    <row r="15667" spans="12:14" s="291" customFormat="1" ht="12.75" hidden="1" customHeight="1">
      <c r="L15667" s="293"/>
      <c r="M15667" s="290"/>
      <c r="N15667" s="314"/>
    </row>
    <row r="15668" spans="12:14" s="291" customFormat="1" ht="12.75" hidden="1" customHeight="1">
      <c r="L15668" s="293"/>
      <c r="M15668" s="290"/>
      <c r="N15668" s="314"/>
    </row>
    <row r="15669" spans="12:14" s="291" customFormat="1" ht="12.75" hidden="1" customHeight="1">
      <c r="L15669" s="293"/>
      <c r="M15669" s="290"/>
      <c r="N15669" s="314"/>
    </row>
    <row r="15670" spans="12:14" s="291" customFormat="1" ht="12.75" hidden="1" customHeight="1">
      <c r="L15670" s="293"/>
      <c r="M15670" s="290"/>
      <c r="N15670" s="314"/>
    </row>
    <row r="15671" spans="12:14" s="291" customFormat="1" ht="12.75" hidden="1" customHeight="1">
      <c r="L15671" s="293"/>
      <c r="M15671" s="290"/>
      <c r="N15671" s="314"/>
    </row>
    <row r="15672" spans="12:14" s="291" customFormat="1" ht="12.75" hidden="1" customHeight="1">
      <c r="L15672" s="293"/>
      <c r="M15672" s="290"/>
      <c r="N15672" s="314"/>
    </row>
    <row r="15673" spans="12:14" s="291" customFormat="1" ht="12.75" hidden="1" customHeight="1">
      <c r="L15673" s="293"/>
      <c r="M15673" s="290"/>
      <c r="N15673" s="314"/>
    </row>
    <row r="15674" spans="12:14" s="291" customFormat="1" ht="12.75" hidden="1" customHeight="1">
      <c r="L15674" s="293"/>
      <c r="M15674" s="290"/>
      <c r="N15674" s="314"/>
    </row>
    <row r="15675" spans="12:14" s="291" customFormat="1" ht="12.75" hidden="1" customHeight="1">
      <c r="L15675" s="293"/>
      <c r="M15675" s="290"/>
      <c r="N15675" s="314"/>
    </row>
    <row r="15676" spans="12:14" s="291" customFormat="1" ht="12.75" hidden="1" customHeight="1">
      <c r="L15676" s="293"/>
      <c r="M15676" s="290"/>
      <c r="N15676" s="314"/>
    </row>
    <row r="15677" spans="12:14" s="291" customFormat="1" ht="12.75" hidden="1" customHeight="1">
      <c r="L15677" s="293"/>
      <c r="M15677" s="290"/>
      <c r="N15677" s="314"/>
    </row>
    <row r="15678" spans="12:14" s="291" customFormat="1" ht="12.75" hidden="1" customHeight="1">
      <c r="L15678" s="293"/>
      <c r="M15678" s="290"/>
      <c r="N15678" s="314"/>
    </row>
    <row r="15679" spans="12:14" s="291" customFormat="1" ht="12.75" hidden="1" customHeight="1">
      <c r="L15679" s="293"/>
      <c r="M15679" s="290"/>
      <c r="N15679" s="314"/>
    </row>
    <row r="15680" spans="12:14" s="291" customFormat="1" ht="12.75" hidden="1" customHeight="1">
      <c r="L15680" s="293"/>
      <c r="M15680" s="290"/>
      <c r="N15680" s="314"/>
    </row>
    <row r="15681" spans="12:14" s="291" customFormat="1" ht="12.75" hidden="1" customHeight="1">
      <c r="L15681" s="293"/>
      <c r="M15681" s="290"/>
      <c r="N15681" s="314"/>
    </row>
    <row r="15682" spans="12:14" s="291" customFormat="1" ht="12.75" hidden="1" customHeight="1">
      <c r="L15682" s="293"/>
      <c r="M15682" s="290"/>
      <c r="N15682" s="314"/>
    </row>
    <row r="15683" spans="12:14" s="291" customFormat="1" ht="12.75" hidden="1" customHeight="1">
      <c r="L15683" s="293"/>
      <c r="M15683" s="290"/>
      <c r="N15683" s="314"/>
    </row>
    <row r="15684" spans="12:14" s="291" customFormat="1" ht="12.75" hidden="1" customHeight="1">
      <c r="L15684" s="293"/>
      <c r="M15684" s="290"/>
      <c r="N15684" s="314"/>
    </row>
    <row r="15685" spans="12:14" s="291" customFormat="1" ht="12.75" hidden="1" customHeight="1">
      <c r="L15685" s="293"/>
      <c r="M15685" s="290"/>
      <c r="N15685" s="314"/>
    </row>
    <row r="15686" spans="12:14" s="291" customFormat="1" ht="12.75" hidden="1" customHeight="1">
      <c r="L15686" s="293"/>
      <c r="M15686" s="290"/>
      <c r="N15686" s="314"/>
    </row>
    <row r="15687" spans="12:14" s="291" customFormat="1" ht="12.75" hidden="1" customHeight="1">
      <c r="L15687" s="293"/>
      <c r="M15687" s="290"/>
      <c r="N15687" s="314"/>
    </row>
    <row r="15688" spans="12:14" s="291" customFormat="1" ht="12.75" hidden="1" customHeight="1">
      <c r="L15688" s="293"/>
      <c r="M15688" s="290"/>
      <c r="N15688" s="314"/>
    </row>
    <row r="15689" spans="12:14" s="291" customFormat="1" ht="12.75" hidden="1" customHeight="1">
      <c r="L15689" s="293"/>
      <c r="M15689" s="290"/>
      <c r="N15689" s="314"/>
    </row>
    <row r="15690" spans="12:14" s="291" customFormat="1" ht="12.75" hidden="1" customHeight="1">
      <c r="L15690" s="293"/>
      <c r="M15690" s="290"/>
      <c r="N15690" s="314"/>
    </row>
    <row r="15691" spans="12:14" s="291" customFormat="1" ht="12.75" hidden="1" customHeight="1">
      <c r="L15691" s="293"/>
      <c r="M15691" s="290"/>
      <c r="N15691" s="314"/>
    </row>
    <row r="15692" spans="12:14" s="291" customFormat="1" ht="12.75" hidden="1" customHeight="1">
      <c r="L15692" s="293"/>
      <c r="M15692" s="290"/>
      <c r="N15692" s="314"/>
    </row>
    <row r="15693" spans="12:14" s="291" customFormat="1" ht="12.75" hidden="1" customHeight="1">
      <c r="L15693" s="293"/>
      <c r="M15693" s="290"/>
      <c r="N15693" s="314"/>
    </row>
    <row r="15694" spans="12:14" s="291" customFormat="1" ht="12.75" hidden="1" customHeight="1">
      <c r="L15694" s="293"/>
      <c r="M15694" s="290"/>
      <c r="N15694" s="314"/>
    </row>
    <row r="15695" spans="12:14" s="291" customFormat="1" ht="12.75" hidden="1" customHeight="1">
      <c r="L15695" s="293"/>
      <c r="M15695" s="290"/>
      <c r="N15695" s="314"/>
    </row>
    <row r="15696" spans="12:14" s="291" customFormat="1" ht="12.75" hidden="1" customHeight="1">
      <c r="L15696" s="293"/>
      <c r="M15696" s="290"/>
      <c r="N15696" s="314"/>
    </row>
    <row r="15697" spans="12:14" s="291" customFormat="1" ht="12.75" hidden="1" customHeight="1">
      <c r="L15697" s="293"/>
      <c r="M15697" s="290"/>
      <c r="N15697" s="314"/>
    </row>
    <row r="15698" spans="12:14" s="291" customFormat="1" ht="12.75" hidden="1" customHeight="1">
      <c r="L15698" s="293"/>
      <c r="M15698" s="290"/>
      <c r="N15698" s="314"/>
    </row>
    <row r="15699" spans="12:14" s="291" customFormat="1" ht="12.75" hidden="1" customHeight="1">
      <c r="L15699" s="293"/>
      <c r="M15699" s="290"/>
      <c r="N15699" s="314"/>
    </row>
    <row r="15700" spans="12:14" s="291" customFormat="1" ht="12.75" hidden="1" customHeight="1">
      <c r="L15700" s="293"/>
      <c r="M15700" s="290"/>
      <c r="N15700" s="314"/>
    </row>
    <row r="15701" spans="12:14" s="291" customFormat="1" ht="12.75" hidden="1" customHeight="1">
      <c r="L15701" s="293"/>
      <c r="M15701" s="290"/>
      <c r="N15701" s="314"/>
    </row>
    <row r="15702" spans="12:14" s="291" customFormat="1" ht="12.75" hidden="1" customHeight="1">
      <c r="L15702" s="293"/>
      <c r="M15702" s="290"/>
      <c r="N15702" s="314"/>
    </row>
    <row r="15703" spans="12:14" s="291" customFormat="1" ht="12.75" hidden="1" customHeight="1">
      <c r="L15703" s="293"/>
      <c r="M15703" s="290"/>
      <c r="N15703" s="314"/>
    </row>
    <row r="15704" spans="12:14" s="291" customFormat="1" ht="12.75" hidden="1" customHeight="1">
      <c r="L15704" s="293"/>
      <c r="M15704" s="290"/>
      <c r="N15704" s="314"/>
    </row>
    <row r="15705" spans="12:14" s="291" customFormat="1" ht="12.75" hidden="1" customHeight="1">
      <c r="L15705" s="293"/>
      <c r="M15705" s="290"/>
      <c r="N15705" s="314"/>
    </row>
    <row r="15706" spans="12:14" s="291" customFormat="1" ht="12.75" hidden="1" customHeight="1">
      <c r="L15706" s="293"/>
      <c r="M15706" s="290"/>
      <c r="N15706" s="314"/>
    </row>
    <row r="15707" spans="12:14" s="291" customFormat="1" ht="12.75" hidden="1" customHeight="1">
      <c r="L15707" s="293"/>
      <c r="M15707" s="290"/>
      <c r="N15707" s="314"/>
    </row>
    <row r="15708" spans="12:14" s="291" customFormat="1" ht="12.75" hidden="1" customHeight="1">
      <c r="L15708" s="293"/>
      <c r="M15708" s="290"/>
      <c r="N15708" s="314"/>
    </row>
    <row r="15709" spans="12:14" s="291" customFormat="1" ht="12.75" hidden="1" customHeight="1">
      <c r="L15709" s="293"/>
      <c r="M15709" s="290"/>
      <c r="N15709" s="314"/>
    </row>
    <row r="15710" spans="12:14" s="291" customFormat="1" ht="12.75" hidden="1" customHeight="1">
      <c r="L15710" s="293"/>
      <c r="M15710" s="290"/>
      <c r="N15710" s="314"/>
    </row>
    <row r="15711" spans="12:14" s="291" customFormat="1" ht="12.75" hidden="1" customHeight="1">
      <c r="L15711" s="293"/>
      <c r="M15711" s="290"/>
      <c r="N15711" s="314"/>
    </row>
    <row r="15712" spans="12:14" s="291" customFormat="1" ht="12.75" hidden="1" customHeight="1">
      <c r="L15712" s="293"/>
      <c r="M15712" s="290"/>
      <c r="N15712" s="314"/>
    </row>
    <row r="15713" spans="12:14" s="291" customFormat="1" ht="12.75" hidden="1" customHeight="1">
      <c r="L15713" s="293"/>
      <c r="M15713" s="290"/>
      <c r="N15713" s="314"/>
    </row>
    <row r="15714" spans="12:14" s="291" customFormat="1" ht="12.75" hidden="1" customHeight="1">
      <c r="L15714" s="293"/>
      <c r="M15714" s="290"/>
      <c r="N15714" s="314"/>
    </row>
    <row r="15715" spans="12:14" s="291" customFormat="1" ht="12.75" hidden="1" customHeight="1">
      <c r="L15715" s="293"/>
      <c r="M15715" s="290"/>
      <c r="N15715" s="314"/>
    </row>
    <row r="15716" spans="12:14" s="291" customFormat="1" ht="12.75" hidden="1" customHeight="1">
      <c r="L15716" s="293"/>
      <c r="M15716" s="290"/>
      <c r="N15716" s="314"/>
    </row>
    <row r="15717" spans="12:14" s="291" customFormat="1" ht="12.75" hidden="1" customHeight="1">
      <c r="L15717" s="293"/>
      <c r="M15717" s="290"/>
      <c r="N15717" s="314"/>
    </row>
    <row r="15718" spans="12:14" s="291" customFormat="1" ht="12.75" hidden="1" customHeight="1">
      <c r="L15718" s="293"/>
      <c r="M15718" s="290"/>
      <c r="N15718" s="314"/>
    </row>
    <row r="15719" spans="12:14" s="291" customFormat="1" ht="12.75" hidden="1" customHeight="1">
      <c r="L15719" s="293"/>
      <c r="M15719" s="290"/>
      <c r="N15719" s="314"/>
    </row>
    <row r="15720" spans="12:14" s="291" customFormat="1" ht="12.75" hidden="1" customHeight="1">
      <c r="L15720" s="293"/>
      <c r="M15720" s="290"/>
      <c r="N15720" s="314"/>
    </row>
    <row r="15721" spans="12:14" s="291" customFormat="1" ht="12.75" hidden="1" customHeight="1">
      <c r="L15721" s="293"/>
      <c r="M15721" s="290"/>
      <c r="N15721" s="314"/>
    </row>
    <row r="15722" spans="12:14" s="291" customFormat="1" ht="12.75" hidden="1" customHeight="1">
      <c r="L15722" s="293"/>
      <c r="M15722" s="290"/>
      <c r="N15722" s="314"/>
    </row>
    <row r="15723" spans="12:14" s="291" customFormat="1" ht="12.75" hidden="1" customHeight="1">
      <c r="L15723" s="293"/>
      <c r="M15723" s="290"/>
      <c r="N15723" s="314"/>
    </row>
    <row r="15724" spans="12:14" s="291" customFormat="1" ht="12.75" hidden="1" customHeight="1">
      <c r="L15724" s="293"/>
      <c r="M15724" s="290"/>
      <c r="N15724" s="314"/>
    </row>
    <row r="15725" spans="12:14" s="291" customFormat="1" ht="12.75" hidden="1" customHeight="1">
      <c r="L15725" s="293"/>
      <c r="M15725" s="290"/>
      <c r="N15725" s="314"/>
    </row>
    <row r="15726" spans="12:14" s="291" customFormat="1" ht="12.75" hidden="1" customHeight="1">
      <c r="L15726" s="293"/>
      <c r="M15726" s="290"/>
      <c r="N15726" s="314"/>
    </row>
    <row r="15727" spans="12:14" s="291" customFormat="1" ht="12.75" hidden="1" customHeight="1">
      <c r="L15727" s="293"/>
      <c r="M15727" s="290"/>
      <c r="N15727" s="314"/>
    </row>
    <row r="15728" spans="12:14" s="291" customFormat="1" ht="12.75" hidden="1" customHeight="1">
      <c r="L15728" s="293"/>
      <c r="M15728" s="290"/>
      <c r="N15728" s="314"/>
    </row>
    <row r="15729" spans="12:14" s="291" customFormat="1" ht="12.75" hidden="1" customHeight="1">
      <c r="L15729" s="293"/>
      <c r="M15729" s="290"/>
      <c r="N15729" s="314"/>
    </row>
    <row r="15730" spans="12:14" s="291" customFormat="1" ht="12.75" hidden="1" customHeight="1">
      <c r="L15730" s="293"/>
      <c r="M15730" s="290"/>
      <c r="N15730" s="314"/>
    </row>
    <row r="15731" spans="12:14" s="291" customFormat="1" ht="12.75" hidden="1" customHeight="1">
      <c r="L15731" s="293"/>
      <c r="M15731" s="290"/>
      <c r="N15731" s="314"/>
    </row>
    <row r="15732" spans="12:14" s="291" customFormat="1" ht="12.75" hidden="1" customHeight="1">
      <c r="L15732" s="293"/>
      <c r="M15732" s="290"/>
      <c r="N15732" s="314"/>
    </row>
    <row r="15733" spans="12:14" s="291" customFormat="1" ht="12.75" hidden="1" customHeight="1">
      <c r="L15733" s="293"/>
      <c r="M15733" s="290"/>
      <c r="N15733" s="314"/>
    </row>
    <row r="15734" spans="12:14" s="291" customFormat="1" ht="12.75" hidden="1" customHeight="1">
      <c r="L15734" s="293"/>
      <c r="M15734" s="290"/>
      <c r="N15734" s="314"/>
    </row>
    <row r="15735" spans="12:14" s="291" customFormat="1" ht="12.75" hidden="1" customHeight="1">
      <c r="L15735" s="293"/>
      <c r="M15735" s="290"/>
      <c r="N15735" s="314"/>
    </row>
    <row r="15736" spans="12:14" s="291" customFormat="1" ht="12.75" hidden="1" customHeight="1">
      <c r="L15736" s="293"/>
      <c r="M15736" s="290"/>
      <c r="N15736" s="314"/>
    </row>
    <row r="15737" spans="12:14" s="291" customFormat="1" ht="12.75" hidden="1" customHeight="1">
      <c r="L15737" s="293"/>
      <c r="M15737" s="290"/>
      <c r="N15737" s="314"/>
    </row>
    <row r="15738" spans="12:14" s="291" customFormat="1" ht="12.75" hidden="1" customHeight="1">
      <c r="L15738" s="293"/>
      <c r="M15738" s="290"/>
      <c r="N15738" s="314"/>
    </row>
    <row r="15739" spans="12:14" s="291" customFormat="1" ht="12.75" hidden="1" customHeight="1">
      <c r="L15739" s="293"/>
      <c r="M15739" s="290"/>
      <c r="N15739" s="314"/>
    </row>
    <row r="15740" spans="12:14" s="291" customFormat="1" ht="12.75" hidden="1" customHeight="1">
      <c r="L15740" s="293"/>
      <c r="M15740" s="290"/>
      <c r="N15740" s="314"/>
    </row>
    <row r="15741" spans="12:14" s="291" customFormat="1" ht="12.75" hidden="1" customHeight="1">
      <c r="L15741" s="293"/>
      <c r="M15741" s="290"/>
      <c r="N15741" s="314"/>
    </row>
    <row r="15742" spans="12:14" s="291" customFormat="1" ht="12.75" hidden="1" customHeight="1">
      <c r="L15742" s="293"/>
      <c r="M15742" s="290"/>
      <c r="N15742" s="314"/>
    </row>
    <row r="15743" spans="12:14" s="291" customFormat="1" ht="12.75" hidden="1" customHeight="1">
      <c r="L15743" s="293"/>
      <c r="M15743" s="290"/>
      <c r="N15743" s="314"/>
    </row>
    <row r="15744" spans="12:14" s="291" customFormat="1" ht="12.75" hidden="1" customHeight="1">
      <c r="L15744" s="293"/>
      <c r="M15744" s="290"/>
      <c r="N15744" s="314"/>
    </row>
    <row r="15745" spans="12:14" s="291" customFormat="1" ht="12.75" hidden="1" customHeight="1">
      <c r="L15745" s="293"/>
      <c r="M15745" s="290"/>
      <c r="N15745" s="314"/>
    </row>
    <row r="15746" spans="12:14" s="291" customFormat="1" ht="12.75" hidden="1" customHeight="1">
      <c r="L15746" s="293"/>
      <c r="M15746" s="290"/>
      <c r="N15746" s="314"/>
    </row>
    <row r="15747" spans="12:14" s="291" customFormat="1" ht="12.75" hidden="1" customHeight="1">
      <c r="L15747" s="293"/>
      <c r="M15747" s="290"/>
      <c r="N15747" s="314"/>
    </row>
    <row r="15748" spans="12:14" s="291" customFormat="1" ht="12.75" hidden="1" customHeight="1">
      <c r="L15748" s="293"/>
      <c r="M15748" s="290"/>
      <c r="N15748" s="314"/>
    </row>
    <row r="15749" spans="12:14" s="291" customFormat="1" ht="12.75" hidden="1" customHeight="1">
      <c r="L15749" s="293"/>
      <c r="M15749" s="290"/>
      <c r="N15749" s="314"/>
    </row>
    <row r="15750" spans="12:14" s="291" customFormat="1" ht="12.75" hidden="1" customHeight="1">
      <c r="L15750" s="293"/>
      <c r="M15750" s="290"/>
      <c r="N15750" s="314"/>
    </row>
    <row r="15751" spans="12:14" s="291" customFormat="1" ht="12.75" hidden="1" customHeight="1">
      <c r="L15751" s="293"/>
      <c r="M15751" s="290"/>
      <c r="N15751" s="314"/>
    </row>
    <row r="15752" spans="12:14" s="291" customFormat="1" ht="12.75" hidden="1" customHeight="1">
      <c r="L15752" s="293"/>
      <c r="M15752" s="290"/>
      <c r="N15752" s="314"/>
    </row>
    <row r="15753" spans="12:14" s="291" customFormat="1" ht="12.75" hidden="1" customHeight="1">
      <c r="L15753" s="293"/>
      <c r="M15753" s="290"/>
      <c r="N15753" s="314"/>
    </row>
    <row r="15754" spans="12:14" s="291" customFormat="1" ht="12.75" hidden="1" customHeight="1">
      <c r="L15754" s="293"/>
      <c r="M15754" s="290"/>
      <c r="N15754" s="314"/>
    </row>
    <row r="15755" spans="12:14" s="291" customFormat="1" ht="12.75" hidden="1" customHeight="1">
      <c r="L15755" s="293"/>
      <c r="M15755" s="290"/>
      <c r="N15755" s="314"/>
    </row>
    <row r="15756" spans="12:14" s="291" customFormat="1" ht="12.75" hidden="1" customHeight="1">
      <c r="L15756" s="293"/>
      <c r="M15756" s="290"/>
      <c r="N15756" s="314"/>
    </row>
    <row r="15757" spans="12:14" s="291" customFormat="1" ht="12.75" hidden="1" customHeight="1">
      <c r="L15757" s="293"/>
      <c r="M15757" s="290"/>
      <c r="N15757" s="314"/>
    </row>
    <row r="15758" spans="12:14" s="291" customFormat="1" ht="12.75" hidden="1" customHeight="1">
      <c r="L15758" s="293"/>
      <c r="M15758" s="290"/>
      <c r="N15758" s="314"/>
    </row>
    <row r="15759" spans="12:14" s="291" customFormat="1" ht="12.75" hidden="1" customHeight="1">
      <c r="L15759" s="293"/>
      <c r="M15759" s="290"/>
      <c r="N15759" s="314"/>
    </row>
    <row r="15760" spans="12:14" s="291" customFormat="1" ht="12.75" hidden="1" customHeight="1">
      <c r="L15760" s="293"/>
      <c r="M15760" s="290"/>
      <c r="N15760" s="314"/>
    </row>
    <row r="15761" spans="12:14" s="291" customFormat="1" ht="12.75" hidden="1" customHeight="1">
      <c r="L15761" s="293"/>
      <c r="M15761" s="290"/>
      <c r="N15761" s="314"/>
    </row>
    <row r="15762" spans="12:14" s="291" customFormat="1" ht="12.75" hidden="1" customHeight="1">
      <c r="L15762" s="293"/>
      <c r="M15762" s="290"/>
      <c r="N15762" s="314"/>
    </row>
    <row r="15763" spans="12:14" s="291" customFormat="1" ht="12.75" hidden="1" customHeight="1">
      <c r="L15763" s="293"/>
      <c r="M15763" s="290"/>
      <c r="N15763" s="314"/>
    </row>
    <row r="15764" spans="12:14" s="291" customFormat="1" ht="12.75" hidden="1" customHeight="1">
      <c r="L15764" s="293"/>
      <c r="M15764" s="290"/>
      <c r="N15764" s="314"/>
    </row>
    <row r="15765" spans="12:14" s="291" customFormat="1" ht="12.75" hidden="1" customHeight="1">
      <c r="L15765" s="293"/>
      <c r="M15765" s="290"/>
      <c r="N15765" s="314"/>
    </row>
    <row r="15766" spans="12:14" s="291" customFormat="1" ht="12.75" hidden="1" customHeight="1">
      <c r="L15766" s="293"/>
      <c r="M15766" s="290"/>
      <c r="N15766" s="314"/>
    </row>
    <row r="15767" spans="12:14" s="291" customFormat="1" ht="12.75" hidden="1" customHeight="1">
      <c r="L15767" s="293"/>
      <c r="M15767" s="290"/>
      <c r="N15767" s="314"/>
    </row>
    <row r="15768" spans="12:14" s="291" customFormat="1" ht="12.75" hidden="1" customHeight="1">
      <c r="L15768" s="293"/>
      <c r="M15768" s="290"/>
      <c r="N15768" s="314"/>
    </row>
    <row r="15769" spans="12:14" s="291" customFormat="1" ht="12.75" hidden="1" customHeight="1">
      <c r="L15769" s="293"/>
      <c r="M15769" s="290"/>
      <c r="N15769" s="314"/>
    </row>
    <row r="15770" spans="12:14" s="291" customFormat="1" ht="12.75" hidden="1" customHeight="1">
      <c r="L15770" s="293"/>
      <c r="M15770" s="290"/>
      <c r="N15770" s="314"/>
    </row>
    <row r="15771" spans="12:14" s="291" customFormat="1" ht="12.75" hidden="1" customHeight="1">
      <c r="L15771" s="293"/>
      <c r="M15771" s="290"/>
      <c r="N15771" s="314"/>
    </row>
    <row r="15772" spans="12:14" s="291" customFormat="1" ht="12.75" hidden="1" customHeight="1">
      <c r="L15772" s="293"/>
      <c r="M15772" s="290"/>
      <c r="N15772" s="314"/>
    </row>
    <row r="15773" spans="12:14" s="291" customFormat="1" ht="12.75" hidden="1" customHeight="1">
      <c r="L15773" s="293"/>
      <c r="M15773" s="290"/>
      <c r="N15773" s="314"/>
    </row>
    <row r="15774" spans="12:14" s="291" customFormat="1" ht="12.75" hidden="1" customHeight="1">
      <c r="L15774" s="293"/>
      <c r="M15774" s="290"/>
      <c r="N15774" s="314"/>
    </row>
    <row r="15775" spans="12:14" s="291" customFormat="1" ht="12.75" hidden="1" customHeight="1">
      <c r="L15775" s="293"/>
      <c r="M15775" s="290"/>
      <c r="N15775" s="314"/>
    </row>
    <row r="15776" spans="12:14" s="291" customFormat="1" ht="12.75" hidden="1" customHeight="1">
      <c r="L15776" s="293"/>
      <c r="M15776" s="290"/>
      <c r="N15776" s="314"/>
    </row>
    <row r="15777" spans="12:14" s="291" customFormat="1" ht="12.75" hidden="1" customHeight="1">
      <c r="L15777" s="293"/>
      <c r="M15777" s="290"/>
      <c r="N15777" s="314"/>
    </row>
    <row r="15778" spans="12:14" s="291" customFormat="1" ht="12.75" hidden="1" customHeight="1">
      <c r="L15778" s="293"/>
      <c r="M15778" s="290"/>
      <c r="N15778" s="314"/>
    </row>
    <row r="15779" spans="12:14" s="291" customFormat="1" ht="12.75" hidden="1" customHeight="1">
      <c r="L15779" s="293"/>
      <c r="M15779" s="290"/>
      <c r="N15779" s="314"/>
    </row>
    <row r="15780" spans="12:14" s="291" customFormat="1" ht="12.75" hidden="1" customHeight="1">
      <c r="L15780" s="293"/>
      <c r="M15780" s="290"/>
      <c r="N15780" s="314"/>
    </row>
    <row r="15781" spans="12:14" s="291" customFormat="1" ht="12.75" hidden="1" customHeight="1">
      <c r="L15781" s="293"/>
      <c r="M15781" s="290"/>
      <c r="N15781" s="314"/>
    </row>
    <row r="15782" spans="12:14" s="291" customFormat="1" ht="12.75" hidden="1" customHeight="1">
      <c r="L15782" s="293"/>
      <c r="M15782" s="290"/>
      <c r="N15782" s="314"/>
    </row>
    <row r="15783" spans="12:14" s="291" customFormat="1" ht="12.75" hidden="1" customHeight="1">
      <c r="L15783" s="293"/>
      <c r="M15783" s="290"/>
      <c r="N15783" s="314"/>
    </row>
    <row r="15784" spans="12:14" s="291" customFormat="1" ht="12.75" hidden="1" customHeight="1">
      <c r="L15784" s="293"/>
      <c r="M15784" s="290"/>
      <c r="N15784" s="314"/>
    </row>
    <row r="15785" spans="12:14" s="291" customFormat="1" ht="12.75" hidden="1" customHeight="1">
      <c r="L15785" s="293"/>
      <c r="M15785" s="290"/>
      <c r="N15785" s="314"/>
    </row>
    <row r="15786" spans="12:14" s="291" customFormat="1" ht="12.75" hidden="1" customHeight="1">
      <c r="L15786" s="293"/>
      <c r="M15786" s="290"/>
      <c r="N15786" s="314"/>
    </row>
    <row r="15787" spans="12:14" s="291" customFormat="1" ht="12.75" hidden="1" customHeight="1">
      <c r="L15787" s="293"/>
      <c r="M15787" s="290"/>
      <c r="N15787" s="314"/>
    </row>
    <row r="15788" spans="12:14" s="291" customFormat="1" ht="12.75" hidden="1" customHeight="1">
      <c r="L15788" s="293"/>
      <c r="M15788" s="290"/>
      <c r="N15788" s="314"/>
    </row>
    <row r="15789" spans="12:14" s="291" customFormat="1" ht="12.75" hidden="1" customHeight="1">
      <c r="L15789" s="293"/>
      <c r="M15789" s="290"/>
      <c r="N15789" s="314"/>
    </row>
    <row r="15790" spans="12:14" s="291" customFormat="1" ht="12.75" hidden="1" customHeight="1">
      <c r="L15790" s="293"/>
      <c r="M15790" s="290"/>
      <c r="N15790" s="314"/>
    </row>
    <row r="15791" spans="12:14" s="291" customFormat="1" ht="12.75" hidden="1" customHeight="1">
      <c r="L15791" s="293"/>
      <c r="M15791" s="290"/>
      <c r="N15791" s="314"/>
    </row>
    <row r="15792" spans="12:14" s="291" customFormat="1" ht="12.75" hidden="1" customHeight="1">
      <c r="L15792" s="293"/>
      <c r="M15792" s="290"/>
      <c r="N15792" s="314"/>
    </row>
    <row r="15793" spans="12:14" s="291" customFormat="1" ht="12.75" hidden="1" customHeight="1">
      <c r="L15793" s="293"/>
      <c r="M15793" s="290"/>
      <c r="N15793" s="314"/>
    </row>
    <row r="15794" spans="12:14" s="291" customFormat="1" ht="12.75" hidden="1" customHeight="1">
      <c r="L15794" s="293"/>
      <c r="M15794" s="290"/>
      <c r="N15794" s="314"/>
    </row>
    <row r="15795" spans="12:14" s="291" customFormat="1" ht="12.75" hidden="1" customHeight="1">
      <c r="L15795" s="293"/>
      <c r="M15795" s="290"/>
      <c r="N15795" s="314"/>
    </row>
    <row r="15796" spans="12:14" s="291" customFormat="1" ht="12.75" hidden="1" customHeight="1">
      <c r="L15796" s="293"/>
      <c r="M15796" s="290"/>
      <c r="N15796" s="314"/>
    </row>
    <row r="15797" spans="12:14" s="291" customFormat="1" ht="12.75" hidden="1" customHeight="1">
      <c r="L15797" s="293"/>
      <c r="M15797" s="290"/>
      <c r="N15797" s="314"/>
    </row>
    <row r="15798" spans="12:14" s="291" customFormat="1" ht="12.75" hidden="1" customHeight="1">
      <c r="L15798" s="293"/>
      <c r="M15798" s="290"/>
      <c r="N15798" s="314"/>
    </row>
    <row r="15799" spans="12:14" s="291" customFormat="1" ht="12.75" hidden="1" customHeight="1">
      <c r="L15799" s="293"/>
      <c r="M15799" s="290"/>
      <c r="N15799" s="314"/>
    </row>
    <row r="15800" spans="12:14" s="291" customFormat="1" ht="12.75" hidden="1" customHeight="1">
      <c r="L15800" s="293"/>
      <c r="M15800" s="290"/>
      <c r="N15800" s="314"/>
    </row>
    <row r="15801" spans="12:14" s="291" customFormat="1" ht="12.75" hidden="1" customHeight="1">
      <c r="L15801" s="293"/>
      <c r="M15801" s="290"/>
      <c r="N15801" s="314"/>
    </row>
    <row r="15802" spans="12:14" s="291" customFormat="1" ht="12.75" hidden="1" customHeight="1">
      <c r="L15802" s="293"/>
      <c r="M15802" s="290"/>
      <c r="N15802" s="314"/>
    </row>
    <row r="15803" spans="12:14" s="291" customFormat="1" ht="12.75" hidden="1" customHeight="1">
      <c r="L15803" s="293"/>
      <c r="M15803" s="290"/>
      <c r="N15803" s="314"/>
    </row>
    <row r="15804" spans="12:14" s="291" customFormat="1" ht="12.75" hidden="1" customHeight="1">
      <c r="L15804" s="293"/>
      <c r="M15804" s="290"/>
      <c r="N15804" s="314"/>
    </row>
    <row r="15805" spans="12:14" s="291" customFormat="1" ht="12.75" hidden="1" customHeight="1">
      <c r="L15805" s="293"/>
      <c r="M15805" s="290"/>
      <c r="N15805" s="314"/>
    </row>
    <row r="15806" spans="12:14" s="291" customFormat="1" ht="12.75" hidden="1" customHeight="1">
      <c r="L15806" s="293"/>
      <c r="M15806" s="290"/>
      <c r="N15806" s="314"/>
    </row>
    <row r="15807" spans="12:14" s="291" customFormat="1" ht="12.75" hidden="1" customHeight="1">
      <c r="L15807" s="293"/>
      <c r="M15807" s="290"/>
      <c r="N15807" s="314"/>
    </row>
    <row r="15808" spans="12:14" s="291" customFormat="1" ht="12.75" hidden="1" customHeight="1">
      <c r="L15808" s="293"/>
      <c r="M15808" s="290"/>
      <c r="N15808" s="314"/>
    </row>
    <row r="15809" spans="12:14" s="291" customFormat="1" ht="12.75" hidden="1" customHeight="1">
      <c r="L15809" s="293"/>
      <c r="M15809" s="290"/>
      <c r="N15809" s="314"/>
    </row>
    <row r="15810" spans="12:14" s="291" customFormat="1" ht="12.75" hidden="1" customHeight="1">
      <c r="L15810" s="293"/>
      <c r="M15810" s="290"/>
      <c r="N15810" s="314"/>
    </row>
    <row r="15811" spans="12:14" s="291" customFormat="1" ht="12.75" hidden="1" customHeight="1">
      <c r="L15811" s="293"/>
      <c r="M15811" s="290"/>
      <c r="N15811" s="314"/>
    </row>
    <row r="15812" spans="12:14" s="291" customFormat="1" ht="12.75" hidden="1" customHeight="1">
      <c r="L15812" s="293"/>
      <c r="M15812" s="290"/>
      <c r="N15812" s="314"/>
    </row>
    <row r="15813" spans="12:14" s="291" customFormat="1" ht="12.75" hidden="1" customHeight="1">
      <c r="L15813" s="293"/>
      <c r="M15813" s="290"/>
      <c r="N15813" s="314"/>
    </row>
    <row r="15814" spans="12:14" s="291" customFormat="1" ht="12.75" hidden="1" customHeight="1">
      <c r="L15814" s="293"/>
      <c r="M15814" s="290"/>
      <c r="N15814" s="314"/>
    </row>
    <row r="15815" spans="12:14" s="291" customFormat="1" ht="12.75" hidden="1" customHeight="1">
      <c r="L15815" s="293"/>
      <c r="M15815" s="290"/>
      <c r="N15815" s="314"/>
    </row>
    <row r="15816" spans="12:14" s="291" customFormat="1" ht="12.75" hidden="1" customHeight="1">
      <c r="L15816" s="293"/>
      <c r="M15816" s="290"/>
      <c r="N15816" s="314"/>
    </row>
    <row r="15817" spans="12:14" s="291" customFormat="1" ht="12.75" hidden="1" customHeight="1">
      <c r="L15817" s="293"/>
      <c r="M15817" s="290"/>
      <c r="N15817" s="314"/>
    </row>
    <row r="15818" spans="12:14" s="291" customFormat="1" ht="12.75" hidden="1" customHeight="1">
      <c r="L15818" s="293"/>
      <c r="M15818" s="290"/>
      <c r="N15818" s="314"/>
    </row>
    <row r="15819" spans="12:14" s="291" customFormat="1" ht="12.75" hidden="1" customHeight="1">
      <c r="L15819" s="293"/>
      <c r="M15819" s="290"/>
      <c r="N15819" s="314"/>
    </row>
    <row r="15820" spans="12:14" s="291" customFormat="1" ht="12.75" hidden="1" customHeight="1">
      <c r="L15820" s="293"/>
      <c r="M15820" s="290"/>
      <c r="N15820" s="314"/>
    </row>
    <row r="15821" spans="12:14" s="291" customFormat="1" ht="12.75" hidden="1" customHeight="1">
      <c r="L15821" s="293"/>
      <c r="M15821" s="290"/>
      <c r="N15821" s="314"/>
    </row>
    <row r="15822" spans="12:14" s="291" customFormat="1" ht="12.75" hidden="1" customHeight="1">
      <c r="L15822" s="293"/>
      <c r="M15822" s="290"/>
      <c r="N15822" s="314"/>
    </row>
    <row r="15823" spans="12:14" s="291" customFormat="1" ht="12.75" hidden="1" customHeight="1">
      <c r="L15823" s="293"/>
      <c r="M15823" s="290"/>
      <c r="N15823" s="314"/>
    </row>
    <row r="15824" spans="12:14" s="291" customFormat="1" ht="12.75" hidden="1" customHeight="1">
      <c r="L15824" s="293"/>
      <c r="M15824" s="290"/>
      <c r="N15824" s="314"/>
    </row>
    <row r="15825" spans="12:14" s="291" customFormat="1" ht="12.75" hidden="1" customHeight="1">
      <c r="L15825" s="293"/>
      <c r="M15825" s="290"/>
      <c r="N15825" s="314"/>
    </row>
    <row r="15826" spans="12:14" s="291" customFormat="1" ht="12.75" hidden="1" customHeight="1">
      <c r="L15826" s="293"/>
      <c r="M15826" s="290"/>
      <c r="N15826" s="314"/>
    </row>
    <row r="15827" spans="12:14" s="291" customFormat="1" ht="12.75" hidden="1" customHeight="1">
      <c r="L15827" s="293"/>
      <c r="M15827" s="290"/>
      <c r="N15827" s="314"/>
    </row>
    <row r="15828" spans="12:14" s="291" customFormat="1" ht="12.75" hidden="1" customHeight="1">
      <c r="L15828" s="293"/>
      <c r="M15828" s="290"/>
      <c r="N15828" s="314"/>
    </row>
    <row r="15829" spans="12:14" s="291" customFormat="1" ht="12.75" hidden="1" customHeight="1">
      <c r="L15829" s="293"/>
      <c r="M15829" s="290"/>
      <c r="N15829" s="314"/>
    </row>
    <row r="15830" spans="12:14" s="291" customFormat="1" ht="12.75" hidden="1" customHeight="1">
      <c r="L15830" s="293"/>
      <c r="M15830" s="290"/>
      <c r="N15830" s="314"/>
    </row>
    <row r="15831" spans="12:14" s="291" customFormat="1" ht="12.75" hidden="1" customHeight="1">
      <c r="L15831" s="293"/>
      <c r="M15831" s="290"/>
      <c r="N15831" s="314"/>
    </row>
    <row r="15832" spans="12:14" s="291" customFormat="1" ht="12.75" hidden="1" customHeight="1">
      <c r="L15832" s="293"/>
      <c r="M15832" s="290"/>
      <c r="N15832" s="314"/>
    </row>
    <row r="15833" spans="12:14" s="291" customFormat="1" ht="12.75" hidden="1" customHeight="1">
      <c r="L15833" s="293"/>
      <c r="M15833" s="290"/>
      <c r="N15833" s="314"/>
    </row>
    <row r="15834" spans="12:14" s="291" customFormat="1" ht="12.75" hidden="1" customHeight="1">
      <c r="L15834" s="293"/>
      <c r="M15834" s="290"/>
      <c r="N15834" s="314"/>
    </row>
    <row r="15835" spans="12:14" s="291" customFormat="1" ht="12.75" hidden="1" customHeight="1">
      <c r="L15835" s="293"/>
      <c r="M15835" s="290"/>
      <c r="N15835" s="314"/>
    </row>
    <row r="15836" spans="12:14" s="291" customFormat="1" ht="12.75" hidden="1" customHeight="1">
      <c r="L15836" s="293"/>
      <c r="M15836" s="290"/>
      <c r="N15836" s="314"/>
    </row>
    <row r="15837" spans="12:14" s="291" customFormat="1" ht="12.75" hidden="1" customHeight="1">
      <c r="L15837" s="293"/>
      <c r="M15837" s="290"/>
      <c r="N15837" s="314"/>
    </row>
    <row r="15838" spans="12:14" s="291" customFormat="1" ht="12.75" hidden="1" customHeight="1">
      <c r="L15838" s="293"/>
      <c r="M15838" s="290"/>
      <c r="N15838" s="314"/>
    </row>
    <row r="15839" spans="12:14" s="291" customFormat="1" ht="12.75" hidden="1" customHeight="1">
      <c r="L15839" s="293"/>
      <c r="M15839" s="290"/>
      <c r="N15839" s="314"/>
    </row>
    <row r="15840" spans="12:14" s="291" customFormat="1" ht="12.75" hidden="1" customHeight="1">
      <c r="L15840" s="293"/>
      <c r="M15840" s="290"/>
      <c r="N15840" s="314"/>
    </row>
    <row r="15841" spans="12:14" s="291" customFormat="1" ht="12.75" hidden="1" customHeight="1">
      <c r="L15841" s="293"/>
      <c r="M15841" s="290"/>
      <c r="N15841" s="314"/>
    </row>
    <row r="15842" spans="12:14" s="291" customFormat="1" ht="12.75" hidden="1" customHeight="1">
      <c r="L15842" s="293"/>
      <c r="M15842" s="290"/>
      <c r="N15842" s="314"/>
    </row>
    <row r="15843" spans="12:14" s="291" customFormat="1" ht="12.75" hidden="1" customHeight="1">
      <c r="L15843" s="293"/>
      <c r="M15843" s="290"/>
      <c r="N15843" s="314"/>
    </row>
    <row r="15844" spans="12:14" s="291" customFormat="1" ht="12.75" hidden="1" customHeight="1">
      <c r="L15844" s="293"/>
      <c r="M15844" s="290"/>
      <c r="N15844" s="314"/>
    </row>
    <row r="15845" spans="12:14" s="291" customFormat="1" ht="12.75" hidden="1" customHeight="1">
      <c r="L15845" s="293"/>
      <c r="M15845" s="290"/>
      <c r="N15845" s="314"/>
    </row>
    <row r="15846" spans="12:14" s="291" customFormat="1" ht="12.75" hidden="1" customHeight="1">
      <c r="L15846" s="293"/>
      <c r="M15846" s="290"/>
      <c r="N15846" s="314"/>
    </row>
    <row r="15847" spans="12:14" s="291" customFormat="1" ht="12.75" hidden="1" customHeight="1">
      <c r="L15847" s="293"/>
      <c r="M15847" s="290"/>
      <c r="N15847" s="314"/>
    </row>
    <row r="15848" spans="12:14" s="291" customFormat="1" ht="12.75" hidden="1" customHeight="1">
      <c r="L15848" s="293"/>
      <c r="M15848" s="290"/>
      <c r="N15848" s="314"/>
    </row>
    <row r="15849" spans="12:14" s="291" customFormat="1" ht="12.75" hidden="1" customHeight="1">
      <c r="L15849" s="293"/>
      <c r="M15849" s="290"/>
      <c r="N15849" s="314"/>
    </row>
    <row r="15850" spans="12:14" s="291" customFormat="1" ht="12.75" hidden="1" customHeight="1">
      <c r="L15850" s="293"/>
      <c r="M15850" s="290"/>
      <c r="N15850" s="314"/>
    </row>
    <row r="15851" spans="12:14" s="291" customFormat="1" ht="12.75" hidden="1" customHeight="1">
      <c r="L15851" s="293"/>
      <c r="M15851" s="290"/>
      <c r="N15851" s="314"/>
    </row>
    <row r="15852" spans="12:14" s="291" customFormat="1" ht="12.75" hidden="1" customHeight="1">
      <c r="L15852" s="293"/>
      <c r="M15852" s="290"/>
      <c r="N15852" s="314"/>
    </row>
    <row r="15853" spans="12:14" s="291" customFormat="1" ht="12.75" hidden="1" customHeight="1">
      <c r="L15853" s="293"/>
      <c r="M15853" s="290"/>
      <c r="N15853" s="314"/>
    </row>
    <row r="15854" spans="12:14" s="291" customFormat="1" ht="12.75" hidden="1" customHeight="1">
      <c r="L15854" s="293"/>
      <c r="M15854" s="290"/>
      <c r="N15854" s="314"/>
    </row>
    <row r="15855" spans="12:14" s="291" customFormat="1" ht="12.75" hidden="1" customHeight="1">
      <c r="L15855" s="293"/>
      <c r="M15855" s="290"/>
      <c r="N15855" s="314"/>
    </row>
    <row r="15856" spans="12:14" s="291" customFormat="1" ht="12.75" hidden="1" customHeight="1">
      <c r="L15856" s="293"/>
      <c r="M15856" s="290"/>
      <c r="N15856" s="314"/>
    </row>
    <row r="15857" spans="12:14" s="291" customFormat="1" ht="12.75" hidden="1" customHeight="1">
      <c r="L15857" s="293"/>
      <c r="M15857" s="290"/>
      <c r="N15857" s="314"/>
    </row>
    <row r="15858" spans="12:14" s="291" customFormat="1" ht="12.75" hidden="1" customHeight="1">
      <c r="L15858" s="293"/>
      <c r="M15858" s="290"/>
      <c r="N15858" s="314"/>
    </row>
    <row r="15859" spans="12:14" s="291" customFormat="1" ht="12.75" hidden="1" customHeight="1">
      <c r="L15859" s="293"/>
      <c r="M15859" s="290"/>
      <c r="N15859" s="314"/>
    </row>
    <row r="15860" spans="12:14" s="291" customFormat="1" ht="12.75" hidden="1" customHeight="1">
      <c r="L15860" s="293"/>
      <c r="M15860" s="290"/>
      <c r="N15860" s="314"/>
    </row>
    <row r="15861" spans="12:14" s="291" customFormat="1" ht="12.75" hidden="1" customHeight="1">
      <c r="L15861" s="293"/>
      <c r="M15861" s="290"/>
      <c r="N15861" s="314"/>
    </row>
    <row r="15862" spans="12:14" s="291" customFormat="1" ht="12.75" hidden="1" customHeight="1">
      <c r="L15862" s="293"/>
      <c r="M15862" s="290"/>
      <c r="N15862" s="314"/>
    </row>
    <row r="15863" spans="12:14" s="291" customFormat="1" ht="12.75" hidden="1" customHeight="1">
      <c r="L15863" s="293"/>
      <c r="M15863" s="290"/>
      <c r="N15863" s="314"/>
    </row>
    <row r="15864" spans="12:14" s="291" customFormat="1" ht="12.75" hidden="1" customHeight="1">
      <c r="L15864" s="293"/>
      <c r="M15864" s="290"/>
      <c r="N15864" s="314"/>
    </row>
    <row r="15865" spans="12:14" s="291" customFormat="1" ht="12.75" hidden="1" customHeight="1">
      <c r="L15865" s="293"/>
      <c r="M15865" s="290"/>
      <c r="N15865" s="314"/>
    </row>
    <row r="15866" spans="12:14" s="291" customFormat="1" ht="12.75" hidden="1" customHeight="1">
      <c r="L15866" s="293"/>
      <c r="M15866" s="290"/>
      <c r="N15866" s="314"/>
    </row>
    <row r="15867" spans="12:14" s="291" customFormat="1" ht="12.75" hidden="1" customHeight="1">
      <c r="L15867" s="293"/>
      <c r="M15867" s="290"/>
      <c r="N15867" s="314"/>
    </row>
    <row r="15868" spans="12:14" s="291" customFormat="1" ht="12.75" hidden="1" customHeight="1">
      <c r="L15868" s="293"/>
      <c r="M15868" s="290"/>
      <c r="N15868" s="314"/>
    </row>
    <row r="15869" spans="12:14" s="291" customFormat="1" ht="12.75" hidden="1" customHeight="1">
      <c r="L15869" s="293"/>
      <c r="M15869" s="290"/>
      <c r="N15869" s="314"/>
    </row>
    <row r="15870" spans="12:14" s="291" customFormat="1" ht="12.75" hidden="1" customHeight="1">
      <c r="L15870" s="293"/>
      <c r="M15870" s="290"/>
      <c r="N15870" s="314"/>
    </row>
    <row r="15871" spans="12:14" s="291" customFormat="1" ht="12.75" hidden="1" customHeight="1">
      <c r="L15871" s="293"/>
      <c r="M15871" s="290"/>
      <c r="N15871" s="314"/>
    </row>
    <row r="15872" spans="12:14" s="291" customFormat="1" ht="12.75" hidden="1" customHeight="1">
      <c r="L15872" s="293"/>
      <c r="M15872" s="290"/>
      <c r="N15872" s="314"/>
    </row>
    <row r="15873" spans="12:14" s="291" customFormat="1" ht="12.75" hidden="1" customHeight="1">
      <c r="L15873" s="293"/>
      <c r="M15873" s="290"/>
      <c r="N15873" s="314"/>
    </row>
    <row r="15874" spans="12:14" s="291" customFormat="1" ht="12.75" hidden="1" customHeight="1">
      <c r="L15874" s="293"/>
      <c r="M15874" s="290"/>
      <c r="N15874" s="314"/>
    </row>
    <row r="15875" spans="12:14" s="291" customFormat="1" ht="12.75" hidden="1" customHeight="1">
      <c r="L15875" s="293"/>
      <c r="M15875" s="290"/>
      <c r="N15875" s="314"/>
    </row>
    <row r="15876" spans="12:14" s="291" customFormat="1" ht="12.75" hidden="1" customHeight="1">
      <c r="L15876" s="293"/>
      <c r="M15876" s="290"/>
      <c r="N15876" s="314"/>
    </row>
    <row r="15877" spans="12:14" s="291" customFormat="1" ht="12.75" hidden="1" customHeight="1">
      <c r="L15877" s="293"/>
      <c r="M15877" s="290"/>
      <c r="N15877" s="314"/>
    </row>
    <row r="15878" spans="12:14" s="291" customFormat="1" ht="12.75" hidden="1" customHeight="1">
      <c r="L15878" s="293"/>
      <c r="M15878" s="290"/>
      <c r="N15878" s="314"/>
    </row>
    <row r="15879" spans="12:14" s="291" customFormat="1" ht="12.75" hidden="1" customHeight="1">
      <c r="L15879" s="293"/>
      <c r="M15879" s="290"/>
      <c r="N15879" s="314"/>
    </row>
    <row r="15880" spans="12:14" s="291" customFormat="1" ht="12.75" hidden="1" customHeight="1">
      <c r="L15880" s="293"/>
      <c r="M15880" s="290"/>
      <c r="N15880" s="314"/>
    </row>
    <row r="15881" spans="12:14" s="291" customFormat="1" ht="12.75" hidden="1" customHeight="1">
      <c r="L15881" s="293"/>
      <c r="M15881" s="290"/>
      <c r="N15881" s="314"/>
    </row>
    <row r="15882" spans="12:14" s="291" customFormat="1" ht="12.75" hidden="1" customHeight="1">
      <c r="L15882" s="293"/>
      <c r="M15882" s="290"/>
      <c r="N15882" s="314"/>
    </row>
    <row r="15883" spans="12:14" s="291" customFormat="1" ht="12.75" hidden="1" customHeight="1">
      <c r="L15883" s="293"/>
      <c r="M15883" s="290"/>
      <c r="N15883" s="314"/>
    </row>
    <row r="15884" spans="12:14" s="291" customFormat="1" ht="12.75" hidden="1" customHeight="1">
      <c r="L15884" s="293"/>
      <c r="M15884" s="290"/>
      <c r="N15884" s="314"/>
    </row>
    <row r="15885" spans="12:14" s="291" customFormat="1" ht="12.75" hidden="1" customHeight="1">
      <c r="L15885" s="293"/>
      <c r="M15885" s="290"/>
      <c r="N15885" s="314"/>
    </row>
    <row r="15886" spans="12:14" s="291" customFormat="1" ht="12.75" hidden="1" customHeight="1">
      <c r="L15886" s="293"/>
      <c r="M15886" s="290"/>
      <c r="N15886" s="314"/>
    </row>
    <row r="15887" spans="12:14" s="291" customFormat="1" ht="12.75" hidden="1" customHeight="1">
      <c r="L15887" s="293"/>
      <c r="M15887" s="290"/>
      <c r="N15887" s="314"/>
    </row>
    <row r="15888" spans="12:14" s="291" customFormat="1" ht="12.75" hidden="1" customHeight="1">
      <c r="L15888" s="293"/>
      <c r="M15888" s="290"/>
      <c r="N15888" s="314"/>
    </row>
    <row r="15889" spans="12:14" s="291" customFormat="1" ht="12.75" hidden="1" customHeight="1">
      <c r="L15889" s="293"/>
      <c r="M15889" s="290"/>
      <c r="N15889" s="314"/>
    </row>
    <row r="15890" spans="12:14" s="291" customFormat="1" ht="12.75" hidden="1" customHeight="1">
      <c r="L15890" s="293"/>
      <c r="M15890" s="290"/>
      <c r="N15890" s="314"/>
    </row>
    <row r="15891" spans="12:14" s="291" customFormat="1" ht="12.75" hidden="1" customHeight="1">
      <c r="L15891" s="293"/>
      <c r="M15891" s="290"/>
      <c r="N15891" s="314"/>
    </row>
    <row r="15892" spans="12:14" s="291" customFormat="1" ht="12.75" hidden="1" customHeight="1">
      <c r="L15892" s="293"/>
      <c r="M15892" s="290"/>
      <c r="N15892" s="314"/>
    </row>
    <row r="15893" spans="12:14" s="291" customFormat="1" ht="12.75" hidden="1" customHeight="1">
      <c r="L15893" s="293"/>
      <c r="M15893" s="290"/>
      <c r="N15893" s="314"/>
    </row>
    <row r="15894" spans="12:14" s="291" customFormat="1" ht="0" hidden="1" customHeight="1">
      <c r="L15894" s="293"/>
      <c r="M15894" s="290"/>
      <c r="N15894" s="290"/>
    </row>
  </sheetData>
  <sheetProtection sheet="1" objects="1" scenarios="1"/>
  <mergeCells count="11">
    <mergeCell ref="I6:I10"/>
    <mergeCell ref="J6:J10"/>
    <mergeCell ref="K6:K10"/>
    <mergeCell ref="L6:L11"/>
    <mergeCell ref="M6:M9"/>
    <mergeCell ref="H6:H11"/>
    <mergeCell ref="A6:A11"/>
    <mergeCell ref="C6:C11"/>
    <mergeCell ref="E6:E11"/>
    <mergeCell ref="F6:F11"/>
    <mergeCell ref="G6:G11"/>
  </mergeCells>
  <hyperlinks>
    <hyperlink ref="M1" location="Índice!A1" display="Índice!A1"/>
    <hyperlink ref="A772" r:id="rId1" display="Fuente: INEGI. Finanzas Públicas Estatales y Municipales de México. Consulta interactiva de datos. En: www.inegi.org.mx (12 de noviembre de 2014)."/>
  </hyperlinks>
  <printOptions horizontalCentered="1" verticalCentered="1" gridLinesSet="0"/>
  <pageMargins left="0.19685039370078741" right="0.19685039370078741" top="0.19685039370078741" bottom="0.19685039370078741" header="0" footer="0.39370078740157483"/>
  <pageSetup orientation="portrait" r:id="rId2"/>
  <headerFooter scaleWithDoc="0" alignWithMargins="0">
    <oddHeader xml:space="preserve">&amp;L&amp;"Arial,Normal"&amp;10&amp;K000080INEGI. Anuario estadístico y geográfico por entidad federativa 2019. </oddHeader>
  </headerFooter>
  <rowBreaks count="10" manualBreakCount="10">
    <brk id="85" max="12" man="1"/>
    <brk id="157" max="12" man="1"/>
    <brk id="229" max="12" man="1"/>
    <brk id="301" max="12" man="1"/>
    <brk id="373" max="12" man="1"/>
    <brk id="445" max="12" man="1"/>
    <brk id="517" max="12" man="1"/>
    <brk id="589" max="12" man="1"/>
    <brk id="661" max="12" man="1"/>
    <brk id="733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51"/>
  <sheetViews>
    <sheetView showGridLines="0" showRowColHeaders="0" zoomScale="130" zoomScaleNormal="130" workbookViewId="0"/>
  </sheetViews>
  <sheetFormatPr baseColWidth="10" defaultColWidth="0" defaultRowHeight="9.9499999999999993" customHeight="1" zeroHeight="1"/>
  <cols>
    <col min="1" max="1" width="17.7109375" style="362" customWidth="1"/>
    <col min="2" max="2" width="6.7109375" style="377" customWidth="1"/>
    <col min="3" max="3" width="6" style="362" customWidth="1"/>
    <col min="4" max="13" width="6.7109375" style="362" customWidth="1"/>
    <col min="14" max="14" width="0.85546875" style="361" customWidth="1"/>
    <col min="15" max="48" width="0" style="362" hidden="1" customWidth="1"/>
    <col min="49" max="16384" width="11.7109375" style="362" hidden="1"/>
  </cols>
  <sheetData>
    <row r="1" spans="1:14" s="351" customFormat="1" ht="12" customHeight="1">
      <c r="A1" s="77" t="s">
        <v>181</v>
      </c>
      <c r="B1" s="349"/>
      <c r="C1" s="350"/>
      <c r="D1" s="350"/>
      <c r="E1" s="350"/>
      <c r="F1" s="350"/>
      <c r="G1" s="350"/>
      <c r="H1" s="350"/>
      <c r="I1" s="350"/>
      <c r="J1" s="350"/>
      <c r="M1" s="352" t="s">
        <v>182</v>
      </c>
      <c r="N1" s="353"/>
    </row>
    <row r="2" spans="1:14" s="351" customFormat="1" ht="12" customHeight="1">
      <c r="A2" s="284" t="s">
        <v>118</v>
      </c>
      <c r="B2" s="349"/>
      <c r="C2" s="350"/>
      <c r="D2" s="350"/>
      <c r="E2" s="350"/>
      <c r="F2" s="350"/>
      <c r="G2" s="350"/>
      <c r="H2" s="350"/>
      <c r="I2" s="350"/>
      <c r="J2" s="350"/>
      <c r="K2" s="350"/>
      <c r="M2" s="354"/>
      <c r="N2" s="353"/>
    </row>
    <row r="3" spans="1:14" s="351" customFormat="1" ht="12.75">
      <c r="A3" s="286" t="s">
        <v>35</v>
      </c>
      <c r="B3" s="355"/>
      <c r="C3" s="356"/>
      <c r="D3" s="356"/>
      <c r="E3" s="356"/>
      <c r="F3" s="356"/>
      <c r="G3" s="356"/>
      <c r="H3" s="356"/>
      <c r="I3" s="356"/>
      <c r="J3" s="356"/>
      <c r="K3" s="356"/>
      <c r="L3" s="356"/>
      <c r="M3" s="356"/>
      <c r="N3" s="356"/>
    </row>
    <row r="4" spans="1:14" ht="3" customHeight="1">
      <c r="A4" s="357"/>
      <c r="B4" s="358"/>
      <c r="C4" s="359"/>
      <c r="D4" s="359"/>
      <c r="E4" s="359"/>
      <c r="F4" s="359"/>
      <c r="G4" s="359"/>
      <c r="H4" s="359"/>
      <c r="I4" s="359"/>
      <c r="J4" s="359"/>
      <c r="K4" s="359"/>
      <c r="L4" s="360"/>
      <c r="M4" s="360"/>
    </row>
    <row r="5" spans="1:14" ht="3" customHeight="1">
      <c r="A5" s="363"/>
      <c r="B5" s="364"/>
      <c r="C5" s="365"/>
      <c r="D5" s="365"/>
      <c r="E5" s="365"/>
      <c r="F5" s="365"/>
      <c r="G5" s="365"/>
      <c r="H5" s="365"/>
      <c r="I5" s="365"/>
      <c r="J5" s="365"/>
      <c r="K5" s="365"/>
      <c r="L5" s="366"/>
      <c r="M5" s="367"/>
    </row>
    <row r="6" spans="1:14" ht="8.65" customHeight="1">
      <c r="A6" s="560" t="s">
        <v>37</v>
      </c>
      <c r="B6" s="368" t="s">
        <v>0</v>
      </c>
      <c r="C6" s="559" t="s">
        <v>162</v>
      </c>
      <c r="D6" s="540" t="s">
        <v>163</v>
      </c>
      <c r="E6" s="559" t="s">
        <v>164</v>
      </c>
      <c r="F6" s="559" t="s">
        <v>165</v>
      </c>
      <c r="G6" s="559" t="s">
        <v>166</v>
      </c>
      <c r="H6" s="559" t="s">
        <v>167</v>
      </c>
      <c r="I6" s="559" t="s">
        <v>183</v>
      </c>
      <c r="J6" s="559" t="s">
        <v>184</v>
      </c>
      <c r="K6" s="540" t="s">
        <v>172</v>
      </c>
      <c r="L6" s="559" t="s">
        <v>170</v>
      </c>
      <c r="M6" s="557" t="s">
        <v>171</v>
      </c>
      <c r="N6" s="369"/>
    </row>
    <row r="7" spans="1:14" s="372" customFormat="1" ht="8.65" customHeight="1">
      <c r="A7" s="560"/>
      <c r="B7" s="370"/>
      <c r="C7" s="559"/>
      <c r="D7" s="540" t="s">
        <v>173</v>
      </c>
      <c r="E7" s="559"/>
      <c r="F7" s="559"/>
      <c r="G7" s="559"/>
      <c r="H7" s="559"/>
      <c r="I7" s="559"/>
      <c r="J7" s="559"/>
      <c r="K7" s="540"/>
      <c r="L7" s="559"/>
      <c r="M7" s="557"/>
      <c r="N7" s="371"/>
    </row>
    <row r="8" spans="1:14" s="372" customFormat="1" ht="8.65" customHeight="1">
      <c r="A8" s="560"/>
      <c r="B8" s="370"/>
      <c r="C8" s="559"/>
      <c r="D8" s="373" t="s">
        <v>174</v>
      </c>
      <c r="E8" s="559"/>
      <c r="F8" s="559"/>
      <c r="G8" s="559"/>
      <c r="H8" s="559"/>
      <c r="I8" s="559"/>
      <c r="J8" s="559"/>
      <c r="K8" s="540"/>
      <c r="L8" s="559"/>
      <c r="M8" s="557"/>
      <c r="N8" s="371"/>
    </row>
    <row r="9" spans="1:14" s="372" customFormat="1" ht="8.65" customHeight="1">
      <c r="A9" s="560"/>
      <c r="B9" s="370"/>
      <c r="C9" s="559"/>
      <c r="D9" s="540" t="s">
        <v>175</v>
      </c>
      <c r="E9" s="559"/>
      <c r="F9" s="559"/>
      <c r="G9" s="559"/>
      <c r="H9" s="559"/>
      <c r="I9" s="559"/>
      <c r="J9" s="559"/>
      <c r="K9" s="540"/>
      <c r="L9" s="559"/>
      <c r="M9" s="557"/>
      <c r="N9" s="371"/>
    </row>
    <row r="10" spans="1:14" s="372" customFormat="1" ht="8.65" customHeight="1">
      <c r="A10" s="560"/>
      <c r="B10" s="370"/>
      <c r="C10" s="559"/>
      <c r="D10" s="540" t="s">
        <v>176</v>
      </c>
      <c r="E10" s="559"/>
      <c r="F10" s="559"/>
      <c r="G10" s="559"/>
      <c r="H10" s="559"/>
      <c r="I10" s="559"/>
      <c r="J10" s="559"/>
      <c r="K10" s="540"/>
      <c r="L10" s="559"/>
      <c r="M10" s="557"/>
      <c r="N10" s="371"/>
    </row>
    <row r="11" spans="1:14" s="372" customFormat="1" ht="8.65" customHeight="1">
      <c r="A11" s="560"/>
      <c r="C11" s="559"/>
      <c r="D11" s="540" t="s">
        <v>177</v>
      </c>
      <c r="E11" s="559"/>
      <c r="F11" s="559"/>
      <c r="G11" s="559"/>
      <c r="H11" s="559"/>
      <c r="I11" s="559"/>
      <c r="J11" s="559"/>
      <c r="K11" s="540"/>
      <c r="L11" s="559"/>
      <c r="M11" s="557"/>
      <c r="N11" s="371"/>
    </row>
    <row r="12" spans="1:14" ht="3" customHeight="1">
      <c r="A12" s="374"/>
      <c r="B12" s="375"/>
      <c r="C12" s="376"/>
      <c r="D12" s="376"/>
      <c r="E12" s="376"/>
      <c r="F12" s="376"/>
      <c r="G12" s="376"/>
      <c r="H12" s="376"/>
      <c r="I12" s="376"/>
      <c r="J12" s="376"/>
      <c r="K12" s="376"/>
      <c r="L12" s="376"/>
      <c r="M12" s="376"/>
    </row>
    <row r="13" spans="1:14" ht="3" customHeight="1"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377"/>
    </row>
    <row r="14" spans="1:14" s="321" customFormat="1" ht="9.9499999999999993" customHeight="1">
      <c r="A14" s="333">
        <v>1998</v>
      </c>
      <c r="B14" s="303"/>
      <c r="C14" s="378"/>
      <c r="D14" s="378"/>
      <c r="E14" s="378"/>
      <c r="F14" s="378"/>
      <c r="G14" s="378"/>
      <c r="H14" s="378"/>
      <c r="I14" s="378"/>
      <c r="J14" s="378"/>
      <c r="K14" s="378"/>
      <c r="L14" s="378"/>
      <c r="M14" s="378"/>
      <c r="N14" s="379"/>
    </row>
    <row r="15" spans="1:14" s="321" customFormat="1" ht="9" customHeight="1">
      <c r="A15" s="333" t="s">
        <v>1</v>
      </c>
      <c r="B15" s="309">
        <f>SUM(B17:B48)</f>
        <v>50584.531133999997</v>
      </c>
      <c r="C15" s="309">
        <f>SUM(C17:C48)</f>
        <v>5645.262956999999</v>
      </c>
      <c r="D15" s="309">
        <f t="shared" ref="D15:M15" si="0">SUM(D17:D48)</f>
        <v>955.22681699999998</v>
      </c>
      <c r="E15" s="309">
        <f t="shared" si="0"/>
        <v>261.74468200000001</v>
      </c>
      <c r="F15" s="309">
        <f t="shared" si="0"/>
        <v>2960.859371</v>
      </c>
      <c r="G15" s="309">
        <f t="shared" si="0"/>
        <v>1366.6476749999997</v>
      </c>
      <c r="H15" s="309">
        <f t="shared" si="0"/>
        <v>2879.8656910000004</v>
      </c>
      <c r="I15" s="309">
        <f t="shared" si="0"/>
        <v>25964.895932000003</v>
      </c>
      <c r="J15" s="309">
        <f t="shared" si="0"/>
        <v>5498.3647760000003</v>
      </c>
      <c r="K15" s="309">
        <f t="shared" si="0"/>
        <v>2156.5717</v>
      </c>
      <c r="L15" s="310">
        <f t="shared" si="0"/>
        <v>1708.8593170000001</v>
      </c>
      <c r="M15" s="310">
        <f t="shared" si="0"/>
        <v>1186.2322160000003</v>
      </c>
      <c r="N15" s="380"/>
    </row>
    <row r="16" spans="1:14" s="321" customFormat="1" ht="3.95" customHeight="1">
      <c r="A16" s="333"/>
      <c r="B16" s="378"/>
      <c r="C16" s="378"/>
      <c r="D16" s="378"/>
      <c r="E16" s="378"/>
      <c r="F16" s="378"/>
      <c r="G16" s="378"/>
      <c r="H16" s="378"/>
      <c r="I16" s="378"/>
      <c r="J16" s="378"/>
      <c r="K16" s="378"/>
      <c r="L16" s="378"/>
      <c r="M16" s="378"/>
      <c r="N16" s="380"/>
    </row>
    <row r="17" spans="1:14" s="321" customFormat="1" ht="9" customHeight="1">
      <c r="A17" s="381" t="s">
        <v>2</v>
      </c>
      <c r="B17" s="329">
        <f>SUM(C17:M17)</f>
        <v>714.69833700000015</v>
      </c>
      <c r="C17" s="303">
        <v>51.189934999999998</v>
      </c>
      <c r="D17" s="329">
        <v>0</v>
      </c>
      <c r="E17" s="329">
        <v>0</v>
      </c>
      <c r="F17" s="329">
        <v>95.585126000000002</v>
      </c>
      <c r="G17" s="329">
        <v>18.780711</v>
      </c>
      <c r="H17" s="329">
        <v>33.684711</v>
      </c>
      <c r="I17" s="329">
        <v>458.42544199999998</v>
      </c>
      <c r="J17" s="329">
        <v>30.368148999999999</v>
      </c>
      <c r="K17" s="329">
        <v>15.097199</v>
      </c>
      <c r="L17" s="329">
        <v>8.4765280000000001</v>
      </c>
      <c r="M17" s="329">
        <v>3.0905360000000002</v>
      </c>
      <c r="N17" s="331"/>
    </row>
    <row r="18" spans="1:14" s="321" customFormat="1" ht="9" customHeight="1">
      <c r="A18" s="381" t="s">
        <v>3</v>
      </c>
      <c r="B18" s="329">
        <f t="shared" ref="B18:B47" si="1">SUM(C18:M18)</f>
        <v>2553.0695739999996</v>
      </c>
      <c r="C18" s="329">
        <v>350.97560700000002</v>
      </c>
      <c r="D18" s="329">
        <v>587.18206099999998</v>
      </c>
      <c r="E18" s="329">
        <v>2.1396769999999998</v>
      </c>
      <c r="F18" s="329">
        <v>120.98038099999999</v>
      </c>
      <c r="G18" s="329">
        <v>38.998170999999999</v>
      </c>
      <c r="H18" s="329">
        <v>225.26835600000001</v>
      </c>
      <c r="I18" s="329">
        <v>792.70939899999996</v>
      </c>
      <c r="J18" s="329">
        <v>279.00187599999998</v>
      </c>
      <c r="K18" s="329">
        <v>6.2655779999999996</v>
      </c>
      <c r="L18" s="329">
        <v>34.883899999999997</v>
      </c>
      <c r="M18" s="329">
        <v>114.664568</v>
      </c>
      <c r="N18" s="331"/>
    </row>
    <row r="19" spans="1:14" s="321" customFormat="1" ht="9" customHeight="1">
      <c r="A19" s="381" t="s">
        <v>4</v>
      </c>
      <c r="B19" s="329">
        <f t="shared" si="1"/>
        <v>521.81752099999994</v>
      </c>
      <c r="C19" s="329">
        <v>84.68629</v>
      </c>
      <c r="D19" s="329">
        <v>0</v>
      </c>
      <c r="E19" s="329">
        <v>9.9151659999999993</v>
      </c>
      <c r="F19" s="329">
        <v>46.535314</v>
      </c>
      <c r="G19" s="329">
        <v>16.429881000000002</v>
      </c>
      <c r="H19" s="329">
        <v>29.781986</v>
      </c>
      <c r="I19" s="329">
        <v>195.48463000000001</v>
      </c>
      <c r="J19" s="329">
        <v>64.515251000000006</v>
      </c>
      <c r="K19" s="329">
        <v>26.612663999999999</v>
      </c>
      <c r="L19" s="329">
        <v>40.466338999999998</v>
      </c>
      <c r="M19" s="329">
        <v>7.39</v>
      </c>
      <c r="N19" s="331"/>
    </row>
    <row r="20" spans="1:14" s="321" customFormat="1" ht="9" customHeight="1">
      <c r="A20" s="382" t="s">
        <v>5</v>
      </c>
      <c r="B20" s="330">
        <f t="shared" si="1"/>
        <v>524.51859899999999</v>
      </c>
      <c r="C20" s="330">
        <v>17.689902</v>
      </c>
      <c r="D20" s="330">
        <v>0</v>
      </c>
      <c r="E20" s="330">
        <v>10.687469999999999</v>
      </c>
      <c r="F20" s="330">
        <v>24.162901999999999</v>
      </c>
      <c r="G20" s="330">
        <v>14.107018</v>
      </c>
      <c r="H20" s="330">
        <v>9.2541340000000005</v>
      </c>
      <c r="I20" s="330">
        <v>415.50863199999998</v>
      </c>
      <c r="J20" s="330">
        <v>2.5174310000000002</v>
      </c>
      <c r="K20" s="330">
        <v>14.994251999999999</v>
      </c>
      <c r="L20" s="330">
        <v>13.435567000000001</v>
      </c>
      <c r="M20" s="330">
        <v>2.1612909999999999</v>
      </c>
      <c r="N20" s="331"/>
    </row>
    <row r="21" spans="1:14" s="321" customFormat="1" ht="9" customHeight="1">
      <c r="A21" s="381" t="s">
        <v>6</v>
      </c>
      <c r="B21" s="329">
        <f t="shared" si="1"/>
        <v>1255.41337</v>
      </c>
      <c r="C21" s="329">
        <v>188.71415200000001</v>
      </c>
      <c r="D21" s="329">
        <v>0</v>
      </c>
      <c r="E21" s="329">
        <v>8.2544400000000007</v>
      </c>
      <c r="F21" s="329">
        <v>111.11424100000001</v>
      </c>
      <c r="G21" s="329">
        <v>23.121759999999998</v>
      </c>
      <c r="H21" s="329">
        <v>52.684773999999997</v>
      </c>
      <c r="I21" s="329">
        <v>746.610412</v>
      </c>
      <c r="J21" s="329">
        <v>50.466619000000001</v>
      </c>
      <c r="K21" s="329">
        <v>35.009542000000003</v>
      </c>
      <c r="L21" s="329">
        <v>17.762090000000001</v>
      </c>
      <c r="M21" s="329">
        <v>21.675339999999998</v>
      </c>
      <c r="N21" s="331"/>
    </row>
    <row r="22" spans="1:14" s="321" customFormat="1" ht="9" customHeight="1">
      <c r="A22" s="381" t="s">
        <v>7</v>
      </c>
      <c r="B22" s="329">
        <f t="shared" si="1"/>
        <v>486.05069000000003</v>
      </c>
      <c r="C22" s="329">
        <v>37.220292999999998</v>
      </c>
      <c r="D22" s="329">
        <v>0</v>
      </c>
      <c r="E22" s="329">
        <v>0</v>
      </c>
      <c r="F22" s="329">
        <v>24.481188</v>
      </c>
      <c r="G22" s="329">
        <v>11.375012999999999</v>
      </c>
      <c r="H22" s="329">
        <v>122.646619</v>
      </c>
      <c r="I22" s="329">
        <v>253.22180299999999</v>
      </c>
      <c r="J22" s="329">
        <v>30.539549000000001</v>
      </c>
      <c r="K22" s="329">
        <v>0</v>
      </c>
      <c r="L22" s="329">
        <v>1.291636</v>
      </c>
      <c r="M22" s="329">
        <v>5.2745889999999997</v>
      </c>
      <c r="N22" s="331"/>
    </row>
    <row r="23" spans="1:14" s="321" customFormat="1" ht="9" customHeight="1">
      <c r="A23" s="381" t="s">
        <v>8</v>
      </c>
      <c r="B23" s="329">
        <f t="shared" si="1"/>
        <v>1237.8565960000001</v>
      </c>
      <c r="C23" s="329">
        <v>53.709010999999997</v>
      </c>
      <c r="D23" s="329">
        <v>0</v>
      </c>
      <c r="E23" s="329">
        <v>4.2914000000000001E-2</v>
      </c>
      <c r="F23" s="329">
        <v>27.352378999999999</v>
      </c>
      <c r="G23" s="329">
        <v>21.749462999999999</v>
      </c>
      <c r="H23" s="329">
        <v>10.801133</v>
      </c>
      <c r="I23" s="329">
        <v>1056.620688</v>
      </c>
      <c r="J23" s="329">
        <v>5.2055699999999998</v>
      </c>
      <c r="K23" s="329">
        <v>7.9604660000000003</v>
      </c>
      <c r="L23" s="329">
        <v>30.260043</v>
      </c>
      <c r="M23" s="329">
        <v>24.154928999999999</v>
      </c>
      <c r="N23" s="331"/>
    </row>
    <row r="24" spans="1:14" s="321" customFormat="1" ht="9" customHeight="1">
      <c r="A24" s="382" t="s">
        <v>9</v>
      </c>
      <c r="B24" s="330">
        <f t="shared" si="1"/>
        <v>2686.6362429999999</v>
      </c>
      <c r="C24" s="330">
        <v>353.12786799999998</v>
      </c>
      <c r="D24" s="330">
        <v>297.48686900000001</v>
      </c>
      <c r="E24" s="330">
        <v>9.683325</v>
      </c>
      <c r="F24" s="330">
        <v>184.980378</v>
      </c>
      <c r="G24" s="330">
        <v>53.951203999999997</v>
      </c>
      <c r="H24" s="330">
        <v>201.95427599999999</v>
      </c>
      <c r="I24" s="330">
        <v>791.16624100000001</v>
      </c>
      <c r="J24" s="330">
        <v>359.95195999999999</v>
      </c>
      <c r="K24" s="330">
        <v>5.9960370000000003</v>
      </c>
      <c r="L24" s="330">
        <v>3.2813469999999998</v>
      </c>
      <c r="M24" s="330">
        <v>425.056738</v>
      </c>
      <c r="N24" s="331"/>
    </row>
    <row r="25" spans="1:14" s="321" customFormat="1" ht="9" customHeight="1">
      <c r="A25" s="381" t="s">
        <v>11</v>
      </c>
      <c r="B25" s="329">
        <f t="shared" si="1"/>
        <v>783.69321600000001</v>
      </c>
      <c r="C25" s="329">
        <v>39.743028000000002</v>
      </c>
      <c r="D25" s="329">
        <v>0</v>
      </c>
      <c r="E25" s="329">
        <v>0</v>
      </c>
      <c r="F25" s="329">
        <v>61.121563999999999</v>
      </c>
      <c r="G25" s="329">
        <v>8.6878410000000006</v>
      </c>
      <c r="H25" s="329">
        <v>57.685425000000002</v>
      </c>
      <c r="I25" s="329">
        <v>528.32335999999998</v>
      </c>
      <c r="J25" s="329">
        <v>38.830593999999998</v>
      </c>
      <c r="K25" s="329">
        <v>3.0512999999999999</v>
      </c>
      <c r="L25" s="329">
        <v>45.415382999999999</v>
      </c>
      <c r="M25" s="329">
        <v>0.83472100000000005</v>
      </c>
      <c r="N25" s="331"/>
    </row>
    <row r="26" spans="1:14" s="321" customFormat="1" ht="9" customHeight="1">
      <c r="A26" s="381" t="s">
        <v>12</v>
      </c>
      <c r="B26" s="329">
        <f t="shared" si="1"/>
        <v>2488.4922040000001</v>
      </c>
      <c r="C26" s="329">
        <v>271.489193</v>
      </c>
      <c r="D26" s="329">
        <v>0</v>
      </c>
      <c r="E26" s="329">
        <v>16.009922</v>
      </c>
      <c r="F26" s="329">
        <v>72.379931999999997</v>
      </c>
      <c r="G26" s="329">
        <v>132.129053</v>
      </c>
      <c r="H26" s="329">
        <v>428.55328800000001</v>
      </c>
      <c r="I26" s="329">
        <v>1052.4354960000001</v>
      </c>
      <c r="J26" s="329">
        <v>364.92517900000001</v>
      </c>
      <c r="K26" s="329">
        <v>40.123289</v>
      </c>
      <c r="L26" s="329">
        <v>80.227800000000002</v>
      </c>
      <c r="M26" s="329">
        <v>30.219052000000001</v>
      </c>
      <c r="N26" s="331"/>
    </row>
    <row r="27" spans="1:14" s="321" customFormat="1" ht="9" customHeight="1">
      <c r="A27" s="381" t="s">
        <v>13</v>
      </c>
      <c r="B27" s="329">
        <f t="shared" si="1"/>
        <v>1192.124305</v>
      </c>
      <c r="C27" s="329">
        <v>152.149733</v>
      </c>
      <c r="D27" s="329">
        <v>0</v>
      </c>
      <c r="E27" s="329">
        <v>2.2480169999999999</v>
      </c>
      <c r="F27" s="329">
        <v>59.179195</v>
      </c>
      <c r="G27" s="329">
        <v>21.435890000000001</v>
      </c>
      <c r="H27" s="329">
        <v>42.535424999999996</v>
      </c>
      <c r="I27" s="329">
        <v>519.88226399999996</v>
      </c>
      <c r="J27" s="329">
        <v>238.97932499999999</v>
      </c>
      <c r="K27" s="329">
        <v>53.783979000000002</v>
      </c>
      <c r="L27" s="329">
        <v>31.177173</v>
      </c>
      <c r="M27" s="329">
        <v>70.753304</v>
      </c>
      <c r="N27" s="331"/>
    </row>
    <row r="28" spans="1:14" s="321" customFormat="1" ht="9" customHeight="1">
      <c r="A28" s="382" t="s">
        <v>14</v>
      </c>
      <c r="B28" s="330">
        <f t="shared" si="1"/>
        <v>1337.889547</v>
      </c>
      <c r="C28" s="330">
        <v>82.491049000000004</v>
      </c>
      <c r="D28" s="330">
        <v>0</v>
      </c>
      <c r="E28" s="330">
        <v>0</v>
      </c>
      <c r="F28" s="330">
        <v>58.381141</v>
      </c>
      <c r="G28" s="330">
        <v>159.56166099999999</v>
      </c>
      <c r="H28" s="330">
        <v>50.018042000000001</v>
      </c>
      <c r="I28" s="330">
        <v>557.34891700000003</v>
      </c>
      <c r="J28" s="330">
        <v>168.06730400000001</v>
      </c>
      <c r="K28" s="330">
        <v>152.43240800000001</v>
      </c>
      <c r="L28" s="330">
        <v>109.265806</v>
      </c>
      <c r="M28" s="330">
        <v>0.32321899999999998</v>
      </c>
      <c r="N28" s="331"/>
    </row>
    <row r="29" spans="1:14" s="321" customFormat="1" ht="9" customHeight="1">
      <c r="A29" s="381" t="s">
        <v>15</v>
      </c>
      <c r="B29" s="329">
        <f t="shared" si="1"/>
        <v>4487.2437559999998</v>
      </c>
      <c r="C29" s="329">
        <v>557.740859</v>
      </c>
      <c r="D29" s="329">
        <v>0</v>
      </c>
      <c r="E29" s="329">
        <v>2.2879320000000001</v>
      </c>
      <c r="F29" s="329">
        <v>359.99470600000001</v>
      </c>
      <c r="G29" s="329">
        <v>252.09912399999999</v>
      </c>
      <c r="H29" s="329">
        <v>408.73572300000001</v>
      </c>
      <c r="I29" s="329">
        <v>1939.5380299999999</v>
      </c>
      <c r="J29" s="329">
        <v>665.72294499999998</v>
      </c>
      <c r="K29" s="329">
        <v>167.75593000000001</v>
      </c>
      <c r="L29" s="329">
        <v>38.490746999999999</v>
      </c>
      <c r="M29" s="329">
        <v>94.877759999999995</v>
      </c>
      <c r="N29" s="331"/>
    </row>
    <row r="30" spans="1:14" s="321" customFormat="1" ht="9" customHeight="1">
      <c r="A30" s="381" t="s">
        <v>16</v>
      </c>
      <c r="B30" s="329">
        <f t="shared" si="1"/>
        <v>7158.4647539999996</v>
      </c>
      <c r="C30" s="329">
        <v>1119.855116</v>
      </c>
      <c r="D30" s="329">
        <v>0</v>
      </c>
      <c r="E30" s="329">
        <v>84.561909</v>
      </c>
      <c r="F30" s="329">
        <v>676.95168799999999</v>
      </c>
      <c r="G30" s="329">
        <v>142.92339000000001</v>
      </c>
      <c r="H30" s="329">
        <v>210.69739000000001</v>
      </c>
      <c r="I30" s="329">
        <v>3058.204393</v>
      </c>
      <c r="J30" s="329">
        <v>1190.0820309999999</v>
      </c>
      <c r="K30" s="329">
        <v>148.28782699999999</v>
      </c>
      <c r="L30" s="329">
        <v>501.86492900000002</v>
      </c>
      <c r="M30" s="329">
        <v>25.036080999999999</v>
      </c>
      <c r="N30" s="331"/>
    </row>
    <row r="31" spans="1:14" s="321" customFormat="1" ht="9" customHeight="1">
      <c r="A31" s="381" t="s">
        <v>17</v>
      </c>
      <c r="B31" s="329">
        <f t="shared" si="1"/>
        <v>2144.3689279999999</v>
      </c>
      <c r="C31" s="329">
        <v>127.34591</v>
      </c>
      <c r="D31" s="329">
        <v>0</v>
      </c>
      <c r="E31" s="329">
        <v>44.259101999999999</v>
      </c>
      <c r="F31" s="329">
        <v>128.52308199999999</v>
      </c>
      <c r="G31" s="329">
        <v>27.871323</v>
      </c>
      <c r="H31" s="329">
        <v>74.560782000000003</v>
      </c>
      <c r="I31" s="329">
        <v>1466.575192</v>
      </c>
      <c r="J31" s="329">
        <v>43.93835</v>
      </c>
      <c r="K31" s="329">
        <v>91.765674000000004</v>
      </c>
      <c r="L31" s="329">
        <v>113.746032</v>
      </c>
      <c r="M31" s="329">
        <v>25.783480999999998</v>
      </c>
      <c r="N31" s="331"/>
    </row>
    <row r="32" spans="1:14" s="321" customFormat="1" ht="9" customHeight="1">
      <c r="A32" s="382" t="s">
        <v>18</v>
      </c>
      <c r="B32" s="330">
        <f t="shared" si="1"/>
        <v>778.25440500000002</v>
      </c>
      <c r="C32" s="330">
        <v>68.620744999999999</v>
      </c>
      <c r="D32" s="330">
        <v>0</v>
      </c>
      <c r="E32" s="330">
        <v>4.9717149999999997</v>
      </c>
      <c r="F32" s="330">
        <v>49.635157</v>
      </c>
      <c r="G32" s="330">
        <v>10.477376</v>
      </c>
      <c r="H32" s="330">
        <v>13.595492</v>
      </c>
      <c r="I32" s="330">
        <v>584.85426199999995</v>
      </c>
      <c r="J32" s="330">
        <v>21.587078000000002</v>
      </c>
      <c r="K32" s="330">
        <v>4.9500929999999999</v>
      </c>
      <c r="L32" s="330">
        <v>13.167866</v>
      </c>
      <c r="M32" s="330">
        <v>6.3946209999999999</v>
      </c>
      <c r="N32" s="331"/>
    </row>
    <row r="33" spans="1:14" s="321" customFormat="1" ht="9" customHeight="1">
      <c r="A33" s="381" t="s">
        <v>19</v>
      </c>
      <c r="B33" s="329">
        <f t="shared" si="1"/>
        <v>462.72955200000001</v>
      </c>
      <c r="C33" s="329">
        <v>29.686510999999999</v>
      </c>
      <c r="D33" s="329">
        <v>0</v>
      </c>
      <c r="E33" s="329">
        <v>0.154947</v>
      </c>
      <c r="F33" s="329">
        <v>16.281960000000002</v>
      </c>
      <c r="G33" s="329">
        <v>3.873434</v>
      </c>
      <c r="H33" s="329">
        <v>7.9541589999999998</v>
      </c>
      <c r="I33" s="329">
        <v>319.834969</v>
      </c>
      <c r="J33" s="329">
        <v>35.955013000000001</v>
      </c>
      <c r="K33" s="329">
        <v>22.885460999999999</v>
      </c>
      <c r="L33" s="329">
        <v>17.251339999999999</v>
      </c>
      <c r="M33" s="329">
        <v>8.8517580000000002</v>
      </c>
      <c r="N33" s="331"/>
    </row>
    <row r="34" spans="1:14" s="321" customFormat="1" ht="9" customHeight="1">
      <c r="A34" s="381" t="s">
        <v>20</v>
      </c>
      <c r="B34" s="329">
        <f t="shared" si="1"/>
        <v>3002.8801190000004</v>
      </c>
      <c r="C34" s="329">
        <v>585.05387599999995</v>
      </c>
      <c r="D34" s="329">
        <v>0</v>
      </c>
      <c r="E34" s="329">
        <v>8.5660070000000008</v>
      </c>
      <c r="F34" s="329">
        <v>175.19872799999999</v>
      </c>
      <c r="G34" s="329">
        <v>118.91934000000001</v>
      </c>
      <c r="H34" s="329">
        <v>186.667586</v>
      </c>
      <c r="I34" s="329">
        <v>1414.1628949999999</v>
      </c>
      <c r="J34" s="329">
        <v>251.35054500000001</v>
      </c>
      <c r="K34" s="329">
        <v>176.62951899999999</v>
      </c>
      <c r="L34" s="329">
        <v>39.705007000000002</v>
      </c>
      <c r="M34" s="329">
        <v>46.626615999999999</v>
      </c>
      <c r="N34" s="331"/>
    </row>
    <row r="35" spans="1:14" s="321" customFormat="1" ht="9" customHeight="1">
      <c r="A35" s="381" t="s">
        <v>21</v>
      </c>
      <c r="B35" s="329">
        <f t="shared" si="1"/>
        <v>748.23727799999983</v>
      </c>
      <c r="C35" s="329">
        <v>27.075889</v>
      </c>
      <c r="D35" s="329">
        <v>0</v>
      </c>
      <c r="E35" s="329">
        <v>2.7633190000000001</v>
      </c>
      <c r="F35" s="329">
        <v>22.955805000000002</v>
      </c>
      <c r="G35" s="329">
        <v>16.706168999999999</v>
      </c>
      <c r="H35" s="329">
        <v>23.474893000000002</v>
      </c>
      <c r="I35" s="329">
        <v>557.31999599999995</v>
      </c>
      <c r="J35" s="329">
        <v>4.2794699999999999</v>
      </c>
      <c r="K35" s="329">
        <v>10.103628</v>
      </c>
      <c r="L35" s="329">
        <v>22.068716999999999</v>
      </c>
      <c r="M35" s="329">
        <v>61.489392000000002</v>
      </c>
      <c r="N35" s="331"/>
    </row>
    <row r="36" spans="1:14" s="321" customFormat="1" ht="9" customHeight="1">
      <c r="A36" s="382" t="s">
        <v>22</v>
      </c>
      <c r="B36" s="330">
        <f t="shared" si="1"/>
        <v>1636.6522170000001</v>
      </c>
      <c r="C36" s="330">
        <v>145.596722</v>
      </c>
      <c r="D36" s="330">
        <v>0</v>
      </c>
      <c r="E36" s="330">
        <v>0</v>
      </c>
      <c r="F36" s="330">
        <v>113.817184</v>
      </c>
      <c r="G36" s="330">
        <v>43.815134999999998</v>
      </c>
      <c r="H36" s="330">
        <v>24.318137</v>
      </c>
      <c r="I36" s="330">
        <v>1086.897882</v>
      </c>
      <c r="J36" s="330">
        <v>6.1591950000000004</v>
      </c>
      <c r="K36" s="330">
        <v>126.337496</v>
      </c>
      <c r="L36" s="330">
        <v>71.877697999999995</v>
      </c>
      <c r="M36" s="330">
        <v>17.832768000000002</v>
      </c>
      <c r="N36" s="331"/>
    </row>
    <row r="37" spans="1:14" s="321" customFormat="1" ht="9" customHeight="1">
      <c r="A37" s="381" t="s">
        <v>23</v>
      </c>
      <c r="B37" s="329">
        <f t="shared" si="1"/>
        <v>997.94265000000007</v>
      </c>
      <c r="C37" s="329">
        <v>162.477498</v>
      </c>
      <c r="D37" s="329">
        <v>0</v>
      </c>
      <c r="E37" s="329">
        <v>2.617289</v>
      </c>
      <c r="F37" s="329">
        <v>22.181325000000001</v>
      </c>
      <c r="G37" s="329">
        <v>27.017147000000001</v>
      </c>
      <c r="H37" s="329">
        <v>32.387897000000002</v>
      </c>
      <c r="I37" s="329">
        <v>446.00188300000002</v>
      </c>
      <c r="J37" s="329">
        <v>191.719323</v>
      </c>
      <c r="K37" s="329">
        <v>96.049226000000004</v>
      </c>
      <c r="L37" s="329">
        <v>2.6066639999999999</v>
      </c>
      <c r="M37" s="329">
        <v>14.884397999999999</v>
      </c>
      <c r="N37" s="331"/>
    </row>
    <row r="38" spans="1:14" s="321" customFormat="1" ht="9" customHeight="1">
      <c r="A38" s="381" t="s">
        <v>24</v>
      </c>
      <c r="B38" s="329">
        <f t="shared" si="1"/>
        <v>945.40323500000011</v>
      </c>
      <c r="C38" s="329">
        <v>161.72823700000001</v>
      </c>
      <c r="D38" s="329">
        <v>0</v>
      </c>
      <c r="E38" s="329">
        <v>8.1241299999999992</v>
      </c>
      <c r="F38" s="329">
        <v>80.863256000000007</v>
      </c>
      <c r="G38" s="329">
        <v>15.376671</v>
      </c>
      <c r="H38" s="329">
        <v>65.177774999999997</v>
      </c>
      <c r="I38" s="329">
        <v>302.73359099999999</v>
      </c>
      <c r="J38" s="329">
        <v>154.73023000000001</v>
      </c>
      <c r="K38" s="329">
        <v>100.60441</v>
      </c>
      <c r="L38" s="329">
        <v>51.267580000000002</v>
      </c>
      <c r="M38" s="329">
        <v>4.7973549999999996</v>
      </c>
      <c r="N38" s="331"/>
    </row>
    <row r="39" spans="1:14" s="321" customFormat="1" ht="9" customHeight="1">
      <c r="A39" s="381" t="s">
        <v>25</v>
      </c>
      <c r="B39" s="329">
        <f t="shared" si="1"/>
        <v>987.33922999999993</v>
      </c>
      <c r="C39" s="329">
        <v>60.688144000000001</v>
      </c>
      <c r="D39" s="329">
        <v>0</v>
      </c>
      <c r="E39" s="329">
        <v>2.0249969999999999</v>
      </c>
      <c r="F39" s="329">
        <v>42.020333000000001</v>
      </c>
      <c r="G39" s="329">
        <v>19.661781000000001</v>
      </c>
      <c r="H39" s="329">
        <v>86.912124000000006</v>
      </c>
      <c r="I39" s="329">
        <v>629.12179800000001</v>
      </c>
      <c r="J39" s="329">
        <v>74.262208000000001</v>
      </c>
      <c r="K39" s="329">
        <v>22.072932000000002</v>
      </c>
      <c r="L39" s="329">
        <v>10.372002</v>
      </c>
      <c r="M39" s="329">
        <v>40.202911</v>
      </c>
      <c r="N39" s="331"/>
    </row>
    <row r="40" spans="1:14" s="321" customFormat="1" ht="9" customHeight="1">
      <c r="A40" s="382" t="s">
        <v>26</v>
      </c>
      <c r="B40" s="330">
        <f t="shared" si="1"/>
        <v>1527.135057</v>
      </c>
      <c r="C40" s="330">
        <v>242.119652</v>
      </c>
      <c r="D40" s="330">
        <v>0</v>
      </c>
      <c r="E40" s="330">
        <v>7.2165689999999998</v>
      </c>
      <c r="F40" s="330">
        <v>59.917287999999999</v>
      </c>
      <c r="G40" s="330">
        <v>18.955193000000001</v>
      </c>
      <c r="H40" s="330">
        <v>145.22799699999999</v>
      </c>
      <c r="I40" s="330">
        <v>616.57561799999996</v>
      </c>
      <c r="J40" s="330">
        <v>298.42563799999999</v>
      </c>
      <c r="K40" s="330">
        <v>38.533853000000001</v>
      </c>
      <c r="L40" s="330">
        <v>92.978668999999996</v>
      </c>
      <c r="M40" s="330">
        <v>7.1845800000000004</v>
      </c>
      <c r="N40" s="331"/>
    </row>
    <row r="41" spans="1:14" s="321" customFormat="1" ht="9" customHeight="1">
      <c r="A41" s="381" t="s">
        <v>27</v>
      </c>
      <c r="B41" s="329">
        <f t="shared" si="1"/>
        <v>1593.5446309999998</v>
      </c>
      <c r="C41" s="329">
        <v>192.016366</v>
      </c>
      <c r="D41" s="329">
        <v>0</v>
      </c>
      <c r="E41" s="329">
        <v>7.9225380000000003</v>
      </c>
      <c r="F41" s="329">
        <v>92.154899999999998</v>
      </c>
      <c r="G41" s="329">
        <v>32.735363</v>
      </c>
      <c r="H41" s="329">
        <v>67.117166999999995</v>
      </c>
      <c r="I41" s="329">
        <v>1020.609362</v>
      </c>
      <c r="J41" s="329">
        <v>29.078035</v>
      </c>
      <c r="K41" s="329">
        <v>7.9314270000000002</v>
      </c>
      <c r="L41" s="329">
        <v>125.227447</v>
      </c>
      <c r="M41" s="329">
        <v>18.752026000000001</v>
      </c>
      <c r="N41" s="331"/>
    </row>
    <row r="42" spans="1:14" s="321" customFormat="1" ht="9" customHeight="1">
      <c r="A42" s="381" t="s">
        <v>28</v>
      </c>
      <c r="B42" s="329">
        <f t="shared" si="1"/>
        <v>2114.5844830000001</v>
      </c>
      <c r="C42" s="329">
        <v>42.127142999999997</v>
      </c>
      <c r="D42" s="329">
        <v>70.557886999999994</v>
      </c>
      <c r="E42" s="329">
        <v>0</v>
      </c>
      <c r="F42" s="329">
        <v>14.877711</v>
      </c>
      <c r="G42" s="329">
        <v>12.927263</v>
      </c>
      <c r="H42" s="329">
        <v>25.404008000000001</v>
      </c>
      <c r="I42" s="329">
        <v>1192.9044550000001</v>
      </c>
      <c r="J42" s="329">
        <v>452.68685900000003</v>
      </c>
      <c r="K42" s="329">
        <v>266.100774</v>
      </c>
      <c r="L42" s="329">
        <v>0</v>
      </c>
      <c r="M42" s="329">
        <v>36.998382999999997</v>
      </c>
      <c r="N42" s="331"/>
    </row>
    <row r="43" spans="1:14" s="321" customFormat="1" ht="9" customHeight="1">
      <c r="A43" s="381" t="s">
        <v>29</v>
      </c>
      <c r="B43" s="329">
        <f t="shared" si="1"/>
        <v>1973.9979569999998</v>
      </c>
      <c r="C43" s="329">
        <v>139.979467</v>
      </c>
      <c r="D43" s="329">
        <v>0</v>
      </c>
      <c r="E43" s="329">
        <v>7.9503259999999996</v>
      </c>
      <c r="F43" s="329">
        <v>71.897473000000005</v>
      </c>
      <c r="G43" s="329">
        <v>40.298169000000001</v>
      </c>
      <c r="H43" s="329">
        <v>103.584819</v>
      </c>
      <c r="I43" s="329">
        <v>1016.831836</v>
      </c>
      <c r="J43" s="329">
        <v>143.18727000000001</v>
      </c>
      <c r="K43" s="329">
        <v>326.23301700000002</v>
      </c>
      <c r="L43" s="329">
        <v>98.445705000000004</v>
      </c>
      <c r="M43" s="329">
        <v>25.589874999999999</v>
      </c>
      <c r="N43" s="331"/>
    </row>
    <row r="44" spans="1:14" s="321" customFormat="1" ht="9" customHeight="1">
      <c r="A44" s="382" t="s">
        <v>30</v>
      </c>
      <c r="B44" s="330">
        <f t="shared" si="1"/>
        <v>574.23878400000001</v>
      </c>
      <c r="C44" s="330">
        <v>13.68407</v>
      </c>
      <c r="D44" s="330">
        <v>0</v>
      </c>
      <c r="E44" s="330">
        <v>0.21423400000000001</v>
      </c>
      <c r="F44" s="330">
        <v>13.879127</v>
      </c>
      <c r="G44" s="330">
        <v>3.312678</v>
      </c>
      <c r="H44" s="330">
        <v>5.7953939999999999</v>
      </c>
      <c r="I44" s="330">
        <v>487.25550600000003</v>
      </c>
      <c r="J44" s="330">
        <v>23.877113000000001</v>
      </c>
      <c r="K44" s="330">
        <v>5.1974410000000004</v>
      </c>
      <c r="L44" s="330">
        <v>18.015953</v>
      </c>
      <c r="M44" s="330">
        <v>3.0072679999999998</v>
      </c>
      <c r="N44" s="331"/>
    </row>
    <row r="45" spans="1:14" s="321" customFormat="1" ht="9" customHeight="1">
      <c r="A45" s="381" t="s">
        <v>31</v>
      </c>
      <c r="B45" s="329">
        <f t="shared" si="1"/>
        <v>2131.5384780000004</v>
      </c>
      <c r="C45" s="329">
        <v>191.505944</v>
      </c>
      <c r="D45" s="329">
        <v>0</v>
      </c>
      <c r="E45" s="329">
        <v>18.881958999999998</v>
      </c>
      <c r="F45" s="329">
        <v>64.285989999999998</v>
      </c>
      <c r="G45" s="329">
        <v>40.055898999999997</v>
      </c>
      <c r="H45" s="329">
        <v>99.132739000000001</v>
      </c>
      <c r="I45" s="329">
        <v>1489.7778860000001</v>
      </c>
      <c r="J45" s="329">
        <v>36.295088</v>
      </c>
      <c r="K45" s="329">
        <v>136.62020100000001</v>
      </c>
      <c r="L45" s="329">
        <v>53.000781000000003</v>
      </c>
      <c r="M45" s="329">
        <v>1.9819910000000001</v>
      </c>
      <c r="N45" s="331"/>
    </row>
    <row r="46" spans="1:14" s="321" customFormat="1" ht="9" customHeight="1">
      <c r="A46" s="381" t="s">
        <v>32</v>
      </c>
      <c r="B46" s="329">
        <f t="shared" si="1"/>
        <v>661.76798899999994</v>
      </c>
      <c r="C46" s="329">
        <v>50.391942999999998</v>
      </c>
      <c r="D46" s="329">
        <v>0</v>
      </c>
      <c r="E46" s="329">
        <v>0</v>
      </c>
      <c r="F46" s="329">
        <v>12.932931</v>
      </c>
      <c r="G46" s="329">
        <v>9.8374310000000005</v>
      </c>
      <c r="H46" s="329">
        <v>18.589016999999998</v>
      </c>
      <c r="I46" s="329">
        <v>548.40287799999999</v>
      </c>
      <c r="J46" s="329">
        <v>0</v>
      </c>
      <c r="K46" s="329">
        <v>0</v>
      </c>
      <c r="L46" s="329">
        <v>14.722111999999999</v>
      </c>
      <c r="M46" s="329">
        <v>6.8916769999999996</v>
      </c>
      <c r="N46" s="331"/>
    </row>
    <row r="47" spans="1:14" s="321" customFormat="1" ht="9" customHeight="1">
      <c r="A47" s="381" t="s">
        <v>33</v>
      </c>
      <c r="B47" s="329">
        <f t="shared" si="1"/>
        <v>875.94742899999994</v>
      </c>
      <c r="C47" s="329">
        <v>44.382804</v>
      </c>
      <c r="D47" s="329">
        <v>0</v>
      </c>
      <c r="E47" s="329">
        <v>0.246778</v>
      </c>
      <c r="F47" s="329">
        <v>56.236986000000002</v>
      </c>
      <c r="G47" s="329">
        <v>9.4571229999999993</v>
      </c>
      <c r="H47" s="329">
        <v>15.664422999999999</v>
      </c>
      <c r="I47" s="329">
        <v>419.55621600000001</v>
      </c>
      <c r="J47" s="329">
        <v>241.65957800000001</v>
      </c>
      <c r="K47" s="329">
        <v>47.186076999999997</v>
      </c>
      <c r="L47" s="329">
        <v>8.1064559999999997</v>
      </c>
      <c r="M47" s="329">
        <v>33.450988000000002</v>
      </c>
      <c r="N47" s="331"/>
    </row>
    <row r="48" spans="1:14" s="321" customFormat="1" ht="9" customHeight="1">
      <c r="A48" s="381"/>
      <c r="B48" s="329"/>
      <c r="C48" s="329"/>
      <c r="D48" s="329"/>
      <c r="E48" s="329"/>
      <c r="F48" s="329"/>
      <c r="G48" s="329"/>
      <c r="H48" s="329"/>
      <c r="I48" s="329"/>
      <c r="J48" s="329"/>
      <c r="K48" s="329"/>
      <c r="L48" s="329"/>
      <c r="M48" s="329"/>
      <c r="N48" s="379"/>
    </row>
    <row r="49" spans="1:14" s="321" customFormat="1" ht="9" customHeight="1">
      <c r="A49" s="333">
        <v>1999</v>
      </c>
      <c r="B49" s="303"/>
      <c r="C49" s="378"/>
      <c r="D49" s="378"/>
      <c r="E49" s="378"/>
      <c r="F49" s="378"/>
      <c r="G49" s="378"/>
      <c r="H49" s="378"/>
      <c r="I49" s="378"/>
      <c r="J49" s="378"/>
      <c r="K49" s="378"/>
      <c r="L49" s="378"/>
      <c r="M49" s="378"/>
      <c r="N49" s="379"/>
    </row>
    <row r="50" spans="1:14" s="321" customFormat="1" ht="9" customHeight="1">
      <c r="A50" s="333" t="s">
        <v>1</v>
      </c>
      <c r="B50" s="309">
        <f>SUM(B52:B83)</f>
        <v>70163.441053999995</v>
      </c>
      <c r="C50" s="309">
        <f>SUM(C52:C83)</f>
        <v>6584.1173610000005</v>
      </c>
      <c r="D50" s="309">
        <f t="shared" ref="D50:M50" si="2">SUM(D52:D83)</f>
        <v>235.45657299999999</v>
      </c>
      <c r="E50" s="309">
        <f t="shared" si="2"/>
        <v>320.686241</v>
      </c>
      <c r="F50" s="309">
        <f t="shared" si="2"/>
        <v>3733.5144770000006</v>
      </c>
      <c r="G50" s="309">
        <f t="shared" si="2"/>
        <v>1575.3177490000003</v>
      </c>
      <c r="H50" s="309">
        <f t="shared" si="2"/>
        <v>3514.6553799999997</v>
      </c>
      <c r="I50" s="309">
        <f t="shared" si="2"/>
        <v>33731.964673000002</v>
      </c>
      <c r="J50" s="309">
        <f t="shared" si="2"/>
        <v>13443.010421999999</v>
      </c>
      <c r="K50" s="309">
        <f t="shared" si="2"/>
        <v>2755.0456609999997</v>
      </c>
      <c r="L50" s="310">
        <f t="shared" si="2"/>
        <v>2136.0450499999997</v>
      </c>
      <c r="M50" s="310">
        <f t="shared" si="2"/>
        <v>2133.6274669999998</v>
      </c>
      <c r="N50" s="380"/>
    </row>
    <row r="51" spans="1:14" s="321" customFormat="1" ht="3.95" customHeight="1">
      <c r="A51" s="333"/>
      <c r="B51" s="378"/>
      <c r="C51" s="378"/>
      <c r="D51" s="378"/>
      <c r="E51" s="378"/>
      <c r="F51" s="378"/>
      <c r="G51" s="378"/>
      <c r="H51" s="378"/>
      <c r="I51" s="378"/>
      <c r="J51" s="378"/>
      <c r="K51" s="378"/>
      <c r="L51" s="378"/>
      <c r="M51" s="378"/>
      <c r="N51" s="380"/>
    </row>
    <row r="52" spans="1:14" s="321" customFormat="1" ht="9" customHeight="1">
      <c r="A52" s="381" t="s">
        <v>2</v>
      </c>
      <c r="B52" s="329">
        <f>SUM(C52:M52)</f>
        <v>927.53307200000006</v>
      </c>
      <c r="C52" s="329">
        <v>63.171162000000002</v>
      </c>
      <c r="D52" s="329">
        <v>0</v>
      </c>
      <c r="E52" s="329">
        <v>0</v>
      </c>
      <c r="F52" s="329">
        <v>107.85905200000001</v>
      </c>
      <c r="G52" s="329">
        <v>31.255319</v>
      </c>
      <c r="H52" s="329">
        <v>33.793706999999998</v>
      </c>
      <c r="I52" s="329">
        <v>622.72489599999994</v>
      </c>
      <c r="J52" s="329">
        <v>38.655301999999999</v>
      </c>
      <c r="K52" s="329">
        <v>13.853503</v>
      </c>
      <c r="L52" s="329">
        <v>4.0738050000000001</v>
      </c>
      <c r="M52" s="329">
        <v>12.146326</v>
      </c>
      <c r="N52" s="331"/>
    </row>
    <row r="53" spans="1:14" s="321" customFormat="1" ht="9" customHeight="1">
      <c r="A53" s="381" t="s">
        <v>3</v>
      </c>
      <c r="B53" s="329">
        <f t="shared" ref="B53:B82" si="3">SUM(C53:M53)</f>
        <v>3010.6167190000001</v>
      </c>
      <c r="C53" s="329">
        <v>399.26104800000002</v>
      </c>
      <c r="D53" s="329">
        <v>0</v>
      </c>
      <c r="E53" s="329">
        <v>7.9342439999999996</v>
      </c>
      <c r="F53" s="329">
        <v>173.60285200000001</v>
      </c>
      <c r="G53" s="329">
        <v>30.343139000000001</v>
      </c>
      <c r="H53" s="329">
        <v>451.23416300000002</v>
      </c>
      <c r="I53" s="329">
        <v>708.65141100000005</v>
      </c>
      <c r="J53" s="329">
        <v>1021.635501</v>
      </c>
      <c r="K53" s="329">
        <v>20.365010999999999</v>
      </c>
      <c r="L53" s="329">
        <v>136.219629</v>
      </c>
      <c r="M53" s="329">
        <v>61.369720999999998</v>
      </c>
      <c r="N53" s="331"/>
    </row>
    <row r="54" spans="1:14" s="321" customFormat="1" ht="9" customHeight="1">
      <c r="A54" s="381" t="s">
        <v>4</v>
      </c>
      <c r="B54" s="329">
        <f t="shared" si="3"/>
        <v>656.29290200000003</v>
      </c>
      <c r="C54" s="329">
        <v>102.57737899999999</v>
      </c>
      <c r="D54" s="329">
        <v>0</v>
      </c>
      <c r="E54" s="329">
        <v>0</v>
      </c>
      <c r="F54" s="329">
        <v>66.749216000000004</v>
      </c>
      <c r="G54" s="329">
        <v>16.235275999999999</v>
      </c>
      <c r="H54" s="329">
        <v>32.071444999999997</v>
      </c>
      <c r="I54" s="329">
        <v>276.58049099999999</v>
      </c>
      <c r="J54" s="329">
        <v>64.811149999999998</v>
      </c>
      <c r="K54" s="329">
        <v>41.277855000000002</v>
      </c>
      <c r="L54" s="329">
        <v>51.103377000000002</v>
      </c>
      <c r="M54" s="329">
        <v>4.8867130000000003</v>
      </c>
      <c r="N54" s="331"/>
    </row>
    <row r="55" spans="1:14" s="321" customFormat="1" ht="9" customHeight="1">
      <c r="A55" s="382" t="s">
        <v>5</v>
      </c>
      <c r="B55" s="330">
        <f t="shared" si="3"/>
        <v>818.12561800000003</v>
      </c>
      <c r="C55" s="330">
        <v>28.314222000000001</v>
      </c>
      <c r="D55" s="330">
        <v>0</v>
      </c>
      <c r="E55" s="330">
        <v>0</v>
      </c>
      <c r="F55" s="330">
        <v>27.583770000000001</v>
      </c>
      <c r="G55" s="330">
        <v>15.912959000000001</v>
      </c>
      <c r="H55" s="330">
        <v>12.162903</v>
      </c>
      <c r="I55" s="330">
        <v>569.43006200000002</v>
      </c>
      <c r="J55" s="330">
        <v>104.735084</v>
      </c>
      <c r="K55" s="330">
        <v>42.592976999999998</v>
      </c>
      <c r="L55" s="330">
        <v>7.7009850000000002</v>
      </c>
      <c r="M55" s="330">
        <v>9.6926559999999995</v>
      </c>
      <c r="N55" s="331"/>
    </row>
    <row r="56" spans="1:14" s="321" customFormat="1" ht="9" customHeight="1">
      <c r="A56" s="381" t="s">
        <v>6</v>
      </c>
      <c r="B56" s="329">
        <f t="shared" si="3"/>
        <v>1744.9969589999998</v>
      </c>
      <c r="C56" s="329">
        <v>237.95429300000001</v>
      </c>
      <c r="D56" s="329">
        <v>0</v>
      </c>
      <c r="E56" s="329">
        <v>27.4404</v>
      </c>
      <c r="F56" s="329">
        <v>159.936421</v>
      </c>
      <c r="G56" s="329">
        <v>32.792966</v>
      </c>
      <c r="H56" s="329">
        <v>54.579346999999999</v>
      </c>
      <c r="I56" s="329">
        <v>919.53684999999996</v>
      </c>
      <c r="J56" s="329">
        <v>203.42738</v>
      </c>
      <c r="K56" s="329">
        <v>21.000582000000001</v>
      </c>
      <c r="L56" s="329">
        <v>60.499110999999999</v>
      </c>
      <c r="M56" s="329">
        <v>27.829609000000001</v>
      </c>
      <c r="N56" s="331"/>
    </row>
    <row r="57" spans="1:14" s="321" customFormat="1" ht="9" customHeight="1">
      <c r="A57" s="381" t="s">
        <v>7</v>
      </c>
      <c r="B57" s="329">
        <f t="shared" si="3"/>
        <v>634.82103300000006</v>
      </c>
      <c r="C57" s="329">
        <v>43.644395000000003</v>
      </c>
      <c r="D57" s="329">
        <v>0</v>
      </c>
      <c r="E57" s="329">
        <v>0</v>
      </c>
      <c r="F57" s="329">
        <v>47.714089000000001</v>
      </c>
      <c r="G57" s="329">
        <v>14.155885</v>
      </c>
      <c r="H57" s="329">
        <v>181.77940899999999</v>
      </c>
      <c r="I57" s="329">
        <v>309.47790600000002</v>
      </c>
      <c r="J57" s="329">
        <v>7.6482970000000003</v>
      </c>
      <c r="K57" s="329">
        <v>1.1825779999999999</v>
      </c>
      <c r="L57" s="329">
        <v>12.087275999999999</v>
      </c>
      <c r="M57" s="329">
        <v>17.131198000000001</v>
      </c>
      <c r="N57" s="331"/>
    </row>
    <row r="58" spans="1:14" s="321" customFormat="1" ht="9" customHeight="1">
      <c r="A58" s="381" t="s">
        <v>8</v>
      </c>
      <c r="B58" s="329">
        <f t="shared" si="3"/>
        <v>1476.27133</v>
      </c>
      <c r="C58" s="329">
        <v>68.810584000000006</v>
      </c>
      <c r="D58" s="329">
        <v>0</v>
      </c>
      <c r="E58" s="329">
        <v>0</v>
      </c>
      <c r="F58" s="329">
        <v>41.355767999999998</v>
      </c>
      <c r="G58" s="329">
        <v>16.314786000000002</v>
      </c>
      <c r="H58" s="329">
        <v>13.086600000000001</v>
      </c>
      <c r="I58" s="329">
        <v>1238.5653870000001</v>
      </c>
      <c r="J58" s="329">
        <v>50.388601999999999</v>
      </c>
      <c r="K58" s="329">
        <v>11.480734</v>
      </c>
      <c r="L58" s="329">
        <v>10.318002</v>
      </c>
      <c r="M58" s="329">
        <v>25.950866999999999</v>
      </c>
      <c r="N58" s="331"/>
    </row>
    <row r="59" spans="1:14" s="321" customFormat="1" ht="9" customHeight="1">
      <c r="A59" s="382" t="s">
        <v>9</v>
      </c>
      <c r="B59" s="330">
        <f t="shared" si="3"/>
        <v>3442.3038279999996</v>
      </c>
      <c r="C59" s="330">
        <v>387.53839499999998</v>
      </c>
      <c r="D59" s="330">
        <v>0</v>
      </c>
      <c r="E59" s="330">
        <v>8.6332719999999998</v>
      </c>
      <c r="F59" s="330">
        <v>229.27875299999999</v>
      </c>
      <c r="G59" s="330">
        <v>71.915840000000003</v>
      </c>
      <c r="H59" s="330">
        <v>229.462051</v>
      </c>
      <c r="I59" s="330">
        <v>1092.1390839999999</v>
      </c>
      <c r="J59" s="330">
        <v>1255.7611179999999</v>
      </c>
      <c r="K59" s="330">
        <v>71.816602000000003</v>
      </c>
      <c r="L59" s="330">
        <v>16.750852999999999</v>
      </c>
      <c r="M59" s="330">
        <v>79.007859999999994</v>
      </c>
      <c r="N59" s="331"/>
    </row>
    <row r="60" spans="1:14" s="321" customFormat="1" ht="9" customHeight="1">
      <c r="A60" s="381" t="s">
        <v>11</v>
      </c>
      <c r="B60" s="329">
        <f t="shared" si="3"/>
        <v>1263.4698520000002</v>
      </c>
      <c r="C60" s="329">
        <v>59.401715000000003</v>
      </c>
      <c r="D60" s="329">
        <v>0</v>
      </c>
      <c r="E60" s="329">
        <v>0</v>
      </c>
      <c r="F60" s="329">
        <v>85.647197000000006</v>
      </c>
      <c r="G60" s="329">
        <v>21.265435</v>
      </c>
      <c r="H60" s="329">
        <v>53.651800000000001</v>
      </c>
      <c r="I60" s="329">
        <v>496.25636800000001</v>
      </c>
      <c r="J60" s="329">
        <v>322.42013200000002</v>
      </c>
      <c r="K60" s="329">
        <v>219.14469199999999</v>
      </c>
      <c r="L60" s="329">
        <v>5.6825130000000001</v>
      </c>
      <c r="M60" s="329">
        <v>0</v>
      </c>
      <c r="N60" s="331"/>
    </row>
    <row r="61" spans="1:14" s="321" customFormat="1" ht="9" customHeight="1">
      <c r="A61" s="381" t="s">
        <v>12</v>
      </c>
      <c r="B61" s="329">
        <f t="shared" si="3"/>
        <v>4081.6684279999999</v>
      </c>
      <c r="C61" s="329">
        <v>303.89369099999999</v>
      </c>
      <c r="D61" s="329">
        <v>0</v>
      </c>
      <c r="E61" s="329">
        <v>33.803907000000002</v>
      </c>
      <c r="F61" s="329">
        <v>96.333803000000003</v>
      </c>
      <c r="G61" s="329">
        <v>187.207785</v>
      </c>
      <c r="H61" s="329">
        <v>588.55403899999999</v>
      </c>
      <c r="I61" s="329">
        <v>1433.7069409999999</v>
      </c>
      <c r="J61" s="329">
        <v>906.23238300000003</v>
      </c>
      <c r="K61" s="329">
        <v>123.939319</v>
      </c>
      <c r="L61" s="329">
        <v>146.37048999999999</v>
      </c>
      <c r="M61" s="329">
        <v>261.62607000000003</v>
      </c>
      <c r="N61" s="331"/>
    </row>
    <row r="62" spans="1:14" s="321" customFormat="1" ht="9" customHeight="1">
      <c r="A62" s="381" t="s">
        <v>13</v>
      </c>
      <c r="B62" s="329">
        <f t="shared" si="3"/>
        <v>1635.3100339999999</v>
      </c>
      <c r="C62" s="329">
        <v>163.66333599999999</v>
      </c>
      <c r="D62" s="329">
        <v>14.296695</v>
      </c>
      <c r="E62" s="329">
        <v>0.48017599999999999</v>
      </c>
      <c r="F62" s="329">
        <v>64.296221000000003</v>
      </c>
      <c r="G62" s="329">
        <v>30.018993999999999</v>
      </c>
      <c r="H62" s="329">
        <v>58.943849</v>
      </c>
      <c r="I62" s="329">
        <v>849.74059299999999</v>
      </c>
      <c r="J62" s="329">
        <v>184.100909</v>
      </c>
      <c r="K62" s="329">
        <v>103.53243000000001</v>
      </c>
      <c r="L62" s="329">
        <v>0.85341999999999996</v>
      </c>
      <c r="M62" s="329">
        <v>165.383411</v>
      </c>
      <c r="N62" s="331"/>
    </row>
    <row r="63" spans="1:14" s="321" customFormat="1" ht="9" customHeight="1">
      <c r="A63" s="382" t="s">
        <v>14</v>
      </c>
      <c r="B63" s="330">
        <f t="shared" si="3"/>
        <v>1725.5911370000001</v>
      </c>
      <c r="C63" s="330">
        <v>74.400952000000004</v>
      </c>
      <c r="D63" s="330">
        <v>0</v>
      </c>
      <c r="E63" s="330">
        <v>0</v>
      </c>
      <c r="F63" s="330">
        <v>58.836561000000003</v>
      </c>
      <c r="G63" s="330">
        <v>9.5786759999999997</v>
      </c>
      <c r="H63" s="330">
        <v>37.715029000000001</v>
      </c>
      <c r="I63" s="330">
        <v>728.03378499999997</v>
      </c>
      <c r="J63" s="330">
        <v>732.95486200000005</v>
      </c>
      <c r="K63" s="330">
        <v>65.831526999999994</v>
      </c>
      <c r="L63" s="330">
        <v>9.3931389999999997</v>
      </c>
      <c r="M63" s="330">
        <v>8.8466059999999995</v>
      </c>
      <c r="N63" s="331"/>
    </row>
    <row r="64" spans="1:14" s="321" customFormat="1" ht="9" customHeight="1">
      <c r="A64" s="381" t="s">
        <v>15</v>
      </c>
      <c r="B64" s="329">
        <f t="shared" si="3"/>
        <v>6347.6613090000001</v>
      </c>
      <c r="C64" s="329">
        <v>701.12025200000005</v>
      </c>
      <c r="D64" s="329">
        <v>0</v>
      </c>
      <c r="E64" s="329">
        <v>1.2939160000000001</v>
      </c>
      <c r="F64" s="329">
        <v>480.11020400000001</v>
      </c>
      <c r="G64" s="329">
        <v>306.50897600000002</v>
      </c>
      <c r="H64" s="329">
        <v>377.31007799999998</v>
      </c>
      <c r="I64" s="329">
        <v>2458.5549930000002</v>
      </c>
      <c r="J64" s="329">
        <v>1441.5378169999999</v>
      </c>
      <c r="K64" s="329">
        <v>19.280148000000001</v>
      </c>
      <c r="L64" s="329">
        <v>96.402431000000007</v>
      </c>
      <c r="M64" s="329">
        <v>465.54249399999998</v>
      </c>
      <c r="N64" s="331"/>
    </row>
    <row r="65" spans="1:14" s="321" customFormat="1" ht="9" customHeight="1">
      <c r="A65" s="381" t="s">
        <v>16</v>
      </c>
      <c r="B65" s="329">
        <f t="shared" si="3"/>
        <v>9814.6832620000005</v>
      </c>
      <c r="C65" s="329">
        <v>1185.2278040000001</v>
      </c>
      <c r="D65" s="329">
        <v>0</v>
      </c>
      <c r="E65" s="329">
        <v>90.498137999999997</v>
      </c>
      <c r="F65" s="329">
        <v>786.65887199999997</v>
      </c>
      <c r="G65" s="329">
        <v>152.72889699999999</v>
      </c>
      <c r="H65" s="329">
        <v>216.664669</v>
      </c>
      <c r="I65" s="329">
        <v>4311.159533</v>
      </c>
      <c r="J65" s="329">
        <v>1978.3382449999999</v>
      </c>
      <c r="K65" s="329">
        <v>284.58060599999999</v>
      </c>
      <c r="L65" s="329">
        <v>648.923993</v>
      </c>
      <c r="M65" s="329">
        <v>159.90250499999999</v>
      </c>
      <c r="N65" s="331"/>
    </row>
    <row r="66" spans="1:14" s="321" customFormat="1" ht="9" customHeight="1">
      <c r="A66" s="381" t="s">
        <v>17</v>
      </c>
      <c r="B66" s="329">
        <f t="shared" si="3"/>
        <v>2893.2941200000005</v>
      </c>
      <c r="C66" s="329">
        <v>167.69610599999999</v>
      </c>
      <c r="D66" s="329">
        <v>0</v>
      </c>
      <c r="E66" s="329">
        <v>48.010646000000001</v>
      </c>
      <c r="F66" s="329">
        <v>162.14014499999999</v>
      </c>
      <c r="G66" s="329">
        <v>44.930081999999999</v>
      </c>
      <c r="H66" s="329">
        <v>73.975391999999999</v>
      </c>
      <c r="I66" s="329">
        <v>1149.881684</v>
      </c>
      <c r="J66" s="329">
        <v>1122.3415540000001</v>
      </c>
      <c r="K66" s="329">
        <v>33.604270999999997</v>
      </c>
      <c r="L66" s="329">
        <v>58.214447999999997</v>
      </c>
      <c r="M66" s="329">
        <v>32.499791999999999</v>
      </c>
      <c r="N66" s="331"/>
    </row>
    <row r="67" spans="1:14" s="321" customFormat="1" ht="9" customHeight="1">
      <c r="A67" s="382" t="s">
        <v>18</v>
      </c>
      <c r="B67" s="330">
        <f t="shared" si="3"/>
        <v>1251.7431239999999</v>
      </c>
      <c r="C67" s="330">
        <v>145.024821</v>
      </c>
      <c r="D67" s="330">
        <v>0</v>
      </c>
      <c r="E67" s="330">
        <v>5.4747389999999996</v>
      </c>
      <c r="F67" s="330">
        <v>58.836829000000002</v>
      </c>
      <c r="G67" s="330">
        <v>15.653572</v>
      </c>
      <c r="H67" s="330">
        <v>32.838146999999999</v>
      </c>
      <c r="I67" s="330">
        <v>791.17496600000004</v>
      </c>
      <c r="J67" s="330">
        <v>66.339146999999997</v>
      </c>
      <c r="K67" s="330">
        <v>91.951424000000003</v>
      </c>
      <c r="L67" s="330">
        <v>19.050863</v>
      </c>
      <c r="M67" s="330">
        <v>25.398616000000001</v>
      </c>
      <c r="N67" s="331"/>
    </row>
    <row r="68" spans="1:14" s="321" customFormat="1" ht="9" customHeight="1">
      <c r="A68" s="381" t="s">
        <v>19</v>
      </c>
      <c r="B68" s="329">
        <f t="shared" si="3"/>
        <v>694.99246800000003</v>
      </c>
      <c r="C68" s="329">
        <v>35.311684</v>
      </c>
      <c r="D68" s="329">
        <v>0</v>
      </c>
      <c r="E68" s="329">
        <v>13.881554</v>
      </c>
      <c r="F68" s="329">
        <v>21.162465000000001</v>
      </c>
      <c r="G68" s="329">
        <v>4.3347329999999999</v>
      </c>
      <c r="H68" s="329">
        <v>8.7955489999999994</v>
      </c>
      <c r="I68" s="329">
        <v>436.51863200000003</v>
      </c>
      <c r="J68" s="329">
        <v>129.87697399999999</v>
      </c>
      <c r="K68" s="329">
        <v>2.3436370000000002</v>
      </c>
      <c r="L68" s="329">
        <v>4.3741120000000002</v>
      </c>
      <c r="M68" s="329">
        <v>38.393127999999997</v>
      </c>
      <c r="N68" s="331"/>
    </row>
    <row r="69" spans="1:14" s="321" customFormat="1" ht="9" customHeight="1">
      <c r="A69" s="381" t="s">
        <v>20</v>
      </c>
      <c r="B69" s="329">
        <f t="shared" si="3"/>
        <v>4285.8708340000003</v>
      </c>
      <c r="C69" s="329">
        <v>700.65815999999995</v>
      </c>
      <c r="D69" s="329">
        <v>70.861778999999999</v>
      </c>
      <c r="E69" s="329">
        <v>22.771737000000002</v>
      </c>
      <c r="F69" s="329">
        <v>214.122815</v>
      </c>
      <c r="G69" s="329">
        <v>163.34699499999999</v>
      </c>
      <c r="H69" s="329">
        <v>232.979702</v>
      </c>
      <c r="I69" s="329">
        <v>1798.237314</v>
      </c>
      <c r="J69" s="329">
        <v>570.53649600000006</v>
      </c>
      <c r="K69" s="329">
        <v>133.513372</v>
      </c>
      <c r="L69" s="329">
        <v>174.21574799999999</v>
      </c>
      <c r="M69" s="329">
        <v>204.62671599999999</v>
      </c>
      <c r="N69" s="331"/>
    </row>
    <row r="70" spans="1:14" s="321" customFormat="1" ht="9" customHeight="1">
      <c r="A70" s="381" t="s">
        <v>21</v>
      </c>
      <c r="B70" s="329">
        <f t="shared" si="3"/>
        <v>1253.8335259999999</v>
      </c>
      <c r="C70" s="329">
        <v>43.283639000000001</v>
      </c>
      <c r="D70" s="329">
        <v>0</v>
      </c>
      <c r="E70" s="329">
        <v>3.4375420000000001</v>
      </c>
      <c r="F70" s="329">
        <v>59.470877999999999</v>
      </c>
      <c r="G70" s="329">
        <v>24.586205</v>
      </c>
      <c r="H70" s="329">
        <v>44.734971000000002</v>
      </c>
      <c r="I70" s="329">
        <v>943.70635000000004</v>
      </c>
      <c r="J70" s="329">
        <v>24.511707000000001</v>
      </c>
      <c r="K70" s="329">
        <v>21.078942999999999</v>
      </c>
      <c r="L70" s="329">
        <v>37.137490999999997</v>
      </c>
      <c r="M70" s="329">
        <v>51.885800000000003</v>
      </c>
      <c r="N70" s="331"/>
    </row>
    <row r="71" spans="1:14" s="321" customFormat="1" ht="9" customHeight="1">
      <c r="A71" s="382" t="s">
        <v>22</v>
      </c>
      <c r="B71" s="330">
        <f t="shared" si="3"/>
        <v>2361.7531800000002</v>
      </c>
      <c r="C71" s="330">
        <v>172.11952400000001</v>
      </c>
      <c r="D71" s="330">
        <v>0</v>
      </c>
      <c r="E71" s="330">
        <v>4.6329000000000002E-2</v>
      </c>
      <c r="F71" s="330">
        <v>131.212256</v>
      </c>
      <c r="G71" s="330">
        <v>47.861758000000002</v>
      </c>
      <c r="H71" s="330">
        <v>31.519829999999999</v>
      </c>
      <c r="I71" s="330">
        <v>1526.0932660000001</v>
      </c>
      <c r="J71" s="330">
        <v>66.445231000000007</v>
      </c>
      <c r="K71" s="330">
        <v>247.52282299999999</v>
      </c>
      <c r="L71" s="330">
        <v>94.453354000000004</v>
      </c>
      <c r="M71" s="330">
        <v>44.478808999999998</v>
      </c>
      <c r="N71" s="331"/>
    </row>
    <row r="72" spans="1:14" s="321" customFormat="1" ht="9" customHeight="1">
      <c r="A72" s="381" t="s">
        <v>23</v>
      </c>
      <c r="B72" s="329">
        <f t="shared" si="3"/>
        <v>1397.510788</v>
      </c>
      <c r="C72" s="329">
        <v>191.09495799999999</v>
      </c>
      <c r="D72" s="329">
        <v>0</v>
      </c>
      <c r="E72" s="329">
        <v>7.5009740000000003</v>
      </c>
      <c r="F72" s="329">
        <v>30.059707</v>
      </c>
      <c r="G72" s="329">
        <v>31.632452000000001</v>
      </c>
      <c r="H72" s="329">
        <v>46.967081</v>
      </c>
      <c r="I72" s="329">
        <v>787.80997000000002</v>
      </c>
      <c r="J72" s="329">
        <v>288.64165300000002</v>
      </c>
      <c r="K72" s="329">
        <v>2.3205650000000002</v>
      </c>
      <c r="L72" s="329">
        <v>0</v>
      </c>
      <c r="M72" s="329">
        <v>11.483428</v>
      </c>
      <c r="N72" s="331"/>
    </row>
    <row r="73" spans="1:14" s="321" customFormat="1" ht="9" customHeight="1">
      <c r="A73" s="381" t="s">
        <v>24</v>
      </c>
      <c r="B73" s="329">
        <f t="shared" si="3"/>
        <v>1105.9371369999999</v>
      </c>
      <c r="C73" s="329">
        <v>183.85501600000001</v>
      </c>
      <c r="D73" s="329">
        <v>0</v>
      </c>
      <c r="E73" s="329">
        <v>0</v>
      </c>
      <c r="F73" s="329">
        <v>105.103857</v>
      </c>
      <c r="G73" s="329">
        <v>20.184028999999999</v>
      </c>
      <c r="H73" s="329">
        <v>95.988784999999993</v>
      </c>
      <c r="I73" s="329">
        <v>517.43340499999999</v>
      </c>
      <c r="J73" s="329">
        <v>135.62013999999999</v>
      </c>
      <c r="K73" s="329">
        <v>29.891597999999998</v>
      </c>
      <c r="L73" s="329">
        <v>16.813670999999999</v>
      </c>
      <c r="M73" s="329">
        <v>1.0466359999999999</v>
      </c>
      <c r="N73" s="331"/>
    </row>
    <row r="74" spans="1:14" s="321" customFormat="1" ht="9" customHeight="1">
      <c r="A74" s="381" t="s">
        <v>25</v>
      </c>
      <c r="B74" s="329">
        <f t="shared" si="3"/>
        <v>1635.7665079999999</v>
      </c>
      <c r="C74" s="329">
        <v>79.764689000000004</v>
      </c>
      <c r="D74" s="329">
        <v>0</v>
      </c>
      <c r="E74" s="329">
        <v>6.3474579999999996</v>
      </c>
      <c r="F74" s="329">
        <v>53.225672000000003</v>
      </c>
      <c r="G74" s="329">
        <v>22.592310000000001</v>
      </c>
      <c r="H74" s="329">
        <v>39.159833999999996</v>
      </c>
      <c r="I74" s="329">
        <v>723.85012099999994</v>
      </c>
      <c r="J74" s="329">
        <v>603.19747299999995</v>
      </c>
      <c r="K74" s="329">
        <v>46.924553000000003</v>
      </c>
      <c r="L74" s="329">
        <v>8.8091609999999996</v>
      </c>
      <c r="M74" s="329">
        <v>51.895237000000002</v>
      </c>
      <c r="N74" s="331"/>
    </row>
    <row r="75" spans="1:14" s="321" customFormat="1" ht="9" customHeight="1">
      <c r="A75" s="382" t="s">
        <v>26</v>
      </c>
      <c r="B75" s="330">
        <f t="shared" si="3"/>
        <v>2059.4015589999999</v>
      </c>
      <c r="C75" s="330">
        <v>225.858498</v>
      </c>
      <c r="D75" s="330">
        <v>0</v>
      </c>
      <c r="E75" s="330">
        <v>6.8127420000000001</v>
      </c>
      <c r="F75" s="330">
        <v>75.466329999999999</v>
      </c>
      <c r="G75" s="330">
        <v>22.939250999999999</v>
      </c>
      <c r="H75" s="330">
        <v>163.78223199999999</v>
      </c>
      <c r="I75" s="330">
        <v>821.54278399999998</v>
      </c>
      <c r="J75" s="330">
        <v>523.18792900000005</v>
      </c>
      <c r="K75" s="330">
        <v>71.748728999999997</v>
      </c>
      <c r="L75" s="330">
        <v>119.438677</v>
      </c>
      <c r="M75" s="330">
        <v>28.624386999999999</v>
      </c>
      <c r="N75" s="331"/>
    </row>
    <row r="76" spans="1:14" s="321" customFormat="1" ht="9" customHeight="1">
      <c r="A76" s="381" t="s">
        <v>27</v>
      </c>
      <c r="B76" s="329">
        <f t="shared" si="3"/>
        <v>2094.6730670000006</v>
      </c>
      <c r="C76" s="329">
        <v>253.013092</v>
      </c>
      <c r="D76" s="329">
        <v>0</v>
      </c>
      <c r="E76" s="329">
        <v>6.2196379999999998</v>
      </c>
      <c r="F76" s="329">
        <v>113.771337</v>
      </c>
      <c r="G76" s="329">
        <v>90.580247</v>
      </c>
      <c r="H76" s="329">
        <v>90.480529000000004</v>
      </c>
      <c r="I76" s="329">
        <v>1424.2232570000001</v>
      </c>
      <c r="J76" s="329">
        <v>55.486055</v>
      </c>
      <c r="K76" s="329">
        <v>43.768452000000003</v>
      </c>
      <c r="L76" s="329">
        <v>15.299581</v>
      </c>
      <c r="M76" s="329">
        <v>1.8308789999999999</v>
      </c>
      <c r="N76" s="331"/>
    </row>
    <row r="77" spans="1:14" s="321" customFormat="1" ht="9" customHeight="1">
      <c r="A77" s="381" t="s">
        <v>28</v>
      </c>
      <c r="B77" s="329">
        <f t="shared" si="3"/>
        <v>2962.5096009999997</v>
      </c>
      <c r="C77" s="329">
        <v>46.282741000000001</v>
      </c>
      <c r="D77" s="329">
        <v>150.29809900000001</v>
      </c>
      <c r="E77" s="329">
        <v>0</v>
      </c>
      <c r="F77" s="329">
        <v>18.348186999999999</v>
      </c>
      <c r="G77" s="329">
        <v>23.887847000000001</v>
      </c>
      <c r="H77" s="329">
        <v>35.310633000000003</v>
      </c>
      <c r="I77" s="329">
        <v>1592.426193</v>
      </c>
      <c r="J77" s="329">
        <v>444.86129399999999</v>
      </c>
      <c r="K77" s="329">
        <v>442.474041</v>
      </c>
      <c r="L77" s="329">
        <v>0</v>
      </c>
      <c r="M77" s="329">
        <v>208.620566</v>
      </c>
      <c r="N77" s="331"/>
    </row>
    <row r="78" spans="1:14" s="321" customFormat="1" ht="9" customHeight="1">
      <c r="A78" s="381" t="s">
        <v>29</v>
      </c>
      <c r="B78" s="329">
        <f t="shared" si="3"/>
        <v>2732.2414789999998</v>
      </c>
      <c r="C78" s="329">
        <v>161.81193500000001</v>
      </c>
      <c r="D78" s="329">
        <v>0</v>
      </c>
      <c r="E78" s="329">
        <v>2.3020480000000001</v>
      </c>
      <c r="F78" s="329">
        <v>88.722424000000004</v>
      </c>
      <c r="G78" s="329">
        <v>55.762757999999998</v>
      </c>
      <c r="H78" s="329">
        <v>98.453828999999999</v>
      </c>
      <c r="I78" s="329">
        <v>1413.4316739999999</v>
      </c>
      <c r="J78" s="329">
        <v>384.88532600000002</v>
      </c>
      <c r="K78" s="329">
        <v>281.81230599999998</v>
      </c>
      <c r="L78" s="329">
        <v>183.44297499999999</v>
      </c>
      <c r="M78" s="329">
        <v>61.616204000000003</v>
      </c>
      <c r="N78" s="331"/>
    </row>
    <row r="79" spans="1:14" s="321" customFormat="1" ht="9" customHeight="1">
      <c r="A79" s="382" t="s">
        <v>30</v>
      </c>
      <c r="B79" s="330">
        <f t="shared" si="3"/>
        <v>790.91434800000002</v>
      </c>
      <c r="C79" s="330">
        <v>16.905508000000001</v>
      </c>
      <c r="D79" s="330">
        <v>0</v>
      </c>
      <c r="E79" s="330">
        <v>0.133545</v>
      </c>
      <c r="F79" s="330">
        <v>20.493949000000001</v>
      </c>
      <c r="G79" s="330">
        <v>6.6264370000000001</v>
      </c>
      <c r="H79" s="330">
        <v>6.4689370000000004</v>
      </c>
      <c r="I79" s="330">
        <v>637.15768200000002</v>
      </c>
      <c r="J79" s="330">
        <v>91.565449999999998</v>
      </c>
      <c r="K79" s="330">
        <v>6.4110129999999996</v>
      </c>
      <c r="L79" s="330">
        <v>2.0865939999999998</v>
      </c>
      <c r="M79" s="330">
        <v>3.0652330000000001</v>
      </c>
      <c r="N79" s="331"/>
    </row>
    <row r="80" spans="1:14" s="321" customFormat="1" ht="9" customHeight="1">
      <c r="A80" s="381" t="s">
        <v>31</v>
      </c>
      <c r="B80" s="329">
        <f t="shared" si="3"/>
        <v>2792.8367550000007</v>
      </c>
      <c r="C80" s="329">
        <v>214.81127900000001</v>
      </c>
      <c r="D80" s="329">
        <v>0</v>
      </c>
      <c r="E80" s="329">
        <v>27.346844000000001</v>
      </c>
      <c r="F80" s="329">
        <v>74.620159000000001</v>
      </c>
      <c r="G80" s="329">
        <v>38.446266999999999</v>
      </c>
      <c r="H80" s="329">
        <v>123.423609</v>
      </c>
      <c r="I80" s="329">
        <v>1780.6239210000001</v>
      </c>
      <c r="J80" s="329">
        <v>202.20679799999999</v>
      </c>
      <c r="K80" s="329">
        <v>138.94127499999999</v>
      </c>
      <c r="L80" s="329">
        <v>154.401218</v>
      </c>
      <c r="M80" s="329">
        <v>38.015385000000002</v>
      </c>
      <c r="N80" s="331"/>
    </row>
    <row r="81" spans="1:14" s="321" customFormat="1" ht="9" customHeight="1">
      <c r="A81" s="381" t="s">
        <v>32</v>
      </c>
      <c r="B81" s="329">
        <f t="shared" si="3"/>
        <v>824.32999499999994</v>
      </c>
      <c r="C81" s="329">
        <v>73.521062999999998</v>
      </c>
      <c r="D81" s="329">
        <v>0</v>
      </c>
      <c r="E81" s="329">
        <v>0</v>
      </c>
      <c r="F81" s="329">
        <v>14.586347</v>
      </c>
      <c r="G81" s="329">
        <v>10.070886</v>
      </c>
      <c r="H81" s="329">
        <v>19.121279999999999</v>
      </c>
      <c r="I81" s="329">
        <v>692.90279999999996</v>
      </c>
      <c r="J81" s="329">
        <v>0</v>
      </c>
      <c r="K81" s="329">
        <v>0</v>
      </c>
      <c r="L81" s="329">
        <v>10.301329000000001</v>
      </c>
      <c r="M81" s="329">
        <v>3.8262900000000002</v>
      </c>
      <c r="N81" s="331"/>
    </row>
    <row r="82" spans="1:14" s="321" customFormat="1" ht="9" customHeight="1">
      <c r="A82" s="381" t="s">
        <v>33</v>
      </c>
      <c r="B82" s="329">
        <f t="shared" si="3"/>
        <v>1446.4870820000001</v>
      </c>
      <c r="C82" s="329">
        <v>54.125419999999998</v>
      </c>
      <c r="D82" s="329">
        <v>0</v>
      </c>
      <c r="E82" s="329">
        <v>0.31639200000000001</v>
      </c>
      <c r="F82" s="329">
        <v>66.208341000000004</v>
      </c>
      <c r="G82" s="329">
        <v>15.646986999999999</v>
      </c>
      <c r="H82" s="329">
        <v>29.645951</v>
      </c>
      <c r="I82" s="329">
        <v>680.39235399999995</v>
      </c>
      <c r="J82" s="329">
        <v>420.66041300000001</v>
      </c>
      <c r="K82" s="329">
        <v>120.860095</v>
      </c>
      <c r="L82" s="329">
        <v>31.626804</v>
      </c>
      <c r="M82" s="329">
        <v>27.004325000000001</v>
      </c>
      <c r="N82" s="331"/>
    </row>
    <row r="83" spans="1:14" s="321" customFormat="1" ht="9" customHeight="1">
      <c r="A83" s="381"/>
      <c r="B83" s="329"/>
      <c r="C83" s="329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79"/>
    </row>
    <row r="84" spans="1:14" s="321" customFormat="1" ht="9" customHeight="1">
      <c r="A84" s="333">
        <v>2000</v>
      </c>
      <c r="B84" s="303"/>
      <c r="C84" s="378"/>
      <c r="D84" s="378"/>
      <c r="E84" s="378"/>
      <c r="F84" s="378"/>
      <c r="G84" s="378"/>
      <c r="H84" s="378"/>
      <c r="I84" s="378"/>
      <c r="J84" s="378"/>
      <c r="K84" s="378"/>
      <c r="L84" s="378"/>
      <c r="M84" s="378"/>
      <c r="N84" s="379"/>
    </row>
    <row r="85" spans="1:14" s="321" customFormat="1" ht="9" customHeight="1">
      <c r="A85" s="333" t="s">
        <v>1</v>
      </c>
      <c r="B85" s="309">
        <f>SUM(B87:B118)</f>
        <v>85349.432999999975</v>
      </c>
      <c r="C85" s="309">
        <f>SUM(C87:C118)</f>
        <v>8016.0463899999995</v>
      </c>
      <c r="D85" s="309">
        <f t="shared" ref="D85:M85" si="4">SUM(D87:D118)</f>
        <v>1161.9872919999998</v>
      </c>
      <c r="E85" s="309">
        <f t="shared" si="4"/>
        <v>403.97665100000006</v>
      </c>
      <c r="F85" s="309">
        <f t="shared" si="4"/>
        <v>4528.7014299999992</v>
      </c>
      <c r="G85" s="309">
        <f t="shared" si="4"/>
        <v>1511.1576310000003</v>
      </c>
      <c r="H85" s="309">
        <f t="shared" si="4"/>
        <v>3471.7655759999993</v>
      </c>
      <c r="I85" s="309">
        <f t="shared" si="4"/>
        <v>37451.235477000017</v>
      </c>
      <c r="J85" s="309">
        <f t="shared" si="4"/>
        <v>21200.972133999996</v>
      </c>
      <c r="K85" s="309">
        <f t="shared" si="4"/>
        <v>2553.4174239999993</v>
      </c>
      <c r="L85" s="310">
        <f t="shared" si="4"/>
        <v>1841.2377509999994</v>
      </c>
      <c r="M85" s="310">
        <f t="shared" si="4"/>
        <v>3208.9352439999998</v>
      </c>
      <c r="N85" s="380"/>
    </row>
    <row r="86" spans="1:14" s="321" customFormat="1" ht="3.95" customHeight="1">
      <c r="A86" s="333"/>
      <c r="B86" s="378"/>
      <c r="C86" s="378"/>
      <c r="D86" s="378"/>
      <c r="E86" s="378"/>
      <c r="F86" s="378"/>
      <c r="G86" s="378"/>
      <c r="H86" s="378"/>
      <c r="I86" s="378"/>
      <c r="J86" s="378"/>
      <c r="K86" s="378"/>
      <c r="L86" s="378"/>
      <c r="M86" s="378"/>
      <c r="N86" s="380"/>
    </row>
    <row r="87" spans="1:14" s="321" customFormat="1" ht="9" customHeight="1">
      <c r="A87" s="381" t="s">
        <v>2</v>
      </c>
      <c r="B87" s="329">
        <f>SUM(C87:M87)</f>
        <v>1106.1281979999999</v>
      </c>
      <c r="C87" s="329">
        <v>71.809070000000006</v>
      </c>
      <c r="D87" s="329">
        <v>0</v>
      </c>
      <c r="E87" s="329">
        <v>0</v>
      </c>
      <c r="F87" s="329">
        <v>139.97080299999999</v>
      </c>
      <c r="G87" s="329">
        <v>21.588488000000002</v>
      </c>
      <c r="H87" s="329">
        <v>37.839444999999998</v>
      </c>
      <c r="I87" s="329">
        <v>746.02909299999999</v>
      </c>
      <c r="J87" s="329">
        <v>23.730788</v>
      </c>
      <c r="K87" s="329">
        <v>22.407537999999999</v>
      </c>
      <c r="L87" s="329">
        <v>26.726416</v>
      </c>
      <c r="M87" s="329">
        <v>16.026557</v>
      </c>
      <c r="N87" s="331"/>
    </row>
    <row r="88" spans="1:14" s="321" customFormat="1" ht="9" customHeight="1">
      <c r="A88" s="381" t="s">
        <v>3</v>
      </c>
      <c r="B88" s="329">
        <f t="shared" ref="B88:B117" si="5">SUM(C88:M88)</f>
        <v>3721.3258510000005</v>
      </c>
      <c r="C88" s="329">
        <v>499.21411999999998</v>
      </c>
      <c r="D88" s="329">
        <v>774.42016899999999</v>
      </c>
      <c r="E88" s="329">
        <v>0.51292199999999999</v>
      </c>
      <c r="F88" s="329">
        <v>255.96564599999999</v>
      </c>
      <c r="G88" s="329">
        <v>28.755745000000001</v>
      </c>
      <c r="H88" s="329">
        <v>275.66040400000003</v>
      </c>
      <c r="I88" s="329">
        <v>1201.4552980000001</v>
      </c>
      <c r="J88" s="329">
        <v>465.72787</v>
      </c>
      <c r="K88" s="329">
        <v>70.143563</v>
      </c>
      <c r="L88" s="329">
        <v>47.958297999999999</v>
      </c>
      <c r="M88" s="329">
        <v>101.511816</v>
      </c>
      <c r="N88" s="331"/>
    </row>
    <row r="89" spans="1:14" s="321" customFormat="1" ht="9" customHeight="1">
      <c r="A89" s="381" t="s">
        <v>4</v>
      </c>
      <c r="B89" s="329">
        <f t="shared" si="5"/>
        <v>760.31097199999999</v>
      </c>
      <c r="C89" s="329">
        <v>124.23788</v>
      </c>
      <c r="D89" s="329">
        <v>1.0853029999999999</v>
      </c>
      <c r="E89" s="329">
        <v>0</v>
      </c>
      <c r="F89" s="329">
        <v>92.622354000000001</v>
      </c>
      <c r="G89" s="329">
        <v>20.133284</v>
      </c>
      <c r="H89" s="329">
        <v>34.574223000000003</v>
      </c>
      <c r="I89" s="329">
        <v>324.620948</v>
      </c>
      <c r="J89" s="329">
        <v>69.808499999999995</v>
      </c>
      <c r="K89" s="329">
        <v>34.010215000000002</v>
      </c>
      <c r="L89" s="329">
        <v>42.442756000000003</v>
      </c>
      <c r="M89" s="329">
        <v>16.775509</v>
      </c>
      <c r="N89" s="331"/>
    </row>
    <row r="90" spans="1:14" s="321" customFormat="1" ht="9" customHeight="1">
      <c r="A90" s="382" t="s">
        <v>5</v>
      </c>
      <c r="B90" s="330">
        <f t="shared" si="5"/>
        <v>1046.7646319999999</v>
      </c>
      <c r="C90" s="330">
        <v>25.201383</v>
      </c>
      <c r="D90" s="330">
        <v>0</v>
      </c>
      <c r="E90" s="330">
        <v>8.2250000000000004E-2</v>
      </c>
      <c r="F90" s="330">
        <v>28.107332</v>
      </c>
      <c r="G90" s="330">
        <v>19.555426000000001</v>
      </c>
      <c r="H90" s="330">
        <v>12.020156</v>
      </c>
      <c r="I90" s="330">
        <v>631.18694500000004</v>
      </c>
      <c r="J90" s="330">
        <v>276.40722699999998</v>
      </c>
      <c r="K90" s="330">
        <v>38.591045000000001</v>
      </c>
      <c r="L90" s="330">
        <v>5.4695720000000003</v>
      </c>
      <c r="M90" s="330">
        <v>10.143295999999999</v>
      </c>
      <c r="N90" s="331"/>
    </row>
    <row r="91" spans="1:14" s="321" customFormat="1" ht="9" customHeight="1">
      <c r="A91" s="381" t="s">
        <v>6</v>
      </c>
      <c r="B91" s="329">
        <f t="shared" si="5"/>
        <v>2182.7515520000002</v>
      </c>
      <c r="C91" s="329">
        <v>262.42963900000001</v>
      </c>
      <c r="D91" s="329">
        <v>0</v>
      </c>
      <c r="E91" s="329">
        <v>13.044706</v>
      </c>
      <c r="F91" s="329">
        <v>187.40020799999999</v>
      </c>
      <c r="G91" s="329">
        <v>24.387378999999999</v>
      </c>
      <c r="H91" s="329">
        <v>75.18074</v>
      </c>
      <c r="I91" s="329">
        <v>939.09123099999999</v>
      </c>
      <c r="J91" s="329">
        <v>539.949881</v>
      </c>
      <c r="K91" s="329">
        <v>25.084952000000001</v>
      </c>
      <c r="L91" s="329">
        <v>104.25321099999999</v>
      </c>
      <c r="M91" s="329">
        <v>11.929605</v>
      </c>
      <c r="N91" s="331"/>
    </row>
    <row r="92" spans="1:14" s="321" customFormat="1" ht="9" customHeight="1">
      <c r="A92" s="381" t="s">
        <v>7</v>
      </c>
      <c r="B92" s="329">
        <f t="shared" si="5"/>
        <v>745.20453100000009</v>
      </c>
      <c r="C92" s="329">
        <v>50.561847</v>
      </c>
      <c r="D92" s="329">
        <v>0</v>
      </c>
      <c r="E92" s="329">
        <v>0</v>
      </c>
      <c r="F92" s="329">
        <v>55.948419999999999</v>
      </c>
      <c r="G92" s="329">
        <v>16.648334999999999</v>
      </c>
      <c r="H92" s="329">
        <v>95.911371000000003</v>
      </c>
      <c r="I92" s="329">
        <v>437.36681800000002</v>
      </c>
      <c r="J92" s="329">
        <v>30.572566999999999</v>
      </c>
      <c r="K92" s="329">
        <v>0.67941600000000002</v>
      </c>
      <c r="L92" s="329">
        <v>30.168724999999998</v>
      </c>
      <c r="M92" s="329">
        <v>27.347031999999999</v>
      </c>
      <c r="N92" s="331"/>
    </row>
    <row r="93" spans="1:14" s="321" customFormat="1" ht="9" customHeight="1">
      <c r="A93" s="381" t="s">
        <v>8</v>
      </c>
      <c r="B93" s="329">
        <f t="shared" si="5"/>
        <v>2344.6642379999998</v>
      </c>
      <c r="C93" s="329">
        <v>105.680959</v>
      </c>
      <c r="D93" s="329">
        <v>0</v>
      </c>
      <c r="E93" s="329">
        <v>5.8097000000000003E-2</v>
      </c>
      <c r="F93" s="329">
        <v>47.352778000000001</v>
      </c>
      <c r="G93" s="329">
        <v>19.685497999999999</v>
      </c>
      <c r="H93" s="329">
        <v>19.262456</v>
      </c>
      <c r="I93" s="329">
        <v>1823.9683580000001</v>
      </c>
      <c r="J93" s="329">
        <v>54.080931999999997</v>
      </c>
      <c r="K93" s="329">
        <v>134.08599100000001</v>
      </c>
      <c r="L93" s="329">
        <v>15.658376000000001</v>
      </c>
      <c r="M93" s="329">
        <v>124.830793</v>
      </c>
      <c r="N93" s="331"/>
    </row>
    <row r="94" spans="1:14" s="321" customFormat="1" ht="9" customHeight="1">
      <c r="A94" s="382" t="s">
        <v>9</v>
      </c>
      <c r="B94" s="330">
        <f t="shared" si="5"/>
        <v>4060.6695260000001</v>
      </c>
      <c r="C94" s="330">
        <v>511.35520000000002</v>
      </c>
      <c r="D94" s="330">
        <v>0</v>
      </c>
      <c r="E94" s="330">
        <v>10.53167</v>
      </c>
      <c r="F94" s="330">
        <v>299.83242300000001</v>
      </c>
      <c r="G94" s="330">
        <v>94.167985999999999</v>
      </c>
      <c r="H94" s="330">
        <v>262.92767300000003</v>
      </c>
      <c r="I94" s="330">
        <v>1324.270127</v>
      </c>
      <c r="J94" s="330">
        <v>1359.7121999999999</v>
      </c>
      <c r="K94" s="330">
        <v>41.296199999999999</v>
      </c>
      <c r="L94" s="330">
        <v>43.53781</v>
      </c>
      <c r="M94" s="330">
        <v>113.038237</v>
      </c>
      <c r="N94" s="331"/>
    </row>
    <row r="95" spans="1:14" s="321" customFormat="1" ht="9" customHeight="1">
      <c r="A95" s="381" t="s">
        <v>11</v>
      </c>
      <c r="B95" s="329">
        <f t="shared" si="5"/>
        <v>1490.9478229999997</v>
      </c>
      <c r="C95" s="329">
        <v>78.409867000000006</v>
      </c>
      <c r="D95" s="329">
        <v>0</v>
      </c>
      <c r="E95" s="329">
        <v>16.482444000000001</v>
      </c>
      <c r="F95" s="329">
        <v>93.618834000000007</v>
      </c>
      <c r="G95" s="329">
        <v>10.093985999999999</v>
      </c>
      <c r="H95" s="329">
        <v>44.241968999999997</v>
      </c>
      <c r="I95" s="329">
        <v>646.79598699999997</v>
      </c>
      <c r="J95" s="329">
        <v>543.49582199999998</v>
      </c>
      <c r="K95" s="329">
        <v>30.420684000000001</v>
      </c>
      <c r="L95" s="329">
        <v>23.853843000000001</v>
      </c>
      <c r="M95" s="329">
        <v>3.5343870000000002</v>
      </c>
      <c r="N95" s="331"/>
    </row>
    <row r="96" spans="1:14" s="321" customFormat="1" ht="9" customHeight="1">
      <c r="A96" s="381" t="s">
        <v>12</v>
      </c>
      <c r="B96" s="329">
        <f t="shared" si="5"/>
        <v>4643.4244589999998</v>
      </c>
      <c r="C96" s="329">
        <v>358.21980200000002</v>
      </c>
      <c r="D96" s="329">
        <v>0</v>
      </c>
      <c r="E96" s="329">
        <v>39.058635000000002</v>
      </c>
      <c r="F96" s="329">
        <v>114.115348</v>
      </c>
      <c r="G96" s="329">
        <v>166.30830700000001</v>
      </c>
      <c r="H96" s="329">
        <v>227.05812499999999</v>
      </c>
      <c r="I96" s="329">
        <v>1529.04025</v>
      </c>
      <c r="J96" s="329">
        <v>1715.626569</v>
      </c>
      <c r="K96" s="329">
        <v>143.69310300000001</v>
      </c>
      <c r="L96" s="329">
        <v>49.256</v>
      </c>
      <c r="M96" s="329">
        <v>301.04831999999999</v>
      </c>
      <c r="N96" s="331"/>
    </row>
    <row r="97" spans="1:14" s="321" customFormat="1" ht="9" customHeight="1">
      <c r="A97" s="381" t="s">
        <v>13</v>
      </c>
      <c r="B97" s="329">
        <f t="shared" si="5"/>
        <v>2603.9886220000008</v>
      </c>
      <c r="C97" s="329">
        <v>196.37902</v>
      </c>
      <c r="D97" s="329">
        <v>0</v>
      </c>
      <c r="E97" s="329">
        <v>0.87984600000000002</v>
      </c>
      <c r="F97" s="329">
        <v>104.08345300000001</v>
      </c>
      <c r="G97" s="329">
        <v>40.449098999999997</v>
      </c>
      <c r="H97" s="329">
        <v>83.678459000000004</v>
      </c>
      <c r="I97" s="329">
        <v>862.69591000000003</v>
      </c>
      <c r="J97" s="329">
        <v>1154.269712</v>
      </c>
      <c r="K97" s="329">
        <v>83.555313999999996</v>
      </c>
      <c r="L97" s="329">
        <v>30.337987999999999</v>
      </c>
      <c r="M97" s="329">
        <v>47.659821000000001</v>
      </c>
      <c r="N97" s="331"/>
    </row>
    <row r="98" spans="1:14" s="321" customFormat="1" ht="9" customHeight="1">
      <c r="A98" s="382" t="s">
        <v>14</v>
      </c>
      <c r="B98" s="330">
        <f t="shared" si="5"/>
        <v>1973.6226449999999</v>
      </c>
      <c r="C98" s="330">
        <v>92.107068999999996</v>
      </c>
      <c r="D98" s="330">
        <v>0</v>
      </c>
      <c r="E98" s="330">
        <v>0.58226599999999995</v>
      </c>
      <c r="F98" s="330">
        <v>67.685535999999999</v>
      </c>
      <c r="G98" s="330">
        <v>11.327870000000001</v>
      </c>
      <c r="H98" s="330">
        <v>50.419423000000002</v>
      </c>
      <c r="I98" s="330">
        <v>933.980231</v>
      </c>
      <c r="J98" s="330">
        <v>760.79658099999995</v>
      </c>
      <c r="K98" s="330">
        <v>41.057324999999999</v>
      </c>
      <c r="L98" s="330">
        <v>11.594163999999999</v>
      </c>
      <c r="M98" s="330">
        <v>4.0721800000000004</v>
      </c>
      <c r="N98" s="331"/>
    </row>
    <row r="99" spans="1:14" s="321" customFormat="1" ht="9" customHeight="1">
      <c r="A99" s="381" t="s">
        <v>15</v>
      </c>
      <c r="B99" s="329">
        <f t="shared" si="5"/>
        <v>7105.7669220000007</v>
      </c>
      <c r="C99" s="329">
        <v>853.97899299999995</v>
      </c>
      <c r="D99" s="329">
        <v>0</v>
      </c>
      <c r="E99" s="329">
        <v>4.1540010000000001</v>
      </c>
      <c r="F99" s="329">
        <v>620.39454000000001</v>
      </c>
      <c r="G99" s="329">
        <v>315.64432799999997</v>
      </c>
      <c r="H99" s="329">
        <v>410.729558</v>
      </c>
      <c r="I99" s="329">
        <v>2789.5136480000001</v>
      </c>
      <c r="J99" s="329">
        <v>1521.232452</v>
      </c>
      <c r="K99" s="329">
        <v>36.811928000000002</v>
      </c>
      <c r="L99" s="329">
        <v>44.264709000000003</v>
      </c>
      <c r="M99" s="329">
        <v>509.04276499999997</v>
      </c>
      <c r="N99" s="331"/>
    </row>
    <row r="100" spans="1:14" s="321" customFormat="1" ht="9" customHeight="1">
      <c r="A100" s="381" t="s">
        <v>16</v>
      </c>
      <c r="B100" s="329">
        <f t="shared" si="5"/>
        <v>11252.519692000002</v>
      </c>
      <c r="C100" s="329">
        <v>1441.3398259999999</v>
      </c>
      <c r="D100" s="329">
        <v>0</v>
      </c>
      <c r="E100" s="329">
        <v>107.955848</v>
      </c>
      <c r="F100" s="329">
        <v>625.774585</v>
      </c>
      <c r="G100" s="329">
        <v>115.72228</v>
      </c>
      <c r="H100" s="329">
        <v>259.84940399999999</v>
      </c>
      <c r="I100" s="329">
        <v>4680.320909</v>
      </c>
      <c r="J100" s="329">
        <v>3085.3084939999999</v>
      </c>
      <c r="K100" s="329">
        <v>260.57329700000003</v>
      </c>
      <c r="L100" s="329">
        <v>298.81991599999998</v>
      </c>
      <c r="M100" s="329">
        <v>376.85513300000002</v>
      </c>
      <c r="N100" s="331"/>
    </row>
    <row r="101" spans="1:14" s="321" customFormat="1" ht="9" customHeight="1">
      <c r="A101" s="381" t="s">
        <v>17</v>
      </c>
      <c r="B101" s="329">
        <f t="shared" si="5"/>
        <v>3713.371576</v>
      </c>
      <c r="C101" s="329">
        <v>189.418261</v>
      </c>
      <c r="D101" s="329">
        <v>0</v>
      </c>
      <c r="E101" s="329">
        <v>101.31967400000001</v>
      </c>
      <c r="F101" s="329">
        <v>197.574904</v>
      </c>
      <c r="G101" s="329">
        <v>39.824100000000001</v>
      </c>
      <c r="H101" s="329">
        <v>72.357534000000001</v>
      </c>
      <c r="I101" s="329">
        <v>1399.417565</v>
      </c>
      <c r="J101" s="329">
        <v>1421.623026</v>
      </c>
      <c r="K101" s="329">
        <v>62.628298000000001</v>
      </c>
      <c r="L101" s="329">
        <v>109.82126</v>
      </c>
      <c r="M101" s="329">
        <v>119.386954</v>
      </c>
      <c r="N101" s="331"/>
    </row>
    <row r="102" spans="1:14" s="321" customFormat="1" ht="9" customHeight="1">
      <c r="A102" s="382" t="s">
        <v>18</v>
      </c>
      <c r="B102" s="330">
        <f t="shared" si="5"/>
        <v>1388.4317229999999</v>
      </c>
      <c r="C102" s="330">
        <v>176.75632899999999</v>
      </c>
      <c r="D102" s="330">
        <v>0</v>
      </c>
      <c r="E102" s="330">
        <v>5.3056289999999997</v>
      </c>
      <c r="F102" s="330">
        <v>71.544257999999999</v>
      </c>
      <c r="G102" s="330">
        <v>10.778257999999999</v>
      </c>
      <c r="H102" s="330">
        <v>39.534768999999997</v>
      </c>
      <c r="I102" s="330">
        <v>700.27119200000004</v>
      </c>
      <c r="J102" s="330">
        <v>328.11403799999999</v>
      </c>
      <c r="K102" s="330">
        <v>15.766446999999999</v>
      </c>
      <c r="L102" s="330">
        <v>13.16929</v>
      </c>
      <c r="M102" s="330">
        <v>27.191513</v>
      </c>
      <c r="N102" s="331"/>
    </row>
    <row r="103" spans="1:14" s="321" customFormat="1" ht="9" customHeight="1">
      <c r="A103" s="381" t="s">
        <v>19</v>
      </c>
      <c r="B103" s="329">
        <f t="shared" si="5"/>
        <v>988.13825299999985</v>
      </c>
      <c r="C103" s="329">
        <v>41.326836</v>
      </c>
      <c r="D103" s="329">
        <v>0</v>
      </c>
      <c r="E103" s="329">
        <v>0.11700000000000001</v>
      </c>
      <c r="F103" s="329">
        <v>24.702774999999999</v>
      </c>
      <c r="G103" s="329">
        <v>5.3612390000000003</v>
      </c>
      <c r="H103" s="329">
        <v>12.264938000000001</v>
      </c>
      <c r="I103" s="329">
        <v>521.97910899999999</v>
      </c>
      <c r="J103" s="329">
        <v>290.49856999999997</v>
      </c>
      <c r="K103" s="329">
        <v>30.001982999999999</v>
      </c>
      <c r="L103" s="329">
        <v>11.878624</v>
      </c>
      <c r="M103" s="329">
        <v>50.007179000000001</v>
      </c>
      <c r="N103" s="331"/>
    </row>
    <row r="104" spans="1:14" s="321" customFormat="1" ht="9" customHeight="1">
      <c r="A104" s="381" t="s">
        <v>20</v>
      </c>
      <c r="B104" s="329">
        <f t="shared" si="5"/>
        <v>5132.1148529999991</v>
      </c>
      <c r="C104" s="329">
        <v>855.80647499999998</v>
      </c>
      <c r="D104" s="329">
        <v>0</v>
      </c>
      <c r="E104" s="329">
        <v>26.637118999999998</v>
      </c>
      <c r="F104" s="329">
        <v>307.46801099999999</v>
      </c>
      <c r="G104" s="329">
        <v>185.42403899999999</v>
      </c>
      <c r="H104" s="329">
        <v>236.761448</v>
      </c>
      <c r="I104" s="329">
        <v>1902.922898</v>
      </c>
      <c r="J104" s="329">
        <v>915.96803299999999</v>
      </c>
      <c r="K104" s="329">
        <v>195.614304</v>
      </c>
      <c r="L104" s="329">
        <v>202.08491100000001</v>
      </c>
      <c r="M104" s="329">
        <v>303.427615</v>
      </c>
      <c r="N104" s="331"/>
    </row>
    <row r="105" spans="1:14" s="321" customFormat="1" ht="9" customHeight="1">
      <c r="A105" s="381" t="s">
        <v>21</v>
      </c>
      <c r="B105" s="329">
        <f t="shared" si="5"/>
        <v>1776.4272419999998</v>
      </c>
      <c r="C105" s="329">
        <v>69.190377999999995</v>
      </c>
      <c r="D105" s="329">
        <v>0</v>
      </c>
      <c r="E105" s="329">
        <v>2.4418760000000002</v>
      </c>
      <c r="F105" s="329">
        <v>74.896584000000004</v>
      </c>
      <c r="G105" s="329">
        <v>26.095780999999999</v>
      </c>
      <c r="H105" s="329">
        <v>47.624806</v>
      </c>
      <c r="I105" s="329">
        <v>1044.259221</v>
      </c>
      <c r="J105" s="329">
        <v>340.78237200000001</v>
      </c>
      <c r="K105" s="329">
        <v>32.272590000000001</v>
      </c>
      <c r="L105" s="329">
        <v>59.512366</v>
      </c>
      <c r="M105" s="329">
        <v>79.351268000000005</v>
      </c>
      <c r="N105" s="331"/>
    </row>
    <row r="106" spans="1:14" s="321" customFormat="1" ht="9" customHeight="1">
      <c r="A106" s="382" t="s">
        <v>22</v>
      </c>
      <c r="B106" s="330">
        <f t="shared" si="5"/>
        <v>3051.5885200000002</v>
      </c>
      <c r="C106" s="330">
        <v>226.03747100000001</v>
      </c>
      <c r="D106" s="330">
        <v>29.780806999999999</v>
      </c>
      <c r="E106" s="330">
        <v>0</v>
      </c>
      <c r="F106" s="330">
        <v>223.82529600000001</v>
      </c>
      <c r="G106" s="330">
        <v>65.282971000000003</v>
      </c>
      <c r="H106" s="330">
        <v>54.650514999999999</v>
      </c>
      <c r="I106" s="330">
        <v>1662.061907</v>
      </c>
      <c r="J106" s="330">
        <v>502.57534500000003</v>
      </c>
      <c r="K106" s="330">
        <v>115.589916</v>
      </c>
      <c r="L106" s="330">
        <v>107.566427</v>
      </c>
      <c r="M106" s="330">
        <v>64.217865000000003</v>
      </c>
      <c r="N106" s="331"/>
    </row>
    <row r="107" spans="1:14" s="321" customFormat="1" ht="9" customHeight="1">
      <c r="A107" s="381" t="s">
        <v>23</v>
      </c>
      <c r="B107" s="329">
        <f t="shared" si="5"/>
        <v>1675.6410930000002</v>
      </c>
      <c r="C107" s="329">
        <v>257.68652400000002</v>
      </c>
      <c r="D107" s="329">
        <v>0</v>
      </c>
      <c r="E107" s="329">
        <v>5.8341799999999999</v>
      </c>
      <c r="F107" s="329">
        <v>35.913564000000001</v>
      </c>
      <c r="G107" s="329">
        <v>35.163044999999997</v>
      </c>
      <c r="H107" s="329">
        <v>54.383682</v>
      </c>
      <c r="I107" s="329">
        <v>769.479016</v>
      </c>
      <c r="J107" s="329">
        <v>448.01382799999999</v>
      </c>
      <c r="K107" s="329">
        <v>23.682269999999999</v>
      </c>
      <c r="L107" s="329">
        <v>4.705768</v>
      </c>
      <c r="M107" s="329">
        <v>40.779215999999998</v>
      </c>
      <c r="N107" s="331"/>
    </row>
    <row r="108" spans="1:14" s="321" customFormat="1" ht="9" customHeight="1">
      <c r="A108" s="381" t="s">
        <v>24</v>
      </c>
      <c r="B108" s="329">
        <f t="shared" si="5"/>
        <v>1350.378876</v>
      </c>
      <c r="C108" s="329">
        <v>229.84313800000001</v>
      </c>
      <c r="D108" s="329">
        <v>0</v>
      </c>
      <c r="E108" s="329">
        <v>0.54765399999999997</v>
      </c>
      <c r="F108" s="329">
        <v>155.56386699999999</v>
      </c>
      <c r="G108" s="329">
        <v>20.018744000000002</v>
      </c>
      <c r="H108" s="329">
        <v>93.002200999999999</v>
      </c>
      <c r="I108" s="329">
        <v>470.966407</v>
      </c>
      <c r="J108" s="329">
        <v>232.79710600000001</v>
      </c>
      <c r="K108" s="329">
        <v>73.269040000000004</v>
      </c>
      <c r="L108" s="329">
        <v>31.688254000000001</v>
      </c>
      <c r="M108" s="329">
        <v>42.682465000000001</v>
      </c>
      <c r="N108" s="331"/>
    </row>
    <row r="109" spans="1:14" s="321" customFormat="1" ht="9" customHeight="1">
      <c r="A109" s="381" t="s">
        <v>25</v>
      </c>
      <c r="B109" s="329">
        <f t="shared" si="5"/>
        <v>2178.247378</v>
      </c>
      <c r="C109" s="329">
        <v>89.738564999999994</v>
      </c>
      <c r="D109" s="329">
        <v>0</v>
      </c>
      <c r="E109" s="329">
        <v>6.5758010000000002</v>
      </c>
      <c r="F109" s="329">
        <v>67.748778000000001</v>
      </c>
      <c r="G109" s="329">
        <v>23.507771999999999</v>
      </c>
      <c r="H109" s="329">
        <v>40.043112000000001</v>
      </c>
      <c r="I109" s="329">
        <v>869.99062000000004</v>
      </c>
      <c r="J109" s="329">
        <v>923.77095199999997</v>
      </c>
      <c r="K109" s="329">
        <v>57.571652999999998</v>
      </c>
      <c r="L109" s="329">
        <v>8.9164549999999991</v>
      </c>
      <c r="M109" s="329">
        <v>90.383669999999995</v>
      </c>
      <c r="N109" s="331"/>
    </row>
    <row r="110" spans="1:14" s="321" customFormat="1" ht="9" customHeight="1">
      <c r="A110" s="382" t="s">
        <v>26</v>
      </c>
      <c r="B110" s="330">
        <f t="shared" si="5"/>
        <v>2458.6545120000001</v>
      </c>
      <c r="C110" s="330">
        <v>271.32804099999998</v>
      </c>
      <c r="D110" s="330">
        <v>0</v>
      </c>
      <c r="E110" s="330">
        <v>21.915005000000001</v>
      </c>
      <c r="F110" s="330">
        <v>100.91945200000001</v>
      </c>
      <c r="G110" s="330">
        <v>21.941105</v>
      </c>
      <c r="H110" s="330">
        <v>161.292406</v>
      </c>
      <c r="I110" s="330">
        <v>945.87524099999996</v>
      </c>
      <c r="J110" s="330">
        <v>674.05305099999998</v>
      </c>
      <c r="K110" s="330">
        <v>57.548516999999997</v>
      </c>
      <c r="L110" s="330">
        <v>139.19268299999999</v>
      </c>
      <c r="M110" s="330">
        <v>64.589010999999999</v>
      </c>
      <c r="N110" s="331"/>
    </row>
    <row r="111" spans="1:14" s="321" customFormat="1" ht="9" customHeight="1">
      <c r="A111" s="381" t="s">
        <v>27</v>
      </c>
      <c r="B111" s="329">
        <f t="shared" si="5"/>
        <v>2461.246889</v>
      </c>
      <c r="C111" s="329">
        <v>287.58540599999998</v>
      </c>
      <c r="D111" s="329">
        <v>0</v>
      </c>
      <c r="E111" s="329">
        <v>7.5823910000000003</v>
      </c>
      <c r="F111" s="329">
        <v>173.41276400000001</v>
      </c>
      <c r="G111" s="329">
        <v>54.468049000000001</v>
      </c>
      <c r="H111" s="329">
        <v>111.688675</v>
      </c>
      <c r="I111" s="329">
        <v>1169.877549</v>
      </c>
      <c r="J111" s="329">
        <v>557.86296400000003</v>
      </c>
      <c r="K111" s="329">
        <v>35.394053</v>
      </c>
      <c r="L111" s="329">
        <v>7.4451330000000002</v>
      </c>
      <c r="M111" s="329">
        <v>55.929904999999998</v>
      </c>
      <c r="N111" s="331"/>
    </row>
    <row r="112" spans="1:14" s="321" customFormat="1" ht="9" customHeight="1">
      <c r="A112" s="381" t="s">
        <v>28</v>
      </c>
      <c r="B112" s="329">
        <f t="shared" si="5"/>
        <v>3718.5828609999999</v>
      </c>
      <c r="C112" s="329">
        <v>49.422459000000003</v>
      </c>
      <c r="D112" s="329">
        <v>356.70101299999999</v>
      </c>
      <c r="E112" s="329">
        <v>0</v>
      </c>
      <c r="F112" s="329">
        <v>19.783228999999999</v>
      </c>
      <c r="G112" s="329">
        <v>14.923151000000001</v>
      </c>
      <c r="H112" s="329">
        <v>50.472169999999998</v>
      </c>
      <c r="I112" s="329">
        <v>1860.387917</v>
      </c>
      <c r="J112" s="329">
        <v>666.16918599999997</v>
      </c>
      <c r="K112" s="329">
        <v>422.89365800000002</v>
      </c>
      <c r="L112" s="329">
        <v>0</v>
      </c>
      <c r="M112" s="329">
        <v>277.83007800000001</v>
      </c>
      <c r="N112" s="331"/>
    </row>
    <row r="113" spans="1:14" s="321" customFormat="1" ht="9" customHeight="1">
      <c r="A113" s="381" t="s">
        <v>29</v>
      </c>
      <c r="B113" s="329">
        <f t="shared" si="5"/>
        <v>2913.890621</v>
      </c>
      <c r="C113" s="329">
        <v>175.501688</v>
      </c>
      <c r="D113" s="329">
        <v>0</v>
      </c>
      <c r="E113" s="329">
        <v>2.2037330000000002</v>
      </c>
      <c r="F113" s="329">
        <v>113.35312500000001</v>
      </c>
      <c r="G113" s="329">
        <v>24.496106000000001</v>
      </c>
      <c r="H113" s="329">
        <v>410.358969</v>
      </c>
      <c r="I113" s="329">
        <v>1049.9493729999999</v>
      </c>
      <c r="J113" s="329">
        <v>694.14605500000005</v>
      </c>
      <c r="K113" s="329">
        <v>102.871808</v>
      </c>
      <c r="L113" s="329">
        <v>203.053631</v>
      </c>
      <c r="M113" s="329">
        <v>137.95613299999999</v>
      </c>
      <c r="N113" s="331"/>
    </row>
    <row r="114" spans="1:14" s="321" customFormat="1" ht="9" customHeight="1">
      <c r="A114" s="382" t="s">
        <v>30</v>
      </c>
      <c r="B114" s="330">
        <f t="shared" si="5"/>
        <v>888.83563500000002</v>
      </c>
      <c r="C114" s="330">
        <v>16.760681000000002</v>
      </c>
      <c r="D114" s="330">
        <v>0</v>
      </c>
      <c r="E114" s="330">
        <v>1.0653840000000001</v>
      </c>
      <c r="F114" s="330">
        <v>25.276705</v>
      </c>
      <c r="G114" s="330">
        <v>7.2599520000000002</v>
      </c>
      <c r="H114" s="330">
        <v>6.4466700000000001</v>
      </c>
      <c r="I114" s="330">
        <v>617.01679300000001</v>
      </c>
      <c r="J114" s="330">
        <v>172.674982</v>
      </c>
      <c r="K114" s="330">
        <v>19.351942000000001</v>
      </c>
      <c r="L114" s="330">
        <v>0.80996100000000004</v>
      </c>
      <c r="M114" s="330">
        <v>22.172564999999999</v>
      </c>
      <c r="N114" s="331"/>
    </row>
    <row r="115" spans="1:14" s="321" customFormat="1" ht="9" customHeight="1">
      <c r="A115" s="381" t="s">
        <v>31</v>
      </c>
      <c r="B115" s="329">
        <f t="shared" si="5"/>
        <v>3707.4118269999999</v>
      </c>
      <c r="C115" s="329">
        <v>252.355707</v>
      </c>
      <c r="D115" s="329">
        <v>0</v>
      </c>
      <c r="E115" s="329">
        <v>25.765808</v>
      </c>
      <c r="F115" s="329">
        <v>78.785813000000005</v>
      </c>
      <c r="G115" s="329">
        <v>43.474795</v>
      </c>
      <c r="H115" s="329">
        <v>128.27485300000001</v>
      </c>
      <c r="I115" s="329">
        <v>2181.4792280000001</v>
      </c>
      <c r="J115" s="329">
        <v>639.80028400000003</v>
      </c>
      <c r="K115" s="329">
        <v>197.981649</v>
      </c>
      <c r="L115" s="329">
        <v>115.98491300000001</v>
      </c>
      <c r="M115" s="329">
        <v>43.508777000000002</v>
      </c>
      <c r="N115" s="331"/>
    </row>
    <row r="116" spans="1:14" s="321" customFormat="1" ht="9" customHeight="1">
      <c r="A116" s="381" t="s">
        <v>32</v>
      </c>
      <c r="B116" s="329">
        <f t="shared" si="5"/>
        <v>1071.0847699999999</v>
      </c>
      <c r="C116" s="329">
        <v>96.271454000000006</v>
      </c>
      <c r="D116" s="329">
        <v>0</v>
      </c>
      <c r="E116" s="329">
        <v>2.9215529999999998</v>
      </c>
      <c r="F116" s="329">
        <v>17.384093</v>
      </c>
      <c r="G116" s="329">
        <v>10.493634</v>
      </c>
      <c r="H116" s="329">
        <v>23.609300999999999</v>
      </c>
      <c r="I116" s="329">
        <v>678.48074599999995</v>
      </c>
      <c r="J116" s="329">
        <v>203.767821</v>
      </c>
      <c r="K116" s="329">
        <v>0</v>
      </c>
      <c r="L116" s="329">
        <v>8.8673859999999998</v>
      </c>
      <c r="M116" s="329">
        <v>29.288782000000001</v>
      </c>
      <c r="N116" s="331"/>
    </row>
    <row r="117" spans="1:14" s="321" customFormat="1" ht="9" customHeight="1">
      <c r="A117" s="381" t="s">
        <v>33</v>
      </c>
      <c r="B117" s="329">
        <f t="shared" si="5"/>
        <v>1837.2967080000001</v>
      </c>
      <c r="C117" s="329">
        <v>60.092301999999997</v>
      </c>
      <c r="D117" s="329">
        <v>0</v>
      </c>
      <c r="E117" s="329">
        <v>0.40115899999999999</v>
      </c>
      <c r="F117" s="329">
        <v>107.675952</v>
      </c>
      <c r="G117" s="329">
        <v>18.176879</v>
      </c>
      <c r="H117" s="329">
        <v>39.646121000000001</v>
      </c>
      <c r="I117" s="329">
        <v>736.48494200000005</v>
      </c>
      <c r="J117" s="329">
        <v>587.63492599999995</v>
      </c>
      <c r="K117" s="329">
        <v>148.568725</v>
      </c>
      <c r="L117" s="329">
        <v>42.198905000000003</v>
      </c>
      <c r="M117" s="329">
        <v>96.416797000000003</v>
      </c>
      <c r="N117" s="331"/>
    </row>
    <row r="118" spans="1:14" s="321" customFormat="1" ht="9" customHeight="1">
      <c r="A118" s="381"/>
      <c r="B118" s="329"/>
      <c r="C118" s="329"/>
      <c r="D118" s="329"/>
      <c r="E118" s="329"/>
      <c r="F118" s="329"/>
      <c r="G118" s="329"/>
      <c r="H118" s="329"/>
      <c r="I118" s="329"/>
      <c r="J118" s="329"/>
      <c r="K118" s="329"/>
      <c r="L118" s="329"/>
      <c r="M118" s="329"/>
      <c r="N118" s="379"/>
    </row>
    <row r="119" spans="1:14" s="321" customFormat="1" ht="9" customHeight="1">
      <c r="A119" s="333">
        <v>2001</v>
      </c>
      <c r="B119" s="303"/>
      <c r="C119" s="378"/>
      <c r="D119" s="378"/>
      <c r="E119" s="378"/>
      <c r="F119" s="378"/>
      <c r="G119" s="378"/>
      <c r="H119" s="378"/>
      <c r="I119" s="378"/>
      <c r="J119" s="378"/>
      <c r="K119" s="378"/>
      <c r="L119" s="378"/>
      <c r="M119" s="378"/>
      <c r="N119" s="379"/>
    </row>
    <row r="120" spans="1:14" s="321" customFormat="1" ht="9" customHeight="1">
      <c r="A120" s="333" t="s">
        <v>1</v>
      </c>
      <c r="B120" s="309">
        <f>SUM(B122:B153)</f>
        <v>100851.62748599998</v>
      </c>
      <c r="C120" s="309">
        <f>SUM(C122:C153)</f>
        <v>9554.226885</v>
      </c>
      <c r="D120" s="309">
        <f t="shared" ref="D120:M120" si="6">SUM(D122:D153)</f>
        <v>431.83109200000001</v>
      </c>
      <c r="E120" s="309">
        <f t="shared" si="6"/>
        <v>394.57330100000007</v>
      </c>
      <c r="F120" s="309">
        <f t="shared" si="6"/>
        <v>5330.8085200000005</v>
      </c>
      <c r="G120" s="309">
        <f t="shared" si="6"/>
        <v>1646.9750240000003</v>
      </c>
      <c r="H120" s="309">
        <f t="shared" si="6"/>
        <v>4604.39023</v>
      </c>
      <c r="I120" s="309">
        <f t="shared" si="6"/>
        <v>39098.610624000008</v>
      </c>
      <c r="J120" s="309">
        <f t="shared" si="6"/>
        <v>30599.498978999996</v>
      </c>
      <c r="K120" s="309">
        <f t="shared" si="6"/>
        <v>2769.4642970000004</v>
      </c>
      <c r="L120" s="310">
        <f t="shared" si="6"/>
        <v>2941.5879080000004</v>
      </c>
      <c r="M120" s="310">
        <f t="shared" si="6"/>
        <v>3479.6606259999985</v>
      </c>
      <c r="N120" s="380"/>
    </row>
    <row r="121" spans="1:14" s="321" customFormat="1" ht="3.95" customHeight="1">
      <c r="A121" s="333"/>
      <c r="B121" s="378"/>
      <c r="C121" s="378"/>
      <c r="D121" s="378"/>
      <c r="E121" s="378"/>
      <c r="F121" s="378"/>
      <c r="G121" s="378"/>
      <c r="H121" s="378"/>
      <c r="I121" s="378"/>
      <c r="J121" s="378"/>
      <c r="K121" s="378"/>
      <c r="L121" s="378"/>
      <c r="M121" s="378"/>
      <c r="N121" s="380"/>
    </row>
    <row r="122" spans="1:14" s="321" customFormat="1" ht="9" customHeight="1">
      <c r="A122" s="381" t="s">
        <v>2</v>
      </c>
      <c r="B122" s="329">
        <f>SUM(C122:M122)</f>
        <v>1365.287658</v>
      </c>
      <c r="C122" s="311">
        <v>91.739669000000006</v>
      </c>
      <c r="D122" s="311">
        <v>0</v>
      </c>
      <c r="E122" s="329">
        <v>0</v>
      </c>
      <c r="F122" s="311">
        <v>166.672292</v>
      </c>
      <c r="G122" s="311">
        <v>28.281600000000001</v>
      </c>
      <c r="H122" s="311">
        <v>41.156998999999999</v>
      </c>
      <c r="I122" s="311">
        <v>645.61472400000002</v>
      </c>
      <c r="J122" s="311">
        <v>234.70106699999999</v>
      </c>
      <c r="K122" s="311">
        <v>41.768504</v>
      </c>
      <c r="L122" s="311">
        <v>91.218693999999999</v>
      </c>
      <c r="M122" s="311">
        <v>24.134108999999999</v>
      </c>
      <c r="N122" s="319"/>
    </row>
    <row r="123" spans="1:14" s="321" customFormat="1" ht="9" customHeight="1">
      <c r="A123" s="381" t="s">
        <v>3</v>
      </c>
      <c r="B123" s="329">
        <f t="shared" ref="B123:B152" si="7">SUM(C123:M123)</f>
        <v>3425.3167850000004</v>
      </c>
      <c r="C123" s="311">
        <v>616.27439800000002</v>
      </c>
      <c r="D123" s="311">
        <v>0</v>
      </c>
      <c r="E123" s="329">
        <v>0.91639000000000004</v>
      </c>
      <c r="F123" s="311">
        <v>298.790795</v>
      </c>
      <c r="G123" s="311">
        <v>44.431783000000003</v>
      </c>
      <c r="H123" s="311">
        <v>301.79314699999998</v>
      </c>
      <c r="I123" s="311">
        <v>1348.1400450000001</v>
      </c>
      <c r="J123" s="311">
        <v>592.35658799999999</v>
      </c>
      <c r="K123" s="311">
        <v>19.820364000000001</v>
      </c>
      <c r="L123" s="311">
        <v>72.958568</v>
      </c>
      <c r="M123" s="311">
        <v>129.83470700000001</v>
      </c>
      <c r="N123" s="319"/>
    </row>
    <row r="124" spans="1:14" s="321" customFormat="1" ht="9" customHeight="1">
      <c r="A124" s="381" t="s">
        <v>4</v>
      </c>
      <c r="B124" s="329">
        <f t="shared" si="7"/>
        <v>906.02802099999997</v>
      </c>
      <c r="C124" s="311">
        <v>139.33772999999999</v>
      </c>
      <c r="D124" s="311">
        <v>0</v>
      </c>
      <c r="E124" s="329">
        <v>0</v>
      </c>
      <c r="F124" s="311">
        <v>99.666342</v>
      </c>
      <c r="G124" s="311">
        <v>15.359576000000001</v>
      </c>
      <c r="H124" s="311">
        <v>71.473247000000001</v>
      </c>
      <c r="I124" s="311">
        <v>327.49625099999997</v>
      </c>
      <c r="J124" s="311">
        <v>114.21013000000001</v>
      </c>
      <c r="K124" s="311">
        <v>28.62772</v>
      </c>
      <c r="L124" s="311">
        <v>79.919652999999997</v>
      </c>
      <c r="M124" s="311">
        <v>29.937372</v>
      </c>
      <c r="N124" s="319"/>
    </row>
    <row r="125" spans="1:14" s="321" customFormat="1" ht="9" customHeight="1">
      <c r="A125" s="382" t="s">
        <v>5</v>
      </c>
      <c r="B125" s="330">
        <f t="shared" si="7"/>
        <v>1263.9662309999999</v>
      </c>
      <c r="C125" s="317">
        <v>29.893542</v>
      </c>
      <c r="D125" s="317">
        <v>0</v>
      </c>
      <c r="E125" s="330">
        <v>0</v>
      </c>
      <c r="F125" s="317">
        <v>47.682358999999998</v>
      </c>
      <c r="G125" s="317">
        <v>17.775808000000001</v>
      </c>
      <c r="H125" s="317">
        <v>20.575120999999999</v>
      </c>
      <c r="I125" s="317">
        <v>720.21476399999995</v>
      </c>
      <c r="J125" s="317">
        <v>324.93042000000003</v>
      </c>
      <c r="K125" s="317">
        <v>55.570582999999999</v>
      </c>
      <c r="L125" s="317">
        <v>4.0527340000000001</v>
      </c>
      <c r="M125" s="317">
        <v>43.270899999999997</v>
      </c>
      <c r="N125" s="319"/>
    </row>
    <row r="126" spans="1:14" s="321" customFormat="1" ht="9" customHeight="1">
      <c r="A126" s="381" t="s">
        <v>6</v>
      </c>
      <c r="B126" s="329">
        <f t="shared" si="7"/>
        <v>2548.2587350000003</v>
      </c>
      <c r="C126" s="311">
        <v>312.36139700000001</v>
      </c>
      <c r="D126" s="311">
        <v>15.83756</v>
      </c>
      <c r="E126" s="329">
        <v>13.426879</v>
      </c>
      <c r="F126" s="311">
        <v>254.91987</v>
      </c>
      <c r="G126" s="311">
        <v>24.136021</v>
      </c>
      <c r="H126" s="311">
        <v>105.142027</v>
      </c>
      <c r="I126" s="311">
        <v>1104.664974</v>
      </c>
      <c r="J126" s="311">
        <v>627.46702600000003</v>
      </c>
      <c r="K126" s="311">
        <v>13.634876</v>
      </c>
      <c r="L126" s="311">
        <v>25.114740000000001</v>
      </c>
      <c r="M126" s="311">
        <v>51.553364999999999</v>
      </c>
      <c r="N126" s="319"/>
    </row>
    <row r="127" spans="1:14" s="321" customFormat="1" ht="9" customHeight="1">
      <c r="A127" s="381" t="s">
        <v>7</v>
      </c>
      <c r="B127" s="329">
        <f t="shared" si="7"/>
        <v>826.12004600000012</v>
      </c>
      <c r="C127" s="311">
        <v>53.713526999999999</v>
      </c>
      <c r="D127" s="311">
        <v>0</v>
      </c>
      <c r="E127" s="329">
        <v>3.7799999999999999E-3</v>
      </c>
      <c r="F127" s="311">
        <v>71.275677999999999</v>
      </c>
      <c r="G127" s="311">
        <v>11.010361</v>
      </c>
      <c r="H127" s="311">
        <v>42.700400000000002</v>
      </c>
      <c r="I127" s="311">
        <v>409.453577</v>
      </c>
      <c r="J127" s="311">
        <v>145.570718</v>
      </c>
      <c r="K127" s="311">
        <v>0.813608</v>
      </c>
      <c r="L127" s="311">
        <v>73.379903999999996</v>
      </c>
      <c r="M127" s="311">
        <v>18.198492999999999</v>
      </c>
      <c r="N127" s="319"/>
    </row>
    <row r="128" spans="1:14" s="321" customFormat="1" ht="9" customHeight="1">
      <c r="A128" s="381" t="s">
        <v>8</v>
      </c>
      <c r="B128" s="329">
        <f t="shared" si="7"/>
        <v>1249.1337970000002</v>
      </c>
      <c r="C128" s="311">
        <v>83.501142999999999</v>
      </c>
      <c r="D128" s="311">
        <v>0</v>
      </c>
      <c r="E128" s="329">
        <v>0</v>
      </c>
      <c r="F128" s="311">
        <v>45.814100000000003</v>
      </c>
      <c r="G128" s="311">
        <v>14.902091</v>
      </c>
      <c r="H128" s="311">
        <v>23.741631000000002</v>
      </c>
      <c r="I128" s="311">
        <v>580.36030600000004</v>
      </c>
      <c r="J128" s="311">
        <v>399.45210400000002</v>
      </c>
      <c r="K128" s="311">
        <v>4.7189040000000002</v>
      </c>
      <c r="L128" s="329">
        <v>2.5999999999999999E-2</v>
      </c>
      <c r="M128" s="311">
        <v>96.617518000000004</v>
      </c>
      <c r="N128" s="319"/>
    </row>
    <row r="129" spans="1:14" s="321" customFormat="1" ht="9" customHeight="1">
      <c r="A129" s="382" t="s">
        <v>9</v>
      </c>
      <c r="B129" s="330">
        <f t="shared" si="7"/>
        <v>3950.5821089999999</v>
      </c>
      <c r="C129" s="317">
        <v>569.92126099999996</v>
      </c>
      <c r="D129" s="317">
        <v>0</v>
      </c>
      <c r="E129" s="330">
        <v>8.3435839999999999</v>
      </c>
      <c r="F129" s="317">
        <v>343.89065499999998</v>
      </c>
      <c r="G129" s="317">
        <v>64.454999999999998</v>
      </c>
      <c r="H129" s="317">
        <v>409.91217799999998</v>
      </c>
      <c r="I129" s="317">
        <v>1517.540534</v>
      </c>
      <c r="J129" s="317">
        <v>959.45445400000006</v>
      </c>
      <c r="K129" s="317">
        <v>8.5352979999999992</v>
      </c>
      <c r="L129" s="317">
        <v>68.529145</v>
      </c>
      <c r="M129" s="317">
        <v>0</v>
      </c>
      <c r="N129" s="319"/>
    </row>
    <row r="130" spans="1:14" s="321" customFormat="1" ht="9" customHeight="1">
      <c r="A130" s="381" t="s">
        <v>11</v>
      </c>
      <c r="B130" s="329">
        <f t="shared" si="7"/>
        <v>1752.1302759999999</v>
      </c>
      <c r="C130" s="311">
        <v>93.844571999999999</v>
      </c>
      <c r="D130" s="311">
        <v>0.25067299999999998</v>
      </c>
      <c r="E130" s="329">
        <v>0.166404</v>
      </c>
      <c r="F130" s="311">
        <v>119.314836</v>
      </c>
      <c r="G130" s="311">
        <v>11.466341999999999</v>
      </c>
      <c r="H130" s="311">
        <v>56.391409000000003</v>
      </c>
      <c r="I130" s="311">
        <v>772.12656400000003</v>
      </c>
      <c r="J130" s="311">
        <v>595.04245900000001</v>
      </c>
      <c r="K130" s="311">
        <v>49.893264000000002</v>
      </c>
      <c r="L130" s="311">
        <v>36.133327999999999</v>
      </c>
      <c r="M130" s="311">
        <v>17.500425</v>
      </c>
      <c r="N130" s="319"/>
    </row>
    <row r="131" spans="1:14" s="321" customFormat="1" ht="9" customHeight="1">
      <c r="A131" s="381" t="s">
        <v>12</v>
      </c>
      <c r="B131" s="329">
        <f t="shared" si="7"/>
        <v>5298.8801760000006</v>
      </c>
      <c r="C131" s="311">
        <v>425.80667499999998</v>
      </c>
      <c r="D131" s="311">
        <v>0</v>
      </c>
      <c r="E131" s="329">
        <v>32.362499999999997</v>
      </c>
      <c r="F131" s="311">
        <v>150.55568600000001</v>
      </c>
      <c r="G131" s="311">
        <v>153.33858900000001</v>
      </c>
      <c r="H131" s="311">
        <v>299.461972</v>
      </c>
      <c r="I131" s="311">
        <v>1738.543819</v>
      </c>
      <c r="J131" s="311">
        <v>1911.631652</v>
      </c>
      <c r="K131" s="311">
        <v>242.86825400000001</v>
      </c>
      <c r="L131" s="311">
        <v>9.2067099999999993</v>
      </c>
      <c r="M131" s="311">
        <v>335.10431899999998</v>
      </c>
      <c r="N131" s="319"/>
    </row>
    <row r="132" spans="1:14" s="321" customFormat="1" ht="9" customHeight="1">
      <c r="A132" s="381" t="s">
        <v>13</v>
      </c>
      <c r="B132" s="329">
        <f t="shared" si="7"/>
        <v>3239.9321710000004</v>
      </c>
      <c r="C132" s="311">
        <v>283.89663400000001</v>
      </c>
      <c r="D132" s="311">
        <v>0</v>
      </c>
      <c r="E132" s="329">
        <v>0.796458</v>
      </c>
      <c r="F132" s="311">
        <v>160.695097</v>
      </c>
      <c r="G132" s="311">
        <v>45.749775999999997</v>
      </c>
      <c r="H132" s="311">
        <v>51.527189999999997</v>
      </c>
      <c r="I132" s="311">
        <v>807.16146400000002</v>
      </c>
      <c r="J132" s="311">
        <v>1747.2992919999999</v>
      </c>
      <c r="K132" s="311">
        <v>54.858569000000003</v>
      </c>
      <c r="L132" s="311">
        <v>16.534680000000002</v>
      </c>
      <c r="M132" s="311">
        <v>71.413010999999997</v>
      </c>
      <c r="N132" s="319"/>
    </row>
    <row r="133" spans="1:14" s="321" customFormat="1" ht="9" customHeight="1">
      <c r="A133" s="382" t="s">
        <v>14</v>
      </c>
      <c r="B133" s="330">
        <f t="shared" si="7"/>
        <v>2367.7440680000004</v>
      </c>
      <c r="C133" s="330">
        <v>117.310604</v>
      </c>
      <c r="D133" s="330">
        <v>1.204221</v>
      </c>
      <c r="E133" s="330">
        <v>0.70710399999999995</v>
      </c>
      <c r="F133" s="330">
        <v>93.411412999999996</v>
      </c>
      <c r="G133" s="330">
        <v>15.592860999999999</v>
      </c>
      <c r="H133" s="330">
        <v>43.653770999999999</v>
      </c>
      <c r="I133" s="330">
        <v>1009.1243040000001</v>
      </c>
      <c r="J133" s="330">
        <v>1038.2576730000001</v>
      </c>
      <c r="K133" s="330">
        <v>3.2200479999999998</v>
      </c>
      <c r="L133" s="330">
        <v>33.567219000000001</v>
      </c>
      <c r="M133" s="330">
        <v>11.694850000000001</v>
      </c>
      <c r="N133" s="331"/>
    </row>
    <row r="134" spans="1:14" s="321" customFormat="1" ht="9" customHeight="1">
      <c r="A134" s="381" t="s">
        <v>15</v>
      </c>
      <c r="B134" s="329">
        <f t="shared" si="7"/>
        <v>8497.7009519999992</v>
      </c>
      <c r="C134" s="329">
        <v>1091.5012529999999</v>
      </c>
      <c r="D134" s="329">
        <v>0</v>
      </c>
      <c r="E134" s="329">
        <v>0.41869200000000001</v>
      </c>
      <c r="F134" s="329">
        <v>680.496531</v>
      </c>
      <c r="G134" s="329">
        <v>357.68623500000001</v>
      </c>
      <c r="H134" s="329">
        <v>535.391122</v>
      </c>
      <c r="I134" s="329">
        <v>3363.3753019999999</v>
      </c>
      <c r="J134" s="329">
        <v>1881.218707</v>
      </c>
      <c r="K134" s="329">
        <v>72.290818000000002</v>
      </c>
      <c r="L134" s="329">
        <v>84.641478000000006</v>
      </c>
      <c r="M134" s="329">
        <v>430.680814</v>
      </c>
      <c r="N134" s="331"/>
    </row>
    <row r="135" spans="1:14" s="321" customFormat="1" ht="9" customHeight="1">
      <c r="A135" s="381" t="s">
        <v>16</v>
      </c>
      <c r="B135" s="329">
        <f t="shared" si="7"/>
        <v>13847.558940999999</v>
      </c>
      <c r="C135" s="311">
        <v>1702.096051</v>
      </c>
      <c r="D135" s="311">
        <v>0</v>
      </c>
      <c r="E135" s="329">
        <v>88.708284000000006</v>
      </c>
      <c r="F135" s="311">
        <v>778.37284699999998</v>
      </c>
      <c r="G135" s="311">
        <v>190.35106099999999</v>
      </c>
      <c r="H135" s="311">
        <v>303.659065</v>
      </c>
      <c r="I135" s="311">
        <v>5025.6354789999996</v>
      </c>
      <c r="J135" s="311">
        <v>4074.2740829999998</v>
      </c>
      <c r="K135" s="311">
        <v>354.18408399999998</v>
      </c>
      <c r="L135" s="311">
        <v>1023.165256</v>
      </c>
      <c r="M135" s="311">
        <v>307.112731</v>
      </c>
      <c r="N135" s="319"/>
    </row>
    <row r="136" spans="1:14" s="321" customFormat="1" ht="9" customHeight="1">
      <c r="A136" s="381" t="s">
        <v>17</v>
      </c>
      <c r="B136" s="329">
        <f t="shared" si="7"/>
        <v>4467.0056019999993</v>
      </c>
      <c r="C136" s="311">
        <v>223.24097800000001</v>
      </c>
      <c r="D136" s="311">
        <v>0</v>
      </c>
      <c r="E136" s="329">
        <v>121.24543</v>
      </c>
      <c r="F136" s="311">
        <v>210.29883000000001</v>
      </c>
      <c r="G136" s="311">
        <v>36.038890000000002</v>
      </c>
      <c r="H136" s="311">
        <v>90.336823999999993</v>
      </c>
      <c r="I136" s="311">
        <v>1532.4499780000001</v>
      </c>
      <c r="J136" s="311">
        <v>1832.7030219999999</v>
      </c>
      <c r="K136" s="311">
        <v>41.931310000000003</v>
      </c>
      <c r="L136" s="311">
        <v>287.47945900000002</v>
      </c>
      <c r="M136" s="311">
        <v>91.280880999999994</v>
      </c>
      <c r="N136" s="319"/>
    </row>
    <row r="137" spans="1:14" s="321" customFormat="1" ht="9" customHeight="1">
      <c r="A137" s="382" t="s">
        <v>18</v>
      </c>
      <c r="B137" s="330">
        <f t="shared" si="7"/>
        <v>2019.827978</v>
      </c>
      <c r="C137" s="317">
        <v>225.17582999999999</v>
      </c>
      <c r="D137" s="317">
        <v>0</v>
      </c>
      <c r="E137" s="330">
        <v>12.406874</v>
      </c>
      <c r="F137" s="317">
        <v>96.019195999999994</v>
      </c>
      <c r="G137" s="317">
        <v>26.674403999999999</v>
      </c>
      <c r="H137" s="317">
        <v>46.603009999999998</v>
      </c>
      <c r="I137" s="317">
        <v>1004.433439</v>
      </c>
      <c r="J137" s="317">
        <v>482.50838800000002</v>
      </c>
      <c r="K137" s="317">
        <v>51.366297000000003</v>
      </c>
      <c r="L137" s="317">
        <v>24.226524999999999</v>
      </c>
      <c r="M137" s="317">
        <v>50.414014999999999</v>
      </c>
      <c r="N137" s="319"/>
    </row>
    <row r="138" spans="1:14" s="321" customFormat="1" ht="9" customHeight="1">
      <c r="A138" s="381" t="s">
        <v>19</v>
      </c>
      <c r="B138" s="329">
        <f t="shared" si="7"/>
        <v>1141.0924210000001</v>
      </c>
      <c r="C138" s="311">
        <v>68.630018000000007</v>
      </c>
      <c r="D138" s="311">
        <v>0</v>
      </c>
      <c r="E138" s="329">
        <v>0.100227</v>
      </c>
      <c r="F138" s="311">
        <v>29.935669000000001</v>
      </c>
      <c r="G138" s="311">
        <v>5.9142910000000004</v>
      </c>
      <c r="H138" s="311">
        <v>11.825291999999999</v>
      </c>
      <c r="I138" s="311">
        <v>507.79220099999998</v>
      </c>
      <c r="J138" s="311">
        <v>336.69982199999998</v>
      </c>
      <c r="K138" s="311">
        <v>35.450583999999999</v>
      </c>
      <c r="L138" s="311">
        <v>11.541480999999999</v>
      </c>
      <c r="M138" s="311">
        <v>133.20283599999999</v>
      </c>
      <c r="N138" s="319"/>
    </row>
    <row r="139" spans="1:14" s="321" customFormat="1" ht="9" customHeight="1">
      <c r="A139" s="381" t="s">
        <v>20</v>
      </c>
      <c r="B139" s="329">
        <f t="shared" si="7"/>
        <v>5973.0294060000006</v>
      </c>
      <c r="C139" s="311">
        <v>1019.9110010000001</v>
      </c>
      <c r="D139" s="311">
        <v>0</v>
      </c>
      <c r="E139" s="329">
        <v>9.6379289999999997</v>
      </c>
      <c r="F139" s="311">
        <v>351.44809099999998</v>
      </c>
      <c r="G139" s="311">
        <v>175.21581399999999</v>
      </c>
      <c r="H139" s="311">
        <v>324.72706299999999</v>
      </c>
      <c r="I139" s="311">
        <v>2254.4589380000002</v>
      </c>
      <c r="J139" s="311">
        <v>1117.539</v>
      </c>
      <c r="K139" s="311">
        <v>354.83540900000003</v>
      </c>
      <c r="L139" s="311">
        <v>151.53585000000001</v>
      </c>
      <c r="M139" s="311">
        <v>213.72031100000001</v>
      </c>
      <c r="N139" s="319"/>
    </row>
    <row r="140" spans="1:14" s="321" customFormat="1" ht="9" customHeight="1">
      <c r="A140" s="381" t="s">
        <v>21</v>
      </c>
      <c r="B140" s="329">
        <f t="shared" si="7"/>
        <v>3158.1055769999998</v>
      </c>
      <c r="C140" s="311">
        <v>48.482751999999998</v>
      </c>
      <c r="D140" s="311">
        <v>0</v>
      </c>
      <c r="E140" s="329">
        <v>20.597873</v>
      </c>
      <c r="F140" s="311">
        <v>56.201991</v>
      </c>
      <c r="G140" s="311">
        <v>31.233345</v>
      </c>
      <c r="H140" s="311">
        <v>752.09203100000002</v>
      </c>
      <c r="I140" s="311">
        <v>335.68640199999999</v>
      </c>
      <c r="J140" s="311">
        <v>1672.0984739999999</v>
      </c>
      <c r="K140" s="311">
        <v>16.658626000000002</v>
      </c>
      <c r="L140" s="311">
        <v>6.2612290000000002</v>
      </c>
      <c r="M140" s="311">
        <v>218.79285400000001</v>
      </c>
      <c r="N140" s="319"/>
    </row>
    <row r="141" spans="1:14" s="321" customFormat="1" ht="9" customHeight="1">
      <c r="A141" s="382" t="s">
        <v>22</v>
      </c>
      <c r="B141" s="330">
        <f t="shared" si="7"/>
        <v>2401.7652940000007</v>
      </c>
      <c r="C141" s="317">
        <v>171.38172700000001</v>
      </c>
      <c r="D141" s="317">
        <v>0</v>
      </c>
      <c r="E141" s="330">
        <v>0.210368</v>
      </c>
      <c r="F141" s="317">
        <v>169.029662</v>
      </c>
      <c r="G141" s="317">
        <v>14.130872</v>
      </c>
      <c r="H141" s="317">
        <v>31.857386000000002</v>
      </c>
      <c r="I141" s="317">
        <v>790.70149600000002</v>
      </c>
      <c r="J141" s="317">
        <v>772.36879499999998</v>
      </c>
      <c r="K141" s="317">
        <v>308.17380200000002</v>
      </c>
      <c r="L141" s="317">
        <v>12.101039</v>
      </c>
      <c r="M141" s="317">
        <v>131.810147</v>
      </c>
      <c r="N141" s="319"/>
    </row>
    <row r="142" spans="1:14" s="321" customFormat="1" ht="9" customHeight="1">
      <c r="A142" s="381" t="s">
        <v>23</v>
      </c>
      <c r="B142" s="329">
        <f t="shared" si="7"/>
        <v>2090.831565</v>
      </c>
      <c r="C142" s="311">
        <v>336.75000699999998</v>
      </c>
      <c r="D142" s="311">
        <v>0</v>
      </c>
      <c r="E142" s="329">
        <v>10.082746</v>
      </c>
      <c r="F142" s="311">
        <v>49.437345000000001</v>
      </c>
      <c r="G142" s="311">
        <v>56.734423</v>
      </c>
      <c r="H142" s="311">
        <v>72.416883999999996</v>
      </c>
      <c r="I142" s="311">
        <v>889.85803399999998</v>
      </c>
      <c r="J142" s="311">
        <v>574.72689600000001</v>
      </c>
      <c r="K142" s="311">
        <v>20.241187</v>
      </c>
      <c r="L142" s="311">
        <v>31.584734000000001</v>
      </c>
      <c r="M142" s="311">
        <v>48.999308999999997</v>
      </c>
      <c r="N142" s="319"/>
    </row>
    <row r="143" spans="1:14" s="321" customFormat="1" ht="9" customHeight="1">
      <c r="A143" s="381" t="s">
        <v>24</v>
      </c>
      <c r="B143" s="329">
        <f t="shared" si="7"/>
        <v>1547.876945</v>
      </c>
      <c r="C143" s="311">
        <v>240.936848</v>
      </c>
      <c r="D143" s="311">
        <v>0</v>
      </c>
      <c r="E143" s="329">
        <v>0</v>
      </c>
      <c r="F143" s="311">
        <v>187.589742</v>
      </c>
      <c r="G143" s="311">
        <v>19.627939000000001</v>
      </c>
      <c r="H143" s="311">
        <v>120.403037</v>
      </c>
      <c r="I143" s="311">
        <v>582.11398399999996</v>
      </c>
      <c r="J143" s="311">
        <v>315.06827900000002</v>
      </c>
      <c r="K143" s="311">
        <v>45.296500999999999</v>
      </c>
      <c r="L143" s="311">
        <v>6.5892249999999999</v>
      </c>
      <c r="M143" s="311">
        <v>30.251390000000001</v>
      </c>
      <c r="N143" s="319"/>
    </row>
    <row r="144" spans="1:14" s="321" customFormat="1" ht="9" customHeight="1">
      <c r="A144" s="381" t="s">
        <v>25</v>
      </c>
      <c r="B144" s="329">
        <f t="shared" si="7"/>
        <v>2647.5450949999999</v>
      </c>
      <c r="C144" s="311">
        <v>104.529928</v>
      </c>
      <c r="D144" s="311">
        <v>0</v>
      </c>
      <c r="E144" s="329">
        <v>14.115223</v>
      </c>
      <c r="F144" s="311">
        <v>89.689285999999996</v>
      </c>
      <c r="G144" s="311">
        <v>27.234400000000001</v>
      </c>
      <c r="H144" s="311">
        <v>55.385390000000001</v>
      </c>
      <c r="I144" s="311">
        <v>1053.2760780000001</v>
      </c>
      <c r="J144" s="311">
        <v>1048.9940429999999</v>
      </c>
      <c r="K144" s="311">
        <v>49.864122000000002</v>
      </c>
      <c r="L144" s="311">
        <v>86.228093000000001</v>
      </c>
      <c r="M144" s="311">
        <v>118.228532</v>
      </c>
      <c r="N144" s="319"/>
    </row>
    <row r="145" spans="1:14" s="321" customFormat="1" ht="9" customHeight="1">
      <c r="A145" s="382" t="s">
        <v>26</v>
      </c>
      <c r="B145" s="330">
        <f t="shared" si="7"/>
        <v>2744.2406129999995</v>
      </c>
      <c r="C145" s="330">
        <v>315.05620699999997</v>
      </c>
      <c r="D145" s="330">
        <v>0</v>
      </c>
      <c r="E145" s="330">
        <v>0.79025699999999999</v>
      </c>
      <c r="F145" s="330">
        <v>109.099622</v>
      </c>
      <c r="G145" s="330">
        <v>26.756778000000001</v>
      </c>
      <c r="H145" s="330">
        <v>194.694007</v>
      </c>
      <c r="I145" s="330">
        <v>1056.091815</v>
      </c>
      <c r="J145" s="330">
        <v>810.891842</v>
      </c>
      <c r="K145" s="330">
        <v>95.662606999999994</v>
      </c>
      <c r="L145" s="330">
        <v>77.297721999999993</v>
      </c>
      <c r="M145" s="330">
        <v>57.899755999999996</v>
      </c>
      <c r="N145" s="331"/>
    </row>
    <row r="146" spans="1:14" s="321" customFormat="1" ht="9" customHeight="1">
      <c r="A146" s="381" t="s">
        <v>27</v>
      </c>
      <c r="B146" s="329">
        <f t="shared" si="7"/>
        <v>3004.4898120000003</v>
      </c>
      <c r="C146" s="311">
        <v>355.70541500000002</v>
      </c>
      <c r="D146" s="311">
        <v>0</v>
      </c>
      <c r="E146" s="329">
        <v>7.6811199999999999</v>
      </c>
      <c r="F146" s="311">
        <v>202.68858399999999</v>
      </c>
      <c r="G146" s="311">
        <v>45.835175999999997</v>
      </c>
      <c r="H146" s="311">
        <v>134.22410300000001</v>
      </c>
      <c r="I146" s="311">
        <v>1432.70318</v>
      </c>
      <c r="J146" s="311">
        <v>654.97760500000004</v>
      </c>
      <c r="K146" s="311">
        <v>99.026685999999998</v>
      </c>
      <c r="L146" s="311">
        <v>10.10712</v>
      </c>
      <c r="M146" s="311">
        <v>61.540823000000003</v>
      </c>
      <c r="N146" s="319"/>
    </row>
    <row r="147" spans="1:14" s="321" customFormat="1" ht="9" customHeight="1">
      <c r="A147" s="381" t="s">
        <v>28</v>
      </c>
      <c r="B147" s="329">
        <f t="shared" si="7"/>
        <v>3716.429016</v>
      </c>
      <c r="C147" s="311">
        <v>65.421000000000006</v>
      </c>
      <c r="D147" s="311">
        <v>409.05887899999999</v>
      </c>
      <c r="E147" s="329">
        <v>0</v>
      </c>
      <c r="F147" s="311">
        <v>34.057541000000001</v>
      </c>
      <c r="G147" s="311">
        <v>16.797929</v>
      </c>
      <c r="H147" s="311">
        <v>70.878086999999994</v>
      </c>
      <c r="I147" s="311">
        <v>2002.829424</v>
      </c>
      <c r="J147" s="311">
        <v>799.28788599999996</v>
      </c>
      <c r="K147" s="311">
        <v>290.33766500000002</v>
      </c>
      <c r="L147" s="311">
        <v>0</v>
      </c>
      <c r="M147" s="311">
        <v>27.760605000000002</v>
      </c>
      <c r="N147" s="319"/>
    </row>
    <row r="148" spans="1:14" s="321" customFormat="1" ht="9" customHeight="1">
      <c r="A148" s="381" t="s">
        <v>29</v>
      </c>
      <c r="B148" s="329">
        <f t="shared" si="7"/>
        <v>4271.2475750000003</v>
      </c>
      <c r="C148" s="311">
        <v>248.23453799999999</v>
      </c>
      <c r="D148" s="311">
        <v>0</v>
      </c>
      <c r="E148" s="329">
        <v>0.66273599999999999</v>
      </c>
      <c r="F148" s="311">
        <v>148.92885899999999</v>
      </c>
      <c r="G148" s="311">
        <v>43.418771999999997</v>
      </c>
      <c r="H148" s="311">
        <v>151.83545599999999</v>
      </c>
      <c r="I148" s="311">
        <v>2000.2544250000001</v>
      </c>
      <c r="J148" s="311">
        <v>823.60139500000002</v>
      </c>
      <c r="K148" s="311">
        <v>129.80576600000001</v>
      </c>
      <c r="L148" s="311">
        <v>285.16859499999998</v>
      </c>
      <c r="M148" s="311">
        <v>439.33703300000002</v>
      </c>
      <c r="N148" s="319"/>
    </row>
    <row r="149" spans="1:14" s="321" customFormat="1" ht="9" customHeight="1">
      <c r="A149" s="382" t="s">
        <v>30</v>
      </c>
      <c r="B149" s="330">
        <f t="shared" si="7"/>
        <v>1042.7698750000002</v>
      </c>
      <c r="C149" s="317">
        <v>20.746753999999999</v>
      </c>
      <c r="D149" s="317">
        <v>1.7693669999999999</v>
      </c>
      <c r="E149" s="330">
        <v>0</v>
      </c>
      <c r="F149" s="317">
        <v>28.631046999999999</v>
      </c>
      <c r="G149" s="317">
        <v>7.0772930000000001</v>
      </c>
      <c r="H149" s="317">
        <v>6.7556229999999999</v>
      </c>
      <c r="I149" s="317">
        <v>567.14227300000005</v>
      </c>
      <c r="J149" s="317">
        <v>360.76756599999999</v>
      </c>
      <c r="K149" s="317">
        <v>21.217214999999999</v>
      </c>
      <c r="L149" s="317">
        <v>2.3138359999999998</v>
      </c>
      <c r="M149" s="317">
        <v>26.348901000000001</v>
      </c>
      <c r="N149" s="319"/>
    </row>
    <row r="150" spans="1:14" s="321" customFormat="1" ht="9" customHeight="1">
      <c r="A150" s="381" t="s">
        <v>31</v>
      </c>
      <c r="B150" s="329">
        <f t="shared" si="7"/>
        <v>7057.3412859999999</v>
      </c>
      <c r="C150" s="311">
        <v>310.29445900000002</v>
      </c>
      <c r="D150" s="311">
        <v>3.1845219999999999</v>
      </c>
      <c r="E150" s="329">
        <v>34.459530999999998</v>
      </c>
      <c r="F150" s="311">
        <v>107.51249900000001</v>
      </c>
      <c r="G150" s="311">
        <v>87.172120000000007</v>
      </c>
      <c r="H150" s="311">
        <v>168.6789</v>
      </c>
      <c r="I150" s="311">
        <v>2398.0407319999999</v>
      </c>
      <c r="J150" s="311">
        <v>3392.3304170000001</v>
      </c>
      <c r="K150" s="311">
        <v>116.275141</v>
      </c>
      <c r="L150" s="311">
        <v>282.36122499999999</v>
      </c>
      <c r="M150" s="311">
        <v>157.03174000000001</v>
      </c>
      <c r="N150" s="319"/>
    </row>
    <row r="151" spans="1:14" s="321" customFormat="1" ht="9" customHeight="1">
      <c r="A151" s="381" t="s">
        <v>32</v>
      </c>
      <c r="B151" s="329">
        <f t="shared" si="7"/>
        <v>962.35987800000009</v>
      </c>
      <c r="C151" s="311">
        <v>116.104736</v>
      </c>
      <c r="D151" s="311">
        <v>0.52586999999999995</v>
      </c>
      <c r="E151" s="329">
        <v>3.6646709999999998</v>
      </c>
      <c r="F151" s="311">
        <v>27.030695000000001</v>
      </c>
      <c r="G151" s="311">
        <v>10.035542</v>
      </c>
      <c r="H151" s="311">
        <v>21.313029</v>
      </c>
      <c r="I151" s="311">
        <v>509.924915</v>
      </c>
      <c r="J151" s="311">
        <v>244.04848699999999</v>
      </c>
      <c r="K151" s="311">
        <v>0</v>
      </c>
      <c r="L151" s="311">
        <v>11.664198000000001</v>
      </c>
      <c r="M151" s="311">
        <v>18.047734999999999</v>
      </c>
      <c r="N151" s="319"/>
    </row>
    <row r="152" spans="1:14" s="321" customFormat="1" ht="9" customHeight="1">
      <c r="A152" s="381" t="s">
        <v>33</v>
      </c>
      <c r="B152" s="329">
        <f t="shared" si="7"/>
        <v>2067.0295820000001</v>
      </c>
      <c r="C152" s="311">
        <v>72.426231000000001</v>
      </c>
      <c r="D152" s="311">
        <v>0</v>
      </c>
      <c r="E152" s="329">
        <v>13.068241</v>
      </c>
      <c r="F152" s="311">
        <v>121.65136</v>
      </c>
      <c r="G152" s="311">
        <v>22.539932</v>
      </c>
      <c r="H152" s="311">
        <v>43.784829000000002</v>
      </c>
      <c r="I152" s="311">
        <v>811.40120300000001</v>
      </c>
      <c r="J152" s="311">
        <v>715.02068899999995</v>
      </c>
      <c r="K152" s="311">
        <v>142.51648499999999</v>
      </c>
      <c r="L152" s="311">
        <v>36.679468</v>
      </c>
      <c r="M152" s="311">
        <v>87.941143999999994</v>
      </c>
      <c r="N152" s="319"/>
    </row>
    <row r="153" spans="1:14" s="321" customFormat="1" ht="9" customHeight="1">
      <c r="A153" s="381"/>
      <c r="B153" s="329"/>
      <c r="C153" s="329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31"/>
    </row>
    <row r="154" spans="1:14" s="321" customFormat="1" ht="9" customHeight="1">
      <c r="A154" s="333">
        <v>2002</v>
      </c>
      <c r="B154" s="303"/>
      <c r="C154" s="378"/>
      <c r="D154" s="378"/>
      <c r="E154" s="378"/>
      <c r="F154" s="378"/>
      <c r="G154" s="378"/>
      <c r="H154" s="378"/>
      <c r="I154" s="378"/>
      <c r="J154" s="378"/>
      <c r="K154" s="378"/>
      <c r="L154" s="378"/>
      <c r="M154" s="378"/>
      <c r="N154" s="319"/>
    </row>
    <row r="155" spans="1:14" s="321" customFormat="1" ht="9" customHeight="1">
      <c r="A155" s="333" t="s">
        <v>1</v>
      </c>
      <c r="B155" s="309">
        <f>SUM(B157:B188)</f>
        <v>122343.32146099998</v>
      </c>
      <c r="C155" s="309">
        <f>SUM(C157:C188)</f>
        <v>11703.050640999998</v>
      </c>
      <c r="D155" s="309">
        <f t="shared" ref="D155:M155" si="8">SUM(D157:D188)</f>
        <v>68.963348999999994</v>
      </c>
      <c r="E155" s="309">
        <f t="shared" si="8"/>
        <v>482.96827400000001</v>
      </c>
      <c r="F155" s="309">
        <f t="shared" si="8"/>
        <v>6387.932061999999</v>
      </c>
      <c r="G155" s="309">
        <f t="shared" si="8"/>
        <v>1738.5844499999998</v>
      </c>
      <c r="H155" s="309">
        <f t="shared" si="8"/>
        <v>4625.9034770000007</v>
      </c>
      <c r="I155" s="309">
        <f t="shared" si="8"/>
        <v>42061.232757000005</v>
      </c>
      <c r="J155" s="309">
        <f t="shared" si="8"/>
        <v>41238.826269000005</v>
      </c>
      <c r="K155" s="309">
        <f t="shared" si="8"/>
        <v>4163.9250019999999</v>
      </c>
      <c r="L155" s="310">
        <f t="shared" si="8"/>
        <v>5398.289346999999</v>
      </c>
      <c r="M155" s="310">
        <f t="shared" si="8"/>
        <v>4473.6458329999996</v>
      </c>
      <c r="N155" s="380"/>
    </row>
    <row r="156" spans="1:14" s="321" customFormat="1" ht="3.95" customHeight="1">
      <c r="A156" s="333"/>
      <c r="B156" s="378"/>
      <c r="C156" s="378"/>
      <c r="D156" s="378"/>
      <c r="E156" s="378"/>
      <c r="F156" s="378"/>
      <c r="G156" s="378"/>
      <c r="H156" s="378"/>
      <c r="I156" s="378"/>
      <c r="J156" s="378"/>
      <c r="K156" s="378"/>
      <c r="L156" s="378"/>
      <c r="M156" s="378"/>
      <c r="N156" s="380"/>
    </row>
    <row r="157" spans="1:14" s="321" customFormat="1" ht="9" customHeight="1">
      <c r="A157" s="381" t="s">
        <v>2</v>
      </c>
      <c r="B157" s="329">
        <f>SUM(C157:M157)</f>
        <v>1323.4400639999999</v>
      </c>
      <c r="C157" s="311">
        <v>104.40136800000001</v>
      </c>
      <c r="D157" s="311">
        <v>0</v>
      </c>
      <c r="E157" s="329">
        <v>0</v>
      </c>
      <c r="F157" s="311">
        <v>166.00152499999999</v>
      </c>
      <c r="G157" s="311">
        <v>25.300851999999999</v>
      </c>
      <c r="H157" s="311">
        <v>51.607311000000003</v>
      </c>
      <c r="I157" s="311">
        <v>652.41248399999995</v>
      </c>
      <c r="J157" s="311">
        <v>288.93019900000002</v>
      </c>
      <c r="K157" s="311">
        <v>19.988071000000001</v>
      </c>
      <c r="L157" s="311">
        <v>8.5152439999999991</v>
      </c>
      <c r="M157" s="311">
        <v>6.28301</v>
      </c>
      <c r="N157" s="319"/>
    </row>
    <row r="158" spans="1:14" s="321" customFormat="1" ht="9" customHeight="1">
      <c r="A158" s="381" t="s">
        <v>3</v>
      </c>
      <c r="B158" s="329">
        <f t="shared" ref="B158:B187" si="9">SUM(C158:M158)</f>
        <v>3761.0157459999991</v>
      </c>
      <c r="C158" s="311">
        <v>712.51040699999999</v>
      </c>
      <c r="D158" s="311">
        <v>22.201854999999998</v>
      </c>
      <c r="E158" s="329">
        <v>1.158193</v>
      </c>
      <c r="F158" s="311">
        <v>314.521186</v>
      </c>
      <c r="G158" s="311">
        <v>23.555796999999998</v>
      </c>
      <c r="H158" s="311">
        <v>287.399879</v>
      </c>
      <c r="I158" s="311">
        <v>1373.3441130000001</v>
      </c>
      <c r="J158" s="311">
        <v>752.77405999999996</v>
      </c>
      <c r="K158" s="311">
        <v>74.392769999999999</v>
      </c>
      <c r="L158" s="311">
        <v>157.031882</v>
      </c>
      <c r="M158" s="311">
        <v>42.125604000000003</v>
      </c>
      <c r="N158" s="319"/>
    </row>
    <row r="159" spans="1:14" s="321" customFormat="1" ht="9" customHeight="1">
      <c r="A159" s="381" t="s">
        <v>4</v>
      </c>
      <c r="B159" s="329">
        <f t="shared" si="9"/>
        <v>936.77169399999991</v>
      </c>
      <c r="C159" s="311">
        <v>162.016402</v>
      </c>
      <c r="D159" s="311">
        <v>0</v>
      </c>
      <c r="E159" s="329">
        <v>2.7006830000000002</v>
      </c>
      <c r="F159" s="311">
        <v>104.049249</v>
      </c>
      <c r="G159" s="311">
        <v>19.601084</v>
      </c>
      <c r="H159" s="311">
        <v>30.079930999999998</v>
      </c>
      <c r="I159" s="311">
        <v>354.154</v>
      </c>
      <c r="J159" s="311">
        <v>127.254</v>
      </c>
      <c r="K159" s="311">
        <v>48.693868999999999</v>
      </c>
      <c r="L159" s="311">
        <v>70.766227999999998</v>
      </c>
      <c r="M159" s="311">
        <v>17.456247999999999</v>
      </c>
      <c r="N159" s="319"/>
    </row>
    <row r="160" spans="1:14" s="321" customFormat="1" ht="9" customHeight="1">
      <c r="A160" s="382" t="s">
        <v>5</v>
      </c>
      <c r="B160" s="330">
        <f t="shared" si="9"/>
        <v>1346.225862</v>
      </c>
      <c r="C160" s="317">
        <v>38.773352000000003</v>
      </c>
      <c r="D160" s="317">
        <v>0</v>
      </c>
      <c r="E160" s="330">
        <v>0.30400199999999999</v>
      </c>
      <c r="F160" s="317">
        <v>52.299906999999997</v>
      </c>
      <c r="G160" s="317">
        <v>19.672376</v>
      </c>
      <c r="H160" s="317">
        <v>14.916371</v>
      </c>
      <c r="I160" s="317">
        <v>611.96623899999997</v>
      </c>
      <c r="J160" s="317">
        <v>342.576323</v>
      </c>
      <c r="K160" s="317">
        <v>232.58591200000001</v>
      </c>
      <c r="L160" s="317">
        <v>19.572924</v>
      </c>
      <c r="M160" s="317">
        <v>13.558456</v>
      </c>
      <c r="N160" s="319"/>
    </row>
    <row r="161" spans="1:14" s="321" customFormat="1" ht="9" customHeight="1">
      <c r="A161" s="381" t="s">
        <v>6</v>
      </c>
      <c r="B161" s="329">
        <f t="shared" si="9"/>
        <v>2826.9817799999996</v>
      </c>
      <c r="C161" s="311">
        <v>350.69471199999998</v>
      </c>
      <c r="D161" s="311">
        <v>0</v>
      </c>
      <c r="E161" s="329">
        <v>16.420631</v>
      </c>
      <c r="F161" s="311">
        <v>299.53400699999997</v>
      </c>
      <c r="G161" s="311">
        <v>28.857002999999999</v>
      </c>
      <c r="H161" s="311">
        <v>106.35806100000001</v>
      </c>
      <c r="I161" s="311">
        <v>1063.447964</v>
      </c>
      <c r="J161" s="311">
        <v>664.55667600000004</v>
      </c>
      <c r="K161" s="311">
        <v>81.525205</v>
      </c>
      <c r="L161" s="311">
        <v>35.886336</v>
      </c>
      <c r="M161" s="311">
        <v>179.70118500000001</v>
      </c>
      <c r="N161" s="319"/>
    </row>
    <row r="162" spans="1:14" s="321" customFormat="1" ht="9" customHeight="1">
      <c r="A162" s="381" t="s">
        <v>7</v>
      </c>
      <c r="B162" s="329">
        <f t="shared" si="9"/>
        <v>978.58779199999992</v>
      </c>
      <c r="C162" s="311">
        <v>56.323276999999997</v>
      </c>
      <c r="D162" s="311">
        <v>0</v>
      </c>
      <c r="E162" s="329">
        <v>1.3375649999999999</v>
      </c>
      <c r="F162" s="311">
        <v>86.344380000000001</v>
      </c>
      <c r="G162" s="311">
        <v>10.630001</v>
      </c>
      <c r="H162" s="311">
        <v>68.057862999999998</v>
      </c>
      <c r="I162" s="311">
        <v>448.70858800000002</v>
      </c>
      <c r="J162" s="311">
        <v>167.81195199999999</v>
      </c>
      <c r="K162" s="311">
        <v>6.5978919999999999</v>
      </c>
      <c r="L162" s="311">
        <v>109.733521</v>
      </c>
      <c r="M162" s="311">
        <v>23.042753000000001</v>
      </c>
      <c r="N162" s="319"/>
    </row>
    <row r="163" spans="1:14" s="321" customFormat="1" ht="9" customHeight="1">
      <c r="A163" s="381" t="s">
        <v>8</v>
      </c>
      <c r="B163" s="329">
        <f t="shared" si="9"/>
        <v>5076.2389790000007</v>
      </c>
      <c r="C163" s="311">
        <v>122.711174</v>
      </c>
      <c r="D163" s="311">
        <v>0</v>
      </c>
      <c r="E163" s="329">
        <v>4.0627880000000003</v>
      </c>
      <c r="F163" s="311">
        <v>68.779336999999998</v>
      </c>
      <c r="G163" s="311">
        <v>23.979513000000001</v>
      </c>
      <c r="H163" s="311">
        <v>27.511810000000001</v>
      </c>
      <c r="I163" s="311">
        <v>1602.5530409999999</v>
      </c>
      <c r="J163" s="311">
        <v>3052.551352</v>
      </c>
      <c r="K163" s="311">
        <v>42.624648999999998</v>
      </c>
      <c r="L163" s="329">
        <v>41.085028000000001</v>
      </c>
      <c r="M163" s="311">
        <v>90.380286999999996</v>
      </c>
      <c r="N163" s="319"/>
    </row>
    <row r="164" spans="1:14" s="321" customFormat="1" ht="9" customHeight="1">
      <c r="A164" s="382" t="s">
        <v>9</v>
      </c>
      <c r="B164" s="330">
        <f t="shared" si="9"/>
        <v>4378.4219450000001</v>
      </c>
      <c r="C164" s="317">
        <v>670.78856399999995</v>
      </c>
      <c r="D164" s="317">
        <v>0</v>
      </c>
      <c r="E164" s="330">
        <v>14.271013</v>
      </c>
      <c r="F164" s="317">
        <v>386.64455099999998</v>
      </c>
      <c r="G164" s="317">
        <v>73.892611000000002</v>
      </c>
      <c r="H164" s="317">
        <v>274.85246799999999</v>
      </c>
      <c r="I164" s="317">
        <v>1533.2989700000001</v>
      </c>
      <c r="J164" s="317">
        <v>1294.879903</v>
      </c>
      <c r="K164" s="317">
        <v>4.585591</v>
      </c>
      <c r="L164" s="317">
        <v>125.208274</v>
      </c>
      <c r="M164" s="317">
        <v>0</v>
      </c>
      <c r="N164" s="319"/>
    </row>
    <row r="165" spans="1:14" s="321" customFormat="1" ht="9" customHeight="1">
      <c r="A165" s="381" t="s">
        <v>11</v>
      </c>
      <c r="B165" s="329">
        <f t="shared" si="9"/>
        <v>1809.8959750000001</v>
      </c>
      <c r="C165" s="311">
        <v>110.00524799999999</v>
      </c>
      <c r="D165" s="311">
        <v>0</v>
      </c>
      <c r="E165" s="329">
        <v>0</v>
      </c>
      <c r="F165" s="311">
        <v>137.513677</v>
      </c>
      <c r="G165" s="311">
        <v>9.6995249999999995</v>
      </c>
      <c r="H165" s="311">
        <v>53.860362000000002</v>
      </c>
      <c r="I165" s="311">
        <v>702.10283500000003</v>
      </c>
      <c r="J165" s="311">
        <v>650.458257</v>
      </c>
      <c r="K165" s="311">
        <v>24.000751999999999</v>
      </c>
      <c r="L165" s="311">
        <v>113.44917599999999</v>
      </c>
      <c r="M165" s="311">
        <v>8.8061430000000005</v>
      </c>
      <c r="N165" s="319"/>
    </row>
    <row r="166" spans="1:14" s="321" customFormat="1" ht="9" customHeight="1">
      <c r="A166" s="381" t="s">
        <v>12</v>
      </c>
      <c r="B166" s="329">
        <f t="shared" si="9"/>
        <v>6341.757791</v>
      </c>
      <c r="C166" s="311">
        <v>493.21224000000001</v>
      </c>
      <c r="D166" s="311">
        <v>0</v>
      </c>
      <c r="E166" s="329">
        <v>46.674959999999999</v>
      </c>
      <c r="F166" s="311">
        <v>189.393157</v>
      </c>
      <c r="G166" s="311">
        <v>142.802313</v>
      </c>
      <c r="H166" s="311">
        <v>255.33949999999999</v>
      </c>
      <c r="I166" s="311">
        <v>1753.0499110000001</v>
      </c>
      <c r="J166" s="311">
        <v>2329.1880169999999</v>
      </c>
      <c r="K166" s="311">
        <v>513.89833299999998</v>
      </c>
      <c r="L166" s="311">
        <v>23.266016</v>
      </c>
      <c r="M166" s="311">
        <v>594.93334400000003</v>
      </c>
      <c r="N166" s="319"/>
    </row>
    <row r="167" spans="1:14" s="321" customFormat="1" ht="9" customHeight="1">
      <c r="A167" s="381" t="s">
        <v>13</v>
      </c>
      <c r="B167" s="329">
        <f t="shared" si="9"/>
        <v>2871.9943139999996</v>
      </c>
      <c r="C167" s="311">
        <v>230.306635</v>
      </c>
      <c r="D167" s="311">
        <v>0</v>
      </c>
      <c r="E167" s="329">
        <v>0</v>
      </c>
      <c r="F167" s="311">
        <v>167.06399400000001</v>
      </c>
      <c r="G167" s="311">
        <v>16.223379000000001</v>
      </c>
      <c r="H167" s="311">
        <v>123.896385</v>
      </c>
      <c r="I167" s="311">
        <v>681.26668299999994</v>
      </c>
      <c r="J167" s="311">
        <v>1553.575574</v>
      </c>
      <c r="K167" s="311">
        <v>42.218246000000001</v>
      </c>
      <c r="L167" s="311">
        <v>53.637507999999997</v>
      </c>
      <c r="M167" s="311">
        <v>3.8059099999999999</v>
      </c>
      <c r="N167" s="319"/>
    </row>
    <row r="168" spans="1:14" s="321" customFormat="1" ht="9" customHeight="1">
      <c r="A168" s="382" t="s">
        <v>14</v>
      </c>
      <c r="B168" s="330">
        <f t="shared" si="9"/>
        <v>2483.7115939999999</v>
      </c>
      <c r="C168" s="330">
        <v>144.625091</v>
      </c>
      <c r="D168" s="330">
        <v>0</v>
      </c>
      <c r="E168" s="330">
        <v>8.3850000000000001E-3</v>
      </c>
      <c r="F168" s="330">
        <v>102.314329</v>
      </c>
      <c r="G168" s="330">
        <v>15.042674</v>
      </c>
      <c r="H168" s="330">
        <v>53.165711000000002</v>
      </c>
      <c r="I168" s="330">
        <v>1097.868246</v>
      </c>
      <c r="J168" s="330">
        <v>1030.3355300000001</v>
      </c>
      <c r="K168" s="330">
        <v>17.587467</v>
      </c>
      <c r="L168" s="330">
        <v>7.6211929999999999</v>
      </c>
      <c r="M168" s="330">
        <v>15.142968</v>
      </c>
      <c r="N168" s="331"/>
    </row>
    <row r="169" spans="1:14" s="321" customFormat="1" ht="9" customHeight="1">
      <c r="A169" s="381" t="s">
        <v>15</v>
      </c>
      <c r="B169" s="329">
        <f t="shared" si="9"/>
        <v>10997.344140000001</v>
      </c>
      <c r="C169" s="329">
        <v>1309.6362320000001</v>
      </c>
      <c r="D169" s="329">
        <v>0</v>
      </c>
      <c r="E169" s="329">
        <v>1.4127050000000001</v>
      </c>
      <c r="F169" s="329">
        <v>894.00365799999997</v>
      </c>
      <c r="G169" s="329">
        <v>402.61767600000002</v>
      </c>
      <c r="H169" s="329">
        <v>979.60810500000002</v>
      </c>
      <c r="I169" s="329">
        <v>3544.2400200000002</v>
      </c>
      <c r="J169" s="329">
        <v>2059.7880730000002</v>
      </c>
      <c r="K169" s="329">
        <v>178.426041</v>
      </c>
      <c r="L169" s="329">
        <v>1020.244329</v>
      </c>
      <c r="M169" s="329">
        <v>607.367301</v>
      </c>
      <c r="N169" s="331"/>
    </row>
    <row r="170" spans="1:14" s="321" customFormat="1" ht="9" customHeight="1">
      <c r="A170" s="381" t="s">
        <v>16</v>
      </c>
      <c r="B170" s="329">
        <f t="shared" si="9"/>
        <v>16916.539448</v>
      </c>
      <c r="C170" s="311">
        <v>1984.8408400000001</v>
      </c>
      <c r="D170" s="311">
        <v>0</v>
      </c>
      <c r="E170" s="329">
        <v>100.46749</v>
      </c>
      <c r="F170" s="311">
        <v>916.83475499999997</v>
      </c>
      <c r="G170" s="311">
        <v>145.80883</v>
      </c>
      <c r="H170" s="311">
        <v>389.550861</v>
      </c>
      <c r="I170" s="311">
        <v>5150.3491800000002</v>
      </c>
      <c r="J170" s="311">
        <v>6049.0571490000002</v>
      </c>
      <c r="K170" s="311">
        <v>539.68045700000005</v>
      </c>
      <c r="L170" s="311">
        <v>887.69006100000001</v>
      </c>
      <c r="M170" s="311">
        <v>752.25982499999998</v>
      </c>
      <c r="N170" s="319"/>
    </row>
    <row r="171" spans="1:14" s="321" customFormat="1" ht="9" customHeight="1">
      <c r="A171" s="381" t="s">
        <v>17</v>
      </c>
      <c r="B171" s="329">
        <f t="shared" si="9"/>
        <v>4829.8510959999994</v>
      </c>
      <c r="C171" s="311">
        <v>251.102543</v>
      </c>
      <c r="D171" s="311">
        <v>0</v>
      </c>
      <c r="E171" s="329">
        <v>129.630111</v>
      </c>
      <c r="F171" s="311">
        <v>255.96082100000001</v>
      </c>
      <c r="G171" s="311">
        <v>34.683179000000003</v>
      </c>
      <c r="H171" s="311">
        <v>97.712851999999998</v>
      </c>
      <c r="I171" s="311">
        <v>1566.7206859999999</v>
      </c>
      <c r="J171" s="311">
        <v>2075.2266930000001</v>
      </c>
      <c r="K171" s="311">
        <v>67.810603</v>
      </c>
      <c r="L171" s="311">
        <v>257.90805799999998</v>
      </c>
      <c r="M171" s="311">
        <v>93.095550000000003</v>
      </c>
      <c r="N171" s="319"/>
    </row>
    <row r="172" spans="1:14" s="321" customFormat="1" ht="9" customHeight="1">
      <c r="A172" s="382" t="s">
        <v>18</v>
      </c>
      <c r="B172" s="330">
        <f t="shared" si="9"/>
        <v>2378.7432090000007</v>
      </c>
      <c r="C172" s="317">
        <v>246.061384</v>
      </c>
      <c r="D172" s="317">
        <v>0</v>
      </c>
      <c r="E172" s="330">
        <v>13.881443000000001</v>
      </c>
      <c r="F172" s="317">
        <v>115.454555</v>
      </c>
      <c r="G172" s="317">
        <v>16.301583000000001</v>
      </c>
      <c r="H172" s="317">
        <v>57.117621999999997</v>
      </c>
      <c r="I172" s="317">
        <v>1039.9124670000001</v>
      </c>
      <c r="J172" s="317">
        <v>617.14752499999997</v>
      </c>
      <c r="K172" s="317">
        <v>52.483927000000001</v>
      </c>
      <c r="L172" s="317">
        <v>79.514717000000005</v>
      </c>
      <c r="M172" s="317">
        <v>140.867986</v>
      </c>
      <c r="N172" s="319"/>
    </row>
    <row r="173" spans="1:14" s="321" customFormat="1" ht="9" customHeight="1">
      <c r="A173" s="381" t="s">
        <v>19</v>
      </c>
      <c r="B173" s="329">
        <f t="shared" si="9"/>
        <v>1222.3281000000002</v>
      </c>
      <c r="C173" s="311">
        <v>73.108909999999995</v>
      </c>
      <c r="D173" s="311">
        <v>0</v>
      </c>
      <c r="E173" s="329">
        <v>0.50552699999999995</v>
      </c>
      <c r="F173" s="311">
        <v>45.972558999999997</v>
      </c>
      <c r="G173" s="311">
        <v>14.827938</v>
      </c>
      <c r="H173" s="311">
        <v>29.059121000000001</v>
      </c>
      <c r="I173" s="311">
        <v>567.17671600000006</v>
      </c>
      <c r="J173" s="311">
        <v>374.24462899999997</v>
      </c>
      <c r="K173" s="311">
        <v>33.721854999999998</v>
      </c>
      <c r="L173" s="311">
        <v>27.05997</v>
      </c>
      <c r="M173" s="311">
        <v>56.650874999999999</v>
      </c>
      <c r="N173" s="319"/>
    </row>
    <row r="174" spans="1:14" s="321" customFormat="1" ht="9" customHeight="1">
      <c r="A174" s="381" t="s">
        <v>20</v>
      </c>
      <c r="B174" s="329">
        <f t="shared" si="9"/>
        <v>7413.0970979999993</v>
      </c>
      <c r="C174" s="311">
        <v>1241.0659579999999</v>
      </c>
      <c r="D174" s="311">
        <v>0</v>
      </c>
      <c r="E174" s="329">
        <v>19.571914</v>
      </c>
      <c r="F174" s="311">
        <v>380.02597100000003</v>
      </c>
      <c r="G174" s="311">
        <v>235.66363899999999</v>
      </c>
      <c r="H174" s="311">
        <v>442.50632300000001</v>
      </c>
      <c r="I174" s="311">
        <v>1961.063351</v>
      </c>
      <c r="J174" s="311">
        <v>1498.0497539999999</v>
      </c>
      <c r="K174" s="311">
        <v>737.693444</v>
      </c>
      <c r="L174" s="311">
        <v>499.809235</v>
      </c>
      <c r="M174" s="311">
        <v>397.64750900000001</v>
      </c>
      <c r="N174" s="319"/>
    </row>
    <row r="175" spans="1:14" s="321" customFormat="1" ht="9" customHeight="1">
      <c r="A175" s="381" t="s">
        <v>21</v>
      </c>
      <c r="B175" s="329">
        <f t="shared" si="9"/>
        <v>4053.4662799999996</v>
      </c>
      <c r="C175" s="311">
        <v>97.010996000000006</v>
      </c>
      <c r="D175" s="311">
        <v>0</v>
      </c>
      <c r="E175" s="329">
        <v>23.553018000000002</v>
      </c>
      <c r="F175" s="311">
        <v>103.792399</v>
      </c>
      <c r="G175" s="311">
        <v>48.167973000000003</v>
      </c>
      <c r="H175" s="311">
        <v>72.794853000000003</v>
      </c>
      <c r="I175" s="311">
        <v>991.90761299999997</v>
      </c>
      <c r="J175" s="311">
        <v>2190.443123</v>
      </c>
      <c r="K175" s="311">
        <v>58.324838</v>
      </c>
      <c r="L175" s="311">
        <v>276.092761</v>
      </c>
      <c r="M175" s="311">
        <v>191.37870599999999</v>
      </c>
      <c r="N175" s="319"/>
    </row>
    <row r="176" spans="1:14" s="321" customFormat="1" ht="9" customHeight="1">
      <c r="A176" s="382" t="s">
        <v>22</v>
      </c>
      <c r="B176" s="330">
        <f t="shared" si="9"/>
        <v>5934.7458390000002</v>
      </c>
      <c r="C176" s="317">
        <v>267.44505800000002</v>
      </c>
      <c r="D176" s="317">
        <v>0</v>
      </c>
      <c r="E176" s="330">
        <v>0</v>
      </c>
      <c r="F176" s="317">
        <v>282.484781</v>
      </c>
      <c r="G176" s="317">
        <v>54.375117000000003</v>
      </c>
      <c r="H176" s="317">
        <v>56.994719000000003</v>
      </c>
      <c r="I176" s="317">
        <v>1883.295063</v>
      </c>
      <c r="J176" s="317">
        <v>2451.2662070000001</v>
      </c>
      <c r="K176" s="317">
        <v>428.17527000000001</v>
      </c>
      <c r="L176" s="317">
        <v>80.532683000000006</v>
      </c>
      <c r="M176" s="317">
        <v>430.176941</v>
      </c>
      <c r="N176" s="319"/>
    </row>
    <row r="177" spans="1:14" s="321" customFormat="1" ht="9" customHeight="1">
      <c r="A177" s="381" t="s">
        <v>23</v>
      </c>
      <c r="B177" s="329">
        <f t="shared" si="9"/>
        <v>2306.0045989999994</v>
      </c>
      <c r="C177" s="311">
        <v>417.33452599999998</v>
      </c>
      <c r="D177" s="311">
        <v>0</v>
      </c>
      <c r="E177" s="329">
        <v>4.7379740000000004</v>
      </c>
      <c r="F177" s="311">
        <v>55.073307999999997</v>
      </c>
      <c r="G177" s="311">
        <v>57.436580999999997</v>
      </c>
      <c r="H177" s="311">
        <v>112.20213800000001</v>
      </c>
      <c r="I177" s="311">
        <v>904.33766800000001</v>
      </c>
      <c r="J177" s="311">
        <v>669.24460899999997</v>
      </c>
      <c r="K177" s="311">
        <v>15.800969</v>
      </c>
      <c r="L177" s="311">
        <v>20.822828000000001</v>
      </c>
      <c r="M177" s="311">
        <v>49.013998000000001</v>
      </c>
      <c r="N177" s="319"/>
    </row>
    <row r="178" spans="1:14" s="321" customFormat="1" ht="9" customHeight="1">
      <c r="A178" s="381" t="s">
        <v>24</v>
      </c>
      <c r="B178" s="329">
        <f t="shared" si="9"/>
        <v>1853.0697399999999</v>
      </c>
      <c r="C178" s="311">
        <v>275.34810900000002</v>
      </c>
      <c r="D178" s="311">
        <v>0</v>
      </c>
      <c r="E178" s="329">
        <v>0</v>
      </c>
      <c r="F178" s="311">
        <v>257.85956700000003</v>
      </c>
      <c r="G178" s="311">
        <v>33.790123999999999</v>
      </c>
      <c r="H178" s="311">
        <v>150.136257</v>
      </c>
      <c r="I178" s="311">
        <v>504.13439099999999</v>
      </c>
      <c r="J178" s="311">
        <v>304.89999999999998</v>
      </c>
      <c r="K178" s="311">
        <v>153.396671</v>
      </c>
      <c r="L178" s="311">
        <v>164.39755299999999</v>
      </c>
      <c r="M178" s="311">
        <v>9.1070679999999999</v>
      </c>
      <c r="N178" s="319"/>
    </row>
    <row r="179" spans="1:14" s="321" customFormat="1" ht="9" customHeight="1">
      <c r="A179" s="381" t="s">
        <v>25</v>
      </c>
      <c r="B179" s="329">
        <f t="shared" si="9"/>
        <v>3020.4674039999995</v>
      </c>
      <c r="C179" s="311">
        <v>128.278301</v>
      </c>
      <c r="D179" s="311">
        <v>0</v>
      </c>
      <c r="E179" s="329">
        <v>16.383603000000001</v>
      </c>
      <c r="F179" s="311">
        <v>118.61831599999999</v>
      </c>
      <c r="G179" s="311">
        <v>24.503551999999999</v>
      </c>
      <c r="H179" s="311">
        <v>53.796900999999998</v>
      </c>
      <c r="I179" s="311">
        <v>1023.0843589999999</v>
      </c>
      <c r="J179" s="311">
        <v>1344.246668</v>
      </c>
      <c r="K179" s="311">
        <v>77.611333000000002</v>
      </c>
      <c r="L179" s="311">
        <v>95.180944999999994</v>
      </c>
      <c r="M179" s="311">
        <v>138.76342600000001</v>
      </c>
      <c r="N179" s="319"/>
    </row>
    <row r="180" spans="1:14" s="321" customFormat="1" ht="9" customHeight="1">
      <c r="A180" s="382" t="s">
        <v>26</v>
      </c>
      <c r="B180" s="330">
        <f t="shared" si="9"/>
        <v>2942.7760229999999</v>
      </c>
      <c r="C180" s="330">
        <v>445.93759</v>
      </c>
      <c r="D180" s="330">
        <v>0</v>
      </c>
      <c r="E180" s="330">
        <v>14.576563999999999</v>
      </c>
      <c r="F180" s="330">
        <v>126.37123099999999</v>
      </c>
      <c r="G180" s="330">
        <v>15.651033999999999</v>
      </c>
      <c r="H180" s="330">
        <v>154.87696299999999</v>
      </c>
      <c r="I180" s="330">
        <v>1081.1918800000001</v>
      </c>
      <c r="J180" s="330">
        <v>945.399317</v>
      </c>
      <c r="K180" s="330">
        <v>0</v>
      </c>
      <c r="L180" s="330">
        <v>158.771444</v>
      </c>
      <c r="M180" s="330">
        <v>0</v>
      </c>
      <c r="N180" s="331"/>
    </row>
    <row r="181" spans="1:14" s="321" customFormat="1" ht="9" customHeight="1">
      <c r="A181" s="381" t="s">
        <v>27</v>
      </c>
      <c r="B181" s="329">
        <f t="shared" si="9"/>
        <v>3214.3856880000003</v>
      </c>
      <c r="C181" s="311">
        <v>418.97721000000001</v>
      </c>
      <c r="D181" s="311">
        <v>0</v>
      </c>
      <c r="E181" s="329">
        <v>5.3396670000000004</v>
      </c>
      <c r="F181" s="311">
        <v>201.73610400000001</v>
      </c>
      <c r="G181" s="311">
        <v>46.711103999999999</v>
      </c>
      <c r="H181" s="311">
        <v>160.39483200000001</v>
      </c>
      <c r="I181" s="311">
        <v>1362.625092</v>
      </c>
      <c r="J181" s="311">
        <v>758.63931200000002</v>
      </c>
      <c r="K181" s="311">
        <v>88.953856999999999</v>
      </c>
      <c r="L181" s="311">
        <v>98.832989999999995</v>
      </c>
      <c r="M181" s="311">
        <v>72.175520000000006</v>
      </c>
      <c r="N181" s="319"/>
    </row>
    <row r="182" spans="1:14" s="321" customFormat="1" ht="9" customHeight="1">
      <c r="A182" s="381" t="s">
        <v>28</v>
      </c>
      <c r="B182" s="329">
        <f t="shared" si="9"/>
        <v>3573.1266540000001</v>
      </c>
      <c r="C182" s="311">
        <v>70.545755999999997</v>
      </c>
      <c r="D182" s="311">
        <v>46.761493999999999</v>
      </c>
      <c r="E182" s="329">
        <v>0</v>
      </c>
      <c r="F182" s="311">
        <v>36.830556999999999</v>
      </c>
      <c r="G182" s="311">
        <v>10.821263999999999</v>
      </c>
      <c r="H182" s="311">
        <v>68.443492000000006</v>
      </c>
      <c r="I182" s="311">
        <v>2074.3612079999998</v>
      </c>
      <c r="J182" s="311">
        <v>974.11618799999997</v>
      </c>
      <c r="K182" s="311">
        <v>78.537760000000006</v>
      </c>
      <c r="L182" s="311">
        <v>0</v>
      </c>
      <c r="M182" s="311">
        <v>212.708935</v>
      </c>
      <c r="N182" s="319"/>
    </row>
    <row r="183" spans="1:14" s="321" customFormat="1" ht="9" customHeight="1">
      <c r="A183" s="381" t="s">
        <v>29</v>
      </c>
      <c r="B183" s="329">
        <f t="shared" si="9"/>
        <v>4187.6561980000006</v>
      </c>
      <c r="C183" s="311">
        <v>374.96288199999998</v>
      </c>
      <c r="D183" s="311">
        <v>0</v>
      </c>
      <c r="E183" s="329">
        <v>0</v>
      </c>
      <c r="F183" s="311">
        <v>165.95321300000001</v>
      </c>
      <c r="G183" s="311">
        <v>51.121841000000003</v>
      </c>
      <c r="H183" s="311">
        <v>119.096732</v>
      </c>
      <c r="I183" s="311">
        <v>1857.200388</v>
      </c>
      <c r="J183" s="311">
        <v>984.48219099999994</v>
      </c>
      <c r="K183" s="311">
        <v>202.68441300000001</v>
      </c>
      <c r="L183" s="311">
        <v>350.20049599999999</v>
      </c>
      <c r="M183" s="311">
        <v>81.954042000000001</v>
      </c>
      <c r="N183" s="319"/>
    </row>
    <row r="184" spans="1:14" s="321" customFormat="1" ht="9" customHeight="1">
      <c r="A184" s="382" t="s">
        <v>30</v>
      </c>
      <c r="B184" s="330">
        <f t="shared" si="9"/>
        <v>967.67027599999994</v>
      </c>
      <c r="C184" s="317">
        <v>22.426679</v>
      </c>
      <c r="D184" s="317">
        <v>0</v>
      </c>
      <c r="E184" s="330">
        <v>0.42854700000000001</v>
      </c>
      <c r="F184" s="317">
        <v>36.548611999999999</v>
      </c>
      <c r="G184" s="317">
        <v>9.720675</v>
      </c>
      <c r="H184" s="317">
        <v>10.132592000000001</v>
      </c>
      <c r="I184" s="317">
        <v>465.79542700000002</v>
      </c>
      <c r="J184" s="317">
        <v>368.79785800000002</v>
      </c>
      <c r="K184" s="317">
        <v>27.543823</v>
      </c>
      <c r="L184" s="317">
        <v>6.7736619999999998</v>
      </c>
      <c r="M184" s="317">
        <v>19.502400999999999</v>
      </c>
      <c r="N184" s="319"/>
    </row>
    <row r="185" spans="1:14" s="321" customFormat="1" ht="9" customHeight="1">
      <c r="A185" s="381" t="s">
        <v>31</v>
      </c>
      <c r="B185" s="329">
        <f t="shared" si="9"/>
        <v>8136.780495</v>
      </c>
      <c r="C185" s="311">
        <v>661.73329000000001</v>
      </c>
      <c r="D185" s="311">
        <v>0</v>
      </c>
      <c r="E185" s="329">
        <v>45.422964999999998</v>
      </c>
      <c r="F185" s="311">
        <v>124.406977</v>
      </c>
      <c r="G185" s="311">
        <v>92.530874999999995</v>
      </c>
      <c r="H185" s="311">
        <v>236.99396300000001</v>
      </c>
      <c r="I185" s="311">
        <v>2561.033058</v>
      </c>
      <c r="J185" s="311">
        <v>3717.7626970000001</v>
      </c>
      <c r="K185" s="311">
        <v>164.71816000000001</v>
      </c>
      <c r="L185" s="311">
        <v>429.90991700000001</v>
      </c>
      <c r="M185" s="311">
        <v>102.268593</v>
      </c>
      <c r="N185" s="319"/>
    </row>
    <row r="186" spans="1:14" s="321" customFormat="1" ht="9" customHeight="1">
      <c r="A186" s="381" t="s">
        <v>32</v>
      </c>
      <c r="B186" s="329">
        <f t="shared" si="9"/>
        <v>1981.9914660000002</v>
      </c>
      <c r="C186" s="311">
        <v>139.89103700000001</v>
      </c>
      <c r="D186" s="311">
        <v>0</v>
      </c>
      <c r="E186" s="329">
        <v>1.503819</v>
      </c>
      <c r="F186" s="311">
        <v>67.471281000000005</v>
      </c>
      <c r="G186" s="311">
        <v>12.524741000000001</v>
      </c>
      <c r="H186" s="311">
        <v>37.914895999999999</v>
      </c>
      <c r="I186" s="311">
        <v>840.18011000000001</v>
      </c>
      <c r="J186" s="311">
        <v>775.26280799999995</v>
      </c>
      <c r="K186" s="311">
        <v>22.534756000000002</v>
      </c>
      <c r="L186" s="311">
        <v>67.399742000000003</v>
      </c>
      <c r="M186" s="311">
        <v>17.308275999999999</v>
      </c>
      <c r="N186" s="319"/>
    </row>
    <row r="187" spans="1:14" s="321" customFormat="1" ht="9" customHeight="1">
      <c r="A187" s="381" t="s">
        <v>33</v>
      </c>
      <c r="B187" s="329">
        <f t="shared" si="9"/>
        <v>2278.2341719999999</v>
      </c>
      <c r="C187" s="311">
        <v>80.974869999999996</v>
      </c>
      <c r="D187" s="311">
        <v>0</v>
      </c>
      <c r="E187" s="329">
        <v>18.614706999999999</v>
      </c>
      <c r="F187" s="311">
        <v>128.07409799999999</v>
      </c>
      <c r="G187" s="311">
        <v>22.069596000000001</v>
      </c>
      <c r="H187" s="311">
        <v>49.524602999999999</v>
      </c>
      <c r="I187" s="311">
        <v>808.45100600000001</v>
      </c>
      <c r="J187" s="311">
        <v>825.85962500000005</v>
      </c>
      <c r="K187" s="311">
        <v>127.128068</v>
      </c>
      <c r="L187" s="311">
        <v>111.37462600000001</v>
      </c>
      <c r="M187" s="311">
        <v>106.16297299999999</v>
      </c>
      <c r="N187" s="319"/>
    </row>
    <row r="188" spans="1:14" s="321" customFormat="1" ht="9" customHeight="1">
      <c r="A188" s="381"/>
      <c r="B188" s="329"/>
      <c r="C188" s="329"/>
      <c r="D188" s="329"/>
      <c r="E188" s="329"/>
      <c r="F188" s="329"/>
      <c r="G188" s="329"/>
      <c r="H188" s="329"/>
      <c r="I188" s="329"/>
      <c r="J188" s="329"/>
      <c r="K188" s="329"/>
      <c r="L188" s="329"/>
      <c r="M188" s="329"/>
      <c r="N188" s="331"/>
    </row>
    <row r="189" spans="1:14" s="321" customFormat="1" ht="9" customHeight="1">
      <c r="A189" s="333">
        <v>2003</v>
      </c>
      <c r="B189" s="303"/>
      <c r="C189" s="378"/>
      <c r="D189" s="378"/>
      <c r="E189" s="378"/>
      <c r="F189" s="378"/>
      <c r="G189" s="378"/>
      <c r="H189" s="378"/>
      <c r="I189" s="378"/>
      <c r="J189" s="378"/>
      <c r="K189" s="378"/>
      <c r="L189" s="378"/>
      <c r="M189" s="378"/>
      <c r="N189" s="319"/>
    </row>
    <row r="190" spans="1:14" s="321" customFormat="1" ht="9" customHeight="1">
      <c r="A190" s="333" t="s">
        <v>1</v>
      </c>
      <c r="B190" s="309">
        <f>SUM(B192:B223)</f>
        <v>135875.467424</v>
      </c>
      <c r="C190" s="309">
        <f>SUM(C192:C223)</f>
        <v>13282.817761999999</v>
      </c>
      <c r="D190" s="309">
        <f t="shared" ref="D190:M190" si="10">SUM(D192:D223)</f>
        <v>471.44741299999998</v>
      </c>
      <c r="E190" s="309">
        <f t="shared" si="10"/>
        <v>519.44028800000001</v>
      </c>
      <c r="F190" s="309">
        <f t="shared" si="10"/>
        <v>7428.2534960000012</v>
      </c>
      <c r="G190" s="309">
        <f t="shared" si="10"/>
        <v>1903.0514039999998</v>
      </c>
      <c r="H190" s="309">
        <f t="shared" si="10"/>
        <v>4550.9841909999996</v>
      </c>
      <c r="I190" s="309">
        <f t="shared" si="10"/>
        <v>49660.771931000003</v>
      </c>
      <c r="J190" s="309">
        <f t="shared" si="10"/>
        <v>42641.124381000009</v>
      </c>
      <c r="K190" s="309">
        <f t="shared" si="10"/>
        <v>3665.8724739999998</v>
      </c>
      <c r="L190" s="310">
        <f t="shared" si="10"/>
        <v>6006.1358449999998</v>
      </c>
      <c r="M190" s="310">
        <f t="shared" si="10"/>
        <v>5745.5682390000011</v>
      </c>
      <c r="N190" s="380"/>
    </row>
    <row r="191" spans="1:14" s="321" customFormat="1" ht="3.95" customHeight="1">
      <c r="A191" s="333"/>
      <c r="B191" s="378"/>
      <c r="C191" s="378"/>
      <c r="D191" s="378"/>
      <c r="E191" s="378"/>
      <c r="F191" s="378"/>
      <c r="G191" s="378"/>
      <c r="H191" s="378"/>
      <c r="I191" s="378"/>
      <c r="J191" s="378"/>
      <c r="K191" s="378"/>
      <c r="L191" s="378"/>
      <c r="M191" s="378"/>
      <c r="N191" s="380"/>
    </row>
    <row r="192" spans="1:14" s="321" customFormat="1" ht="9" customHeight="1">
      <c r="A192" s="381" t="s">
        <v>2</v>
      </c>
      <c r="B192" s="329">
        <f>SUM(C192:M192)</f>
        <v>1629.1742730000003</v>
      </c>
      <c r="C192" s="311">
        <v>129.51352600000001</v>
      </c>
      <c r="D192" s="311">
        <v>7.7070049999999997</v>
      </c>
      <c r="E192" s="329">
        <v>0.73141199999999995</v>
      </c>
      <c r="F192" s="311">
        <v>202.703191</v>
      </c>
      <c r="G192" s="311">
        <v>29.031445999999999</v>
      </c>
      <c r="H192" s="311">
        <v>54.974511</v>
      </c>
      <c r="I192" s="311">
        <v>768.41739900000005</v>
      </c>
      <c r="J192" s="311">
        <v>305.61009200000001</v>
      </c>
      <c r="K192" s="311">
        <v>13.762381</v>
      </c>
      <c r="L192" s="311">
        <v>104.956936</v>
      </c>
      <c r="M192" s="311">
        <v>11.766374000000001</v>
      </c>
      <c r="N192" s="319"/>
    </row>
    <row r="193" spans="1:14" s="321" customFormat="1" ht="9" customHeight="1">
      <c r="A193" s="381" t="s">
        <v>3</v>
      </c>
      <c r="B193" s="329">
        <f t="shared" ref="B193:B222" si="11">SUM(C193:M193)</f>
        <v>4528.3153990000001</v>
      </c>
      <c r="C193" s="311">
        <v>822.20485099999996</v>
      </c>
      <c r="D193" s="311">
        <v>125.303726</v>
      </c>
      <c r="E193" s="329">
        <v>1.3539870000000001</v>
      </c>
      <c r="F193" s="311">
        <v>368.53995700000002</v>
      </c>
      <c r="G193" s="311">
        <v>45.892806999999998</v>
      </c>
      <c r="H193" s="311">
        <v>336.19934799999999</v>
      </c>
      <c r="I193" s="311">
        <v>1611.8811370000001</v>
      </c>
      <c r="J193" s="311">
        <v>731.89942699999995</v>
      </c>
      <c r="K193" s="311">
        <v>5.4376610000000003</v>
      </c>
      <c r="L193" s="311">
        <v>361.01882999999998</v>
      </c>
      <c r="M193" s="311">
        <v>118.583668</v>
      </c>
      <c r="N193" s="319"/>
    </row>
    <row r="194" spans="1:14" s="321" customFormat="1" ht="9" customHeight="1">
      <c r="A194" s="381" t="s">
        <v>4</v>
      </c>
      <c r="B194" s="329">
        <f t="shared" si="11"/>
        <v>1090.621341</v>
      </c>
      <c r="C194" s="311">
        <v>208.37079600000001</v>
      </c>
      <c r="D194" s="311">
        <v>24.760387000000001</v>
      </c>
      <c r="E194" s="329">
        <v>0</v>
      </c>
      <c r="F194" s="311">
        <v>163.71193099999999</v>
      </c>
      <c r="G194" s="311">
        <v>13.07977</v>
      </c>
      <c r="H194" s="311">
        <v>48.577337</v>
      </c>
      <c r="I194" s="311">
        <v>401.01597600000002</v>
      </c>
      <c r="J194" s="311">
        <v>130.666809</v>
      </c>
      <c r="K194" s="311">
        <v>13.904775000000001</v>
      </c>
      <c r="L194" s="311">
        <v>56.431913999999999</v>
      </c>
      <c r="M194" s="311">
        <v>30.101645999999999</v>
      </c>
      <c r="N194" s="319"/>
    </row>
    <row r="195" spans="1:14" s="321" customFormat="1" ht="9" customHeight="1">
      <c r="A195" s="382" t="s">
        <v>5</v>
      </c>
      <c r="B195" s="330">
        <f t="shared" si="11"/>
        <v>1555.061463</v>
      </c>
      <c r="C195" s="317">
        <v>46.965173999999998</v>
      </c>
      <c r="D195" s="317">
        <v>0</v>
      </c>
      <c r="E195" s="330">
        <v>0.22222800000000001</v>
      </c>
      <c r="F195" s="317">
        <v>56.812691999999998</v>
      </c>
      <c r="G195" s="317">
        <v>21.810561</v>
      </c>
      <c r="H195" s="317">
        <v>17.921638000000002</v>
      </c>
      <c r="I195" s="317">
        <v>930.613248</v>
      </c>
      <c r="J195" s="317">
        <v>353.11705799999999</v>
      </c>
      <c r="K195" s="317">
        <v>93.703227999999996</v>
      </c>
      <c r="L195" s="317">
        <v>6.9213040000000001</v>
      </c>
      <c r="M195" s="317">
        <v>26.974332</v>
      </c>
      <c r="N195" s="319"/>
    </row>
    <row r="196" spans="1:14" s="321" customFormat="1" ht="9" customHeight="1">
      <c r="A196" s="381" t="s">
        <v>6</v>
      </c>
      <c r="B196" s="329">
        <f t="shared" si="11"/>
        <v>3056.4421020000004</v>
      </c>
      <c r="C196" s="311">
        <v>372.42794199999997</v>
      </c>
      <c r="D196" s="311">
        <v>0</v>
      </c>
      <c r="E196" s="329">
        <v>15.769997</v>
      </c>
      <c r="F196" s="311">
        <v>319.36071700000002</v>
      </c>
      <c r="G196" s="311">
        <v>19.656112</v>
      </c>
      <c r="H196" s="311">
        <v>105.48470500000001</v>
      </c>
      <c r="I196" s="311">
        <v>1244.797307</v>
      </c>
      <c r="J196" s="311">
        <v>702.08627799999999</v>
      </c>
      <c r="K196" s="311">
        <v>74.392342999999997</v>
      </c>
      <c r="L196" s="311">
        <v>66.880601999999996</v>
      </c>
      <c r="M196" s="311">
        <v>135.58609899999999</v>
      </c>
      <c r="N196" s="319"/>
    </row>
    <row r="197" spans="1:14" s="321" customFormat="1" ht="9" customHeight="1">
      <c r="A197" s="381" t="s">
        <v>7</v>
      </c>
      <c r="B197" s="329">
        <f t="shared" si="11"/>
        <v>1059.3567539999999</v>
      </c>
      <c r="C197" s="311">
        <v>74.873564999999999</v>
      </c>
      <c r="D197" s="311">
        <v>0</v>
      </c>
      <c r="E197" s="329">
        <v>0.32904499999999998</v>
      </c>
      <c r="F197" s="311">
        <v>101.14202899999999</v>
      </c>
      <c r="G197" s="311">
        <v>14.247562</v>
      </c>
      <c r="H197" s="311">
        <v>90.354476000000005</v>
      </c>
      <c r="I197" s="311">
        <v>556.97996799999999</v>
      </c>
      <c r="J197" s="311">
        <v>174.38522900000001</v>
      </c>
      <c r="K197" s="311">
        <v>5.2339349999999998</v>
      </c>
      <c r="L197" s="311">
        <v>36.369947000000003</v>
      </c>
      <c r="M197" s="311">
        <v>5.4409979999999996</v>
      </c>
      <c r="N197" s="319"/>
    </row>
    <row r="198" spans="1:14" s="321" customFormat="1" ht="9" customHeight="1">
      <c r="A198" s="381" t="s">
        <v>8</v>
      </c>
      <c r="B198" s="329">
        <f t="shared" si="11"/>
        <v>5815.1341310000007</v>
      </c>
      <c r="C198" s="311">
        <v>124.082958</v>
      </c>
      <c r="D198" s="311">
        <v>0</v>
      </c>
      <c r="E198" s="329">
        <v>2.068314</v>
      </c>
      <c r="F198" s="311">
        <v>70.751489000000007</v>
      </c>
      <c r="G198" s="311">
        <v>20.553749</v>
      </c>
      <c r="H198" s="311">
        <v>29.330608999999999</v>
      </c>
      <c r="I198" s="311">
        <v>1813.565889</v>
      </c>
      <c r="J198" s="311">
        <v>3196.2459939999999</v>
      </c>
      <c r="K198" s="311">
        <v>49.790140999999998</v>
      </c>
      <c r="L198" s="329">
        <v>22.941482000000001</v>
      </c>
      <c r="M198" s="311">
        <v>485.80350600000003</v>
      </c>
      <c r="N198" s="319"/>
    </row>
    <row r="199" spans="1:14" s="321" customFormat="1" ht="9" customHeight="1">
      <c r="A199" s="382" t="s">
        <v>9</v>
      </c>
      <c r="B199" s="330">
        <f t="shared" si="11"/>
        <v>4763.0163270000012</v>
      </c>
      <c r="C199" s="317">
        <v>819.28118700000005</v>
      </c>
      <c r="D199" s="317">
        <v>0</v>
      </c>
      <c r="E199" s="330">
        <v>2.4887670000000002</v>
      </c>
      <c r="F199" s="317">
        <v>425.714496</v>
      </c>
      <c r="G199" s="317">
        <v>82.425600000000003</v>
      </c>
      <c r="H199" s="317">
        <v>324.13738899999998</v>
      </c>
      <c r="I199" s="317">
        <v>1748.6496870000001</v>
      </c>
      <c r="J199" s="317">
        <v>1268.6863539999999</v>
      </c>
      <c r="K199" s="317">
        <v>0.66332500000000005</v>
      </c>
      <c r="L199" s="317">
        <v>90.969521999999998</v>
      </c>
      <c r="M199" s="317">
        <v>0</v>
      </c>
      <c r="N199" s="319"/>
    </row>
    <row r="200" spans="1:14" s="321" customFormat="1" ht="9" customHeight="1">
      <c r="A200" s="381" t="s">
        <v>11</v>
      </c>
      <c r="B200" s="329">
        <f t="shared" si="11"/>
        <v>2134.8543019999997</v>
      </c>
      <c r="C200" s="311">
        <v>137.11799999999999</v>
      </c>
      <c r="D200" s="311">
        <v>0</v>
      </c>
      <c r="E200" s="329">
        <v>13.358927</v>
      </c>
      <c r="F200" s="311">
        <v>152.50212999999999</v>
      </c>
      <c r="G200" s="311">
        <v>21.252631999999998</v>
      </c>
      <c r="H200" s="311">
        <v>59.721496999999999</v>
      </c>
      <c r="I200" s="311">
        <v>825.00934299999994</v>
      </c>
      <c r="J200" s="311">
        <v>707.26284499999997</v>
      </c>
      <c r="K200" s="311">
        <v>8.6797769999999996</v>
      </c>
      <c r="L200" s="311">
        <v>209.949151</v>
      </c>
      <c r="M200" s="311">
        <v>0</v>
      </c>
      <c r="N200" s="319"/>
    </row>
    <row r="201" spans="1:14" s="321" customFormat="1" ht="9" customHeight="1">
      <c r="A201" s="381" t="s">
        <v>12</v>
      </c>
      <c r="B201" s="329">
        <f t="shared" si="11"/>
        <v>5924.0890029999991</v>
      </c>
      <c r="C201" s="311">
        <v>537.09268399999996</v>
      </c>
      <c r="D201" s="311">
        <v>0</v>
      </c>
      <c r="E201" s="329">
        <v>36.528598000000002</v>
      </c>
      <c r="F201" s="311">
        <v>219.409842</v>
      </c>
      <c r="G201" s="311">
        <v>174.533931</v>
      </c>
      <c r="H201" s="311">
        <v>304.65713299999999</v>
      </c>
      <c r="I201" s="311">
        <v>1851.3488520000001</v>
      </c>
      <c r="J201" s="311">
        <v>2116.45057</v>
      </c>
      <c r="K201" s="311">
        <v>206.46824100000001</v>
      </c>
      <c r="L201" s="311">
        <v>41.900762</v>
      </c>
      <c r="M201" s="311">
        <v>435.69839000000002</v>
      </c>
      <c r="N201" s="319"/>
    </row>
    <row r="202" spans="1:14" s="321" customFormat="1" ht="9" customHeight="1">
      <c r="A202" s="381" t="s">
        <v>13</v>
      </c>
      <c r="B202" s="329">
        <f t="shared" si="11"/>
        <v>4171.9885969999996</v>
      </c>
      <c r="C202" s="311">
        <v>290.092581</v>
      </c>
      <c r="D202" s="311">
        <v>0</v>
      </c>
      <c r="E202" s="329">
        <v>0.18110499999999999</v>
      </c>
      <c r="F202" s="311">
        <v>218.41717800000001</v>
      </c>
      <c r="G202" s="311">
        <v>38.596035000000001</v>
      </c>
      <c r="H202" s="311">
        <v>84.731174999999993</v>
      </c>
      <c r="I202" s="311">
        <v>50.892231000000002</v>
      </c>
      <c r="J202" s="311">
        <v>3417.7293249999998</v>
      </c>
      <c r="K202" s="311">
        <v>1.212445</v>
      </c>
      <c r="L202" s="311">
        <v>70.136521999999999</v>
      </c>
      <c r="M202" s="311">
        <v>0</v>
      </c>
      <c r="N202" s="319"/>
    </row>
    <row r="203" spans="1:14" s="321" customFormat="1" ht="9" customHeight="1">
      <c r="A203" s="382" t="s">
        <v>14</v>
      </c>
      <c r="B203" s="330">
        <f t="shared" si="11"/>
        <v>2517.8876190000001</v>
      </c>
      <c r="C203" s="330">
        <v>160.185723</v>
      </c>
      <c r="D203" s="330">
        <v>0</v>
      </c>
      <c r="E203" s="330">
        <v>2.4342250000000001</v>
      </c>
      <c r="F203" s="330">
        <v>113.233631</v>
      </c>
      <c r="G203" s="330">
        <v>16.503266</v>
      </c>
      <c r="H203" s="330">
        <v>30.858288999999999</v>
      </c>
      <c r="I203" s="330">
        <v>1163.983913</v>
      </c>
      <c r="J203" s="330">
        <v>945.67305999999996</v>
      </c>
      <c r="K203" s="330">
        <v>10.447009</v>
      </c>
      <c r="L203" s="330">
        <v>47.834017000000003</v>
      </c>
      <c r="M203" s="330">
        <v>26.734486</v>
      </c>
      <c r="N203" s="331"/>
    </row>
    <row r="204" spans="1:14" s="321" customFormat="1" ht="9" customHeight="1">
      <c r="A204" s="381" t="s">
        <v>15</v>
      </c>
      <c r="B204" s="329">
        <f t="shared" si="11"/>
        <v>10732.138346</v>
      </c>
      <c r="C204" s="329">
        <v>1548.5867430000001</v>
      </c>
      <c r="D204" s="329">
        <v>0</v>
      </c>
      <c r="E204" s="329">
        <v>21.153067</v>
      </c>
      <c r="F204" s="329">
        <v>912.51340100000004</v>
      </c>
      <c r="G204" s="329">
        <v>468.80655300000001</v>
      </c>
      <c r="H204" s="329">
        <v>543.78601000000003</v>
      </c>
      <c r="I204" s="329">
        <v>3830.088131</v>
      </c>
      <c r="J204" s="329">
        <v>2017.435172</v>
      </c>
      <c r="K204" s="329">
        <v>6.3391219999999997</v>
      </c>
      <c r="L204" s="329">
        <v>233.88740300000001</v>
      </c>
      <c r="M204" s="329">
        <v>1149.5427440000001</v>
      </c>
      <c r="N204" s="331"/>
    </row>
    <row r="205" spans="1:14" s="321" customFormat="1" ht="9" customHeight="1">
      <c r="A205" s="381" t="s">
        <v>16</v>
      </c>
      <c r="B205" s="329">
        <f t="shared" si="11"/>
        <v>18526.891829</v>
      </c>
      <c r="C205" s="311">
        <v>2148.9485770000001</v>
      </c>
      <c r="D205" s="311">
        <v>0</v>
      </c>
      <c r="E205" s="329">
        <v>94.075539000000006</v>
      </c>
      <c r="F205" s="311">
        <v>1066.6755889999999</v>
      </c>
      <c r="G205" s="311">
        <v>127.679936</v>
      </c>
      <c r="H205" s="311">
        <v>394.98919699999999</v>
      </c>
      <c r="I205" s="311">
        <v>6856.2486410000001</v>
      </c>
      <c r="J205" s="311">
        <v>5053.4914129999997</v>
      </c>
      <c r="K205" s="311">
        <v>478.93647299999998</v>
      </c>
      <c r="L205" s="311">
        <v>1517.713718</v>
      </c>
      <c r="M205" s="311">
        <v>788.132746</v>
      </c>
      <c r="N205" s="319"/>
    </row>
    <row r="206" spans="1:14" s="321" customFormat="1" ht="9" customHeight="1">
      <c r="A206" s="381" t="s">
        <v>17</v>
      </c>
      <c r="B206" s="329">
        <f t="shared" si="11"/>
        <v>5573.1959360000001</v>
      </c>
      <c r="C206" s="311">
        <v>268.11705599999999</v>
      </c>
      <c r="D206" s="311">
        <v>0</v>
      </c>
      <c r="E206" s="329">
        <v>175.802649</v>
      </c>
      <c r="F206" s="311">
        <v>311.30291199999999</v>
      </c>
      <c r="G206" s="311">
        <v>31.864315999999999</v>
      </c>
      <c r="H206" s="311">
        <v>146.93306899999999</v>
      </c>
      <c r="I206" s="311">
        <v>1873.7467999999999</v>
      </c>
      <c r="J206" s="311">
        <v>2261.7970089999999</v>
      </c>
      <c r="K206" s="311">
        <v>151.03895299999999</v>
      </c>
      <c r="L206" s="311">
        <v>227.70645300000001</v>
      </c>
      <c r="M206" s="311">
        <v>124.886719</v>
      </c>
      <c r="N206" s="319"/>
    </row>
    <row r="207" spans="1:14" s="321" customFormat="1" ht="9" customHeight="1">
      <c r="A207" s="382" t="s">
        <v>18</v>
      </c>
      <c r="B207" s="330">
        <f t="shared" si="11"/>
        <v>2477.7021260000001</v>
      </c>
      <c r="C207" s="317">
        <v>284.22872699999999</v>
      </c>
      <c r="D207" s="317">
        <v>0</v>
      </c>
      <c r="E207" s="330">
        <v>11.797300999999999</v>
      </c>
      <c r="F207" s="317">
        <v>135.080399</v>
      </c>
      <c r="G207" s="317">
        <v>15.322239</v>
      </c>
      <c r="H207" s="317">
        <v>138.85343700000001</v>
      </c>
      <c r="I207" s="317">
        <v>1073.399026</v>
      </c>
      <c r="J207" s="317">
        <v>630.58121400000005</v>
      </c>
      <c r="K207" s="317">
        <v>55.116911000000002</v>
      </c>
      <c r="L207" s="317">
        <v>13.628703</v>
      </c>
      <c r="M207" s="317">
        <v>119.694169</v>
      </c>
      <c r="N207" s="319"/>
    </row>
    <row r="208" spans="1:14" s="321" customFormat="1" ht="9" customHeight="1">
      <c r="A208" s="381" t="s">
        <v>19</v>
      </c>
      <c r="B208" s="329">
        <f t="shared" si="11"/>
        <v>1505.7746499999998</v>
      </c>
      <c r="C208" s="311">
        <v>113.563985</v>
      </c>
      <c r="D208" s="311">
        <v>0</v>
      </c>
      <c r="E208" s="329">
        <v>1.0714049999999999</v>
      </c>
      <c r="F208" s="311">
        <v>51.431925</v>
      </c>
      <c r="G208" s="311">
        <v>6.7401429999999998</v>
      </c>
      <c r="H208" s="311">
        <v>14.316668</v>
      </c>
      <c r="I208" s="311">
        <v>711.55677500000002</v>
      </c>
      <c r="J208" s="311">
        <v>412.74185999999997</v>
      </c>
      <c r="K208" s="311">
        <v>77.674242000000007</v>
      </c>
      <c r="L208" s="311">
        <v>45.455731</v>
      </c>
      <c r="M208" s="311">
        <v>71.221915999999993</v>
      </c>
      <c r="N208" s="319"/>
    </row>
    <row r="209" spans="1:14" s="321" customFormat="1" ht="9" customHeight="1">
      <c r="A209" s="381" t="s">
        <v>20</v>
      </c>
      <c r="B209" s="329">
        <f t="shared" si="11"/>
        <v>7823.0639890000002</v>
      </c>
      <c r="C209" s="311">
        <v>1431.18319</v>
      </c>
      <c r="D209" s="311">
        <v>0</v>
      </c>
      <c r="E209" s="329">
        <v>14.614737</v>
      </c>
      <c r="F209" s="311">
        <v>429.01404600000001</v>
      </c>
      <c r="G209" s="311">
        <v>282.48110700000001</v>
      </c>
      <c r="H209" s="311">
        <v>387.30781899999999</v>
      </c>
      <c r="I209" s="311">
        <v>2547.842596</v>
      </c>
      <c r="J209" s="311">
        <v>1221.5606009999999</v>
      </c>
      <c r="K209" s="311">
        <v>523.84347600000001</v>
      </c>
      <c r="L209" s="311">
        <v>437.66990099999998</v>
      </c>
      <c r="M209" s="311">
        <v>547.546516</v>
      </c>
      <c r="N209" s="319"/>
    </row>
    <row r="210" spans="1:14" s="321" customFormat="1" ht="9" customHeight="1">
      <c r="A210" s="381" t="s">
        <v>21</v>
      </c>
      <c r="B210" s="329">
        <f t="shared" si="11"/>
        <v>4162.4920730000003</v>
      </c>
      <c r="C210" s="311">
        <v>88.845875000000007</v>
      </c>
      <c r="D210" s="311">
        <v>0</v>
      </c>
      <c r="E210" s="329">
        <v>2.2538670000000001</v>
      </c>
      <c r="F210" s="311">
        <v>133.67837299999999</v>
      </c>
      <c r="G210" s="311">
        <v>30.526745999999999</v>
      </c>
      <c r="H210" s="311">
        <v>130.03349299999999</v>
      </c>
      <c r="I210" s="311">
        <v>1457.93535</v>
      </c>
      <c r="J210" s="311">
        <v>1917.1503660000001</v>
      </c>
      <c r="K210" s="329">
        <v>0.32557799999999998</v>
      </c>
      <c r="L210" s="311">
        <v>96.323408999999998</v>
      </c>
      <c r="M210" s="311">
        <v>305.419016</v>
      </c>
      <c r="N210" s="319"/>
    </row>
    <row r="211" spans="1:14" s="321" customFormat="1" ht="9" customHeight="1">
      <c r="A211" s="382" t="s">
        <v>22</v>
      </c>
      <c r="B211" s="330">
        <f t="shared" si="11"/>
        <v>6383.9593030000005</v>
      </c>
      <c r="C211" s="317">
        <v>311.195898</v>
      </c>
      <c r="D211" s="317">
        <v>0</v>
      </c>
      <c r="E211" s="330">
        <v>4.2410449999999997</v>
      </c>
      <c r="F211" s="317">
        <v>330.96627100000001</v>
      </c>
      <c r="G211" s="317">
        <v>86.975674999999995</v>
      </c>
      <c r="H211" s="317">
        <v>79.391157000000007</v>
      </c>
      <c r="I211" s="317">
        <v>2052.3109100000001</v>
      </c>
      <c r="J211" s="317">
        <v>2652.6463410000001</v>
      </c>
      <c r="K211" s="317">
        <v>346.91681699999998</v>
      </c>
      <c r="L211" s="317">
        <v>344.19101599999999</v>
      </c>
      <c r="M211" s="317">
        <v>175.12417300000001</v>
      </c>
      <c r="N211" s="319"/>
    </row>
    <row r="212" spans="1:14" s="321" customFormat="1" ht="9" customHeight="1">
      <c r="A212" s="381" t="s">
        <v>23</v>
      </c>
      <c r="B212" s="329">
        <f t="shared" si="11"/>
        <v>2678.8803929999999</v>
      </c>
      <c r="C212" s="311">
        <v>506.91474099999999</v>
      </c>
      <c r="D212" s="311">
        <v>0</v>
      </c>
      <c r="E212" s="329">
        <v>1.957595</v>
      </c>
      <c r="F212" s="311">
        <v>86.557771000000002</v>
      </c>
      <c r="G212" s="311">
        <v>52.113835999999999</v>
      </c>
      <c r="H212" s="311">
        <v>97.912608000000006</v>
      </c>
      <c r="I212" s="311">
        <v>1071.431057</v>
      </c>
      <c r="J212" s="311">
        <v>660.913186</v>
      </c>
      <c r="K212" s="311">
        <v>19.588550000000001</v>
      </c>
      <c r="L212" s="311">
        <v>129.16663800000001</v>
      </c>
      <c r="M212" s="311">
        <v>52.324410999999998</v>
      </c>
      <c r="N212" s="319"/>
    </row>
    <row r="213" spans="1:14" s="321" customFormat="1" ht="9" customHeight="1">
      <c r="A213" s="381" t="s">
        <v>24</v>
      </c>
      <c r="B213" s="329">
        <f t="shared" si="11"/>
        <v>2496.2668789999998</v>
      </c>
      <c r="C213" s="311">
        <v>433.135336</v>
      </c>
      <c r="D213" s="311">
        <v>0</v>
      </c>
      <c r="E213" s="329">
        <v>1.24</v>
      </c>
      <c r="F213" s="311">
        <v>330.957021</v>
      </c>
      <c r="G213" s="311">
        <v>64.100423000000006</v>
      </c>
      <c r="H213" s="311">
        <v>218.09272999999999</v>
      </c>
      <c r="I213" s="311">
        <v>704.816958</v>
      </c>
      <c r="J213" s="311">
        <v>377.07859000000002</v>
      </c>
      <c r="K213" s="311">
        <v>19.730215999999999</v>
      </c>
      <c r="L213" s="311">
        <v>294.05092999999999</v>
      </c>
      <c r="M213" s="311">
        <v>53.064675000000001</v>
      </c>
      <c r="N213" s="319"/>
    </row>
    <row r="214" spans="1:14" s="321" customFormat="1" ht="9" customHeight="1">
      <c r="A214" s="381" t="s">
        <v>25</v>
      </c>
      <c r="B214" s="329">
        <f t="shared" si="11"/>
        <v>3527.4841240000001</v>
      </c>
      <c r="C214" s="311">
        <v>135.70763700000001</v>
      </c>
      <c r="D214" s="311">
        <v>0</v>
      </c>
      <c r="E214" s="329">
        <v>44.027577999999998</v>
      </c>
      <c r="F214" s="311">
        <v>134.83570900000001</v>
      </c>
      <c r="G214" s="311">
        <v>26.465896999999998</v>
      </c>
      <c r="H214" s="311">
        <v>75.730069999999998</v>
      </c>
      <c r="I214" s="311">
        <v>1247.682802</v>
      </c>
      <c r="J214" s="311">
        <v>1610.31917</v>
      </c>
      <c r="K214" s="311">
        <v>75.986881999999994</v>
      </c>
      <c r="L214" s="311">
        <v>67.197558000000001</v>
      </c>
      <c r="M214" s="311">
        <v>109.530821</v>
      </c>
      <c r="N214" s="319"/>
    </row>
    <row r="215" spans="1:14" s="321" customFormat="1" ht="9" customHeight="1">
      <c r="A215" s="382" t="s">
        <v>26</v>
      </c>
      <c r="B215" s="330">
        <f t="shared" si="11"/>
        <v>3357.8025190000003</v>
      </c>
      <c r="C215" s="330">
        <v>532.98444199999994</v>
      </c>
      <c r="D215" s="330">
        <v>0</v>
      </c>
      <c r="E215" s="330">
        <v>20.43845</v>
      </c>
      <c r="F215" s="330">
        <v>130.45173</v>
      </c>
      <c r="G215" s="330">
        <v>25.099406999999999</v>
      </c>
      <c r="H215" s="330">
        <v>171.50436300000001</v>
      </c>
      <c r="I215" s="330">
        <v>1214.194628</v>
      </c>
      <c r="J215" s="330">
        <v>944.59941400000002</v>
      </c>
      <c r="K215" s="330">
        <v>14.334239</v>
      </c>
      <c r="L215" s="330">
        <v>292.26189699999998</v>
      </c>
      <c r="M215" s="330">
        <v>11.933949</v>
      </c>
      <c r="N215" s="331"/>
    </row>
    <row r="216" spans="1:14" s="321" customFormat="1" ht="9" customHeight="1">
      <c r="A216" s="381" t="s">
        <v>27</v>
      </c>
      <c r="B216" s="329">
        <f t="shared" si="11"/>
        <v>3501.4200569999998</v>
      </c>
      <c r="C216" s="311">
        <v>518.43951500000003</v>
      </c>
      <c r="D216" s="311">
        <v>0</v>
      </c>
      <c r="E216" s="329">
        <v>11.671975</v>
      </c>
      <c r="F216" s="311">
        <v>234.32976300000001</v>
      </c>
      <c r="G216" s="311">
        <v>59.693201999999999</v>
      </c>
      <c r="H216" s="311">
        <v>171.970259</v>
      </c>
      <c r="I216" s="311">
        <v>1543.248556</v>
      </c>
      <c r="J216" s="311">
        <v>779.99724500000002</v>
      </c>
      <c r="K216" s="311">
        <v>99.040559999999999</v>
      </c>
      <c r="L216" s="311">
        <v>56.436636</v>
      </c>
      <c r="M216" s="311">
        <v>26.592345999999999</v>
      </c>
      <c r="N216" s="319"/>
    </row>
    <row r="217" spans="1:14" s="321" customFormat="1" ht="9" customHeight="1">
      <c r="A217" s="381" t="s">
        <v>28</v>
      </c>
      <c r="B217" s="329">
        <f t="shared" si="11"/>
        <v>5184.3017420000006</v>
      </c>
      <c r="C217" s="311">
        <v>78.333985999999996</v>
      </c>
      <c r="D217" s="311">
        <v>313.67629499999998</v>
      </c>
      <c r="E217" s="329">
        <v>8.1691330000000004</v>
      </c>
      <c r="F217" s="311">
        <v>65.579556999999994</v>
      </c>
      <c r="G217" s="311">
        <v>12.061975</v>
      </c>
      <c r="H217" s="311">
        <v>100.972551</v>
      </c>
      <c r="I217" s="311">
        <v>2648.438474</v>
      </c>
      <c r="J217" s="311">
        <v>1007.658775</v>
      </c>
      <c r="K217" s="311">
        <v>777.67039299999999</v>
      </c>
      <c r="L217" s="311">
        <v>0</v>
      </c>
      <c r="M217" s="311">
        <v>171.74060299999999</v>
      </c>
      <c r="N217" s="319"/>
    </row>
    <row r="218" spans="1:14" s="321" customFormat="1" ht="9" customHeight="1">
      <c r="A218" s="381" t="s">
        <v>29</v>
      </c>
      <c r="B218" s="329">
        <f t="shared" si="11"/>
        <v>5494.0610470000001</v>
      </c>
      <c r="C218" s="311">
        <v>457.62447500000002</v>
      </c>
      <c r="D218" s="311">
        <v>0</v>
      </c>
      <c r="E218" s="329">
        <v>0</v>
      </c>
      <c r="F218" s="311">
        <v>183.84464800000001</v>
      </c>
      <c r="G218" s="311">
        <v>23.954626000000001</v>
      </c>
      <c r="H218" s="311">
        <v>163.08839</v>
      </c>
      <c r="I218" s="311">
        <v>2428.851752</v>
      </c>
      <c r="J218" s="311">
        <v>1114.584296</v>
      </c>
      <c r="K218" s="311">
        <v>200.32987299999999</v>
      </c>
      <c r="L218" s="311">
        <v>650.56062299999996</v>
      </c>
      <c r="M218" s="311">
        <v>271.22236400000003</v>
      </c>
      <c r="N218" s="319"/>
    </row>
    <row r="219" spans="1:14" s="321" customFormat="1" ht="9" customHeight="1">
      <c r="A219" s="382" t="s">
        <v>30</v>
      </c>
      <c r="B219" s="330">
        <f t="shared" si="11"/>
        <v>1034.3225230000003</v>
      </c>
      <c r="C219" s="317">
        <v>27.606535999999998</v>
      </c>
      <c r="D219" s="317">
        <v>0</v>
      </c>
      <c r="E219" s="330">
        <v>0.210755</v>
      </c>
      <c r="F219" s="317">
        <v>40.025641</v>
      </c>
      <c r="G219" s="317">
        <v>11.857381999999999</v>
      </c>
      <c r="H219" s="317">
        <v>8.5698450000000008</v>
      </c>
      <c r="I219" s="317">
        <v>525.890941</v>
      </c>
      <c r="J219" s="317">
        <v>331.61348700000002</v>
      </c>
      <c r="K219" s="317">
        <v>44.144894999999998</v>
      </c>
      <c r="L219" s="317">
        <v>3.3938449999999998</v>
      </c>
      <c r="M219" s="317">
        <v>41.009196000000003</v>
      </c>
      <c r="N219" s="319"/>
    </row>
    <row r="220" spans="1:14" s="321" customFormat="1" ht="9" customHeight="1">
      <c r="A220" s="381" t="s">
        <v>31</v>
      </c>
      <c r="B220" s="329">
        <f t="shared" si="11"/>
        <v>8295.2854889999999</v>
      </c>
      <c r="C220" s="311">
        <v>418.86353800000001</v>
      </c>
      <c r="D220" s="311">
        <v>0</v>
      </c>
      <c r="E220" s="329">
        <v>19.146733000000001</v>
      </c>
      <c r="F220" s="311">
        <v>209.985164</v>
      </c>
      <c r="G220" s="311">
        <v>36.072294999999997</v>
      </c>
      <c r="H220" s="311">
        <v>122.133116</v>
      </c>
      <c r="I220" s="311">
        <v>2991.3178119999998</v>
      </c>
      <c r="J220" s="311">
        <v>3799.0561619999999</v>
      </c>
      <c r="K220" s="311">
        <v>219.435689</v>
      </c>
      <c r="L220" s="311">
        <v>81.921182000000002</v>
      </c>
      <c r="M220" s="311">
        <v>397.35379799999998</v>
      </c>
      <c r="N220" s="319"/>
    </row>
    <row r="221" spans="1:14" s="321" customFormat="1" ht="9" customHeight="1">
      <c r="A221" s="381" t="s">
        <v>32</v>
      </c>
      <c r="B221" s="329">
        <f t="shared" si="11"/>
        <v>2322.524711</v>
      </c>
      <c r="C221" s="311">
        <v>152.57542799999999</v>
      </c>
      <c r="D221" s="311">
        <v>0</v>
      </c>
      <c r="E221" s="329">
        <v>7.2883069999999996</v>
      </c>
      <c r="F221" s="311">
        <v>92.854077000000004</v>
      </c>
      <c r="G221" s="311">
        <v>9.9170789999999993</v>
      </c>
      <c r="H221" s="311">
        <v>44.103724</v>
      </c>
      <c r="I221" s="311">
        <v>993.17470800000001</v>
      </c>
      <c r="J221" s="311">
        <v>828.49805200000003</v>
      </c>
      <c r="K221" s="311">
        <v>3.0568650000000002</v>
      </c>
      <c r="L221" s="311">
        <v>191.05647099999999</v>
      </c>
      <c r="M221" s="311">
        <v>0</v>
      </c>
      <c r="N221" s="319"/>
    </row>
    <row r="222" spans="1:14" s="321" customFormat="1" ht="9" customHeight="1">
      <c r="A222" s="381" t="s">
        <v>33</v>
      </c>
      <c r="B222" s="329">
        <f t="shared" si="11"/>
        <v>2551.9583770000004</v>
      </c>
      <c r="C222" s="311">
        <v>103.75309</v>
      </c>
      <c r="D222" s="311">
        <v>0</v>
      </c>
      <c r="E222" s="329">
        <v>4.8135469999999998</v>
      </c>
      <c r="F222" s="311">
        <v>135.870216</v>
      </c>
      <c r="G222" s="311">
        <v>33.735095999999999</v>
      </c>
      <c r="H222" s="311">
        <v>54.347577999999999</v>
      </c>
      <c r="I222" s="311">
        <v>921.44106399999998</v>
      </c>
      <c r="J222" s="311">
        <v>969.58898699999997</v>
      </c>
      <c r="K222" s="311">
        <v>68.667479</v>
      </c>
      <c r="L222" s="311">
        <v>207.202742</v>
      </c>
      <c r="M222" s="311">
        <v>52.538578000000001</v>
      </c>
      <c r="N222" s="319"/>
    </row>
    <row r="223" spans="1:14" s="321" customFormat="1" ht="9" customHeight="1">
      <c r="A223" s="381"/>
      <c r="B223" s="329"/>
      <c r="C223" s="329"/>
      <c r="D223" s="329"/>
      <c r="E223" s="329"/>
      <c r="F223" s="329"/>
      <c r="G223" s="329"/>
      <c r="H223" s="329"/>
      <c r="I223" s="329"/>
      <c r="J223" s="329"/>
      <c r="K223" s="329"/>
      <c r="L223" s="329"/>
      <c r="M223" s="329"/>
      <c r="N223" s="331"/>
    </row>
    <row r="224" spans="1:14" s="321" customFormat="1" ht="9" customHeight="1">
      <c r="A224" s="333">
        <v>2004</v>
      </c>
      <c r="B224" s="303"/>
      <c r="C224" s="378"/>
      <c r="D224" s="378"/>
      <c r="E224" s="378"/>
      <c r="F224" s="378"/>
      <c r="G224" s="378"/>
      <c r="H224" s="378"/>
      <c r="I224" s="378"/>
      <c r="J224" s="378"/>
      <c r="K224" s="378"/>
      <c r="L224" s="378"/>
      <c r="M224" s="378"/>
      <c r="N224" s="319"/>
    </row>
    <row r="225" spans="1:14" s="321" customFormat="1" ht="9" customHeight="1">
      <c r="A225" s="333" t="s">
        <v>1</v>
      </c>
      <c r="B225" s="309">
        <f>SUM(B227:B258)</f>
        <v>149586.118697</v>
      </c>
      <c r="C225" s="309">
        <f>SUM(C227:C258)</f>
        <v>15543.042963</v>
      </c>
      <c r="D225" s="309">
        <f t="shared" ref="D225:M225" si="12">SUM(D227:D258)</f>
        <v>669.231672</v>
      </c>
      <c r="E225" s="309">
        <f t="shared" si="12"/>
        <v>766.86770600000023</v>
      </c>
      <c r="F225" s="309">
        <f t="shared" si="12"/>
        <v>8528.8766199999991</v>
      </c>
      <c r="G225" s="309">
        <f t="shared" si="12"/>
        <v>2224.869338</v>
      </c>
      <c r="H225" s="309">
        <f t="shared" si="12"/>
        <v>6009.1160600000012</v>
      </c>
      <c r="I225" s="309">
        <f t="shared" si="12"/>
        <v>54990.452825999986</v>
      </c>
      <c r="J225" s="309">
        <f t="shared" si="12"/>
        <v>43673.179059999988</v>
      </c>
      <c r="K225" s="309">
        <f t="shared" si="12"/>
        <v>3967.4169569999995</v>
      </c>
      <c r="L225" s="310">
        <f t="shared" si="12"/>
        <v>9528.497398999998</v>
      </c>
      <c r="M225" s="310">
        <f t="shared" si="12"/>
        <v>3684.568096</v>
      </c>
      <c r="N225" s="380"/>
    </row>
    <row r="226" spans="1:14" s="321" customFormat="1" ht="3.95" customHeight="1">
      <c r="A226" s="333"/>
      <c r="B226" s="378"/>
      <c r="C226" s="378"/>
      <c r="D226" s="378"/>
      <c r="E226" s="378"/>
      <c r="F226" s="378"/>
      <c r="G226" s="378"/>
      <c r="H226" s="378"/>
      <c r="I226" s="378"/>
      <c r="J226" s="378"/>
      <c r="K226" s="378"/>
      <c r="L226" s="378"/>
      <c r="M226" s="378"/>
      <c r="N226" s="380"/>
    </row>
    <row r="227" spans="1:14" s="321" customFormat="1" ht="9" customHeight="1">
      <c r="A227" s="381" t="s">
        <v>2</v>
      </c>
      <c r="B227" s="329">
        <f>SUM(C227:M227)</f>
        <v>1705.9315720000002</v>
      </c>
      <c r="C227" s="311">
        <v>146.58650800000001</v>
      </c>
      <c r="D227" s="311">
        <v>0</v>
      </c>
      <c r="E227" s="329">
        <v>0.102149</v>
      </c>
      <c r="F227" s="311">
        <v>239.37616399999999</v>
      </c>
      <c r="G227" s="311">
        <v>34.233877</v>
      </c>
      <c r="H227" s="311">
        <v>53.316482999999998</v>
      </c>
      <c r="I227" s="311">
        <v>849.00477799999999</v>
      </c>
      <c r="J227" s="311">
        <v>338.64750600000002</v>
      </c>
      <c r="K227" s="311">
        <v>4.1737780000000004</v>
      </c>
      <c r="L227" s="311">
        <v>8.669556</v>
      </c>
      <c r="M227" s="311">
        <v>31.820772999999999</v>
      </c>
      <c r="N227" s="319"/>
    </row>
    <row r="228" spans="1:14" s="321" customFormat="1" ht="9" customHeight="1">
      <c r="A228" s="381" t="s">
        <v>3</v>
      </c>
      <c r="B228" s="329">
        <f t="shared" ref="B228:B257" si="13">SUM(C228:M228)</f>
        <v>4979.5571259999997</v>
      </c>
      <c r="C228" s="311">
        <v>991.57198100000005</v>
      </c>
      <c r="D228" s="329">
        <v>1.7580999999999999E-2</v>
      </c>
      <c r="E228" s="329">
        <v>0.639625</v>
      </c>
      <c r="F228" s="311">
        <v>483.716656</v>
      </c>
      <c r="G228" s="311">
        <v>92.648257999999998</v>
      </c>
      <c r="H228" s="311">
        <v>331.36381299999999</v>
      </c>
      <c r="I228" s="311">
        <v>1722.295558</v>
      </c>
      <c r="J228" s="311">
        <v>860.90194699999995</v>
      </c>
      <c r="K228" s="311">
        <v>73.716898</v>
      </c>
      <c r="L228" s="311">
        <v>230.140378</v>
      </c>
      <c r="M228" s="311">
        <v>192.544431</v>
      </c>
      <c r="N228" s="319"/>
    </row>
    <row r="229" spans="1:14" s="321" customFormat="1" ht="9" customHeight="1">
      <c r="A229" s="381" t="s">
        <v>4</v>
      </c>
      <c r="B229" s="329">
        <f t="shared" si="13"/>
        <v>1292.214187</v>
      </c>
      <c r="C229" s="311">
        <v>321.349761</v>
      </c>
      <c r="D229" s="311">
        <v>0</v>
      </c>
      <c r="E229" s="329">
        <v>0</v>
      </c>
      <c r="F229" s="311">
        <v>172.31721999999999</v>
      </c>
      <c r="G229" s="311">
        <v>17.815321999999998</v>
      </c>
      <c r="H229" s="311">
        <v>76.093594999999993</v>
      </c>
      <c r="I229" s="311">
        <v>420.681693</v>
      </c>
      <c r="J229" s="311">
        <v>140.72959</v>
      </c>
      <c r="K229" s="311">
        <v>40.559446999999999</v>
      </c>
      <c r="L229" s="311">
        <v>70.749820999999997</v>
      </c>
      <c r="M229" s="311">
        <v>31.917738</v>
      </c>
      <c r="N229" s="319"/>
    </row>
    <row r="230" spans="1:14" s="321" customFormat="1" ht="9" customHeight="1">
      <c r="A230" s="382" t="s">
        <v>5</v>
      </c>
      <c r="B230" s="330">
        <f t="shared" si="13"/>
        <v>1911.7453829999999</v>
      </c>
      <c r="C230" s="317">
        <v>65.758071999999999</v>
      </c>
      <c r="D230" s="317">
        <v>0</v>
      </c>
      <c r="E230" s="330">
        <v>1.7788000000000002E-2</v>
      </c>
      <c r="F230" s="317">
        <v>68.693010000000001</v>
      </c>
      <c r="G230" s="317">
        <v>23.942125999999998</v>
      </c>
      <c r="H230" s="317">
        <v>20.853702999999999</v>
      </c>
      <c r="I230" s="317">
        <v>1086.015954</v>
      </c>
      <c r="J230" s="317">
        <v>410.29750300000001</v>
      </c>
      <c r="K230" s="317">
        <v>147.16887199999999</v>
      </c>
      <c r="L230" s="317">
        <v>63.512054999999997</v>
      </c>
      <c r="M230" s="317">
        <v>25.4863</v>
      </c>
      <c r="N230" s="319"/>
    </row>
    <row r="231" spans="1:14" s="321" customFormat="1" ht="9" customHeight="1">
      <c r="A231" s="381" t="s">
        <v>6</v>
      </c>
      <c r="B231" s="329">
        <f t="shared" si="13"/>
        <v>3381.5364920000006</v>
      </c>
      <c r="C231" s="311">
        <v>458.32174099999997</v>
      </c>
      <c r="D231" s="311">
        <v>0</v>
      </c>
      <c r="E231" s="329">
        <v>17.402818</v>
      </c>
      <c r="F231" s="311">
        <v>358.32463200000001</v>
      </c>
      <c r="G231" s="311">
        <v>16.049927</v>
      </c>
      <c r="H231" s="311">
        <v>119.271095</v>
      </c>
      <c r="I231" s="311">
        <v>1292.5708629999999</v>
      </c>
      <c r="J231" s="311">
        <v>733.55176800000004</v>
      </c>
      <c r="K231" s="311">
        <v>202.239105</v>
      </c>
      <c r="L231" s="311">
        <v>33.108548999999996</v>
      </c>
      <c r="M231" s="311">
        <v>150.69599400000001</v>
      </c>
      <c r="N231" s="319"/>
    </row>
    <row r="232" spans="1:14" s="321" customFormat="1" ht="9" customHeight="1">
      <c r="A232" s="381" t="s">
        <v>7</v>
      </c>
      <c r="B232" s="329">
        <f t="shared" si="13"/>
        <v>1139.4564380000002</v>
      </c>
      <c r="C232" s="311">
        <v>84.841521999999998</v>
      </c>
      <c r="D232" s="311">
        <v>0</v>
      </c>
      <c r="E232" s="329">
        <v>2.2913269999999999</v>
      </c>
      <c r="F232" s="311">
        <v>111.732595</v>
      </c>
      <c r="G232" s="311">
        <v>13.388572</v>
      </c>
      <c r="H232" s="311">
        <v>59.324458999999997</v>
      </c>
      <c r="I232" s="311">
        <v>567.59324400000003</v>
      </c>
      <c r="J232" s="311">
        <v>198.447385</v>
      </c>
      <c r="K232" s="311">
        <v>13.538195999999999</v>
      </c>
      <c r="L232" s="311">
        <v>67.793648000000005</v>
      </c>
      <c r="M232" s="311">
        <v>20.505490000000002</v>
      </c>
      <c r="N232" s="319"/>
    </row>
    <row r="233" spans="1:14" s="321" customFormat="1" ht="9" customHeight="1">
      <c r="A233" s="381" t="s">
        <v>8</v>
      </c>
      <c r="B233" s="329">
        <f t="shared" si="13"/>
        <v>6046.3813939999991</v>
      </c>
      <c r="C233" s="311">
        <v>136.712344</v>
      </c>
      <c r="D233" s="311">
        <v>0</v>
      </c>
      <c r="E233" s="329">
        <v>5.5891729999999997</v>
      </c>
      <c r="F233" s="311">
        <v>85.883841000000004</v>
      </c>
      <c r="G233" s="311">
        <v>30.650787999999999</v>
      </c>
      <c r="H233" s="311">
        <v>39.532744999999998</v>
      </c>
      <c r="I233" s="311">
        <v>1872.762093</v>
      </c>
      <c r="J233" s="311">
        <v>3000.822118</v>
      </c>
      <c r="K233" s="311">
        <v>83.521940000000001</v>
      </c>
      <c r="L233" s="329">
        <v>194.68753799999999</v>
      </c>
      <c r="M233" s="311">
        <v>596.21881399999995</v>
      </c>
      <c r="N233" s="319"/>
    </row>
    <row r="234" spans="1:14" s="321" customFormat="1" ht="9" customHeight="1">
      <c r="A234" s="382" t="s">
        <v>9</v>
      </c>
      <c r="B234" s="330">
        <f t="shared" si="13"/>
        <v>5055.6154660000002</v>
      </c>
      <c r="C234" s="317">
        <v>928.10841400000004</v>
      </c>
      <c r="D234" s="317">
        <v>0</v>
      </c>
      <c r="E234" s="330">
        <v>15.722858</v>
      </c>
      <c r="F234" s="317">
        <v>419.47637400000002</v>
      </c>
      <c r="G234" s="317">
        <v>96.754892999999996</v>
      </c>
      <c r="H234" s="317">
        <v>368.94345199999998</v>
      </c>
      <c r="I234" s="317">
        <v>1865.847518</v>
      </c>
      <c r="J234" s="317">
        <v>1290.714708</v>
      </c>
      <c r="K234" s="317">
        <v>2.5642230000000001</v>
      </c>
      <c r="L234" s="317">
        <v>67.483025999999995</v>
      </c>
      <c r="M234" s="317">
        <v>0</v>
      </c>
      <c r="N234" s="319"/>
    </row>
    <row r="235" spans="1:14" s="321" customFormat="1" ht="9" customHeight="1">
      <c r="A235" s="381" t="s">
        <v>11</v>
      </c>
      <c r="B235" s="329">
        <f t="shared" si="13"/>
        <v>2197.0145289999996</v>
      </c>
      <c r="C235" s="311">
        <v>156.06956400000001</v>
      </c>
      <c r="D235" s="311">
        <v>0</v>
      </c>
      <c r="E235" s="329">
        <v>7.4619759999999999</v>
      </c>
      <c r="F235" s="311">
        <v>169.308649</v>
      </c>
      <c r="G235" s="311">
        <v>24.719833000000001</v>
      </c>
      <c r="H235" s="311">
        <v>67.080803000000003</v>
      </c>
      <c r="I235" s="311">
        <v>887.16643799999997</v>
      </c>
      <c r="J235" s="311">
        <v>684.00611400000003</v>
      </c>
      <c r="K235" s="311">
        <v>55.110582000000001</v>
      </c>
      <c r="L235" s="311">
        <v>144.178054</v>
      </c>
      <c r="M235" s="311">
        <v>1.9125160000000001</v>
      </c>
      <c r="N235" s="319"/>
    </row>
    <row r="236" spans="1:14" s="321" customFormat="1" ht="9" customHeight="1">
      <c r="A236" s="381" t="s">
        <v>12</v>
      </c>
      <c r="B236" s="329">
        <f t="shared" si="13"/>
        <v>6357.9474049999999</v>
      </c>
      <c r="C236" s="311">
        <v>681.54207899999994</v>
      </c>
      <c r="D236" s="311">
        <v>0</v>
      </c>
      <c r="E236" s="329">
        <v>133.58106599999999</v>
      </c>
      <c r="F236" s="311">
        <v>221.96000799999999</v>
      </c>
      <c r="G236" s="311">
        <v>157.440753</v>
      </c>
      <c r="H236" s="311">
        <v>370.06352900000002</v>
      </c>
      <c r="I236" s="311">
        <v>2176.0264280000001</v>
      </c>
      <c r="J236" s="311">
        <v>2185.8765199999998</v>
      </c>
      <c r="K236" s="311">
        <v>82.671963000000005</v>
      </c>
      <c r="L236" s="311">
        <v>76.587374999999994</v>
      </c>
      <c r="M236" s="311">
        <v>272.19768399999998</v>
      </c>
      <c r="N236" s="319"/>
    </row>
    <row r="237" spans="1:14" s="321" customFormat="1" ht="9" customHeight="1">
      <c r="A237" s="381" t="s">
        <v>13</v>
      </c>
      <c r="B237" s="329">
        <f t="shared" si="13"/>
        <v>4678.4981190000008</v>
      </c>
      <c r="C237" s="311">
        <v>315.84606300000002</v>
      </c>
      <c r="D237" s="311">
        <v>0</v>
      </c>
      <c r="E237" s="329">
        <v>0.27126099999999997</v>
      </c>
      <c r="F237" s="311">
        <v>171.48060100000001</v>
      </c>
      <c r="G237" s="311">
        <v>83.067559000000003</v>
      </c>
      <c r="H237" s="311">
        <v>130.19875400000001</v>
      </c>
      <c r="I237" s="311">
        <v>1158.216406</v>
      </c>
      <c r="J237" s="311">
        <v>2462.3563340000001</v>
      </c>
      <c r="K237" s="311">
        <v>287.49404800000002</v>
      </c>
      <c r="L237" s="311">
        <v>39.026935999999999</v>
      </c>
      <c r="M237" s="311">
        <v>30.540157000000001</v>
      </c>
      <c r="N237" s="319"/>
    </row>
    <row r="238" spans="1:14" s="321" customFormat="1" ht="9" customHeight="1">
      <c r="A238" s="382" t="s">
        <v>14</v>
      </c>
      <c r="B238" s="330">
        <f t="shared" si="13"/>
        <v>2661.5025130000004</v>
      </c>
      <c r="C238" s="330">
        <v>179.82422299999999</v>
      </c>
      <c r="D238" s="330">
        <v>0</v>
      </c>
      <c r="E238" s="330">
        <v>2.7625190000000002</v>
      </c>
      <c r="F238" s="330">
        <v>146.86212699999999</v>
      </c>
      <c r="G238" s="330">
        <v>15.523163</v>
      </c>
      <c r="H238" s="330">
        <v>51.638728999999998</v>
      </c>
      <c r="I238" s="330">
        <v>1297.940077</v>
      </c>
      <c r="J238" s="330">
        <v>883.77304000000004</v>
      </c>
      <c r="K238" s="330">
        <v>3.8633500000000001</v>
      </c>
      <c r="L238" s="330">
        <v>60.10642</v>
      </c>
      <c r="M238" s="330">
        <v>19.208864999999999</v>
      </c>
      <c r="N238" s="331"/>
    </row>
    <row r="239" spans="1:14" s="321" customFormat="1" ht="9" customHeight="1">
      <c r="A239" s="381" t="s">
        <v>15</v>
      </c>
      <c r="B239" s="329">
        <f t="shared" si="13"/>
        <v>11867.53479</v>
      </c>
      <c r="C239" s="329">
        <v>1812.5400890000001</v>
      </c>
      <c r="D239" s="329">
        <v>0</v>
      </c>
      <c r="E239" s="329">
        <v>73.711331999999999</v>
      </c>
      <c r="F239" s="329">
        <v>1009.828569</v>
      </c>
      <c r="G239" s="329">
        <v>451.32213999999999</v>
      </c>
      <c r="H239" s="329">
        <v>1117.2632980000001</v>
      </c>
      <c r="I239" s="329">
        <v>4355.5943379999999</v>
      </c>
      <c r="J239" s="329">
        <v>2237.8366999999998</v>
      </c>
      <c r="K239" s="329">
        <v>11.209578</v>
      </c>
      <c r="L239" s="329">
        <v>419.70694800000001</v>
      </c>
      <c r="M239" s="329">
        <v>378.52179799999999</v>
      </c>
      <c r="N239" s="331"/>
    </row>
    <row r="240" spans="1:14" s="321" customFormat="1" ht="9" customHeight="1">
      <c r="A240" s="381" t="s">
        <v>16</v>
      </c>
      <c r="B240" s="329">
        <f t="shared" si="13"/>
        <v>20867.129268000004</v>
      </c>
      <c r="C240" s="311">
        <v>2480.7007410000001</v>
      </c>
      <c r="D240" s="311">
        <v>0</v>
      </c>
      <c r="E240" s="329">
        <v>138.79823300000001</v>
      </c>
      <c r="F240" s="311">
        <v>1275.6548009999999</v>
      </c>
      <c r="G240" s="311">
        <v>283.18961400000001</v>
      </c>
      <c r="H240" s="311">
        <v>589.52278699999999</v>
      </c>
      <c r="I240" s="311">
        <v>7589.1406660000002</v>
      </c>
      <c r="J240" s="311">
        <v>4948.7977090000004</v>
      </c>
      <c r="K240" s="311">
        <v>455.53802100000001</v>
      </c>
      <c r="L240" s="311">
        <v>2514.9969080000001</v>
      </c>
      <c r="M240" s="311">
        <v>590.78978800000004</v>
      </c>
      <c r="N240" s="319"/>
    </row>
    <row r="241" spans="1:14" s="321" customFormat="1" ht="9" customHeight="1">
      <c r="A241" s="381" t="s">
        <v>17</v>
      </c>
      <c r="B241" s="329">
        <f t="shared" si="13"/>
        <v>6524.8164120000001</v>
      </c>
      <c r="C241" s="311">
        <v>311.77887399999997</v>
      </c>
      <c r="D241" s="311">
        <v>0</v>
      </c>
      <c r="E241" s="329">
        <v>178.444729</v>
      </c>
      <c r="F241" s="311">
        <v>358.62411200000003</v>
      </c>
      <c r="G241" s="311">
        <v>57.749339999999997</v>
      </c>
      <c r="H241" s="311">
        <v>182.503016</v>
      </c>
      <c r="I241" s="311">
        <v>1916.6379039999999</v>
      </c>
      <c r="J241" s="311">
        <v>2724.2115010000002</v>
      </c>
      <c r="K241" s="311">
        <v>37.475388000000002</v>
      </c>
      <c r="L241" s="311">
        <v>580.71207200000003</v>
      </c>
      <c r="M241" s="311">
        <v>176.67947599999999</v>
      </c>
      <c r="N241" s="319"/>
    </row>
    <row r="242" spans="1:14" s="321" customFormat="1" ht="9" customHeight="1">
      <c r="A242" s="382" t="s">
        <v>18</v>
      </c>
      <c r="B242" s="330">
        <f t="shared" si="13"/>
        <v>2857.186142</v>
      </c>
      <c r="C242" s="317">
        <v>359.67039699999998</v>
      </c>
      <c r="D242" s="317">
        <v>0</v>
      </c>
      <c r="E242" s="330">
        <v>16.339863000000001</v>
      </c>
      <c r="F242" s="317">
        <v>194.52482699999999</v>
      </c>
      <c r="G242" s="317">
        <v>23.482803000000001</v>
      </c>
      <c r="H242" s="317">
        <v>99.947940000000003</v>
      </c>
      <c r="I242" s="317">
        <v>1204.964727</v>
      </c>
      <c r="J242" s="317">
        <v>638.41173400000002</v>
      </c>
      <c r="K242" s="317">
        <v>86.987672000000003</v>
      </c>
      <c r="L242" s="317">
        <v>175.20171999999999</v>
      </c>
      <c r="M242" s="317">
        <v>57.654459000000003</v>
      </c>
      <c r="N242" s="319"/>
    </row>
    <row r="243" spans="1:14" s="321" customFormat="1" ht="9" customHeight="1">
      <c r="A243" s="381" t="s">
        <v>19</v>
      </c>
      <c r="B243" s="329">
        <f t="shared" si="13"/>
        <v>1781.9314859999999</v>
      </c>
      <c r="C243" s="311">
        <v>171.36701600000001</v>
      </c>
      <c r="D243" s="311">
        <v>0</v>
      </c>
      <c r="E243" s="329">
        <v>2.8893990000000001</v>
      </c>
      <c r="F243" s="311">
        <v>63.518372999999997</v>
      </c>
      <c r="G243" s="311">
        <v>6.7084260000000002</v>
      </c>
      <c r="H243" s="311">
        <v>23.315297000000001</v>
      </c>
      <c r="I243" s="311">
        <v>748.30911900000001</v>
      </c>
      <c r="J243" s="311">
        <v>459.48224499999998</v>
      </c>
      <c r="K243" s="311">
        <v>157.75566000000001</v>
      </c>
      <c r="L243" s="311">
        <v>86.736975000000001</v>
      </c>
      <c r="M243" s="311">
        <v>61.848976</v>
      </c>
      <c r="N243" s="319"/>
    </row>
    <row r="244" spans="1:14" s="321" customFormat="1" ht="9" customHeight="1">
      <c r="A244" s="381" t="s">
        <v>20</v>
      </c>
      <c r="B244" s="329">
        <f t="shared" si="13"/>
        <v>9168.4349839999995</v>
      </c>
      <c r="C244" s="311">
        <v>1570.1619720000001</v>
      </c>
      <c r="D244" s="311">
        <v>0</v>
      </c>
      <c r="E244" s="329">
        <v>19.956536</v>
      </c>
      <c r="F244" s="311">
        <v>411.14897400000001</v>
      </c>
      <c r="G244" s="311">
        <v>206.91439299999999</v>
      </c>
      <c r="H244" s="311">
        <v>430.16227700000002</v>
      </c>
      <c r="I244" s="311">
        <v>2698.6887449999999</v>
      </c>
      <c r="J244" s="311">
        <v>1263.9448319999999</v>
      </c>
      <c r="K244" s="311">
        <v>314.52611999999999</v>
      </c>
      <c r="L244" s="311">
        <v>1987.18093</v>
      </c>
      <c r="M244" s="311">
        <v>265.75020499999999</v>
      </c>
      <c r="N244" s="319"/>
    </row>
    <row r="245" spans="1:14" s="321" customFormat="1" ht="9" customHeight="1">
      <c r="A245" s="381" t="s">
        <v>21</v>
      </c>
      <c r="B245" s="329">
        <f t="shared" si="13"/>
        <v>3387.0735119999999</v>
      </c>
      <c r="C245" s="311">
        <v>102.875052</v>
      </c>
      <c r="D245" s="311">
        <v>0</v>
      </c>
      <c r="E245" s="329">
        <v>3.476645</v>
      </c>
      <c r="F245" s="311">
        <v>120.082651</v>
      </c>
      <c r="G245" s="311">
        <v>33.908875000000002</v>
      </c>
      <c r="H245" s="311">
        <v>60.047620000000002</v>
      </c>
      <c r="I245" s="311">
        <v>1267.8043419999999</v>
      </c>
      <c r="J245" s="311">
        <v>1453.8580159999999</v>
      </c>
      <c r="K245" s="311">
        <v>100.633206</v>
      </c>
      <c r="L245" s="311">
        <v>242.838561</v>
      </c>
      <c r="M245" s="311">
        <v>1.5485439999999999</v>
      </c>
      <c r="N245" s="319"/>
    </row>
    <row r="246" spans="1:14" s="321" customFormat="1" ht="9" customHeight="1">
      <c r="A246" s="382" t="s">
        <v>22</v>
      </c>
      <c r="B246" s="330">
        <f t="shared" si="13"/>
        <v>7185.3522370000001</v>
      </c>
      <c r="C246" s="317">
        <v>321.973525</v>
      </c>
      <c r="D246" s="317">
        <v>0</v>
      </c>
      <c r="E246" s="330">
        <v>3.5175890000000001</v>
      </c>
      <c r="F246" s="317">
        <v>354.29587099999998</v>
      </c>
      <c r="G246" s="317">
        <v>114.879211</v>
      </c>
      <c r="H246" s="317">
        <v>289.227912</v>
      </c>
      <c r="I246" s="317">
        <v>2245.991767</v>
      </c>
      <c r="J246" s="317">
        <v>3002.351228</v>
      </c>
      <c r="K246" s="317">
        <v>150.89847599999999</v>
      </c>
      <c r="L246" s="317">
        <v>702.21394199999997</v>
      </c>
      <c r="M246" s="330">
        <v>2.7160000000000001E-3</v>
      </c>
      <c r="N246" s="319"/>
    </row>
    <row r="247" spans="1:14" s="321" customFormat="1" ht="9" customHeight="1">
      <c r="A247" s="381" t="s">
        <v>23</v>
      </c>
      <c r="B247" s="329">
        <f t="shared" si="13"/>
        <v>3217.2984459999998</v>
      </c>
      <c r="C247" s="311">
        <v>618.86830999999995</v>
      </c>
      <c r="D247" s="311">
        <v>0</v>
      </c>
      <c r="E247" s="329">
        <v>3.9926590000000002</v>
      </c>
      <c r="F247" s="311">
        <v>183.681917</v>
      </c>
      <c r="G247" s="311">
        <v>73.320239999999998</v>
      </c>
      <c r="H247" s="311">
        <v>148.15303299999999</v>
      </c>
      <c r="I247" s="311">
        <v>1233.474727</v>
      </c>
      <c r="J247" s="311">
        <v>713.17447800000002</v>
      </c>
      <c r="K247" s="311">
        <v>29.892129000000001</v>
      </c>
      <c r="L247" s="311">
        <v>184.74503000000001</v>
      </c>
      <c r="M247" s="311">
        <v>27.995923000000001</v>
      </c>
      <c r="N247" s="319"/>
    </row>
    <row r="248" spans="1:14" s="321" customFormat="1" ht="9" customHeight="1">
      <c r="A248" s="381" t="s">
        <v>24</v>
      </c>
      <c r="B248" s="329">
        <f t="shared" si="13"/>
        <v>2614.3478009999994</v>
      </c>
      <c r="C248" s="311">
        <v>582.386572</v>
      </c>
      <c r="D248" s="311">
        <v>0</v>
      </c>
      <c r="E248" s="329">
        <v>0</v>
      </c>
      <c r="F248" s="311">
        <v>417.641257</v>
      </c>
      <c r="G248" s="311">
        <v>52.540595000000003</v>
      </c>
      <c r="H248" s="311">
        <v>218.222589</v>
      </c>
      <c r="I248" s="311">
        <v>753.75971200000004</v>
      </c>
      <c r="J248" s="311">
        <v>405.9649</v>
      </c>
      <c r="K248" s="311">
        <v>41.125804000000002</v>
      </c>
      <c r="L248" s="311">
        <v>76.133763000000002</v>
      </c>
      <c r="M248" s="311">
        <v>66.572609</v>
      </c>
      <c r="N248" s="319"/>
    </row>
    <row r="249" spans="1:14" s="321" customFormat="1" ht="9" customHeight="1">
      <c r="A249" s="381" t="s">
        <v>25</v>
      </c>
      <c r="B249" s="329">
        <f t="shared" si="13"/>
        <v>3350.2596399999998</v>
      </c>
      <c r="C249" s="311">
        <v>172.20602099999999</v>
      </c>
      <c r="D249" s="311">
        <v>0</v>
      </c>
      <c r="E249" s="329">
        <v>24.518322999999999</v>
      </c>
      <c r="F249" s="311">
        <v>136.27950899999999</v>
      </c>
      <c r="G249" s="311">
        <v>31.275310000000001</v>
      </c>
      <c r="H249" s="311">
        <v>93.967720999999997</v>
      </c>
      <c r="I249" s="311">
        <v>1276.0060559999999</v>
      </c>
      <c r="J249" s="311">
        <v>1376.9770140000001</v>
      </c>
      <c r="K249" s="311">
        <v>62.352724000000002</v>
      </c>
      <c r="L249" s="311">
        <v>119.669737</v>
      </c>
      <c r="M249" s="311">
        <v>57.007224999999998</v>
      </c>
      <c r="N249" s="319"/>
    </row>
    <row r="250" spans="1:14" s="321" customFormat="1" ht="9" customHeight="1">
      <c r="A250" s="382" t="s">
        <v>26</v>
      </c>
      <c r="B250" s="330">
        <f t="shared" si="13"/>
        <v>3705.6540480000003</v>
      </c>
      <c r="C250" s="330">
        <v>512.27887499999997</v>
      </c>
      <c r="D250" s="330">
        <v>0</v>
      </c>
      <c r="E250" s="330">
        <v>6.063129</v>
      </c>
      <c r="F250" s="330">
        <v>152.228824</v>
      </c>
      <c r="G250" s="330">
        <v>28.856199</v>
      </c>
      <c r="H250" s="330">
        <v>272.07424099999997</v>
      </c>
      <c r="I250" s="330">
        <v>1334.3722700000001</v>
      </c>
      <c r="J250" s="330">
        <v>954.10240899999997</v>
      </c>
      <c r="K250" s="330">
        <v>72.762630999999999</v>
      </c>
      <c r="L250" s="330">
        <v>297.96250700000002</v>
      </c>
      <c r="M250" s="330">
        <v>74.952962999999997</v>
      </c>
      <c r="N250" s="331"/>
    </row>
    <row r="251" spans="1:14" s="321" customFormat="1" ht="9" customHeight="1">
      <c r="A251" s="381" t="s">
        <v>27</v>
      </c>
      <c r="B251" s="329">
        <f t="shared" si="13"/>
        <v>3876.307397</v>
      </c>
      <c r="C251" s="311">
        <v>602.86651700000004</v>
      </c>
      <c r="D251" s="311">
        <v>0</v>
      </c>
      <c r="E251" s="329">
        <v>9.4204190000000008</v>
      </c>
      <c r="F251" s="311">
        <v>253.92441500000001</v>
      </c>
      <c r="G251" s="311">
        <v>51.194040999999999</v>
      </c>
      <c r="H251" s="311">
        <v>188.423925</v>
      </c>
      <c r="I251" s="311">
        <v>1658.2493340000001</v>
      </c>
      <c r="J251" s="311">
        <v>760.57691199999999</v>
      </c>
      <c r="K251" s="311">
        <v>68.053329000000005</v>
      </c>
      <c r="L251" s="311">
        <v>184.43262200000001</v>
      </c>
      <c r="M251" s="311">
        <v>99.165882999999994</v>
      </c>
      <c r="N251" s="319"/>
    </row>
    <row r="252" spans="1:14" s="321" customFormat="1" ht="9" customHeight="1">
      <c r="A252" s="381" t="s">
        <v>28</v>
      </c>
      <c r="B252" s="329">
        <f t="shared" si="13"/>
        <v>5951.1949040000009</v>
      </c>
      <c r="C252" s="311">
        <v>87.520089999999996</v>
      </c>
      <c r="D252" s="311">
        <v>669.21409100000005</v>
      </c>
      <c r="E252" s="329">
        <v>6.6640199999999998</v>
      </c>
      <c r="F252" s="311">
        <v>86.923997</v>
      </c>
      <c r="G252" s="311">
        <v>18.434846</v>
      </c>
      <c r="H252" s="311">
        <v>117.62807599999999</v>
      </c>
      <c r="I252" s="311">
        <v>2903.5634180000002</v>
      </c>
      <c r="J252" s="311">
        <v>1042.5669170000001</v>
      </c>
      <c r="K252" s="311">
        <v>934.91055400000005</v>
      </c>
      <c r="L252" s="311">
        <v>0</v>
      </c>
      <c r="M252" s="311">
        <v>83.768895000000001</v>
      </c>
      <c r="N252" s="319"/>
    </row>
    <row r="253" spans="1:14" s="321" customFormat="1" ht="9" customHeight="1">
      <c r="A253" s="381" t="s">
        <v>29</v>
      </c>
      <c r="B253" s="329">
        <f t="shared" si="13"/>
        <v>6159.1662909999995</v>
      </c>
      <c r="C253" s="311">
        <v>398.82753100000002</v>
      </c>
      <c r="D253" s="311">
        <v>0</v>
      </c>
      <c r="E253" s="329">
        <v>22.077663999999999</v>
      </c>
      <c r="F253" s="311">
        <v>224.065113</v>
      </c>
      <c r="G253" s="311">
        <v>71.105064999999996</v>
      </c>
      <c r="H253" s="311">
        <v>233.64031800000001</v>
      </c>
      <c r="I253" s="311">
        <v>2614.8128160000001</v>
      </c>
      <c r="J253" s="311">
        <v>2086.89687</v>
      </c>
      <c r="K253" s="311">
        <v>87.550510000000003</v>
      </c>
      <c r="L253" s="311">
        <v>398.915008</v>
      </c>
      <c r="M253" s="311">
        <v>21.275396000000001</v>
      </c>
      <c r="N253" s="319"/>
    </row>
    <row r="254" spans="1:14" s="321" customFormat="1" ht="9" customHeight="1">
      <c r="A254" s="382" t="s">
        <v>30</v>
      </c>
      <c r="B254" s="330">
        <f t="shared" si="13"/>
        <v>1384.08375</v>
      </c>
      <c r="C254" s="317">
        <v>29.220569999999999</v>
      </c>
      <c r="D254" s="317">
        <v>0</v>
      </c>
      <c r="E254" s="330">
        <v>17.492301999999999</v>
      </c>
      <c r="F254" s="317">
        <v>51.627583999999999</v>
      </c>
      <c r="G254" s="317">
        <v>9.4081530000000004</v>
      </c>
      <c r="H254" s="317">
        <v>7.204663</v>
      </c>
      <c r="I254" s="317">
        <v>698.06116299999996</v>
      </c>
      <c r="J254" s="317">
        <v>450.14853599999998</v>
      </c>
      <c r="K254" s="317">
        <v>66.684092000000007</v>
      </c>
      <c r="L254" s="317">
        <v>30.573992000000001</v>
      </c>
      <c r="M254" s="317">
        <v>23.662694999999999</v>
      </c>
      <c r="N254" s="319"/>
    </row>
    <row r="255" spans="1:14" s="321" customFormat="1" ht="9" customHeight="1">
      <c r="A255" s="381" t="s">
        <v>31</v>
      </c>
      <c r="B255" s="329">
        <f t="shared" si="13"/>
        <v>9091.0904380000011</v>
      </c>
      <c r="C255" s="311">
        <v>668.64642800000001</v>
      </c>
      <c r="D255" s="311">
        <v>0</v>
      </c>
      <c r="E255" s="329">
        <v>47.631118999999998</v>
      </c>
      <c r="F255" s="311">
        <v>296.27487500000001</v>
      </c>
      <c r="G255" s="311">
        <v>65.532849999999996</v>
      </c>
      <c r="H255" s="311">
        <v>137.35221799999999</v>
      </c>
      <c r="I255" s="311">
        <v>3190.0986240000002</v>
      </c>
      <c r="J255" s="311">
        <v>4060.8472120000001</v>
      </c>
      <c r="K255" s="311">
        <v>243.67759699999999</v>
      </c>
      <c r="L255" s="311">
        <v>70.233750000000001</v>
      </c>
      <c r="M255" s="311">
        <v>310.79576500000002</v>
      </c>
      <c r="N255" s="319"/>
    </row>
    <row r="256" spans="1:14" s="321" customFormat="1" ht="9" customHeight="1">
      <c r="A256" s="381" t="s">
        <v>32</v>
      </c>
      <c r="B256" s="329">
        <f t="shared" si="13"/>
        <v>2520.0931370000003</v>
      </c>
      <c r="C256" s="311">
        <v>159.89289400000001</v>
      </c>
      <c r="D256" s="311">
        <v>0</v>
      </c>
      <c r="E256" s="329">
        <v>6.0311849999999998</v>
      </c>
      <c r="F256" s="311">
        <v>94.189644000000001</v>
      </c>
      <c r="G256" s="311">
        <v>11.640351000000001</v>
      </c>
      <c r="H256" s="311">
        <v>61.706572999999999</v>
      </c>
      <c r="I256" s="311">
        <v>1137.781369</v>
      </c>
      <c r="J256" s="311">
        <v>879.41540299999997</v>
      </c>
      <c r="K256" s="311">
        <v>2.2363499999999998</v>
      </c>
      <c r="L256" s="311">
        <v>167.19936799999999</v>
      </c>
      <c r="M256" s="311">
        <v>0</v>
      </c>
      <c r="N256" s="319"/>
    </row>
    <row r="257" spans="1:14" s="321" customFormat="1" ht="9" customHeight="1">
      <c r="A257" s="381" t="s">
        <v>33</v>
      </c>
      <c r="B257" s="329">
        <f t="shared" si="13"/>
        <v>2669.7633900000005</v>
      </c>
      <c r="C257" s="311">
        <v>112.72921700000001</v>
      </c>
      <c r="D257" s="311">
        <v>0</v>
      </c>
      <c r="E257" s="329">
        <v>0</v>
      </c>
      <c r="F257" s="311">
        <v>195.22943000000001</v>
      </c>
      <c r="G257" s="311">
        <v>27.171814999999999</v>
      </c>
      <c r="H257" s="311">
        <v>51.071396</v>
      </c>
      <c r="I257" s="311">
        <v>967.02067899999997</v>
      </c>
      <c r="J257" s="311">
        <v>1023.489911</v>
      </c>
      <c r="K257" s="311">
        <v>46.524714000000003</v>
      </c>
      <c r="L257" s="311">
        <v>233.00021000000001</v>
      </c>
      <c r="M257" s="311">
        <v>13.526018000000001</v>
      </c>
      <c r="N257" s="319"/>
    </row>
    <row r="258" spans="1:14" s="321" customFormat="1" ht="9" customHeight="1">
      <c r="A258" s="381"/>
      <c r="B258" s="329"/>
      <c r="C258" s="329"/>
      <c r="D258" s="329"/>
      <c r="E258" s="329"/>
      <c r="F258" s="329"/>
      <c r="G258" s="329"/>
      <c r="H258" s="329"/>
      <c r="I258" s="329"/>
      <c r="J258" s="329"/>
      <c r="K258" s="329"/>
      <c r="L258" s="329"/>
      <c r="M258" s="329"/>
      <c r="N258" s="331"/>
    </row>
    <row r="259" spans="1:14" s="321" customFormat="1" ht="9" customHeight="1">
      <c r="A259" s="333">
        <v>2005</v>
      </c>
      <c r="B259" s="303"/>
      <c r="C259" s="378"/>
      <c r="D259" s="378"/>
      <c r="E259" s="378"/>
      <c r="F259" s="378"/>
      <c r="G259" s="378"/>
      <c r="H259" s="378"/>
      <c r="I259" s="378"/>
      <c r="J259" s="378"/>
      <c r="K259" s="378"/>
      <c r="L259" s="378"/>
      <c r="M259" s="378"/>
      <c r="N259" s="319"/>
    </row>
    <row r="260" spans="1:14" s="321" customFormat="1" ht="9" customHeight="1">
      <c r="A260" s="333" t="s">
        <v>1</v>
      </c>
      <c r="B260" s="309">
        <f>SUM(B262:B293)</f>
        <v>165669.23233100004</v>
      </c>
      <c r="C260" s="309">
        <f>SUM(C262:C293)</f>
        <v>17750.542866999996</v>
      </c>
      <c r="D260" s="309">
        <f t="shared" ref="D260:M260" si="14">SUM(D262:D293)</f>
        <v>8.065411000000001</v>
      </c>
      <c r="E260" s="309">
        <f t="shared" si="14"/>
        <v>880.75109599999985</v>
      </c>
      <c r="F260" s="309">
        <f t="shared" si="14"/>
        <v>9456.8352259999974</v>
      </c>
      <c r="G260" s="309">
        <f t="shared" si="14"/>
        <v>2535.3801629999994</v>
      </c>
      <c r="H260" s="309">
        <f t="shared" si="14"/>
        <v>6111.3993169999994</v>
      </c>
      <c r="I260" s="309">
        <f t="shared" si="14"/>
        <v>60601.334358000007</v>
      </c>
      <c r="J260" s="309">
        <f t="shared" si="14"/>
        <v>48995.454396000001</v>
      </c>
      <c r="K260" s="309">
        <f t="shared" si="14"/>
        <v>5645.7553220000009</v>
      </c>
      <c r="L260" s="310">
        <f t="shared" si="14"/>
        <v>10149.522744999998</v>
      </c>
      <c r="M260" s="310">
        <f t="shared" si="14"/>
        <v>3534.1914299999999</v>
      </c>
      <c r="N260" s="380"/>
    </row>
    <row r="261" spans="1:14" s="321" customFormat="1" ht="3.95" customHeight="1">
      <c r="A261" s="333"/>
      <c r="B261" s="378"/>
      <c r="C261" s="378"/>
      <c r="D261" s="378"/>
      <c r="E261" s="378"/>
      <c r="F261" s="378"/>
      <c r="G261" s="378"/>
      <c r="H261" s="378"/>
      <c r="I261" s="378"/>
      <c r="J261" s="378"/>
      <c r="K261" s="378"/>
      <c r="L261" s="378"/>
      <c r="M261" s="378"/>
      <c r="N261" s="380"/>
    </row>
    <row r="262" spans="1:14" s="321" customFormat="1" ht="9" customHeight="1">
      <c r="A262" s="381" t="s">
        <v>2</v>
      </c>
      <c r="B262" s="329">
        <f>SUM(C262:M262)</f>
        <v>2125.62547</v>
      </c>
      <c r="C262" s="311">
        <v>157.20869300000001</v>
      </c>
      <c r="D262" s="311">
        <v>7.3150230000000001</v>
      </c>
      <c r="E262" s="329">
        <v>0.63376600000000005</v>
      </c>
      <c r="F262" s="311">
        <v>247.482812</v>
      </c>
      <c r="G262" s="311">
        <v>49.762081000000002</v>
      </c>
      <c r="H262" s="311">
        <v>63.006790000000002</v>
      </c>
      <c r="I262" s="311">
        <v>1006.0805769999999</v>
      </c>
      <c r="J262" s="311">
        <v>361.623695</v>
      </c>
      <c r="K262" s="311">
        <v>21.734036</v>
      </c>
      <c r="L262" s="311">
        <v>190.36515700000001</v>
      </c>
      <c r="M262" s="311">
        <v>20.412839999999999</v>
      </c>
      <c r="N262" s="319"/>
    </row>
    <row r="263" spans="1:14" s="321" customFormat="1" ht="9" customHeight="1">
      <c r="A263" s="381" t="s">
        <v>3</v>
      </c>
      <c r="B263" s="329">
        <f t="shared" ref="B263:B292" si="15">SUM(C263:M263)</f>
        <v>5578.8317189999998</v>
      </c>
      <c r="C263" s="311">
        <v>1155.9514919999999</v>
      </c>
      <c r="D263" s="311">
        <v>0</v>
      </c>
      <c r="E263" s="329">
        <v>6.7565390000000001</v>
      </c>
      <c r="F263" s="311">
        <v>442.46557999999999</v>
      </c>
      <c r="G263" s="311">
        <v>63.78707</v>
      </c>
      <c r="H263" s="311">
        <v>401.63802800000002</v>
      </c>
      <c r="I263" s="311">
        <v>1967.0680420000001</v>
      </c>
      <c r="J263" s="311">
        <v>1021.900984</v>
      </c>
      <c r="K263" s="311">
        <v>8.1340629999999994</v>
      </c>
      <c r="L263" s="311">
        <v>294.57139999999998</v>
      </c>
      <c r="M263" s="311">
        <v>216.55852100000001</v>
      </c>
      <c r="N263" s="319"/>
    </row>
    <row r="264" spans="1:14" s="321" customFormat="1" ht="9" customHeight="1">
      <c r="A264" s="381" t="s">
        <v>4</v>
      </c>
      <c r="B264" s="329">
        <f t="shared" si="15"/>
        <v>1656.6150660000001</v>
      </c>
      <c r="C264" s="311">
        <v>478.116581</v>
      </c>
      <c r="D264" s="311">
        <v>0</v>
      </c>
      <c r="E264" s="329">
        <v>0</v>
      </c>
      <c r="F264" s="311">
        <v>232.680882</v>
      </c>
      <c r="G264" s="311">
        <v>24.045987</v>
      </c>
      <c r="H264" s="311">
        <v>69.342618999999999</v>
      </c>
      <c r="I264" s="311">
        <v>517.22601599999996</v>
      </c>
      <c r="J264" s="311">
        <v>192.155811</v>
      </c>
      <c r="K264" s="311">
        <v>62.573048999999997</v>
      </c>
      <c r="L264" s="311">
        <v>44.90363</v>
      </c>
      <c r="M264" s="311">
        <v>35.570490999999997</v>
      </c>
      <c r="N264" s="319"/>
    </row>
    <row r="265" spans="1:14" s="321" customFormat="1" ht="9" customHeight="1">
      <c r="A265" s="382" t="s">
        <v>5</v>
      </c>
      <c r="B265" s="330">
        <f t="shared" si="15"/>
        <v>2097.403566</v>
      </c>
      <c r="C265" s="317">
        <v>80.798494000000005</v>
      </c>
      <c r="D265" s="317">
        <v>0</v>
      </c>
      <c r="E265" s="330">
        <v>0</v>
      </c>
      <c r="F265" s="317">
        <v>75.360541999999995</v>
      </c>
      <c r="G265" s="317">
        <v>29.693344</v>
      </c>
      <c r="H265" s="317">
        <v>29.772255999999999</v>
      </c>
      <c r="I265" s="317">
        <v>1151.67236</v>
      </c>
      <c r="J265" s="317">
        <v>556.671604</v>
      </c>
      <c r="K265" s="317">
        <v>92.302778000000004</v>
      </c>
      <c r="L265" s="317">
        <v>54.904631999999999</v>
      </c>
      <c r="M265" s="317">
        <v>26.227556</v>
      </c>
      <c r="N265" s="319"/>
    </row>
    <row r="266" spans="1:14" s="321" customFormat="1" ht="9" customHeight="1">
      <c r="A266" s="381" t="s">
        <v>6</v>
      </c>
      <c r="B266" s="329">
        <f t="shared" si="15"/>
        <v>4115.3200230000002</v>
      </c>
      <c r="C266" s="311">
        <v>528.09885799999995</v>
      </c>
      <c r="D266" s="311">
        <v>0</v>
      </c>
      <c r="E266" s="329">
        <v>95.027209999999997</v>
      </c>
      <c r="F266" s="311">
        <v>394.27022599999998</v>
      </c>
      <c r="G266" s="311">
        <v>14.846234000000001</v>
      </c>
      <c r="H266" s="311">
        <v>188.998242</v>
      </c>
      <c r="I266" s="311">
        <v>1531.353899</v>
      </c>
      <c r="J266" s="311">
        <v>864.64355399999999</v>
      </c>
      <c r="K266" s="311">
        <v>263.942364</v>
      </c>
      <c r="L266" s="311">
        <v>120.365667</v>
      </c>
      <c r="M266" s="311">
        <v>113.773769</v>
      </c>
      <c r="N266" s="319"/>
    </row>
    <row r="267" spans="1:14" s="321" customFormat="1" ht="9" customHeight="1">
      <c r="A267" s="381" t="s">
        <v>7</v>
      </c>
      <c r="B267" s="329">
        <f t="shared" si="15"/>
        <v>1316.3822660000001</v>
      </c>
      <c r="C267" s="311">
        <v>99.650428000000005</v>
      </c>
      <c r="D267" s="311">
        <v>0</v>
      </c>
      <c r="E267" s="329">
        <v>4.6610060000000004</v>
      </c>
      <c r="F267" s="311">
        <v>117.47914</v>
      </c>
      <c r="G267" s="311">
        <v>24.891347</v>
      </c>
      <c r="H267" s="311">
        <v>66.491984000000002</v>
      </c>
      <c r="I267" s="311">
        <v>659.31221000000005</v>
      </c>
      <c r="J267" s="311">
        <v>236.81512499999999</v>
      </c>
      <c r="K267" s="311">
        <v>10.845309</v>
      </c>
      <c r="L267" s="311">
        <v>86.266059999999996</v>
      </c>
      <c r="M267" s="311">
        <v>9.9696569999999998</v>
      </c>
      <c r="N267" s="319"/>
    </row>
    <row r="268" spans="1:14" s="321" customFormat="1" ht="9" customHeight="1">
      <c r="A268" s="381" t="s">
        <v>8</v>
      </c>
      <c r="B268" s="329">
        <f t="shared" si="15"/>
        <v>6084.518610000001</v>
      </c>
      <c r="C268" s="311">
        <v>152.06261599999999</v>
      </c>
      <c r="D268" s="311">
        <v>0</v>
      </c>
      <c r="E268" s="329">
        <v>15.517530000000001</v>
      </c>
      <c r="F268" s="311">
        <v>90.703284999999994</v>
      </c>
      <c r="G268" s="311">
        <v>35.084907000000001</v>
      </c>
      <c r="H268" s="311">
        <v>35.550227999999997</v>
      </c>
      <c r="I268" s="311">
        <v>2150.4212050000001</v>
      </c>
      <c r="J268" s="311">
        <v>3135.7907810000002</v>
      </c>
      <c r="K268" s="311">
        <v>80.583104000000006</v>
      </c>
      <c r="L268" s="329">
        <v>328.07195200000001</v>
      </c>
      <c r="M268" s="311">
        <v>60.733001999999999</v>
      </c>
      <c r="N268" s="319"/>
    </row>
    <row r="269" spans="1:14" s="321" customFormat="1" ht="9" customHeight="1">
      <c r="A269" s="382" t="s">
        <v>9</v>
      </c>
      <c r="B269" s="330">
        <f t="shared" si="15"/>
        <v>5820.6889120000005</v>
      </c>
      <c r="C269" s="317">
        <v>1146.2483810000001</v>
      </c>
      <c r="D269" s="317">
        <v>0</v>
      </c>
      <c r="E269" s="330">
        <v>9.9513870000000004</v>
      </c>
      <c r="F269" s="317">
        <v>474.064639</v>
      </c>
      <c r="G269" s="317">
        <v>91.610245000000006</v>
      </c>
      <c r="H269" s="317">
        <v>430.89851700000003</v>
      </c>
      <c r="I269" s="317">
        <v>2102.9960470000001</v>
      </c>
      <c r="J269" s="317">
        <v>1541.6520330000001</v>
      </c>
      <c r="K269" s="317">
        <v>4.6339889999999997</v>
      </c>
      <c r="L269" s="317">
        <v>18.633673999999999</v>
      </c>
      <c r="M269" s="317">
        <v>0</v>
      </c>
      <c r="N269" s="319"/>
    </row>
    <row r="270" spans="1:14" s="321" customFormat="1" ht="9" customHeight="1">
      <c r="A270" s="381" t="s">
        <v>11</v>
      </c>
      <c r="B270" s="329">
        <f t="shared" si="15"/>
        <v>2663.1233899999997</v>
      </c>
      <c r="C270" s="311">
        <v>169.63967600000001</v>
      </c>
      <c r="D270" s="311">
        <v>0</v>
      </c>
      <c r="E270" s="329">
        <v>24.957906000000001</v>
      </c>
      <c r="F270" s="311">
        <v>334.33088099999998</v>
      </c>
      <c r="G270" s="311">
        <v>16.340706999999998</v>
      </c>
      <c r="H270" s="311">
        <v>69.089085999999995</v>
      </c>
      <c r="I270" s="311">
        <v>971.59524799999997</v>
      </c>
      <c r="J270" s="311">
        <v>822.02984000000004</v>
      </c>
      <c r="K270" s="311">
        <v>48.258479999999999</v>
      </c>
      <c r="L270" s="311">
        <v>206.88156599999999</v>
      </c>
      <c r="M270" s="311">
        <v>0</v>
      </c>
      <c r="N270" s="319"/>
    </row>
    <row r="271" spans="1:14" s="321" customFormat="1" ht="9" customHeight="1">
      <c r="A271" s="381" t="s">
        <v>12</v>
      </c>
      <c r="B271" s="329">
        <f t="shared" si="15"/>
        <v>7403.3028720000002</v>
      </c>
      <c r="C271" s="311">
        <v>711.21653800000001</v>
      </c>
      <c r="D271" s="311">
        <v>0</v>
      </c>
      <c r="E271" s="329">
        <v>153.14978300000001</v>
      </c>
      <c r="F271" s="311">
        <v>251.38449800000001</v>
      </c>
      <c r="G271" s="311">
        <v>193.41374099999999</v>
      </c>
      <c r="H271" s="311">
        <v>346.84321699999998</v>
      </c>
      <c r="I271" s="311">
        <v>2375.158015</v>
      </c>
      <c r="J271" s="311">
        <v>2845.7787859999999</v>
      </c>
      <c r="K271" s="311">
        <v>175.25835900000001</v>
      </c>
      <c r="L271" s="311">
        <v>100.924513</v>
      </c>
      <c r="M271" s="311">
        <v>250.175422</v>
      </c>
      <c r="N271" s="319"/>
    </row>
    <row r="272" spans="1:14" s="321" customFormat="1" ht="9" customHeight="1">
      <c r="A272" s="381" t="s">
        <v>13</v>
      </c>
      <c r="B272" s="329">
        <f t="shared" si="15"/>
        <v>5017.4596110000002</v>
      </c>
      <c r="C272" s="311">
        <v>386.05721599999998</v>
      </c>
      <c r="D272" s="311">
        <v>0</v>
      </c>
      <c r="E272" s="329">
        <v>9.3584000000000001E-2</v>
      </c>
      <c r="F272" s="311">
        <v>246.419299</v>
      </c>
      <c r="G272" s="311">
        <v>72.993875000000003</v>
      </c>
      <c r="H272" s="311">
        <v>114.108604</v>
      </c>
      <c r="I272" s="311">
        <v>1245.5984599999999</v>
      </c>
      <c r="J272" s="311">
        <v>2758.7760939999998</v>
      </c>
      <c r="K272" s="311">
        <v>127.01348900000001</v>
      </c>
      <c r="L272" s="311">
        <v>64.816097999999997</v>
      </c>
      <c r="M272" s="311">
        <v>1.582892</v>
      </c>
      <c r="N272" s="319"/>
    </row>
    <row r="273" spans="1:14" s="321" customFormat="1" ht="9" customHeight="1">
      <c r="A273" s="382" t="s">
        <v>14</v>
      </c>
      <c r="B273" s="330">
        <f t="shared" si="15"/>
        <v>3018.5867169999997</v>
      </c>
      <c r="C273" s="330">
        <v>212.69516100000001</v>
      </c>
      <c r="D273" s="330">
        <v>0</v>
      </c>
      <c r="E273" s="330">
        <v>0</v>
      </c>
      <c r="F273" s="330">
        <v>142.09634600000001</v>
      </c>
      <c r="G273" s="330">
        <v>15.828056</v>
      </c>
      <c r="H273" s="330">
        <v>57.784624999999998</v>
      </c>
      <c r="I273" s="330">
        <v>1470.0827340000001</v>
      </c>
      <c r="J273" s="330">
        <v>1057.1014009999999</v>
      </c>
      <c r="K273" s="330">
        <v>0.450907</v>
      </c>
      <c r="L273" s="330">
        <v>62.547486999999997</v>
      </c>
      <c r="M273" s="330">
        <v>0</v>
      </c>
      <c r="N273" s="331"/>
    </row>
    <row r="274" spans="1:14" s="321" customFormat="1" ht="9" customHeight="1">
      <c r="A274" s="381" t="s">
        <v>15</v>
      </c>
      <c r="B274" s="329">
        <f t="shared" si="15"/>
        <v>14025.302810000001</v>
      </c>
      <c r="C274" s="329">
        <v>2008.8055529999999</v>
      </c>
      <c r="D274" s="329">
        <v>0</v>
      </c>
      <c r="E274" s="329">
        <v>93.901929999999993</v>
      </c>
      <c r="F274" s="329">
        <v>1171.8993190000001</v>
      </c>
      <c r="G274" s="329">
        <v>475.65888100000001</v>
      </c>
      <c r="H274" s="329">
        <v>783.39814699999999</v>
      </c>
      <c r="I274" s="329">
        <v>4913.8268410000001</v>
      </c>
      <c r="J274" s="329">
        <v>2515.5078840000001</v>
      </c>
      <c r="K274" s="329">
        <v>16.915835999999999</v>
      </c>
      <c r="L274" s="329">
        <v>1310.7429239999999</v>
      </c>
      <c r="M274" s="329">
        <v>734.64549499999998</v>
      </c>
      <c r="N274" s="331"/>
    </row>
    <row r="275" spans="1:14" s="321" customFormat="1" ht="9" customHeight="1">
      <c r="A275" s="381" t="s">
        <v>16</v>
      </c>
      <c r="B275" s="329">
        <f t="shared" si="15"/>
        <v>23585.383656000002</v>
      </c>
      <c r="C275" s="311">
        <v>2643.1863939999998</v>
      </c>
      <c r="D275" s="311">
        <v>0</v>
      </c>
      <c r="E275" s="329">
        <v>163.673484</v>
      </c>
      <c r="F275" s="311">
        <v>1297.2678189999999</v>
      </c>
      <c r="G275" s="311">
        <v>256.98637500000001</v>
      </c>
      <c r="H275" s="311">
        <v>733.09452699999997</v>
      </c>
      <c r="I275" s="311">
        <v>7314.6868029999996</v>
      </c>
      <c r="J275" s="311">
        <v>6492.6270249999998</v>
      </c>
      <c r="K275" s="311">
        <v>776.64682900000003</v>
      </c>
      <c r="L275" s="311">
        <v>3369.950828</v>
      </c>
      <c r="M275" s="311">
        <v>537.26357199999995</v>
      </c>
      <c r="N275" s="319"/>
    </row>
    <row r="276" spans="1:14" s="321" customFormat="1" ht="9" customHeight="1">
      <c r="A276" s="381" t="s">
        <v>17</v>
      </c>
      <c r="B276" s="329">
        <f t="shared" si="15"/>
        <v>6726.20244</v>
      </c>
      <c r="C276" s="311">
        <v>370.49013400000001</v>
      </c>
      <c r="D276" s="311">
        <v>0</v>
      </c>
      <c r="E276" s="329">
        <v>167.857777</v>
      </c>
      <c r="F276" s="311">
        <v>395.98434300000002</v>
      </c>
      <c r="G276" s="311">
        <v>59.111688000000001</v>
      </c>
      <c r="H276" s="311">
        <v>283.80943000000002</v>
      </c>
      <c r="I276" s="311">
        <v>2158.854609</v>
      </c>
      <c r="J276" s="311">
        <v>2795.906559</v>
      </c>
      <c r="K276" s="311">
        <v>86.575866000000005</v>
      </c>
      <c r="L276" s="311">
        <v>269.23840999999999</v>
      </c>
      <c r="M276" s="311">
        <v>138.37362400000001</v>
      </c>
      <c r="N276" s="319"/>
    </row>
    <row r="277" spans="1:14" s="321" customFormat="1" ht="9" customHeight="1">
      <c r="A277" s="382" t="s">
        <v>18</v>
      </c>
      <c r="B277" s="330">
        <f t="shared" si="15"/>
        <v>3273.5222000000003</v>
      </c>
      <c r="C277" s="317">
        <v>413.70761499999998</v>
      </c>
      <c r="D277" s="317">
        <v>0</v>
      </c>
      <c r="E277" s="330">
        <v>7.1902590000000002</v>
      </c>
      <c r="F277" s="317">
        <v>204.55816300000001</v>
      </c>
      <c r="G277" s="317">
        <v>24.303066999999999</v>
      </c>
      <c r="H277" s="317">
        <v>129.72549799999999</v>
      </c>
      <c r="I277" s="317">
        <v>1392.661797</v>
      </c>
      <c r="J277" s="317">
        <v>778.61215900000002</v>
      </c>
      <c r="K277" s="317">
        <v>172.38528199999999</v>
      </c>
      <c r="L277" s="317">
        <v>36.300445000000003</v>
      </c>
      <c r="M277" s="317">
        <v>114.077915</v>
      </c>
      <c r="N277" s="319"/>
    </row>
    <row r="278" spans="1:14" s="321" customFormat="1" ht="9" customHeight="1">
      <c r="A278" s="381" t="s">
        <v>19</v>
      </c>
      <c r="B278" s="329">
        <f t="shared" si="15"/>
        <v>1990.1769160000003</v>
      </c>
      <c r="C278" s="311">
        <v>180.702504</v>
      </c>
      <c r="D278" s="311">
        <v>0</v>
      </c>
      <c r="E278" s="329">
        <v>1.4076580000000001</v>
      </c>
      <c r="F278" s="311">
        <v>93.032832999999997</v>
      </c>
      <c r="G278" s="311">
        <v>5.588419</v>
      </c>
      <c r="H278" s="311">
        <v>25.245674000000001</v>
      </c>
      <c r="I278" s="311">
        <v>856.52048600000001</v>
      </c>
      <c r="J278" s="311">
        <v>521.370589</v>
      </c>
      <c r="K278" s="311">
        <v>187.73716400000001</v>
      </c>
      <c r="L278" s="311">
        <v>59.713558999999997</v>
      </c>
      <c r="M278" s="311">
        <v>58.858029999999999</v>
      </c>
      <c r="N278" s="319"/>
    </row>
    <row r="279" spans="1:14" s="321" customFormat="1" ht="9" customHeight="1">
      <c r="A279" s="381" t="s">
        <v>20</v>
      </c>
      <c r="B279" s="329">
        <f t="shared" si="15"/>
        <v>9729.5304930000002</v>
      </c>
      <c r="C279" s="311">
        <v>1813.926387</v>
      </c>
      <c r="D279" s="311">
        <v>0</v>
      </c>
      <c r="E279" s="329">
        <v>16.525742999999999</v>
      </c>
      <c r="F279" s="311">
        <v>416.86986899999999</v>
      </c>
      <c r="G279" s="311">
        <v>471.834137</v>
      </c>
      <c r="H279" s="311">
        <v>528.52758900000003</v>
      </c>
      <c r="I279" s="311">
        <v>3134.0885800000001</v>
      </c>
      <c r="J279" s="311">
        <v>1399.2011640000001</v>
      </c>
      <c r="K279" s="311">
        <v>947.55555200000003</v>
      </c>
      <c r="L279" s="311">
        <v>746.65375500000005</v>
      </c>
      <c r="M279" s="311">
        <v>254.34771699999999</v>
      </c>
      <c r="N279" s="319"/>
    </row>
    <row r="280" spans="1:14" s="321" customFormat="1" ht="9" customHeight="1">
      <c r="A280" s="381" t="s">
        <v>21</v>
      </c>
      <c r="B280" s="329">
        <f t="shared" si="15"/>
        <v>2721.7634650000005</v>
      </c>
      <c r="C280" s="311">
        <v>98.661655999999994</v>
      </c>
      <c r="D280" s="311">
        <v>0</v>
      </c>
      <c r="E280" s="329">
        <v>3.3484280000000002</v>
      </c>
      <c r="F280" s="311">
        <v>109.948661</v>
      </c>
      <c r="G280" s="311">
        <v>32.803758000000002</v>
      </c>
      <c r="H280" s="311">
        <v>69.223259999999996</v>
      </c>
      <c r="I280" s="311">
        <v>1271.409985</v>
      </c>
      <c r="J280" s="311">
        <v>1009.311552</v>
      </c>
      <c r="K280" s="311">
        <v>30.877616</v>
      </c>
      <c r="L280" s="311">
        <v>88.334205999999995</v>
      </c>
      <c r="M280" s="311">
        <v>7.8443430000000003</v>
      </c>
      <c r="N280" s="319"/>
    </row>
    <row r="281" spans="1:14" s="321" customFormat="1" ht="9" customHeight="1">
      <c r="A281" s="382" t="s">
        <v>22</v>
      </c>
      <c r="B281" s="330">
        <f t="shared" si="15"/>
        <v>6994.0387820000005</v>
      </c>
      <c r="C281" s="317">
        <v>307.53951799999999</v>
      </c>
      <c r="D281" s="317">
        <v>0</v>
      </c>
      <c r="E281" s="330">
        <v>2.8887330000000002</v>
      </c>
      <c r="F281" s="317">
        <v>332.02422799999999</v>
      </c>
      <c r="G281" s="317">
        <v>92.868585999999993</v>
      </c>
      <c r="H281" s="317">
        <v>60.605148</v>
      </c>
      <c r="I281" s="317">
        <v>2298.8427919999999</v>
      </c>
      <c r="J281" s="317">
        <v>3169.3190930000001</v>
      </c>
      <c r="K281" s="317">
        <v>608.05273199999999</v>
      </c>
      <c r="L281" s="317">
        <v>117.19064299999999</v>
      </c>
      <c r="M281" s="317">
        <v>4.7073090000000004</v>
      </c>
      <c r="N281" s="319"/>
    </row>
    <row r="282" spans="1:14" s="321" customFormat="1" ht="9" customHeight="1">
      <c r="A282" s="381" t="s">
        <v>23</v>
      </c>
      <c r="B282" s="329">
        <f t="shared" si="15"/>
        <v>3820.1753399999998</v>
      </c>
      <c r="C282" s="311">
        <v>689.37160300000005</v>
      </c>
      <c r="D282" s="311">
        <v>0</v>
      </c>
      <c r="E282" s="329">
        <v>37.309435999999998</v>
      </c>
      <c r="F282" s="311">
        <v>235.36211800000001</v>
      </c>
      <c r="G282" s="311">
        <v>111.565392</v>
      </c>
      <c r="H282" s="311">
        <v>138.87411299999999</v>
      </c>
      <c r="I282" s="311">
        <v>1384.1853100000001</v>
      </c>
      <c r="J282" s="311">
        <v>861.90767700000004</v>
      </c>
      <c r="K282" s="311">
        <v>47.444823</v>
      </c>
      <c r="L282" s="311">
        <v>248.54974899999999</v>
      </c>
      <c r="M282" s="311">
        <v>65.605119000000002</v>
      </c>
      <c r="N282" s="319"/>
    </row>
    <row r="283" spans="1:14" s="321" customFormat="1" ht="9" customHeight="1">
      <c r="A283" s="381" t="s">
        <v>24</v>
      </c>
      <c r="B283" s="329">
        <f t="shared" si="15"/>
        <v>3696.1873020000003</v>
      </c>
      <c r="C283" s="311">
        <v>765.96698600000002</v>
      </c>
      <c r="D283" s="311">
        <v>0</v>
      </c>
      <c r="E283" s="329">
        <v>5</v>
      </c>
      <c r="F283" s="311">
        <v>488.14767999999998</v>
      </c>
      <c r="G283" s="311">
        <v>42.024000000000001</v>
      </c>
      <c r="H283" s="311">
        <v>189.52180300000001</v>
      </c>
      <c r="I283" s="311">
        <v>928.92025699999999</v>
      </c>
      <c r="J283" s="311">
        <v>533.13245300000005</v>
      </c>
      <c r="K283" s="311">
        <v>45.694892000000003</v>
      </c>
      <c r="L283" s="311">
        <v>697.76020500000004</v>
      </c>
      <c r="M283" s="329">
        <v>1.9026000000000001E-2</v>
      </c>
      <c r="N283" s="319"/>
    </row>
    <row r="284" spans="1:14" s="321" customFormat="1" ht="9" customHeight="1">
      <c r="A284" s="381" t="s">
        <v>25</v>
      </c>
      <c r="B284" s="329">
        <f t="shared" si="15"/>
        <v>4024.0632080000005</v>
      </c>
      <c r="C284" s="311">
        <v>209.30632299999999</v>
      </c>
      <c r="D284" s="311">
        <v>0</v>
      </c>
      <c r="E284" s="329">
        <v>14.240008</v>
      </c>
      <c r="F284" s="311">
        <v>158.435641</v>
      </c>
      <c r="G284" s="311">
        <v>32.712946000000002</v>
      </c>
      <c r="H284" s="311">
        <v>111.922363</v>
      </c>
      <c r="I284" s="311">
        <v>1391.0913419999999</v>
      </c>
      <c r="J284" s="311">
        <v>1569.28342</v>
      </c>
      <c r="K284" s="311">
        <v>98.347071999999997</v>
      </c>
      <c r="L284" s="311">
        <v>296.792034</v>
      </c>
      <c r="M284" s="311">
        <v>141.93205900000001</v>
      </c>
      <c r="N284" s="319"/>
    </row>
    <row r="285" spans="1:14" s="321" customFormat="1" ht="9" customHeight="1">
      <c r="A285" s="382" t="s">
        <v>26</v>
      </c>
      <c r="B285" s="330">
        <f t="shared" si="15"/>
        <v>3995.9189409999999</v>
      </c>
      <c r="C285" s="330">
        <v>648.08062399999994</v>
      </c>
      <c r="D285" s="330">
        <v>0</v>
      </c>
      <c r="E285" s="330">
        <v>8.1015029999999992</v>
      </c>
      <c r="F285" s="330">
        <v>160.69362100000001</v>
      </c>
      <c r="G285" s="330">
        <v>25.165049</v>
      </c>
      <c r="H285" s="330">
        <v>248.39065500000001</v>
      </c>
      <c r="I285" s="330">
        <v>1460.8373099999999</v>
      </c>
      <c r="J285" s="330">
        <v>1113.8143150000001</v>
      </c>
      <c r="K285" s="330">
        <v>33.926732999999999</v>
      </c>
      <c r="L285" s="330">
        <v>263.56551200000001</v>
      </c>
      <c r="M285" s="330">
        <v>33.343618999999997</v>
      </c>
      <c r="N285" s="331"/>
    </row>
    <row r="286" spans="1:14" s="321" customFormat="1" ht="9" customHeight="1">
      <c r="A286" s="381" t="s">
        <v>27</v>
      </c>
      <c r="B286" s="329">
        <f t="shared" si="15"/>
        <v>4431.4404539999996</v>
      </c>
      <c r="C286" s="311">
        <v>723.82768999999996</v>
      </c>
      <c r="D286" s="311">
        <v>0</v>
      </c>
      <c r="E286" s="329">
        <v>7.5962170000000002</v>
      </c>
      <c r="F286" s="311">
        <v>256.34106000000003</v>
      </c>
      <c r="G286" s="311">
        <v>84.654114000000007</v>
      </c>
      <c r="H286" s="311">
        <v>206.668192</v>
      </c>
      <c r="I286" s="311">
        <v>1893.5381440000001</v>
      </c>
      <c r="J286" s="311">
        <v>886.05981699999995</v>
      </c>
      <c r="K286" s="311">
        <v>178.440056</v>
      </c>
      <c r="L286" s="311">
        <v>75.782325999999998</v>
      </c>
      <c r="M286" s="311">
        <v>118.532838</v>
      </c>
      <c r="N286" s="319"/>
    </row>
    <row r="287" spans="1:14" s="321" customFormat="1" ht="9" customHeight="1">
      <c r="A287" s="381" t="s">
        <v>28</v>
      </c>
      <c r="B287" s="329">
        <f t="shared" si="15"/>
        <v>6029.3481309999997</v>
      </c>
      <c r="C287" s="311">
        <v>100.90955599999999</v>
      </c>
      <c r="D287" s="311">
        <v>0.75038800000000005</v>
      </c>
      <c r="E287" s="329">
        <v>0</v>
      </c>
      <c r="F287" s="311">
        <v>106.75865899999999</v>
      </c>
      <c r="G287" s="311">
        <v>18.525437</v>
      </c>
      <c r="H287" s="311">
        <v>163.20452399999999</v>
      </c>
      <c r="I287" s="311">
        <v>3330.8787160000002</v>
      </c>
      <c r="J287" s="311">
        <v>1172.939558</v>
      </c>
      <c r="K287" s="311">
        <v>687.47245699999996</v>
      </c>
      <c r="L287" s="311">
        <v>173.608171</v>
      </c>
      <c r="M287" s="311">
        <v>274.30066499999998</v>
      </c>
      <c r="N287" s="319"/>
    </row>
    <row r="288" spans="1:14" s="321" customFormat="1" ht="9" customHeight="1">
      <c r="A288" s="381" t="s">
        <v>29</v>
      </c>
      <c r="B288" s="329">
        <f t="shared" si="15"/>
        <v>6104.3297850000008</v>
      </c>
      <c r="C288" s="311">
        <v>456.24562700000001</v>
      </c>
      <c r="D288" s="311">
        <v>0</v>
      </c>
      <c r="E288" s="329">
        <v>0</v>
      </c>
      <c r="F288" s="311">
        <v>204.122872</v>
      </c>
      <c r="G288" s="311">
        <v>38.517339999999997</v>
      </c>
      <c r="H288" s="311">
        <v>218.848175</v>
      </c>
      <c r="I288" s="311">
        <v>2956.1043060000002</v>
      </c>
      <c r="J288" s="311">
        <v>1515.7462370000001</v>
      </c>
      <c r="K288" s="311">
        <v>193.82050100000001</v>
      </c>
      <c r="L288" s="311">
        <v>376.04069900000002</v>
      </c>
      <c r="M288" s="311">
        <v>144.884028</v>
      </c>
      <c r="N288" s="319"/>
    </row>
    <row r="289" spans="1:14" s="321" customFormat="1" ht="9" customHeight="1">
      <c r="A289" s="382" t="s">
        <v>30</v>
      </c>
      <c r="B289" s="330">
        <f t="shared" si="15"/>
        <v>1427.2469250000001</v>
      </c>
      <c r="C289" s="317">
        <v>38.823627999999999</v>
      </c>
      <c r="D289" s="317">
        <v>0</v>
      </c>
      <c r="E289" s="330">
        <v>0.46768999999999999</v>
      </c>
      <c r="F289" s="317">
        <v>58.172716999999999</v>
      </c>
      <c r="G289" s="317">
        <v>14.708430999999999</v>
      </c>
      <c r="H289" s="317">
        <v>10.53749</v>
      </c>
      <c r="I289" s="317">
        <v>723.33231799999999</v>
      </c>
      <c r="J289" s="317">
        <v>496.08983899999998</v>
      </c>
      <c r="K289" s="317">
        <v>58.936844999999998</v>
      </c>
      <c r="L289" s="317">
        <v>8.0111869999999996</v>
      </c>
      <c r="M289" s="317">
        <v>18.166779999999999</v>
      </c>
      <c r="N289" s="319"/>
    </row>
    <row r="290" spans="1:14" s="321" customFormat="1" ht="9" customHeight="1">
      <c r="A290" s="381" t="s">
        <v>31</v>
      </c>
      <c r="B290" s="329">
        <f t="shared" si="15"/>
        <v>10385.398365000001</v>
      </c>
      <c r="C290" s="311">
        <v>658.22334799999999</v>
      </c>
      <c r="D290" s="311">
        <v>0</v>
      </c>
      <c r="E290" s="329">
        <v>32.697375000000001</v>
      </c>
      <c r="F290" s="311">
        <v>364.57713000000001</v>
      </c>
      <c r="G290" s="311">
        <v>72.362110000000001</v>
      </c>
      <c r="H290" s="311">
        <v>205.30133499999999</v>
      </c>
      <c r="I290" s="311">
        <v>3675.2974439999998</v>
      </c>
      <c r="J290" s="311">
        <v>4563.8086620000004</v>
      </c>
      <c r="K290" s="311">
        <v>528.60049600000002</v>
      </c>
      <c r="L290" s="311">
        <v>153.73153300000001</v>
      </c>
      <c r="M290" s="311">
        <v>130.79893200000001</v>
      </c>
      <c r="N290" s="319"/>
    </row>
    <row r="291" spans="1:14" s="321" customFormat="1" ht="9" customHeight="1">
      <c r="A291" s="381" t="s">
        <v>32</v>
      </c>
      <c r="B291" s="329">
        <f t="shared" si="15"/>
        <v>2769.368027</v>
      </c>
      <c r="C291" s="311">
        <v>191.94651300000001</v>
      </c>
      <c r="D291" s="311">
        <v>0</v>
      </c>
      <c r="E291" s="329">
        <v>6.0123059999999997</v>
      </c>
      <c r="F291" s="311">
        <v>118.212559</v>
      </c>
      <c r="G291" s="311">
        <v>14.434555</v>
      </c>
      <c r="H291" s="311">
        <v>53.012374999999999</v>
      </c>
      <c r="I291" s="311">
        <v>1231.6850930000001</v>
      </c>
      <c r="J291" s="311">
        <v>1011.349091</v>
      </c>
      <c r="K291" s="311">
        <v>28.320813000000001</v>
      </c>
      <c r="L291" s="311">
        <v>114.394722</v>
      </c>
      <c r="M291" s="311">
        <v>0</v>
      </c>
      <c r="N291" s="319"/>
    </row>
    <row r="292" spans="1:14" s="321" customFormat="1" ht="9" customHeight="1">
      <c r="A292" s="381" t="s">
        <v>33</v>
      </c>
      <c r="B292" s="329">
        <f t="shared" si="15"/>
        <v>3041.9768690000005</v>
      </c>
      <c r="C292" s="311">
        <v>153.07707400000001</v>
      </c>
      <c r="D292" s="311">
        <v>0</v>
      </c>
      <c r="E292" s="329">
        <v>1.783838</v>
      </c>
      <c r="F292" s="311">
        <v>235.687804</v>
      </c>
      <c r="G292" s="311">
        <v>29.258284</v>
      </c>
      <c r="H292" s="311">
        <v>77.964822999999996</v>
      </c>
      <c r="I292" s="311">
        <v>1136.0074119999999</v>
      </c>
      <c r="J292" s="311">
        <v>1194.5275939999999</v>
      </c>
      <c r="K292" s="311">
        <v>22.27383</v>
      </c>
      <c r="L292" s="311">
        <v>169.91000099999999</v>
      </c>
      <c r="M292" s="311">
        <v>21.486208999999999</v>
      </c>
      <c r="N292" s="319"/>
    </row>
    <row r="293" spans="1:14" s="321" customFormat="1" ht="9" customHeight="1">
      <c r="A293" s="381"/>
      <c r="B293" s="329"/>
      <c r="C293" s="329"/>
      <c r="D293" s="329"/>
      <c r="E293" s="329"/>
      <c r="F293" s="329"/>
      <c r="G293" s="329"/>
      <c r="H293" s="329"/>
      <c r="I293" s="329"/>
      <c r="J293" s="329"/>
      <c r="K293" s="329"/>
      <c r="L293" s="329"/>
      <c r="M293" s="329"/>
      <c r="N293" s="331"/>
    </row>
    <row r="294" spans="1:14" s="321" customFormat="1" ht="9" customHeight="1">
      <c r="A294" s="333">
        <v>2006</v>
      </c>
      <c r="B294" s="303"/>
      <c r="C294" s="378"/>
      <c r="D294" s="378"/>
      <c r="E294" s="378"/>
      <c r="F294" s="378"/>
      <c r="G294" s="378"/>
      <c r="H294" s="378"/>
      <c r="I294" s="378"/>
      <c r="J294" s="378"/>
      <c r="K294" s="378"/>
      <c r="L294" s="378"/>
      <c r="M294" s="378"/>
      <c r="N294" s="319"/>
    </row>
    <row r="295" spans="1:14" s="321" customFormat="1" ht="9" customHeight="1">
      <c r="A295" s="333" t="s">
        <v>1</v>
      </c>
      <c r="B295" s="309">
        <f>SUM(B297:B328)</f>
        <v>192598.01273899997</v>
      </c>
      <c r="C295" s="309">
        <f>SUM(C297:C328)</f>
        <v>21077.521145999992</v>
      </c>
      <c r="D295" s="309">
        <f t="shared" ref="D295:M295" si="16">SUM(D297:D328)</f>
        <v>76.93569500000001</v>
      </c>
      <c r="E295" s="309">
        <f t="shared" si="16"/>
        <v>1074.1808390000001</v>
      </c>
      <c r="F295" s="309">
        <f t="shared" si="16"/>
        <v>10632.372968</v>
      </c>
      <c r="G295" s="309">
        <f t="shared" si="16"/>
        <v>2770.1576340000001</v>
      </c>
      <c r="H295" s="309">
        <f t="shared" si="16"/>
        <v>7160.1057659999988</v>
      </c>
      <c r="I295" s="309">
        <f t="shared" si="16"/>
        <v>71699.194354000007</v>
      </c>
      <c r="J295" s="309">
        <f t="shared" si="16"/>
        <v>54618.143833999995</v>
      </c>
      <c r="K295" s="309">
        <f t="shared" si="16"/>
        <v>6634.1749509999981</v>
      </c>
      <c r="L295" s="310">
        <f t="shared" si="16"/>
        <v>11032.151865999998</v>
      </c>
      <c r="M295" s="310">
        <f t="shared" si="16"/>
        <v>5823.0736859999997</v>
      </c>
      <c r="N295" s="380"/>
    </row>
    <row r="296" spans="1:14" s="321" customFormat="1" ht="3.95" customHeight="1">
      <c r="A296" s="333"/>
      <c r="B296" s="378"/>
      <c r="C296" s="378"/>
      <c r="D296" s="378"/>
      <c r="E296" s="378"/>
      <c r="F296" s="378"/>
      <c r="G296" s="378"/>
      <c r="H296" s="378"/>
      <c r="I296" s="378"/>
      <c r="J296" s="378"/>
      <c r="K296" s="378"/>
      <c r="L296" s="378"/>
      <c r="M296" s="378"/>
      <c r="N296" s="380"/>
    </row>
    <row r="297" spans="1:14" s="321" customFormat="1" ht="9" customHeight="1">
      <c r="A297" s="381" t="s">
        <v>2</v>
      </c>
      <c r="B297" s="329">
        <f>SUM(C297:M297)</f>
        <v>2485.9400299999998</v>
      </c>
      <c r="C297" s="311">
        <v>179.20738800000001</v>
      </c>
      <c r="D297" s="311">
        <v>10.255603000000001</v>
      </c>
      <c r="E297" s="329">
        <v>0.35048499999999999</v>
      </c>
      <c r="F297" s="311">
        <v>273.55603500000001</v>
      </c>
      <c r="G297" s="311">
        <v>72.658150000000006</v>
      </c>
      <c r="H297" s="311">
        <v>69.695660000000004</v>
      </c>
      <c r="I297" s="311">
        <v>1198.62194</v>
      </c>
      <c r="J297" s="311">
        <v>391.30953899999997</v>
      </c>
      <c r="K297" s="311">
        <v>118.648053</v>
      </c>
      <c r="L297" s="311">
        <v>40.559972000000002</v>
      </c>
      <c r="M297" s="311">
        <v>131.07720499999999</v>
      </c>
      <c r="N297" s="319"/>
    </row>
    <row r="298" spans="1:14" s="321" customFormat="1" ht="9" customHeight="1">
      <c r="A298" s="381" t="s">
        <v>3</v>
      </c>
      <c r="B298" s="329">
        <f t="shared" ref="B298:B327" si="17">SUM(C298:M298)</f>
        <v>6404.1328679999988</v>
      </c>
      <c r="C298" s="311">
        <v>1310.3644629999999</v>
      </c>
      <c r="D298" s="311">
        <v>0</v>
      </c>
      <c r="E298" s="329">
        <v>11.275553</v>
      </c>
      <c r="F298" s="311">
        <v>523.71944800000006</v>
      </c>
      <c r="G298" s="311">
        <v>46.593339999999998</v>
      </c>
      <c r="H298" s="311">
        <v>414.70686899999998</v>
      </c>
      <c r="I298" s="311">
        <v>2201.2578060000001</v>
      </c>
      <c r="J298" s="311">
        <v>1056.450034</v>
      </c>
      <c r="K298" s="311">
        <v>53.488646000000003</v>
      </c>
      <c r="L298" s="311">
        <v>477.73107800000002</v>
      </c>
      <c r="M298" s="311">
        <v>308.54563100000001</v>
      </c>
      <c r="N298" s="319"/>
    </row>
    <row r="299" spans="1:14" s="321" customFormat="1" ht="9" customHeight="1">
      <c r="A299" s="381" t="s">
        <v>4</v>
      </c>
      <c r="B299" s="329">
        <f t="shared" si="17"/>
        <v>2205.9530239999999</v>
      </c>
      <c r="C299" s="311">
        <v>643.83068700000001</v>
      </c>
      <c r="D299" s="311">
        <v>0</v>
      </c>
      <c r="E299" s="329">
        <v>0</v>
      </c>
      <c r="F299" s="311">
        <v>313.13968999999997</v>
      </c>
      <c r="G299" s="311">
        <v>33.277372</v>
      </c>
      <c r="H299" s="311">
        <v>94.067353999999995</v>
      </c>
      <c r="I299" s="311">
        <v>586.51849200000004</v>
      </c>
      <c r="J299" s="311">
        <v>184.11647400000001</v>
      </c>
      <c r="K299" s="311">
        <v>120.643075</v>
      </c>
      <c r="L299" s="311">
        <v>95.626525000000001</v>
      </c>
      <c r="M299" s="311">
        <v>134.73335499999999</v>
      </c>
      <c r="N299" s="319"/>
    </row>
    <row r="300" spans="1:14" s="321" customFormat="1" ht="9" customHeight="1">
      <c r="A300" s="382" t="s">
        <v>5</v>
      </c>
      <c r="B300" s="330">
        <f t="shared" si="17"/>
        <v>2464.6080229999998</v>
      </c>
      <c r="C300" s="317">
        <v>86.709473000000003</v>
      </c>
      <c r="D300" s="317">
        <v>0</v>
      </c>
      <c r="E300" s="330">
        <v>0</v>
      </c>
      <c r="F300" s="317">
        <v>136.01165</v>
      </c>
      <c r="G300" s="317">
        <v>24.080981999999999</v>
      </c>
      <c r="H300" s="317">
        <v>27.399550000000001</v>
      </c>
      <c r="I300" s="317">
        <v>1345.22407</v>
      </c>
      <c r="J300" s="317">
        <v>651.803313</v>
      </c>
      <c r="K300" s="317">
        <v>74.871223000000001</v>
      </c>
      <c r="L300" s="317">
        <v>53.795186000000001</v>
      </c>
      <c r="M300" s="317">
        <v>64.712575999999999</v>
      </c>
      <c r="N300" s="319"/>
    </row>
    <row r="301" spans="1:14" s="321" customFormat="1" ht="9" customHeight="1">
      <c r="A301" s="381" t="s">
        <v>6</v>
      </c>
      <c r="B301" s="329">
        <f t="shared" si="17"/>
        <v>4423.8002610000003</v>
      </c>
      <c r="C301" s="311">
        <v>622.38118399999996</v>
      </c>
      <c r="D301" s="311">
        <v>0</v>
      </c>
      <c r="E301" s="329">
        <v>30.056144</v>
      </c>
      <c r="F301" s="311">
        <v>459.36235599999998</v>
      </c>
      <c r="G301" s="311">
        <v>25.554190999999999</v>
      </c>
      <c r="H301" s="311">
        <v>156.73191600000001</v>
      </c>
      <c r="I301" s="311">
        <v>1800.0769889999999</v>
      </c>
      <c r="J301" s="311">
        <v>965.24579900000003</v>
      </c>
      <c r="K301" s="311">
        <v>123.73151900000001</v>
      </c>
      <c r="L301" s="311">
        <v>82.144202000000007</v>
      </c>
      <c r="M301" s="311">
        <v>158.515961</v>
      </c>
      <c r="N301" s="319"/>
    </row>
    <row r="302" spans="1:14" s="321" customFormat="1" ht="9" customHeight="1">
      <c r="A302" s="381" t="s">
        <v>7</v>
      </c>
      <c r="B302" s="329">
        <f t="shared" si="17"/>
        <v>1540.9239970000001</v>
      </c>
      <c r="C302" s="311">
        <v>124.623148</v>
      </c>
      <c r="D302" s="311">
        <v>0</v>
      </c>
      <c r="E302" s="329">
        <v>12.637786999999999</v>
      </c>
      <c r="F302" s="311">
        <v>141.30534299999999</v>
      </c>
      <c r="G302" s="311">
        <v>23.156801000000002</v>
      </c>
      <c r="H302" s="311">
        <v>86.126058</v>
      </c>
      <c r="I302" s="311">
        <v>753.89924299999996</v>
      </c>
      <c r="J302" s="311">
        <v>241.14959999999999</v>
      </c>
      <c r="K302" s="311">
        <v>7.4063109999999996</v>
      </c>
      <c r="L302" s="311">
        <v>114.387306</v>
      </c>
      <c r="M302" s="311">
        <v>36.232399999999998</v>
      </c>
      <c r="N302" s="319"/>
    </row>
    <row r="303" spans="1:14" s="321" customFormat="1" ht="9" customHeight="1">
      <c r="A303" s="381" t="s">
        <v>8</v>
      </c>
      <c r="B303" s="329">
        <f t="shared" si="17"/>
        <v>9333.2072659999994</v>
      </c>
      <c r="C303" s="311">
        <v>170.72319100000001</v>
      </c>
      <c r="D303" s="311">
        <v>0</v>
      </c>
      <c r="E303" s="329">
        <v>9.6424319999999994</v>
      </c>
      <c r="F303" s="311">
        <v>127.65975899999999</v>
      </c>
      <c r="G303" s="311">
        <v>51.769582</v>
      </c>
      <c r="H303" s="311">
        <v>35.336494999999999</v>
      </c>
      <c r="I303" s="311">
        <v>2894.5089459999999</v>
      </c>
      <c r="J303" s="311">
        <v>4145.4582700000001</v>
      </c>
      <c r="K303" s="311">
        <v>513.68703400000004</v>
      </c>
      <c r="L303" s="329">
        <v>156.969899</v>
      </c>
      <c r="M303" s="311">
        <v>1227.451658</v>
      </c>
      <c r="N303" s="319"/>
    </row>
    <row r="304" spans="1:14" s="321" customFormat="1" ht="9" customHeight="1">
      <c r="A304" s="382" t="s">
        <v>9</v>
      </c>
      <c r="B304" s="330">
        <f t="shared" si="17"/>
        <v>7293.5499909999999</v>
      </c>
      <c r="C304" s="317">
        <v>1246.725915</v>
      </c>
      <c r="D304" s="317">
        <v>0</v>
      </c>
      <c r="E304" s="330">
        <v>19.599928999999999</v>
      </c>
      <c r="F304" s="317">
        <v>511.34128399999997</v>
      </c>
      <c r="G304" s="317">
        <v>168.383194</v>
      </c>
      <c r="H304" s="317">
        <v>472.301446</v>
      </c>
      <c r="I304" s="317">
        <v>2363.4702470000002</v>
      </c>
      <c r="J304" s="317">
        <v>1741.6458150000001</v>
      </c>
      <c r="K304" s="317">
        <v>2.6527579999999999</v>
      </c>
      <c r="L304" s="317">
        <v>432.85804200000001</v>
      </c>
      <c r="M304" s="317">
        <v>334.57136100000002</v>
      </c>
      <c r="N304" s="319"/>
    </row>
    <row r="305" spans="1:14" s="321" customFormat="1" ht="9" customHeight="1">
      <c r="A305" s="381" t="s">
        <v>11</v>
      </c>
      <c r="B305" s="329">
        <f t="shared" si="17"/>
        <v>2840.1229500000004</v>
      </c>
      <c r="C305" s="311">
        <v>227.33544000000001</v>
      </c>
      <c r="D305" s="311">
        <v>0</v>
      </c>
      <c r="E305" s="329">
        <v>47.469771999999999</v>
      </c>
      <c r="F305" s="311">
        <v>199.54539299999999</v>
      </c>
      <c r="G305" s="311">
        <v>14.063115</v>
      </c>
      <c r="H305" s="311">
        <v>85.767885000000007</v>
      </c>
      <c r="I305" s="311">
        <v>1168.5035640000001</v>
      </c>
      <c r="J305" s="311">
        <v>852.27894300000003</v>
      </c>
      <c r="K305" s="311">
        <v>90.985740000000007</v>
      </c>
      <c r="L305" s="311">
        <v>154.17309800000001</v>
      </c>
      <c r="M305" s="311">
        <v>0</v>
      </c>
      <c r="N305" s="319"/>
    </row>
    <row r="306" spans="1:14" s="321" customFormat="1" ht="9" customHeight="1">
      <c r="A306" s="381" t="s">
        <v>12</v>
      </c>
      <c r="B306" s="329">
        <f t="shared" si="17"/>
        <v>8544.6064750000005</v>
      </c>
      <c r="C306" s="311">
        <v>852.58472900000004</v>
      </c>
      <c r="D306" s="311">
        <v>0</v>
      </c>
      <c r="E306" s="329">
        <v>155.51683299999999</v>
      </c>
      <c r="F306" s="311">
        <v>278.24782699999997</v>
      </c>
      <c r="G306" s="311">
        <v>203.614012</v>
      </c>
      <c r="H306" s="311">
        <v>785.76213499999994</v>
      </c>
      <c r="I306" s="311">
        <v>2820.4165039999998</v>
      </c>
      <c r="J306" s="311">
        <v>2693.935673</v>
      </c>
      <c r="K306" s="311">
        <v>350.01973500000003</v>
      </c>
      <c r="L306" s="311">
        <v>99.914406</v>
      </c>
      <c r="M306" s="311">
        <v>304.59462100000002</v>
      </c>
      <c r="N306" s="319"/>
    </row>
    <row r="307" spans="1:14" s="321" customFormat="1" ht="9" customHeight="1">
      <c r="A307" s="381" t="s">
        <v>13</v>
      </c>
      <c r="B307" s="329">
        <f t="shared" si="17"/>
        <v>5730.6283880000001</v>
      </c>
      <c r="C307" s="311">
        <v>421.90869600000002</v>
      </c>
      <c r="D307" s="311">
        <v>0</v>
      </c>
      <c r="E307" s="329">
        <v>0.28374500000000002</v>
      </c>
      <c r="F307" s="311">
        <v>276.769722</v>
      </c>
      <c r="G307" s="311">
        <v>89.742769999999993</v>
      </c>
      <c r="H307" s="311">
        <v>148.29933299999999</v>
      </c>
      <c r="I307" s="311">
        <v>1522.3546389999999</v>
      </c>
      <c r="J307" s="311">
        <v>2920.6696740000002</v>
      </c>
      <c r="K307" s="311">
        <v>212.53881000000001</v>
      </c>
      <c r="L307" s="311">
        <v>91.572901999999999</v>
      </c>
      <c r="M307" s="311">
        <v>46.488097000000003</v>
      </c>
      <c r="N307" s="319"/>
    </row>
    <row r="308" spans="1:14" s="321" customFormat="1" ht="9" customHeight="1">
      <c r="A308" s="382" t="s">
        <v>14</v>
      </c>
      <c r="B308" s="330">
        <f t="shared" si="17"/>
        <v>3142.2737529999999</v>
      </c>
      <c r="C308" s="330">
        <v>251.781564</v>
      </c>
      <c r="D308" s="330">
        <v>0</v>
      </c>
      <c r="E308" s="330">
        <v>1.5724530000000001</v>
      </c>
      <c r="F308" s="330">
        <v>147.975324</v>
      </c>
      <c r="G308" s="330">
        <v>17.726267</v>
      </c>
      <c r="H308" s="330">
        <v>91.439741999999995</v>
      </c>
      <c r="I308" s="330">
        <v>1546.7812610000001</v>
      </c>
      <c r="J308" s="330">
        <v>1068.3898429999999</v>
      </c>
      <c r="K308" s="330">
        <v>1.18E-4</v>
      </c>
      <c r="L308" s="330">
        <v>16.607181000000001</v>
      </c>
      <c r="M308" s="330">
        <v>0</v>
      </c>
      <c r="N308" s="331"/>
    </row>
    <row r="309" spans="1:14" s="321" customFormat="1" ht="9" customHeight="1">
      <c r="A309" s="381" t="s">
        <v>15</v>
      </c>
      <c r="B309" s="329">
        <f t="shared" si="17"/>
        <v>17327.441577000001</v>
      </c>
      <c r="C309" s="329">
        <v>2324.824955</v>
      </c>
      <c r="D309" s="329">
        <v>0</v>
      </c>
      <c r="E309" s="329">
        <v>161.79331500000001</v>
      </c>
      <c r="F309" s="329">
        <v>1316.9943129999999</v>
      </c>
      <c r="G309" s="329">
        <v>615.15220999999997</v>
      </c>
      <c r="H309" s="329">
        <v>1232.1118670000001</v>
      </c>
      <c r="I309" s="329">
        <v>5912.4786530000001</v>
      </c>
      <c r="J309" s="329">
        <v>2671.9274799999998</v>
      </c>
      <c r="K309" s="329">
        <v>6.1589109999999998</v>
      </c>
      <c r="L309" s="329">
        <v>2470.9258169999998</v>
      </c>
      <c r="M309" s="329">
        <v>615.07405600000004</v>
      </c>
      <c r="N309" s="331"/>
    </row>
    <row r="310" spans="1:14" s="321" customFormat="1" ht="9" customHeight="1">
      <c r="A310" s="381" t="s">
        <v>16</v>
      </c>
      <c r="B310" s="329">
        <f t="shared" si="17"/>
        <v>26394.588648999998</v>
      </c>
      <c r="C310" s="311">
        <v>3169.3649959999998</v>
      </c>
      <c r="D310" s="311">
        <v>0</v>
      </c>
      <c r="E310" s="329">
        <v>126.811091</v>
      </c>
      <c r="F310" s="311">
        <v>1400.0769700000001</v>
      </c>
      <c r="G310" s="311">
        <v>201.24740700000001</v>
      </c>
      <c r="H310" s="311">
        <v>667.17104500000005</v>
      </c>
      <c r="I310" s="311">
        <v>9454.7635549999995</v>
      </c>
      <c r="J310" s="311">
        <v>7534.0180099999998</v>
      </c>
      <c r="K310" s="311">
        <v>1109.457242</v>
      </c>
      <c r="L310" s="311">
        <v>2214.3489199999999</v>
      </c>
      <c r="M310" s="311">
        <v>517.32941300000005</v>
      </c>
      <c r="N310" s="319"/>
    </row>
    <row r="311" spans="1:14" s="321" customFormat="1" ht="9" customHeight="1">
      <c r="A311" s="381" t="s">
        <v>17</v>
      </c>
      <c r="B311" s="329">
        <f t="shared" si="17"/>
        <v>8001.6524100000006</v>
      </c>
      <c r="C311" s="311">
        <v>378.35950600000001</v>
      </c>
      <c r="D311" s="311">
        <v>0</v>
      </c>
      <c r="E311" s="329">
        <v>241.615972</v>
      </c>
      <c r="F311" s="311">
        <v>438.49444499999998</v>
      </c>
      <c r="G311" s="311">
        <v>62.833741000000003</v>
      </c>
      <c r="H311" s="311">
        <v>346.25601999999998</v>
      </c>
      <c r="I311" s="311">
        <v>2571.2760680000001</v>
      </c>
      <c r="J311" s="311">
        <v>3209.8626939999999</v>
      </c>
      <c r="K311" s="311">
        <v>27.152363999999999</v>
      </c>
      <c r="L311" s="311">
        <v>488.155327</v>
      </c>
      <c r="M311" s="311">
        <v>237.64627300000001</v>
      </c>
      <c r="N311" s="319"/>
    </row>
    <row r="312" spans="1:14" s="321" customFormat="1" ht="9" customHeight="1">
      <c r="A312" s="382" t="s">
        <v>18</v>
      </c>
      <c r="B312" s="330">
        <f t="shared" si="17"/>
        <v>3534.2498700000001</v>
      </c>
      <c r="C312" s="317">
        <v>495.62784099999999</v>
      </c>
      <c r="D312" s="317">
        <v>0</v>
      </c>
      <c r="E312" s="330">
        <v>11.349976</v>
      </c>
      <c r="F312" s="317">
        <v>225.78990999999999</v>
      </c>
      <c r="G312" s="317">
        <v>24.992346999999999</v>
      </c>
      <c r="H312" s="317">
        <v>80.968405000000004</v>
      </c>
      <c r="I312" s="317">
        <v>1559.1880570000001</v>
      </c>
      <c r="J312" s="317">
        <v>858.06358</v>
      </c>
      <c r="K312" s="317">
        <v>60.709508</v>
      </c>
      <c r="L312" s="317">
        <v>53.867272</v>
      </c>
      <c r="M312" s="317">
        <v>163.69297399999999</v>
      </c>
      <c r="N312" s="319"/>
    </row>
    <row r="313" spans="1:14" s="321" customFormat="1" ht="9" customHeight="1">
      <c r="A313" s="381" t="s">
        <v>19</v>
      </c>
      <c r="B313" s="329">
        <f t="shared" si="17"/>
        <v>2320.4891259999999</v>
      </c>
      <c r="C313" s="311">
        <v>256.81181400000003</v>
      </c>
      <c r="D313" s="311">
        <v>0</v>
      </c>
      <c r="E313" s="329">
        <v>1.817134</v>
      </c>
      <c r="F313" s="311">
        <v>102.265327</v>
      </c>
      <c r="G313" s="311">
        <v>5.2875899999999998</v>
      </c>
      <c r="H313" s="311">
        <v>45.587451000000001</v>
      </c>
      <c r="I313" s="311">
        <v>954.09816699999999</v>
      </c>
      <c r="J313" s="311">
        <v>553.44983400000001</v>
      </c>
      <c r="K313" s="311">
        <v>130.407859</v>
      </c>
      <c r="L313" s="311">
        <v>136.73996500000001</v>
      </c>
      <c r="M313" s="311">
        <v>134.02398500000001</v>
      </c>
      <c r="N313" s="319"/>
    </row>
    <row r="314" spans="1:14" s="321" customFormat="1" ht="9" customHeight="1">
      <c r="A314" s="381" t="s">
        <v>20</v>
      </c>
      <c r="B314" s="329">
        <f t="shared" si="17"/>
        <v>10772.573238000001</v>
      </c>
      <c r="C314" s="311">
        <v>2005.5226849999999</v>
      </c>
      <c r="D314" s="311">
        <v>0</v>
      </c>
      <c r="E314" s="329">
        <v>18.251916999999999</v>
      </c>
      <c r="F314" s="311">
        <v>467.186643</v>
      </c>
      <c r="G314" s="311">
        <v>349.77706999999998</v>
      </c>
      <c r="H314" s="311">
        <v>399.871711</v>
      </c>
      <c r="I314" s="311">
        <v>3584.549657</v>
      </c>
      <c r="J314" s="311">
        <v>1539.1341829999999</v>
      </c>
      <c r="K314" s="311">
        <v>682.86491100000001</v>
      </c>
      <c r="L314" s="311">
        <v>1358.4165170000001</v>
      </c>
      <c r="M314" s="311">
        <v>366.99794400000002</v>
      </c>
      <c r="N314" s="319"/>
    </row>
    <row r="315" spans="1:14" s="321" customFormat="1" ht="9" customHeight="1">
      <c r="A315" s="381" t="s">
        <v>21</v>
      </c>
      <c r="B315" s="329">
        <f t="shared" si="17"/>
        <v>2428.5600429999995</v>
      </c>
      <c r="C315" s="311">
        <v>76.411072000000004</v>
      </c>
      <c r="D315" s="311">
        <v>0</v>
      </c>
      <c r="E315" s="329">
        <v>8.8043189999999996</v>
      </c>
      <c r="F315" s="311">
        <v>110.14759100000001</v>
      </c>
      <c r="G315" s="311">
        <v>33.589922000000001</v>
      </c>
      <c r="H315" s="311">
        <v>38.546453999999997</v>
      </c>
      <c r="I315" s="311">
        <v>1144.9936520000001</v>
      </c>
      <c r="J315" s="311">
        <v>884.193896</v>
      </c>
      <c r="K315" s="311">
        <v>18.469608000000001</v>
      </c>
      <c r="L315" s="311">
        <v>80.420922000000004</v>
      </c>
      <c r="M315" s="311">
        <v>32.982607000000002</v>
      </c>
      <c r="N315" s="319"/>
    </row>
    <row r="316" spans="1:14" s="321" customFormat="1" ht="9" customHeight="1">
      <c r="A316" s="382" t="s">
        <v>22</v>
      </c>
      <c r="B316" s="330">
        <f t="shared" si="17"/>
        <v>9499.7425769999991</v>
      </c>
      <c r="C316" s="317">
        <v>458.17000300000001</v>
      </c>
      <c r="D316" s="317">
        <v>51.824589000000003</v>
      </c>
      <c r="E316" s="330">
        <v>16.365375</v>
      </c>
      <c r="F316" s="317">
        <v>490.56280700000002</v>
      </c>
      <c r="G316" s="317">
        <v>74.062461999999996</v>
      </c>
      <c r="H316" s="317">
        <v>224.62636900000001</v>
      </c>
      <c r="I316" s="317">
        <v>3129.7665320000001</v>
      </c>
      <c r="J316" s="317">
        <v>3923.1917020000001</v>
      </c>
      <c r="K316" s="317">
        <v>775.36784399999999</v>
      </c>
      <c r="L316" s="317">
        <v>274.64621699999998</v>
      </c>
      <c r="M316" s="317">
        <v>81.158676999999997</v>
      </c>
      <c r="N316" s="319"/>
    </row>
    <row r="317" spans="1:14" s="321" customFormat="1" ht="9" customHeight="1">
      <c r="A317" s="381" t="s">
        <v>23</v>
      </c>
      <c r="B317" s="329">
        <f t="shared" si="17"/>
        <v>4461.5692030000009</v>
      </c>
      <c r="C317" s="311">
        <v>890.52821900000004</v>
      </c>
      <c r="D317" s="311">
        <v>0</v>
      </c>
      <c r="E317" s="329">
        <v>64.849812</v>
      </c>
      <c r="F317" s="311">
        <v>270.03207200000003</v>
      </c>
      <c r="G317" s="311">
        <v>137.27042</v>
      </c>
      <c r="H317" s="311">
        <v>143.15017</v>
      </c>
      <c r="I317" s="311">
        <v>1603.9607570000001</v>
      </c>
      <c r="J317" s="311">
        <v>849.97878500000002</v>
      </c>
      <c r="K317" s="311">
        <v>189.00514799999999</v>
      </c>
      <c r="L317" s="311">
        <v>237.62102899999999</v>
      </c>
      <c r="M317" s="311">
        <v>75.172791000000004</v>
      </c>
      <c r="N317" s="319"/>
    </row>
    <row r="318" spans="1:14" s="321" customFormat="1" ht="9" customHeight="1">
      <c r="A318" s="381" t="s">
        <v>24</v>
      </c>
      <c r="B318" s="329">
        <f t="shared" si="17"/>
        <v>3940.8866480000002</v>
      </c>
      <c r="C318" s="311">
        <v>1006.166273</v>
      </c>
      <c r="D318" s="311">
        <v>0</v>
      </c>
      <c r="E318" s="329">
        <v>0</v>
      </c>
      <c r="F318" s="311">
        <v>502.31149799999997</v>
      </c>
      <c r="G318" s="311">
        <v>53.749028000000003</v>
      </c>
      <c r="H318" s="311">
        <v>161.463506</v>
      </c>
      <c r="I318" s="311">
        <v>1113.3605600000001</v>
      </c>
      <c r="J318" s="311">
        <v>557.29134099999999</v>
      </c>
      <c r="K318" s="311">
        <v>364.53632399999998</v>
      </c>
      <c r="L318" s="311">
        <v>175.53459599999999</v>
      </c>
      <c r="M318" s="311">
        <v>6.473522</v>
      </c>
      <c r="N318" s="319"/>
    </row>
    <row r="319" spans="1:14" s="321" customFormat="1" ht="9" customHeight="1">
      <c r="A319" s="381" t="s">
        <v>25</v>
      </c>
      <c r="B319" s="329">
        <f t="shared" si="17"/>
        <v>4300.6235820000002</v>
      </c>
      <c r="C319" s="311">
        <v>244.36033699999999</v>
      </c>
      <c r="D319" s="311">
        <v>0</v>
      </c>
      <c r="E319" s="329">
        <v>18.877818000000001</v>
      </c>
      <c r="F319" s="311">
        <v>173.23503299999999</v>
      </c>
      <c r="G319" s="311">
        <v>60.309187999999999</v>
      </c>
      <c r="H319" s="311">
        <v>121.24766</v>
      </c>
      <c r="I319" s="311">
        <v>1582.577307</v>
      </c>
      <c r="J319" s="311">
        <v>1725.6278339999999</v>
      </c>
      <c r="K319" s="311">
        <v>213.40454600000001</v>
      </c>
      <c r="L319" s="311">
        <v>148.99525499999999</v>
      </c>
      <c r="M319" s="311">
        <v>11.988604</v>
      </c>
      <c r="N319" s="319"/>
    </row>
    <row r="320" spans="1:14" s="321" customFormat="1" ht="9" customHeight="1">
      <c r="A320" s="382" t="s">
        <v>26</v>
      </c>
      <c r="B320" s="330">
        <f t="shared" si="17"/>
        <v>4553.2677889999995</v>
      </c>
      <c r="C320" s="330">
        <v>765.67578900000001</v>
      </c>
      <c r="D320" s="330">
        <v>0</v>
      </c>
      <c r="E320" s="330">
        <v>31.560517999999998</v>
      </c>
      <c r="F320" s="330">
        <v>186.09590600000001</v>
      </c>
      <c r="G320" s="330">
        <v>26.583500999999998</v>
      </c>
      <c r="H320" s="330">
        <v>229.540447</v>
      </c>
      <c r="I320" s="330">
        <v>1712.192663</v>
      </c>
      <c r="J320" s="330">
        <v>1199.591717</v>
      </c>
      <c r="K320" s="330">
        <v>7.9940160000000002</v>
      </c>
      <c r="L320" s="330">
        <v>394.033232</v>
      </c>
      <c r="M320" s="330">
        <v>0</v>
      </c>
      <c r="N320" s="331"/>
    </row>
    <row r="321" spans="1:14" s="321" customFormat="1" ht="9" customHeight="1">
      <c r="A321" s="381" t="s">
        <v>27</v>
      </c>
      <c r="B321" s="329">
        <f t="shared" si="17"/>
        <v>4901.1199210000004</v>
      </c>
      <c r="C321" s="311">
        <v>869.21515599999998</v>
      </c>
      <c r="D321" s="311">
        <v>0</v>
      </c>
      <c r="E321" s="329">
        <v>12.70167</v>
      </c>
      <c r="F321" s="311">
        <v>296.50957799999998</v>
      </c>
      <c r="G321" s="311">
        <v>100.07175599999999</v>
      </c>
      <c r="H321" s="311">
        <v>212.71789799999999</v>
      </c>
      <c r="I321" s="311">
        <v>2185.7368150000002</v>
      </c>
      <c r="J321" s="311">
        <v>915.11654399999998</v>
      </c>
      <c r="K321" s="311">
        <v>204.33449400000001</v>
      </c>
      <c r="L321" s="311">
        <v>32.919693000000002</v>
      </c>
      <c r="M321" s="311">
        <v>71.796317000000002</v>
      </c>
      <c r="N321" s="319"/>
    </row>
    <row r="322" spans="1:14" s="321" customFormat="1" ht="9" customHeight="1">
      <c r="A322" s="381" t="s">
        <v>28</v>
      </c>
      <c r="B322" s="329">
        <f t="shared" si="17"/>
        <v>6270.2609619999994</v>
      </c>
      <c r="C322" s="311">
        <v>152.25973200000001</v>
      </c>
      <c r="D322" s="311">
        <v>14.855503000000001</v>
      </c>
      <c r="E322" s="329">
        <v>0</v>
      </c>
      <c r="F322" s="311">
        <v>153.65836100000001</v>
      </c>
      <c r="G322" s="311">
        <v>21.051078</v>
      </c>
      <c r="H322" s="311">
        <v>185.91006200000001</v>
      </c>
      <c r="I322" s="311">
        <v>3495.8200550000001</v>
      </c>
      <c r="J322" s="311">
        <v>1250.7915370000001</v>
      </c>
      <c r="K322" s="311">
        <v>640.53755799999999</v>
      </c>
      <c r="L322" s="311">
        <v>34.851044000000002</v>
      </c>
      <c r="M322" s="311">
        <v>320.52603199999999</v>
      </c>
      <c r="N322" s="319"/>
    </row>
    <row r="323" spans="1:14" s="321" customFormat="1" ht="9" customHeight="1">
      <c r="A323" s="381" t="s">
        <v>29</v>
      </c>
      <c r="B323" s="329">
        <f t="shared" si="17"/>
        <v>7176.1551129999989</v>
      </c>
      <c r="C323" s="311">
        <v>535.471316</v>
      </c>
      <c r="D323" s="311">
        <v>0</v>
      </c>
      <c r="E323" s="329">
        <v>0.13680899999999999</v>
      </c>
      <c r="F323" s="311">
        <v>226.84621300000001</v>
      </c>
      <c r="G323" s="311">
        <v>47.641582</v>
      </c>
      <c r="H323" s="311">
        <v>203.96682999999999</v>
      </c>
      <c r="I323" s="311">
        <v>3541.1737459999999</v>
      </c>
      <c r="J323" s="311">
        <v>1786.7076810000001</v>
      </c>
      <c r="K323" s="311">
        <v>46.494807000000002</v>
      </c>
      <c r="L323" s="311">
        <v>432.15464800000001</v>
      </c>
      <c r="M323" s="311">
        <v>355.56148100000001</v>
      </c>
      <c r="N323" s="319"/>
    </row>
    <row r="324" spans="1:14" s="321" customFormat="1" ht="9" customHeight="1">
      <c r="A324" s="382" t="s">
        <v>30</v>
      </c>
      <c r="B324" s="330">
        <f t="shared" si="17"/>
        <v>1644.0591959999999</v>
      </c>
      <c r="C324" s="317">
        <v>43.380842999999999</v>
      </c>
      <c r="D324" s="317">
        <v>0</v>
      </c>
      <c r="E324" s="330">
        <v>0.77929099999999996</v>
      </c>
      <c r="F324" s="317">
        <v>70.282049999999998</v>
      </c>
      <c r="G324" s="317">
        <v>12.398921</v>
      </c>
      <c r="H324" s="317">
        <v>10.739746999999999</v>
      </c>
      <c r="I324" s="317">
        <v>821.46631400000001</v>
      </c>
      <c r="J324" s="317">
        <v>524.36554599999999</v>
      </c>
      <c r="K324" s="317">
        <v>81.602091000000001</v>
      </c>
      <c r="L324" s="317">
        <v>11.520219000000001</v>
      </c>
      <c r="M324" s="317">
        <v>67.524174000000002</v>
      </c>
      <c r="N324" s="319"/>
    </row>
    <row r="325" spans="1:14" s="321" customFormat="1" ht="9" customHeight="1">
      <c r="A325" s="381" t="s">
        <v>31</v>
      </c>
      <c r="B325" s="329">
        <f t="shared" si="17"/>
        <v>11977.464492999999</v>
      </c>
      <c r="C325" s="311">
        <v>839.99151700000004</v>
      </c>
      <c r="D325" s="311">
        <v>0</v>
      </c>
      <c r="E325" s="329">
        <v>56.075951000000003</v>
      </c>
      <c r="F325" s="311">
        <v>438.15257400000002</v>
      </c>
      <c r="G325" s="311">
        <v>103.77412</v>
      </c>
      <c r="H325" s="311">
        <v>215.561882</v>
      </c>
      <c r="I325" s="311">
        <v>4186.3307969999996</v>
      </c>
      <c r="J325" s="311">
        <v>5387.2901220000003</v>
      </c>
      <c r="K325" s="311">
        <v>373.95910700000002</v>
      </c>
      <c r="L325" s="311">
        <v>376.16087499999998</v>
      </c>
      <c r="M325" s="329">
        <v>0.167548</v>
      </c>
      <c r="N325" s="319"/>
    </row>
    <row r="326" spans="1:14" s="321" customFormat="1" ht="9" customHeight="1">
      <c r="A326" s="381" t="s">
        <v>32</v>
      </c>
      <c r="B326" s="329">
        <f t="shared" si="17"/>
        <v>3301.3768789999999</v>
      </c>
      <c r="C326" s="311">
        <v>261.68381099999999</v>
      </c>
      <c r="D326" s="311">
        <v>0</v>
      </c>
      <c r="E326" s="329">
        <v>9.4074139999999993</v>
      </c>
      <c r="F326" s="311">
        <v>133.48929999999999</v>
      </c>
      <c r="G326" s="311">
        <v>20.250851999999998</v>
      </c>
      <c r="H326" s="311">
        <v>75.322676000000001</v>
      </c>
      <c r="I326" s="311">
        <v>1512.7038319999999</v>
      </c>
      <c r="J326" s="311">
        <v>1129.7319090000001</v>
      </c>
      <c r="K326" s="311">
        <v>16.64162</v>
      </c>
      <c r="L326" s="311">
        <v>124.111042</v>
      </c>
      <c r="M326" s="311">
        <v>18.034423</v>
      </c>
      <c r="N326" s="319"/>
    </row>
    <row r="327" spans="1:14" s="321" customFormat="1" ht="9" customHeight="1">
      <c r="A327" s="381" t="s">
        <v>33</v>
      </c>
      <c r="B327" s="329">
        <f t="shared" si="17"/>
        <v>3382.1844369999999</v>
      </c>
      <c r="C327" s="311">
        <v>165.51940300000001</v>
      </c>
      <c r="D327" s="311">
        <v>0</v>
      </c>
      <c r="E327" s="329">
        <v>4.5773239999999999</v>
      </c>
      <c r="F327" s="311">
        <v>241.60854599999999</v>
      </c>
      <c r="G327" s="311">
        <v>49.494663000000003</v>
      </c>
      <c r="H327" s="311">
        <v>97.711123000000001</v>
      </c>
      <c r="I327" s="311">
        <v>1431.123466</v>
      </c>
      <c r="J327" s="311">
        <v>1205.356462</v>
      </c>
      <c r="K327" s="311">
        <v>16.403970999999999</v>
      </c>
      <c r="L327" s="311">
        <v>170.38947899999999</v>
      </c>
      <c r="M327" s="311">
        <v>0</v>
      </c>
      <c r="N327" s="319"/>
    </row>
    <row r="328" spans="1:14" s="321" customFormat="1" ht="9" customHeight="1">
      <c r="A328" s="381"/>
      <c r="B328" s="329"/>
      <c r="C328" s="329"/>
      <c r="D328" s="329"/>
      <c r="E328" s="329"/>
      <c r="F328" s="329"/>
      <c r="G328" s="329"/>
      <c r="H328" s="329"/>
      <c r="I328" s="329"/>
      <c r="J328" s="329"/>
      <c r="K328" s="329"/>
      <c r="L328" s="329"/>
      <c r="M328" s="329"/>
      <c r="N328" s="331"/>
    </row>
    <row r="329" spans="1:14" s="321" customFormat="1" ht="9" customHeight="1">
      <c r="A329" s="333">
        <v>2007</v>
      </c>
      <c r="B329" s="303"/>
      <c r="C329" s="378"/>
      <c r="D329" s="378"/>
      <c r="E329" s="378"/>
      <c r="F329" s="378"/>
      <c r="G329" s="378"/>
      <c r="H329" s="378"/>
      <c r="I329" s="378"/>
      <c r="J329" s="378"/>
      <c r="K329" s="378"/>
      <c r="L329" s="378"/>
      <c r="M329" s="378"/>
      <c r="N329" s="319"/>
    </row>
    <row r="330" spans="1:14" s="321" customFormat="1" ht="9" customHeight="1">
      <c r="A330" s="333" t="s">
        <v>1</v>
      </c>
      <c r="B330" s="309">
        <f>SUM(B332:B363)</f>
        <v>204840.411165</v>
      </c>
      <c r="C330" s="309">
        <f>SUM(C332:C363)</f>
        <v>24336.718090000002</v>
      </c>
      <c r="D330" s="309">
        <f t="shared" ref="D330:M330" si="18">SUM(D332:D363)</f>
        <v>295.57277899999997</v>
      </c>
      <c r="E330" s="309">
        <f t="shared" si="18"/>
        <v>944.77363400000013</v>
      </c>
      <c r="F330" s="309">
        <f t="shared" si="18"/>
        <v>11784.782444</v>
      </c>
      <c r="G330" s="309">
        <f t="shared" si="18"/>
        <v>3268.1663639999997</v>
      </c>
      <c r="H330" s="309">
        <f t="shared" si="18"/>
        <v>7269.7654549999997</v>
      </c>
      <c r="I330" s="309">
        <f t="shared" si="18"/>
        <v>70692.373464999997</v>
      </c>
      <c r="J330" s="309">
        <f t="shared" si="18"/>
        <v>61136.400632000004</v>
      </c>
      <c r="K330" s="309">
        <f t="shared" si="18"/>
        <v>7079.8800500000007</v>
      </c>
      <c r="L330" s="310">
        <f t="shared" si="18"/>
        <v>11774.895829000001</v>
      </c>
      <c r="M330" s="310">
        <f t="shared" si="18"/>
        <v>6257.0824230000007</v>
      </c>
      <c r="N330" s="380"/>
    </row>
    <row r="331" spans="1:14" s="321" customFormat="1" ht="3.95" customHeight="1">
      <c r="A331" s="333"/>
      <c r="B331" s="378"/>
      <c r="C331" s="378"/>
      <c r="D331" s="378"/>
      <c r="E331" s="378"/>
      <c r="F331" s="378"/>
      <c r="G331" s="378"/>
      <c r="H331" s="378"/>
      <c r="I331" s="378"/>
      <c r="J331" s="378"/>
      <c r="K331" s="378"/>
      <c r="L331" s="378"/>
      <c r="M331" s="378"/>
      <c r="N331" s="380"/>
    </row>
    <row r="332" spans="1:14" s="321" customFormat="1" ht="9" customHeight="1">
      <c r="A332" s="381" t="s">
        <v>2</v>
      </c>
      <c r="B332" s="329">
        <f>SUM(C332:M332)</f>
        <v>2578.8195040000001</v>
      </c>
      <c r="C332" s="314">
        <v>221.100438</v>
      </c>
      <c r="D332" s="314">
        <v>13.987147</v>
      </c>
      <c r="E332" s="314">
        <v>0</v>
      </c>
      <c r="F332" s="314">
        <v>270.402627</v>
      </c>
      <c r="G332" s="314">
        <v>79.107001999999994</v>
      </c>
      <c r="H332" s="314">
        <v>84.725729999999999</v>
      </c>
      <c r="I332" s="314">
        <v>1227.481227</v>
      </c>
      <c r="J332" s="314">
        <v>443.16081700000001</v>
      </c>
      <c r="K332" s="314">
        <v>55.168090999999997</v>
      </c>
      <c r="L332" s="314">
        <v>86.350250000000003</v>
      </c>
      <c r="M332" s="314">
        <v>97.336174999999997</v>
      </c>
      <c r="N332" s="327"/>
    </row>
    <row r="333" spans="1:14" s="321" customFormat="1" ht="9" customHeight="1">
      <c r="A333" s="381" t="s">
        <v>3</v>
      </c>
      <c r="B333" s="329">
        <f t="shared" ref="B333:B362" si="19">SUM(C333:M333)</f>
        <v>6771.365315</v>
      </c>
      <c r="C333" s="314">
        <v>1505.57169</v>
      </c>
      <c r="D333" s="314">
        <v>12.635097999999999</v>
      </c>
      <c r="E333" s="314">
        <v>20.874081</v>
      </c>
      <c r="F333" s="314">
        <v>619.07811100000004</v>
      </c>
      <c r="G333" s="314">
        <v>290.27130599999998</v>
      </c>
      <c r="H333" s="314">
        <v>370.38849499999998</v>
      </c>
      <c r="I333" s="314">
        <v>2291.7307970000002</v>
      </c>
      <c r="J333" s="314">
        <v>1145.593584</v>
      </c>
      <c r="K333" s="314">
        <v>13.104616</v>
      </c>
      <c r="L333" s="314">
        <v>364.85871400000002</v>
      </c>
      <c r="M333" s="314">
        <v>137.25882300000001</v>
      </c>
      <c r="N333" s="327"/>
    </row>
    <row r="334" spans="1:14" s="321" customFormat="1" ht="9" customHeight="1">
      <c r="A334" s="381" t="s">
        <v>4</v>
      </c>
      <c r="B334" s="329">
        <f t="shared" si="19"/>
        <v>2930.659721</v>
      </c>
      <c r="C334" s="314">
        <v>922.97101799999996</v>
      </c>
      <c r="D334" s="314">
        <v>0</v>
      </c>
      <c r="E334" s="314">
        <v>9.831061</v>
      </c>
      <c r="F334" s="314">
        <v>408.93283500000001</v>
      </c>
      <c r="G334" s="314">
        <v>74.621189000000001</v>
      </c>
      <c r="H334" s="314">
        <v>100.121377</v>
      </c>
      <c r="I334" s="314">
        <v>715.52626599999996</v>
      </c>
      <c r="J334" s="314">
        <v>206.49528799999999</v>
      </c>
      <c r="K334" s="314">
        <v>156.05119500000001</v>
      </c>
      <c r="L334" s="314">
        <v>146.30520000000001</v>
      </c>
      <c r="M334" s="314">
        <v>189.804292</v>
      </c>
      <c r="N334" s="327"/>
    </row>
    <row r="335" spans="1:14" s="321" customFormat="1" ht="9" customHeight="1">
      <c r="A335" s="382" t="s">
        <v>5</v>
      </c>
      <c r="B335" s="330">
        <f t="shared" si="19"/>
        <v>2618.132372</v>
      </c>
      <c r="C335" s="328">
        <v>98.042147999999997</v>
      </c>
      <c r="D335" s="328">
        <v>0</v>
      </c>
      <c r="E335" s="328">
        <v>0</v>
      </c>
      <c r="F335" s="328">
        <v>93.463279999999997</v>
      </c>
      <c r="G335" s="328">
        <v>27.086917</v>
      </c>
      <c r="H335" s="328">
        <v>38.727490000000003</v>
      </c>
      <c r="I335" s="328">
        <v>1320.042749</v>
      </c>
      <c r="J335" s="328">
        <v>755.61083799999994</v>
      </c>
      <c r="K335" s="328">
        <v>96.034923000000006</v>
      </c>
      <c r="L335" s="328">
        <v>107.632912</v>
      </c>
      <c r="M335" s="328">
        <v>81.491114999999994</v>
      </c>
      <c r="N335" s="327"/>
    </row>
    <row r="336" spans="1:14" s="321" customFormat="1" ht="9" customHeight="1">
      <c r="A336" s="381" t="s">
        <v>6</v>
      </c>
      <c r="B336" s="329">
        <f t="shared" si="19"/>
        <v>5149.0474700000004</v>
      </c>
      <c r="C336" s="314">
        <v>688.88395300000002</v>
      </c>
      <c r="D336" s="314">
        <v>0</v>
      </c>
      <c r="E336" s="314">
        <v>50.579287000000001</v>
      </c>
      <c r="F336" s="314">
        <v>508.90813900000001</v>
      </c>
      <c r="G336" s="314">
        <v>38.064463000000003</v>
      </c>
      <c r="H336" s="314">
        <v>222.34203400000001</v>
      </c>
      <c r="I336" s="314">
        <v>1782.0635070000001</v>
      </c>
      <c r="J336" s="314">
        <v>1061.388283</v>
      </c>
      <c r="K336" s="314">
        <v>141.44160600000001</v>
      </c>
      <c r="L336" s="314">
        <v>202.41810599999999</v>
      </c>
      <c r="M336" s="314">
        <v>452.95809200000002</v>
      </c>
      <c r="N336" s="327"/>
    </row>
    <row r="337" spans="1:14" s="321" customFormat="1" ht="9" customHeight="1">
      <c r="A337" s="381" t="s">
        <v>7</v>
      </c>
      <c r="B337" s="329">
        <f t="shared" si="19"/>
        <v>1597.4283390000003</v>
      </c>
      <c r="C337" s="314">
        <v>150.39792499999999</v>
      </c>
      <c r="D337" s="314">
        <v>0</v>
      </c>
      <c r="E337" s="314">
        <v>0.91389100000000001</v>
      </c>
      <c r="F337" s="314">
        <v>155.76508699999999</v>
      </c>
      <c r="G337" s="314">
        <v>18.516385</v>
      </c>
      <c r="H337" s="314">
        <v>126.726584</v>
      </c>
      <c r="I337" s="314">
        <v>773.13157799999999</v>
      </c>
      <c r="J337" s="314">
        <v>262.03490399999998</v>
      </c>
      <c r="K337" s="314">
        <v>3.407073</v>
      </c>
      <c r="L337" s="314">
        <v>106.382926</v>
      </c>
      <c r="M337" s="329">
        <v>0.15198600000000001</v>
      </c>
      <c r="N337" s="327"/>
    </row>
    <row r="338" spans="1:14" s="321" customFormat="1" ht="9" customHeight="1">
      <c r="A338" s="381" t="s">
        <v>8</v>
      </c>
      <c r="B338" s="329">
        <f t="shared" si="19"/>
        <v>8917.4216039999992</v>
      </c>
      <c r="C338" s="314">
        <v>176.165852</v>
      </c>
      <c r="D338" s="314">
        <v>0</v>
      </c>
      <c r="E338" s="314">
        <v>6.5415840000000003</v>
      </c>
      <c r="F338" s="314">
        <v>102.87709099999999</v>
      </c>
      <c r="G338" s="314">
        <v>68.939368000000002</v>
      </c>
      <c r="H338" s="314">
        <v>35.366002000000002</v>
      </c>
      <c r="I338" s="314">
        <v>2471.7860380000002</v>
      </c>
      <c r="J338" s="314">
        <v>4048.730853</v>
      </c>
      <c r="K338" s="314">
        <v>612.63052200000004</v>
      </c>
      <c r="L338" s="314">
        <v>100.03934599999999</v>
      </c>
      <c r="M338" s="314">
        <v>1294.3449479999999</v>
      </c>
      <c r="N338" s="327"/>
    </row>
    <row r="339" spans="1:14" s="321" customFormat="1" ht="9" customHeight="1">
      <c r="A339" s="382" t="s">
        <v>9</v>
      </c>
      <c r="B339" s="330">
        <f t="shared" si="19"/>
        <v>7046.0950449999991</v>
      </c>
      <c r="C339" s="328">
        <v>1425.117896</v>
      </c>
      <c r="D339" s="328">
        <v>0</v>
      </c>
      <c r="E339" s="328">
        <v>17.093786000000001</v>
      </c>
      <c r="F339" s="328">
        <v>565.42009399999995</v>
      </c>
      <c r="G339" s="328">
        <v>208.869878</v>
      </c>
      <c r="H339" s="328">
        <v>438.92292500000002</v>
      </c>
      <c r="I339" s="328">
        <v>2351.4476549999999</v>
      </c>
      <c r="J339" s="328">
        <v>1853.9329519999999</v>
      </c>
      <c r="K339" s="328">
        <v>1.9613989999999999</v>
      </c>
      <c r="L339" s="328">
        <v>183.32846000000001</v>
      </c>
      <c r="M339" s="328">
        <v>0</v>
      </c>
      <c r="N339" s="327"/>
    </row>
    <row r="340" spans="1:14" s="321" customFormat="1" ht="9" customHeight="1">
      <c r="A340" s="381" t="s">
        <v>11</v>
      </c>
      <c r="B340" s="329">
        <f t="shared" si="19"/>
        <v>3230.4041690000004</v>
      </c>
      <c r="C340" s="314">
        <v>262.73876899999999</v>
      </c>
      <c r="D340" s="314">
        <v>0</v>
      </c>
      <c r="E340" s="314">
        <v>16.727346000000001</v>
      </c>
      <c r="F340" s="314">
        <v>256.52824099999998</v>
      </c>
      <c r="G340" s="314">
        <v>10.692221</v>
      </c>
      <c r="H340" s="314">
        <v>101.09842</v>
      </c>
      <c r="I340" s="314">
        <v>1151.1266800000001</v>
      </c>
      <c r="J340" s="314">
        <v>1073.3994560000001</v>
      </c>
      <c r="K340" s="314">
        <v>78.326327000000006</v>
      </c>
      <c r="L340" s="314">
        <v>264.21349900000001</v>
      </c>
      <c r="M340" s="314">
        <v>15.55321</v>
      </c>
      <c r="N340" s="327"/>
    </row>
    <row r="341" spans="1:14" s="321" customFormat="1" ht="9" customHeight="1">
      <c r="A341" s="381" t="s">
        <v>12</v>
      </c>
      <c r="B341" s="329">
        <f t="shared" si="19"/>
        <v>9101.9380490000021</v>
      </c>
      <c r="C341" s="314">
        <v>891.30222700000002</v>
      </c>
      <c r="D341" s="314">
        <v>0</v>
      </c>
      <c r="E341" s="314">
        <v>51.94659</v>
      </c>
      <c r="F341" s="314">
        <v>348.90938699999998</v>
      </c>
      <c r="G341" s="314">
        <v>232.925623</v>
      </c>
      <c r="H341" s="314">
        <v>427.90138000000002</v>
      </c>
      <c r="I341" s="314">
        <v>3030.7503139999999</v>
      </c>
      <c r="J341" s="314">
        <v>3305.3443000000002</v>
      </c>
      <c r="K341" s="314">
        <v>288.84542299999998</v>
      </c>
      <c r="L341" s="314">
        <v>140.76609500000001</v>
      </c>
      <c r="M341" s="314">
        <v>383.24671000000001</v>
      </c>
      <c r="N341" s="327"/>
    </row>
    <row r="342" spans="1:14" s="321" customFormat="1" ht="9" customHeight="1">
      <c r="A342" s="381" t="s">
        <v>13</v>
      </c>
      <c r="B342" s="329">
        <f t="shared" si="19"/>
        <v>6436.7896920000003</v>
      </c>
      <c r="C342" s="314">
        <v>549.24041299999999</v>
      </c>
      <c r="D342" s="314">
        <v>0</v>
      </c>
      <c r="E342" s="314">
        <v>7.6301829999999997</v>
      </c>
      <c r="F342" s="314">
        <v>316.73271799999998</v>
      </c>
      <c r="G342" s="314">
        <v>102.333884</v>
      </c>
      <c r="H342" s="314">
        <v>184.89939699999999</v>
      </c>
      <c r="I342" s="314">
        <v>1490.046726</v>
      </c>
      <c r="J342" s="314">
        <v>3352.15281</v>
      </c>
      <c r="K342" s="314">
        <v>322.08521100000002</v>
      </c>
      <c r="L342" s="314">
        <v>76.643511000000004</v>
      </c>
      <c r="M342" s="314">
        <v>35.024839</v>
      </c>
      <c r="N342" s="327"/>
    </row>
    <row r="343" spans="1:14" s="321" customFormat="1" ht="9" customHeight="1">
      <c r="A343" s="382" t="s">
        <v>14</v>
      </c>
      <c r="B343" s="330">
        <f t="shared" si="19"/>
        <v>4082.8527730000001</v>
      </c>
      <c r="C343" s="328">
        <v>291.83313299999998</v>
      </c>
      <c r="D343" s="328">
        <v>0</v>
      </c>
      <c r="E343" s="328">
        <v>7.6146339999999997</v>
      </c>
      <c r="F343" s="328">
        <v>190.01124100000001</v>
      </c>
      <c r="G343" s="328">
        <v>27.792752</v>
      </c>
      <c r="H343" s="328">
        <v>105.020949</v>
      </c>
      <c r="I343" s="328">
        <v>1766.3656510000001</v>
      </c>
      <c r="J343" s="328">
        <v>1645.6905609999999</v>
      </c>
      <c r="K343" s="328">
        <v>1.420388</v>
      </c>
      <c r="L343" s="328">
        <v>28.767917000000001</v>
      </c>
      <c r="M343" s="328">
        <v>18.335546999999998</v>
      </c>
      <c r="N343" s="327"/>
    </row>
    <row r="344" spans="1:14" s="321" customFormat="1" ht="9" customHeight="1">
      <c r="A344" s="381" t="s">
        <v>15</v>
      </c>
      <c r="B344" s="329">
        <f t="shared" si="19"/>
        <v>16021.158754999999</v>
      </c>
      <c r="C344" s="314">
        <v>2529.7710099999999</v>
      </c>
      <c r="D344" s="314">
        <v>0</v>
      </c>
      <c r="E344" s="314">
        <v>111.964913</v>
      </c>
      <c r="F344" s="314">
        <v>1218.229202</v>
      </c>
      <c r="G344" s="314">
        <v>586.82698400000004</v>
      </c>
      <c r="H344" s="314">
        <v>1126.536513</v>
      </c>
      <c r="I344" s="314">
        <v>6086.2830100000001</v>
      </c>
      <c r="J344" s="314">
        <v>3002.74044</v>
      </c>
      <c r="K344" s="314">
        <v>2.7439239999999998</v>
      </c>
      <c r="L344" s="314">
        <v>749.54320299999995</v>
      </c>
      <c r="M344" s="314">
        <v>606.51955599999997</v>
      </c>
      <c r="N344" s="327"/>
    </row>
    <row r="345" spans="1:14" s="321" customFormat="1" ht="9" customHeight="1">
      <c r="A345" s="381" t="s">
        <v>16</v>
      </c>
      <c r="B345" s="329">
        <f t="shared" si="19"/>
        <v>30159.428448999999</v>
      </c>
      <c r="C345" s="314">
        <v>3533.8653770000001</v>
      </c>
      <c r="D345" s="314">
        <v>0</v>
      </c>
      <c r="E345" s="314">
        <v>179.31208100000001</v>
      </c>
      <c r="F345" s="314">
        <v>1660.440306</v>
      </c>
      <c r="G345" s="314">
        <v>302.79077999999998</v>
      </c>
      <c r="H345" s="314">
        <v>727.52525500000002</v>
      </c>
      <c r="I345" s="314">
        <v>9417.8897070000003</v>
      </c>
      <c r="J345" s="314">
        <v>8815.1095459999997</v>
      </c>
      <c r="K345" s="314">
        <v>1413.0728549999999</v>
      </c>
      <c r="L345" s="314">
        <v>3015.424966</v>
      </c>
      <c r="M345" s="314">
        <v>1093.997576</v>
      </c>
      <c r="N345" s="327"/>
    </row>
    <row r="346" spans="1:14" s="321" customFormat="1" ht="9" customHeight="1">
      <c r="A346" s="381" t="s">
        <v>17</v>
      </c>
      <c r="B346" s="329">
        <f t="shared" si="19"/>
        <v>8910.9546850000006</v>
      </c>
      <c r="C346" s="314">
        <v>428.53830499999998</v>
      </c>
      <c r="D346" s="314">
        <v>0</v>
      </c>
      <c r="E346" s="314">
        <v>202.597711</v>
      </c>
      <c r="F346" s="314">
        <v>460.580061</v>
      </c>
      <c r="G346" s="314">
        <v>56.355521000000003</v>
      </c>
      <c r="H346" s="314">
        <v>476.631776</v>
      </c>
      <c r="I346" s="314">
        <v>2501.189359</v>
      </c>
      <c r="J346" s="314">
        <v>3805.1995700000002</v>
      </c>
      <c r="K346" s="314">
        <v>144.45420799999999</v>
      </c>
      <c r="L346" s="314">
        <v>749.63917200000003</v>
      </c>
      <c r="M346" s="314">
        <v>85.769002</v>
      </c>
      <c r="N346" s="327"/>
    </row>
    <row r="347" spans="1:14" s="321" customFormat="1" ht="9" customHeight="1">
      <c r="A347" s="382" t="s">
        <v>18</v>
      </c>
      <c r="B347" s="330">
        <f t="shared" si="19"/>
        <v>4010.3742010000005</v>
      </c>
      <c r="C347" s="328">
        <v>561.51187900000002</v>
      </c>
      <c r="D347" s="328">
        <v>0</v>
      </c>
      <c r="E347" s="328">
        <v>7.9854900000000004</v>
      </c>
      <c r="F347" s="328">
        <v>296.827358</v>
      </c>
      <c r="G347" s="328">
        <v>28.680281999999998</v>
      </c>
      <c r="H347" s="328">
        <v>140.07314299999999</v>
      </c>
      <c r="I347" s="328">
        <v>1490.950979</v>
      </c>
      <c r="J347" s="328">
        <v>1035.7029829999999</v>
      </c>
      <c r="K347" s="328">
        <v>72.893508999999995</v>
      </c>
      <c r="L347" s="328">
        <v>146.93449100000001</v>
      </c>
      <c r="M347" s="328">
        <v>228.814087</v>
      </c>
      <c r="N347" s="327"/>
    </row>
    <row r="348" spans="1:14" s="321" customFormat="1" ht="9" customHeight="1">
      <c r="A348" s="381" t="s">
        <v>19</v>
      </c>
      <c r="B348" s="329">
        <f t="shared" si="19"/>
        <v>2641.4794739999998</v>
      </c>
      <c r="C348" s="314">
        <v>362.03809200000001</v>
      </c>
      <c r="D348" s="314">
        <v>0</v>
      </c>
      <c r="E348" s="314">
        <v>1.1306240000000001</v>
      </c>
      <c r="F348" s="314">
        <v>131.09848</v>
      </c>
      <c r="G348" s="314">
        <v>7.6911899999999997</v>
      </c>
      <c r="H348" s="314">
        <v>42.338597</v>
      </c>
      <c r="I348" s="314">
        <v>1044.630723</v>
      </c>
      <c r="J348" s="314">
        <v>623.90041299999996</v>
      </c>
      <c r="K348" s="314">
        <v>165.59349900000001</v>
      </c>
      <c r="L348" s="314">
        <v>177.97128599999999</v>
      </c>
      <c r="M348" s="314">
        <v>85.086569999999995</v>
      </c>
      <c r="N348" s="327"/>
    </row>
    <row r="349" spans="1:14" s="321" customFormat="1" ht="9" customHeight="1">
      <c r="A349" s="381" t="s">
        <v>20</v>
      </c>
      <c r="B349" s="329">
        <f t="shared" si="19"/>
        <v>11221.911847999998</v>
      </c>
      <c r="C349" s="314">
        <v>2278.2755350000002</v>
      </c>
      <c r="D349" s="314">
        <v>0</v>
      </c>
      <c r="E349" s="314">
        <v>18.830793</v>
      </c>
      <c r="F349" s="314">
        <v>502.14237500000002</v>
      </c>
      <c r="G349" s="314">
        <v>291.68828000000002</v>
      </c>
      <c r="H349" s="314">
        <v>546.94589699999995</v>
      </c>
      <c r="I349" s="314">
        <v>3552.2021070000001</v>
      </c>
      <c r="J349" s="314">
        <v>1875.2611999999999</v>
      </c>
      <c r="K349" s="314">
        <v>773.53630499999997</v>
      </c>
      <c r="L349" s="314">
        <v>966.18814899999995</v>
      </c>
      <c r="M349" s="314">
        <v>416.841207</v>
      </c>
      <c r="N349" s="327"/>
    </row>
    <row r="350" spans="1:14" s="321" customFormat="1" ht="9" customHeight="1">
      <c r="A350" s="381" t="s">
        <v>21</v>
      </c>
      <c r="B350" s="329">
        <f t="shared" si="19"/>
        <v>4305.8157810000002</v>
      </c>
      <c r="C350" s="314">
        <v>140.37776600000001</v>
      </c>
      <c r="D350" s="314">
        <v>0</v>
      </c>
      <c r="E350" s="314">
        <v>10.059016</v>
      </c>
      <c r="F350" s="314">
        <v>158.234544</v>
      </c>
      <c r="G350" s="314">
        <v>38.970937999999997</v>
      </c>
      <c r="H350" s="314">
        <v>55.867525999999998</v>
      </c>
      <c r="I350" s="314">
        <v>1354.833001</v>
      </c>
      <c r="J350" s="314">
        <v>1867.488709</v>
      </c>
      <c r="K350" s="314">
        <v>189.72298499999999</v>
      </c>
      <c r="L350" s="314">
        <v>97.686127999999997</v>
      </c>
      <c r="M350" s="314">
        <v>392.57516800000002</v>
      </c>
      <c r="N350" s="327"/>
    </row>
    <row r="351" spans="1:14" s="321" customFormat="1" ht="9" customHeight="1">
      <c r="A351" s="382" t="s">
        <v>22</v>
      </c>
      <c r="B351" s="330">
        <f t="shared" si="19"/>
        <v>6472.9076180000002</v>
      </c>
      <c r="C351" s="328">
        <v>445.635243</v>
      </c>
      <c r="D351" s="328">
        <v>0.10054299999999999</v>
      </c>
      <c r="E351" s="328">
        <v>6.1419730000000001</v>
      </c>
      <c r="F351" s="328">
        <v>398.116983</v>
      </c>
      <c r="G351" s="328">
        <v>73.608751999999996</v>
      </c>
      <c r="H351" s="328">
        <v>73.932635000000005</v>
      </c>
      <c r="I351" s="328">
        <v>1921.881795</v>
      </c>
      <c r="J351" s="328">
        <v>2707.2140570000001</v>
      </c>
      <c r="K351" s="328">
        <v>190.40423200000001</v>
      </c>
      <c r="L351" s="328">
        <v>608.13598500000001</v>
      </c>
      <c r="M351" s="328">
        <v>47.735419999999998</v>
      </c>
      <c r="N351" s="327"/>
    </row>
    <row r="352" spans="1:14" s="321" customFormat="1" ht="9" customHeight="1">
      <c r="A352" s="381" t="s">
        <v>23</v>
      </c>
      <c r="B352" s="329">
        <f t="shared" si="19"/>
        <v>5444.9611109999996</v>
      </c>
      <c r="C352" s="314">
        <v>1065.8026420000001</v>
      </c>
      <c r="D352" s="314">
        <v>0</v>
      </c>
      <c r="E352" s="314">
        <v>53.268583</v>
      </c>
      <c r="F352" s="314">
        <v>299.39427799999999</v>
      </c>
      <c r="G352" s="314">
        <v>83.964860000000002</v>
      </c>
      <c r="H352" s="314">
        <v>162.559191</v>
      </c>
      <c r="I352" s="314">
        <v>1740.3613829999999</v>
      </c>
      <c r="J352" s="314">
        <v>1044.5608769999999</v>
      </c>
      <c r="K352" s="314">
        <v>296.63709699999998</v>
      </c>
      <c r="L352" s="314">
        <v>594.95171100000005</v>
      </c>
      <c r="M352" s="314">
        <v>103.460489</v>
      </c>
      <c r="N352" s="327"/>
    </row>
    <row r="353" spans="1:14" s="321" customFormat="1" ht="9" customHeight="1">
      <c r="A353" s="381" t="s">
        <v>24</v>
      </c>
      <c r="B353" s="329">
        <f t="shared" si="19"/>
        <v>4924.204753</v>
      </c>
      <c r="C353" s="314">
        <v>1372.7293340000001</v>
      </c>
      <c r="D353" s="314">
        <v>0</v>
      </c>
      <c r="E353" s="314">
        <v>0</v>
      </c>
      <c r="F353" s="314">
        <v>651.09024299999999</v>
      </c>
      <c r="G353" s="314">
        <v>133.426558</v>
      </c>
      <c r="H353" s="314">
        <v>192.32169400000001</v>
      </c>
      <c r="I353" s="314">
        <v>1279.55818</v>
      </c>
      <c r="J353" s="314">
        <v>658.07288900000003</v>
      </c>
      <c r="K353" s="314">
        <v>362.52454599999999</v>
      </c>
      <c r="L353" s="314">
        <v>211.03616299999999</v>
      </c>
      <c r="M353" s="314">
        <v>63.445146000000001</v>
      </c>
      <c r="N353" s="327"/>
    </row>
    <row r="354" spans="1:14" s="321" customFormat="1" ht="9" customHeight="1">
      <c r="A354" s="381" t="s">
        <v>25</v>
      </c>
      <c r="B354" s="329">
        <f t="shared" si="19"/>
        <v>4704.6921860000002</v>
      </c>
      <c r="C354" s="314">
        <v>293.65240499999999</v>
      </c>
      <c r="D354" s="314">
        <v>0</v>
      </c>
      <c r="E354" s="314">
        <v>43.249426</v>
      </c>
      <c r="F354" s="314">
        <v>193.084632</v>
      </c>
      <c r="G354" s="314">
        <v>35.553835999999997</v>
      </c>
      <c r="H354" s="314">
        <v>142.312996</v>
      </c>
      <c r="I354" s="314">
        <v>1659.192814</v>
      </c>
      <c r="J354" s="314">
        <v>1983.672875</v>
      </c>
      <c r="K354" s="314">
        <v>32.546560999999997</v>
      </c>
      <c r="L354" s="314">
        <v>306.64765199999999</v>
      </c>
      <c r="M354" s="314">
        <v>14.778988999999999</v>
      </c>
      <c r="N354" s="327"/>
    </row>
    <row r="355" spans="1:14" s="321" customFormat="1" ht="9" customHeight="1">
      <c r="A355" s="382" t="s">
        <v>26</v>
      </c>
      <c r="B355" s="330">
        <f t="shared" si="19"/>
        <v>5594.9793319999999</v>
      </c>
      <c r="C355" s="328">
        <v>998.98362199999997</v>
      </c>
      <c r="D355" s="328">
        <v>0</v>
      </c>
      <c r="E355" s="328">
        <v>34.277929999999998</v>
      </c>
      <c r="F355" s="328">
        <v>217.07613699999999</v>
      </c>
      <c r="G355" s="328">
        <v>88.397677999999999</v>
      </c>
      <c r="H355" s="328">
        <v>330.60684900000001</v>
      </c>
      <c r="I355" s="328">
        <v>1672.4217639999999</v>
      </c>
      <c r="J355" s="328">
        <v>1279.8998260000001</v>
      </c>
      <c r="K355" s="328">
        <v>0</v>
      </c>
      <c r="L355" s="328">
        <v>973.31552599999998</v>
      </c>
      <c r="M355" s="328">
        <v>0</v>
      </c>
      <c r="N355" s="327"/>
    </row>
    <row r="356" spans="1:14" s="321" customFormat="1" ht="9" customHeight="1">
      <c r="A356" s="381" t="s">
        <v>27</v>
      </c>
      <c r="B356" s="329">
        <f t="shared" si="19"/>
        <v>5631.5495609999998</v>
      </c>
      <c r="C356" s="314">
        <v>1013.230501</v>
      </c>
      <c r="D356" s="314">
        <v>0</v>
      </c>
      <c r="E356" s="314">
        <v>8.5811270000000004</v>
      </c>
      <c r="F356" s="314">
        <v>326.19384500000001</v>
      </c>
      <c r="G356" s="314">
        <v>93.992075</v>
      </c>
      <c r="H356" s="314">
        <v>294.886413</v>
      </c>
      <c r="I356" s="314">
        <v>2179.97478</v>
      </c>
      <c r="J356" s="314">
        <v>1086.620214</v>
      </c>
      <c r="K356" s="314">
        <v>399.88755099999997</v>
      </c>
      <c r="L356" s="314">
        <v>193.38010700000001</v>
      </c>
      <c r="M356" s="314">
        <v>34.802948000000001</v>
      </c>
      <c r="N356" s="327"/>
    </row>
    <row r="357" spans="1:14" s="321" customFormat="1" ht="9" customHeight="1">
      <c r="A357" s="381" t="s">
        <v>28</v>
      </c>
      <c r="B357" s="329">
        <f t="shared" si="19"/>
        <v>6278.7028150000006</v>
      </c>
      <c r="C357" s="314">
        <v>194.40605400000001</v>
      </c>
      <c r="D357" s="314">
        <v>268.84999099999999</v>
      </c>
      <c r="E357" s="314">
        <v>0</v>
      </c>
      <c r="F357" s="314">
        <v>139.17220399999999</v>
      </c>
      <c r="G357" s="314">
        <v>22.241356</v>
      </c>
      <c r="H357" s="314">
        <v>187.52937600000001</v>
      </c>
      <c r="I357" s="314">
        <v>3383.1213630000002</v>
      </c>
      <c r="J357" s="314">
        <v>1460.879144</v>
      </c>
      <c r="K357" s="314">
        <v>457.4248</v>
      </c>
      <c r="L357" s="314">
        <v>27.239373000000001</v>
      </c>
      <c r="M357" s="314">
        <v>137.83915400000001</v>
      </c>
      <c r="N357" s="327"/>
    </row>
    <row r="358" spans="1:14" s="321" customFormat="1" ht="9" customHeight="1">
      <c r="A358" s="381" t="s">
        <v>29</v>
      </c>
      <c r="B358" s="329">
        <f t="shared" si="19"/>
        <v>7369.1004400000002</v>
      </c>
      <c r="C358" s="314">
        <v>618.39631999999995</v>
      </c>
      <c r="D358" s="314">
        <v>0</v>
      </c>
      <c r="E358" s="314">
        <v>0</v>
      </c>
      <c r="F358" s="314">
        <v>281.98294299999998</v>
      </c>
      <c r="G358" s="314">
        <v>34.220716000000003</v>
      </c>
      <c r="H358" s="314">
        <v>219.22921500000001</v>
      </c>
      <c r="I358" s="314">
        <v>3579.6762739999999</v>
      </c>
      <c r="J358" s="314">
        <v>2043.1029779999999</v>
      </c>
      <c r="K358" s="314">
        <v>71.956768999999994</v>
      </c>
      <c r="L358" s="314">
        <v>418.50848000000002</v>
      </c>
      <c r="M358" s="314">
        <v>102.02674500000001</v>
      </c>
      <c r="N358" s="327"/>
    </row>
    <row r="359" spans="1:14" s="321" customFormat="1" ht="9" customHeight="1">
      <c r="A359" s="382" t="s">
        <v>30</v>
      </c>
      <c r="B359" s="330">
        <f t="shared" si="19"/>
        <v>760.8950309999999</v>
      </c>
      <c r="C359" s="328">
        <v>28.804718999999999</v>
      </c>
      <c r="D359" s="328">
        <v>0</v>
      </c>
      <c r="E359" s="328">
        <v>0</v>
      </c>
      <c r="F359" s="328">
        <v>37.547286999999997</v>
      </c>
      <c r="G359" s="328">
        <v>7.5224000000000002</v>
      </c>
      <c r="H359" s="328">
        <v>6.3639789999999996</v>
      </c>
      <c r="I359" s="328">
        <v>303.98987399999999</v>
      </c>
      <c r="J359" s="328">
        <v>276.62464599999998</v>
      </c>
      <c r="K359" s="328">
        <v>40.892974000000002</v>
      </c>
      <c r="L359" s="328">
        <v>11.415398</v>
      </c>
      <c r="M359" s="328">
        <v>47.733753999999998</v>
      </c>
      <c r="N359" s="327"/>
    </row>
    <row r="360" spans="1:14" s="321" customFormat="1" ht="9" customHeight="1">
      <c r="A360" s="381" t="s">
        <v>31</v>
      </c>
      <c r="B360" s="329">
        <f t="shared" si="19"/>
        <v>12560.109758999999</v>
      </c>
      <c r="C360" s="314">
        <v>839.00502800000004</v>
      </c>
      <c r="D360" s="314">
        <v>0</v>
      </c>
      <c r="E360" s="314">
        <v>54.600169000000001</v>
      </c>
      <c r="F360" s="314">
        <v>562.69381999999996</v>
      </c>
      <c r="G360" s="314">
        <v>118.708958</v>
      </c>
      <c r="H360" s="314">
        <v>152.07877300000001</v>
      </c>
      <c r="I360" s="314">
        <v>4148.2865629999997</v>
      </c>
      <c r="J360" s="314">
        <v>5782.7561569999998</v>
      </c>
      <c r="K360" s="314">
        <v>656.84301400000004</v>
      </c>
      <c r="L360" s="314">
        <v>245.13727700000001</v>
      </c>
      <c r="M360" s="314">
        <v>0</v>
      </c>
      <c r="N360" s="327"/>
    </row>
    <row r="361" spans="1:14" s="321" customFormat="1" ht="9" customHeight="1">
      <c r="A361" s="381" t="s">
        <v>32</v>
      </c>
      <c r="B361" s="329">
        <f t="shared" si="19"/>
        <v>3651.2024350000002</v>
      </c>
      <c r="C361" s="314">
        <v>279.95268499999997</v>
      </c>
      <c r="D361" s="314">
        <v>0</v>
      </c>
      <c r="E361" s="314">
        <v>7.3297429999999997</v>
      </c>
      <c r="F361" s="314">
        <v>151.994316</v>
      </c>
      <c r="G361" s="314">
        <v>32.857858999999998</v>
      </c>
      <c r="H361" s="314">
        <v>86.757073000000005</v>
      </c>
      <c r="I361" s="314">
        <v>1546.106037</v>
      </c>
      <c r="J361" s="314">
        <v>1304.7779880000001</v>
      </c>
      <c r="K361" s="314">
        <v>37.859853000000001</v>
      </c>
      <c r="L361" s="314">
        <v>113.416006</v>
      </c>
      <c r="M361" s="314">
        <v>90.150874999999999</v>
      </c>
      <c r="N361" s="327"/>
    </row>
    <row r="362" spans="1:14" s="321" customFormat="1" ht="9" customHeight="1">
      <c r="A362" s="381" t="s">
        <v>33</v>
      </c>
      <c r="B362" s="329">
        <f t="shared" si="19"/>
        <v>3715.0288780000001</v>
      </c>
      <c r="C362" s="314">
        <v>168.37611100000001</v>
      </c>
      <c r="D362" s="314">
        <v>0</v>
      </c>
      <c r="E362" s="314">
        <v>15.691611999999999</v>
      </c>
      <c r="F362" s="314">
        <v>261.854579</v>
      </c>
      <c r="G362" s="314">
        <v>51.446353000000002</v>
      </c>
      <c r="H362" s="314">
        <v>69.027771000000001</v>
      </c>
      <c r="I362" s="314">
        <v>1458.324564</v>
      </c>
      <c r="J362" s="314">
        <v>1329.2814739999999</v>
      </c>
      <c r="K362" s="329">
        <v>0.40859400000000001</v>
      </c>
      <c r="L362" s="314">
        <v>360.61781999999999</v>
      </c>
      <c r="M362" s="314">
        <v>0</v>
      </c>
      <c r="N362" s="327"/>
    </row>
    <row r="363" spans="1:14" s="321" customFormat="1" ht="9" customHeight="1">
      <c r="A363" s="381"/>
      <c r="B363" s="329"/>
      <c r="C363" s="329"/>
      <c r="D363" s="329"/>
      <c r="E363" s="329"/>
      <c r="F363" s="329"/>
      <c r="G363" s="329"/>
      <c r="H363" s="329"/>
      <c r="I363" s="329"/>
      <c r="J363" s="329"/>
      <c r="K363" s="329"/>
      <c r="L363" s="329"/>
      <c r="M363" s="329"/>
      <c r="N363" s="331"/>
    </row>
    <row r="364" spans="1:14" s="321" customFormat="1" ht="9" customHeight="1">
      <c r="A364" s="333">
        <v>2008</v>
      </c>
      <c r="B364" s="303"/>
      <c r="C364" s="378"/>
      <c r="D364" s="378"/>
      <c r="E364" s="378"/>
      <c r="F364" s="378"/>
      <c r="G364" s="378"/>
      <c r="H364" s="378"/>
      <c r="I364" s="378"/>
      <c r="J364" s="378"/>
      <c r="K364" s="378"/>
      <c r="L364" s="378"/>
      <c r="M364" s="378"/>
      <c r="N364" s="319"/>
    </row>
    <row r="365" spans="1:14" s="321" customFormat="1" ht="9" customHeight="1">
      <c r="A365" s="333" t="s">
        <v>1</v>
      </c>
      <c r="B365" s="309">
        <f>SUM(B367:B398)</f>
        <v>256058.20648499994</v>
      </c>
      <c r="C365" s="309">
        <f>SUM(C367:C398)</f>
        <v>26768.035940000002</v>
      </c>
      <c r="D365" s="309">
        <f t="shared" ref="D365:M365" si="20">SUM(D367:D398)</f>
        <v>41.598354999999998</v>
      </c>
      <c r="E365" s="309">
        <f t="shared" si="20"/>
        <v>1470.0653460000001</v>
      </c>
      <c r="F365" s="309">
        <f t="shared" si="20"/>
        <v>12498.366618000002</v>
      </c>
      <c r="G365" s="309">
        <f t="shared" si="20"/>
        <v>3989.8474619999997</v>
      </c>
      <c r="H365" s="309">
        <f t="shared" si="20"/>
        <v>9198.9475670000011</v>
      </c>
      <c r="I365" s="309">
        <f t="shared" si="20"/>
        <v>90971.333207999967</v>
      </c>
      <c r="J365" s="309">
        <f t="shared" si="20"/>
        <v>82330.524507000009</v>
      </c>
      <c r="K365" s="309">
        <f t="shared" si="20"/>
        <v>7803.452792</v>
      </c>
      <c r="L365" s="310">
        <f t="shared" si="20"/>
        <v>15872.437341000001</v>
      </c>
      <c r="M365" s="310">
        <f t="shared" si="20"/>
        <v>5113.5973489999988</v>
      </c>
      <c r="N365" s="380"/>
    </row>
    <row r="366" spans="1:14" s="321" customFormat="1" ht="3.95" customHeight="1">
      <c r="A366" s="333"/>
      <c r="B366" s="378"/>
      <c r="C366" s="378"/>
      <c r="D366" s="378"/>
      <c r="E366" s="378"/>
      <c r="F366" s="378"/>
      <c r="G366" s="378"/>
      <c r="H366" s="378"/>
      <c r="I366" s="378"/>
      <c r="J366" s="378"/>
      <c r="K366" s="378"/>
      <c r="L366" s="378"/>
      <c r="M366" s="378"/>
      <c r="N366" s="380"/>
    </row>
    <row r="367" spans="1:14" s="321" customFormat="1" ht="9" customHeight="1">
      <c r="A367" s="381" t="s">
        <v>2</v>
      </c>
      <c r="B367" s="329">
        <f>SUM(C367:M367)</f>
        <v>3147.3645419999998</v>
      </c>
      <c r="C367" s="329">
        <v>242.398707</v>
      </c>
      <c r="D367" s="329">
        <v>0</v>
      </c>
      <c r="E367" s="329">
        <v>0</v>
      </c>
      <c r="F367" s="329">
        <v>289.34966300000002</v>
      </c>
      <c r="G367" s="329">
        <v>67.507667999999995</v>
      </c>
      <c r="H367" s="329">
        <v>64.239673999999994</v>
      </c>
      <c r="I367" s="329">
        <v>1481.8870340000001</v>
      </c>
      <c r="J367" s="329">
        <v>645.70097599999997</v>
      </c>
      <c r="K367" s="329">
        <v>67.684558999999993</v>
      </c>
      <c r="L367" s="329">
        <v>227.31377699999999</v>
      </c>
      <c r="M367" s="329">
        <v>61.282483999999997</v>
      </c>
      <c r="N367" s="327"/>
    </row>
    <row r="368" spans="1:14" s="321" customFormat="1" ht="9" customHeight="1">
      <c r="A368" s="381" t="s">
        <v>3</v>
      </c>
      <c r="B368" s="329">
        <f t="shared" ref="B368:B397" si="21">SUM(C368:M368)</f>
        <v>7652.1794739999987</v>
      </c>
      <c r="C368" s="329">
        <v>1833.384444</v>
      </c>
      <c r="D368" s="329">
        <v>0</v>
      </c>
      <c r="E368" s="329">
        <v>0.26249499999999998</v>
      </c>
      <c r="F368" s="329">
        <v>555.83236299999999</v>
      </c>
      <c r="G368" s="329">
        <v>100.534221</v>
      </c>
      <c r="H368" s="329">
        <v>397.73398400000002</v>
      </c>
      <c r="I368" s="329">
        <v>2912.9353059999999</v>
      </c>
      <c r="J368" s="329">
        <v>1732.604885</v>
      </c>
      <c r="K368" s="329">
        <v>10.019068000000001</v>
      </c>
      <c r="L368" s="329">
        <v>108.872708</v>
      </c>
      <c r="M368" s="329">
        <v>0</v>
      </c>
      <c r="N368" s="327"/>
    </row>
    <row r="369" spans="1:14" s="321" customFormat="1" ht="9" customHeight="1">
      <c r="A369" s="381" t="s">
        <v>4</v>
      </c>
      <c r="B369" s="329">
        <f t="shared" si="21"/>
        <v>2778.2461780000003</v>
      </c>
      <c r="C369" s="329">
        <v>822.95464400000003</v>
      </c>
      <c r="D369" s="329">
        <v>0</v>
      </c>
      <c r="E369" s="329">
        <v>0</v>
      </c>
      <c r="F369" s="329">
        <v>372.71661599999999</v>
      </c>
      <c r="G369" s="329">
        <v>120.548207</v>
      </c>
      <c r="H369" s="329">
        <v>134.47107</v>
      </c>
      <c r="I369" s="329">
        <v>802.93320800000004</v>
      </c>
      <c r="J369" s="329">
        <v>256.68505599999997</v>
      </c>
      <c r="K369" s="329">
        <v>75.169090999999995</v>
      </c>
      <c r="L369" s="329">
        <v>90.250709999999998</v>
      </c>
      <c r="M369" s="329">
        <v>102.51757600000001</v>
      </c>
      <c r="N369" s="327"/>
    </row>
    <row r="370" spans="1:14" s="321" customFormat="1" ht="9" customHeight="1">
      <c r="A370" s="382" t="s">
        <v>5</v>
      </c>
      <c r="B370" s="330">
        <f t="shared" si="21"/>
        <v>3433.3030600000002</v>
      </c>
      <c r="C370" s="330">
        <v>122.090264</v>
      </c>
      <c r="D370" s="330">
        <v>0</v>
      </c>
      <c r="E370" s="330">
        <v>0</v>
      </c>
      <c r="F370" s="330">
        <v>149.66928799999999</v>
      </c>
      <c r="G370" s="330">
        <v>50.999265000000001</v>
      </c>
      <c r="H370" s="330">
        <v>53.320416000000002</v>
      </c>
      <c r="I370" s="330">
        <v>1887.1379830000001</v>
      </c>
      <c r="J370" s="330">
        <v>957.65614300000004</v>
      </c>
      <c r="K370" s="330">
        <v>45.184842000000003</v>
      </c>
      <c r="L370" s="330">
        <v>85.609469000000004</v>
      </c>
      <c r="M370" s="330">
        <v>81.635390000000001</v>
      </c>
      <c r="N370" s="327"/>
    </row>
    <row r="371" spans="1:14" s="321" customFormat="1" ht="9" customHeight="1">
      <c r="A371" s="381" t="s">
        <v>6</v>
      </c>
      <c r="B371" s="329">
        <f t="shared" si="21"/>
        <v>6340.9169940000002</v>
      </c>
      <c r="C371" s="329">
        <v>731.63092500000005</v>
      </c>
      <c r="D371" s="329">
        <v>1.0248409999999999</v>
      </c>
      <c r="E371" s="329">
        <v>78.461455000000001</v>
      </c>
      <c r="F371" s="329">
        <v>413.09426300000001</v>
      </c>
      <c r="G371" s="329">
        <v>22.809052000000001</v>
      </c>
      <c r="H371" s="329">
        <v>299.01705399999997</v>
      </c>
      <c r="I371" s="329">
        <v>2253.7439920000002</v>
      </c>
      <c r="J371" s="329">
        <v>1471.6431990000001</v>
      </c>
      <c r="K371" s="329">
        <v>499.17916600000001</v>
      </c>
      <c r="L371" s="329">
        <v>324.645152</v>
      </c>
      <c r="M371" s="329">
        <v>245.66789499999999</v>
      </c>
      <c r="N371" s="327"/>
    </row>
    <row r="372" spans="1:14" s="321" customFormat="1" ht="9" customHeight="1">
      <c r="A372" s="381" t="s">
        <v>7</v>
      </c>
      <c r="B372" s="329">
        <f t="shared" si="21"/>
        <v>2112.9312190000001</v>
      </c>
      <c r="C372" s="329">
        <v>190.34166300000001</v>
      </c>
      <c r="D372" s="329">
        <v>0</v>
      </c>
      <c r="E372" s="329">
        <v>0.79566800000000004</v>
      </c>
      <c r="F372" s="329">
        <v>187.888158</v>
      </c>
      <c r="G372" s="329">
        <v>28.849674</v>
      </c>
      <c r="H372" s="329">
        <v>184.99639400000001</v>
      </c>
      <c r="I372" s="329">
        <v>896.90304400000002</v>
      </c>
      <c r="J372" s="329">
        <v>313.41969699999999</v>
      </c>
      <c r="K372" s="329">
        <v>15.487470999999999</v>
      </c>
      <c r="L372" s="329">
        <v>294.24945000000002</v>
      </c>
      <c r="M372" s="329">
        <v>0</v>
      </c>
      <c r="N372" s="327"/>
    </row>
    <row r="373" spans="1:14" s="321" customFormat="1" ht="9" customHeight="1">
      <c r="A373" s="381" t="s">
        <v>8</v>
      </c>
      <c r="B373" s="329">
        <f t="shared" si="21"/>
        <v>11106.923416000001</v>
      </c>
      <c r="C373" s="329">
        <v>209.88941399999999</v>
      </c>
      <c r="D373" s="329">
        <v>0</v>
      </c>
      <c r="E373" s="329">
        <v>6.4801260000000003</v>
      </c>
      <c r="F373" s="329">
        <v>127.90011699999999</v>
      </c>
      <c r="G373" s="329">
        <v>83.815724000000003</v>
      </c>
      <c r="H373" s="329">
        <v>68.082533999999995</v>
      </c>
      <c r="I373" s="329">
        <v>3520.4084640000001</v>
      </c>
      <c r="J373" s="329">
        <v>5472.3325729999997</v>
      </c>
      <c r="K373" s="329">
        <v>161.544872</v>
      </c>
      <c r="L373" s="329">
        <v>936.94942000000003</v>
      </c>
      <c r="M373" s="329">
        <v>519.520172</v>
      </c>
      <c r="N373" s="327"/>
    </row>
    <row r="374" spans="1:14" s="321" customFormat="1" ht="9" customHeight="1">
      <c r="A374" s="382" t="s">
        <v>9</v>
      </c>
      <c r="B374" s="330">
        <f t="shared" si="21"/>
        <v>8126.8005700000003</v>
      </c>
      <c r="C374" s="330">
        <v>1482.3636959999999</v>
      </c>
      <c r="D374" s="330">
        <v>0</v>
      </c>
      <c r="E374" s="330">
        <v>21.39912</v>
      </c>
      <c r="F374" s="330">
        <v>624.50380900000005</v>
      </c>
      <c r="G374" s="330">
        <v>84.087266999999997</v>
      </c>
      <c r="H374" s="330">
        <v>459.62403399999999</v>
      </c>
      <c r="I374" s="330">
        <v>2863.999534</v>
      </c>
      <c r="J374" s="330">
        <v>2444.4032779999998</v>
      </c>
      <c r="K374" s="330">
        <v>2.540845</v>
      </c>
      <c r="L374" s="330">
        <v>143.878987</v>
      </c>
      <c r="M374" s="330">
        <v>0</v>
      </c>
      <c r="N374" s="327"/>
    </row>
    <row r="375" spans="1:14" s="321" customFormat="1" ht="9" customHeight="1">
      <c r="A375" s="381" t="s">
        <v>11</v>
      </c>
      <c r="B375" s="329">
        <f t="shared" si="21"/>
        <v>4678.4564449999998</v>
      </c>
      <c r="C375" s="329">
        <v>310.161608</v>
      </c>
      <c r="D375" s="329">
        <v>0</v>
      </c>
      <c r="E375" s="329">
        <v>54.527375999999997</v>
      </c>
      <c r="F375" s="329">
        <v>311.44615399999998</v>
      </c>
      <c r="G375" s="329">
        <v>31.516622000000002</v>
      </c>
      <c r="H375" s="329">
        <v>199.92295799999999</v>
      </c>
      <c r="I375" s="329">
        <v>1422.3430330000001</v>
      </c>
      <c r="J375" s="329">
        <v>1283.7546400000001</v>
      </c>
      <c r="K375" s="329">
        <v>460.39916599999998</v>
      </c>
      <c r="L375" s="329">
        <v>604.38488800000005</v>
      </c>
      <c r="M375" s="329">
        <v>0</v>
      </c>
      <c r="N375" s="327"/>
    </row>
    <row r="376" spans="1:14" s="321" customFormat="1" ht="9" customHeight="1">
      <c r="A376" s="381" t="s">
        <v>12</v>
      </c>
      <c r="B376" s="329">
        <f t="shared" si="21"/>
        <v>11821.611729999999</v>
      </c>
      <c r="C376" s="329">
        <v>1101.8978709999999</v>
      </c>
      <c r="D376" s="329">
        <v>3.4455E-2</v>
      </c>
      <c r="E376" s="329">
        <v>92.535576000000006</v>
      </c>
      <c r="F376" s="329">
        <v>391.42588699999999</v>
      </c>
      <c r="G376" s="329">
        <v>365.22029600000002</v>
      </c>
      <c r="H376" s="329">
        <v>348.73062900000002</v>
      </c>
      <c r="I376" s="329">
        <v>3764.4090569999998</v>
      </c>
      <c r="J376" s="329">
        <v>4960.6150369999996</v>
      </c>
      <c r="K376" s="329">
        <v>274.68351799999999</v>
      </c>
      <c r="L376" s="329">
        <v>103.708207</v>
      </c>
      <c r="M376" s="329">
        <v>418.35119700000001</v>
      </c>
      <c r="N376" s="327"/>
    </row>
    <row r="377" spans="1:14" s="321" customFormat="1" ht="9" customHeight="1">
      <c r="A377" s="381" t="s">
        <v>13</v>
      </c>
      <c r="B377" s="329">
        <f t="shared" si="21"/>
        <v>5903.7927340000006</v>
      </c>
      <c r="C377" s="329">
        <v>572.95083899999997</v>
      </c>
      <c r="D377" s="329">
        <v>30.956244000000002</v>
      </c>
      <c r="E377" s="329">
        <v>5.2805660000000003</v>
      </c>
      <c r="F377" s="329">
        <v>301.52924200000001</v>
      </c>
      <c r="G377" s="329">
        <v>111.624949</v>
      </c>
      <c r="H377" s="329">
        <v>166.46574200000001</v>
      </c>
      <c r="I377" s="329">
        <v>1479.3331820000001</v>
      </c>
      <c r="J377" s="329">
        <v>2844.642953</v>
      </c>
      <c r="K377" s="329">
        <v>342.919197</v>
      </c>
      <c r="L377" s="329">
        <v>42.321862000000003</v>
      </c>
      <c r="M377" s="329">
        <v>5.7679580000000001</v>
      </c>
      <c r="N377" s="327"/>
    </row>
    <row r="378" spans="1:14" s="321" customFormat="1" ht="9" customHeight="1">
      <c r="A378" s="382" t="s">
        <v>14</v>
      </c>
      <c r="B378" s="330">
        <f t="shared" si="21"/>
        <v>4856.1881780000003</v>
      </c>
      <c r="C378" s="330">
        <v>333.48128600000001</v>
      </c>
      <c r="D378" s="330">
        <v>0</v>
      </c>
      <c r="E378" s="330">
        <v>12.839653</v>
      </c>
      <c r="F378" s="330">
        <v>206.366277</v>
      </c>
      <c r="G378" s="330">
        <v>35.779362999999996</v>
      </c>
      <c r="H378" s="330">
        <v>91.085001000000005</v>
      </c>
      <c r="I378" s="330">
        <v>2129.545838</v>
      </c>
      <c r="J378" s="330">
        <v>2029.7701139999999</v>
      </c>
      <c r="K378" s="330">
        <v>1.530859</v>
      </c>
      <c r="L378" s="330">
        <v>15.789787</v>
      </c>
      <c r="M378" s="330">
        <v>0</v>
      </c>
      <c r="N378" s="327"/>
    </row>
    <row r="379" spans="1:14" s="321" customFormat="1" ht="9" customHeight="1">
      <c r="A379" s="381" t="s">
        <v>15</v>
      </c>
      <c r="B379" s="329">
        <f t="shared" si="21"/>
        <v>23027.154952999997</v>
      </c>
      <c r="C379" s="329">
        <v>2731.7082300000002</v>
      </c>
      <c r="D379" s="329">
        <v>0</v>
      </c>
      <c r="E379" s="329">
        <v>493.838684</v>
      </c>
      <c r="F379" s="329">
        <v>1341.615755</v>
      </c>
      <c r="G379" s="329">
        <v>672.49641399999996</v>
      </c>
      <c r="H379" s="329">
        <v>2134.142715</v>
      </c>
      <c r="I379" s="329">
        <v>7623.5621499999997</v>
      </c>
      <c r="J379" s="329">
        <v>3748.9230779999998</v>
      </c>
      <c r="K379" s="329">
        <v>107.73446300000001</v>
      </c>
      <c r="L379" s="329">
        <v>2691.3665850000002</v>
      </c>
      <c r="M379" s="329">
        <v>1481.766879</v>
      </c>
      <c r="N379" s="327"/>
    </row>
    <row r="380" spans="1:14" s="321" customFormat="1" ht="9" customHeight="1">
      <c r="A380" s="381" t="s">
        <v>16</v>
      </c>
      <c r="B380" s="329">
        <f t="shared" si="21"/>
        <v>38071.291185000002</v>
      </c>
      <c r="C380" s="329">
        <v>4255.9863640000003</v>
      </c>
      <c r="D380" s="329">
        <v>7.0797610000000004</v>
      </c>
      <c r="E380" s="329">
        <v>231.46014299999999</v>
      </c>
      <c r="F380" s="329">
        <v>1674.2677249999999</v>
      </c>
      <c r="G380" s="329">
        <v>659.94347700000003</v>
      </c>
      <c r="H380" s="329">
        <v>818.22299199999998</v>
      </c>
      <c r="I380" s="329">
        <v>12537.673973000001</v>
      </c>
      <c r="J380" s="329">
        <v>11830.133099999999</v>
      </c>
      <c r="K380" s="329">
        <v>1917.8067470000001</v>
      </c>
      <c r="L380" s="329">
        <v>3764.1537239999998</v>
      </c>
      <c r="M380" s="329">
        <v>374.56317899999999</v>
      </c>
      <c r="N380" s="327"/>
    </row>
    <row r="381" spans="1:14" s="321" customFormat="1" ht="9" customHeight="1">
      <c r="A381" s="381" t="s">
        <v>17</v>
      </c>
      <c r="B381" s="329">
        <f t="shared" si="21"/>
        <v>9907.6559940000006</v>
      </c>
      <c r="C381" s="329">
        <v>480.597397</v>
      </c>
      <c r="D381" s="329">
        <v>2.5030540000000001</v>
      </c>
      <c r="E381" s="329">
        <v>184.98501200000001</v>
      </c>
      <c r="F381" s="329">
        <v>471.63242500000001</v>
      </c>
      <c r="G381" s="329">
        <v>78.891203000000004</v>
      </c>
      <c r="H381" s="329">
        <v>277.00159600000001</v>
      </c>
      <c r="I381" s="329">
        <v>3132.506308</v>
      </c>
      <c r="J381" s="329">
        <v>4363.4124970000003</v>
      </c>
      <c r="K381" s="329">
        <v>52.170712000000002</v>
      </c>
      <c r="L381" s="329">
        <v>773.16556700000001</v>
      </c>
      <c r="M381" s="329">
        <v>90.790222999999997</v>
      </c>
      <c r="N381" s="327"/>
    </row>
    <row r="382" spans="1:14" s="321" customFormat="1" ht="9" customHeight="1">
      <c r="A382" s="382" t="s">
        <v>18</v>
      </c>
      <c r="B382" s="330">
        <f t="shared" si="21"/>
        <v>4642.5212440000005</v>
      </c>
      <c r="C382" s="330">
        <v>669.01128900000003</v>
      </c>
      <c r="D382" s="330">
        <v>0</v>
      </c>
      <c r="E382" s="330">
        <v>19.983646</v>
      </c>
      <c r="F382" s="330">
        <v>305.32336700000002</v>
      </c>
      <c r="G382" s="330">
        <v>32.077235000000002</v>
      </c>
      <c r="H382" s="330">
        <v>107.059287</v>
      </c>
      <c r="I382" s="330">
        <v>1779.158917</v>
      </c>
      <c r="J382" s="330">
        <v>1395.385563</v>
      </c>
      <c r="K382" s="330">
        <v>60.858811000000003</v>
      </c>
      <c r="L382" s="330">
        <v>149.879909</v>
      </c>
      <c r="M382" s="330">
        <v>123.78322</v>
      </c>
      <c r="N382" s="327"/>
    </row>
    <row r="383" spans="1:14" s="321" customFormat="1" ht="9" customHeight="1">
      <c r="A383" s="381" t="s">
        <v>19</v>
      </c>
      <c r="B383" s="329">
        <f t="shared" si="21"/>
        <v>3238.0362909999999</v>
      </c>
      <c r="C383" s="329">
        <v>354.23446999999999</v>
      </c>
      <c r="D383" s="329">
        <v>0</v>
      </c>
      <c r="E383" s="329">
        <v>7.0421709999999997</v>
      </c>
      <c r="F383" s="329">
        <v>288.32076699999999</v>
      </c>
      <c r="G383" s="329">
        <v>6.2509430000000004</v>
      </c>
      <c r="H383" s="329">
        <v>61.926305999999997</v>
      </c>
      <c r="I383" s="329">
        <v>1210.212434</v>
      </c>
      <c r="J383" s="329">
        <v>932.89765999999997</v>
      </c>
      <c r="K383" s="329">
        <v>46.770685999999998</v>
      </c>
      <c r="L383" s="329">
        <v>317.673946</v>
      </c>
      <c r="M383" s="329">
        <v>12.706908</v>
      </c>
      <c r="N383" s="327"/>
    </row>
    <row r="384" spans="1:14" s="321" customFormat="1" ht="9" customHeight="1">
      <c r="A384" s="381" t="s">
        <v>20</v>
      </c>
      <c r="B384" s="329">
        <f t="shared" si="21"/>
        <v>13350.495873999998</v>
      </c>
      <c r="C384" s="329">
        <v>2489.3984019999998</v>
      </c>
      <c r="D384" s="329">
        <v>0</v>
      </c>
      <c r="E384" s="329">
        <v>27.293562000000001</v>
      </c>
      <c r="F384" s="329">
        <v>541.32193500000005</v>
      </c>
      <c r="G384" s="329">
        <v>393.73028199999999</v>
      </c>
      <c r="H384" s="329">
        <v>634.97632099999998</v>
      </c>
      <c r="I384" s="329">
        <v>4355.409627</v>
      </c>
      <c r="J384" s="329">
        <v>3913.8168519999999</v>
      </c>
      <c r="K384" s="329">
        <v>100.15562</v>
      </c>
      <c r="L384" s="329">
        <v>894.39327300000002</v>
      </c>
      <c r="M384" s="329">
        <v>0</v>
      </c>
      <c r="N384" s="327"/>
    </row>
    <row r="385" spans="1:14" s="321" customFormat="1" ht="9" customHeight="1">
      <c r="A385" s="381" t="s">
        <v>21</v>
      </c>
      <c r="B385" s="329">
        <f t="shared" si="21"/>
        <v>6701.0871930000003</v>
      </c>
      <c r="C385" s="329">
        <v>196.78651099999999</v>
      </c>
      <c r="D385" s="329">
        <v>0</v>
      </c>
      <c r="E385" s="329">
        <v>6.1549120000000004</v>
      </c>
      <c r="F385" s="329">
        <v>187.583404</v>
      </c>
      <c r="G385" s="329">
        <v>56.697301000000003</v>
      </c>
      <c r="H385" s="329">
        <v>103.55546</v>
      </c>
      <c r="I385" s="329">
        <v>2234.2429969999998</v>
      </c>
      <c r="J385" s="329">
        <v>3335.9965470000002</v>
      </c>
      <c r="K385" s="329">
        <v>380.790211</v>
      </c>
      <c r="L385" s="329">
        <v>197.03998899999999</v>
      </c>
      <c r="M385" s="329">
        <v>2.2398609999999999</v>
      </c>
      <c r="N385" s="327"/>
    </row>
    <row r="386" spans="1:14" s="321" customFormat="1" ht="9" customHeight="1">
      <c r="A386" s="382" t="s">
        <v>22</v>
      </c>
      <c r="B386" s="330">
        <f t="shared" si="21"/>
        <v>7309.8803510000007</v>
      </c>
      <c r="C386" s="330">
        <v>339.932185</v>
      </c>
      <c r="D386" s="330">
        <v>0</v>
      </c>
      <c r="E386" s="330">
        <v>1.650946</v>
      </c>
      <c r="F386" s="330">
        <v>373.22181999999998</v>
      </c>
      <c r="G386" s="330">
        <v>135.083068</v>
      </c>
      <c r="H386" s="330">
        <v>90.352818999999997</v>
      </c>
      <c r="I386" s="330">
        <v>2633.7957230000002</v>
      </c>
      <c r="J386" s="330">
        <v>3500.9110639999999</v>
      </c>
      <c r="K386" s="330">
        <v>168.13991100000001</v>
      </c>
      <c r="L386" s="330">
        <v>61.400319000000003</v>
      </c>
      <c r="M386" s="330">
        <v>5.3924960000000004</v>
      </c>
      <c r="N386" s="327"/>
    </row>
    <row r="387" spans="1:14" s="321" customFormat="1" ht="9" customHeight="1">
      <c r="A387" s="381" t="s">
        <v>23</v>
      </c>
      <c r="B387" s="329">
        <f t="shared" si="21"/>
        <v>6765.0267879999992</v>
      </c>
      <c r="C387" s="329">
        <v>1079.576049</v>
      </c>
      <c r="D387" s="329">
        <v>0</v>
      </c>
      <c r="E387" s="329">
        <v>23.336804000000001</v>
      </c>
      <c r="F387" s="329">
        <v>330.36800099999999</v>
      </c>
      <c r="G387" s="329">
        <v>106.986715</v>
      </c>
      <c r="H387" s="329">
        <v>175.15336199999999</v>
      </c>
      <c r="I387" s="329">
        <v>2553.467087</v>
      </c>
      <c r="J387" s="329">
        <v>1490.431934</v>
      </c>
      <c r="K387" s="329">
        <v>325.67445300000003</v>
      </c>
      <c r="L387" s="329">
        <v>446.86797100000001</v>
      </c>
      <c r="M387" s="329">
        <v>233.164412</v>
      </c>
      <c r="N387" s="327"/>
    </row>
    <row r="388" spans="1:14" s="321" customFormat="1" ht="9" customHeight="1">
      <c r="A388" s="381" t="s">
        <v>24</v>
      </c>
      <c r="B388" s="329">
        <f t="shared" si="21"/>
        <v>5324.443397</v>
      </c>
      <c r="C388" s="329">
        <v>1139.781152</v>
      </c>
      <c r="D388" s="329">
        <v>0</v>
      </c>
      <c r="E388" s="329">
        <v>0</v>
      </c>
      <c r="F388" s="329">
        <v>654.58861200000001</v>
      </c>
      <c r="G388" s="329">
        <v>86.308982999999998</v>
      </c>
      <c r="H388" s="329">
        <v>215.93027599999999</v>
      </c>
      <c r="I388" s="329">
        <v>1432.2432879999999</v>
      </c>
      <c r="J388" s="329">
        <v>831.42655999999999</v>
      </c>
      <c r="K388" s="329">
        <v>741.48674800000003</v>
      </c>
      <c r="L388" s="329">
        <v>90.624573999999996</v>
      </c>
      <c r="M388" s="329">
        <v>132.05320399999999</v>
      </c>
      <c r="N388" s="327"/>
    </row>
    <row r="389" spans="1:14" s="321" customFormat="1" ht="9" customHeight="1">
      <c r="A389" s="381" t="s">
        <v>25</v>
      </c>
      <c r="B389" s="329">
        <f t="shared" si="21"/>
        <v>6020.7957649999998</v>
      </c>
      <c r="C389" s="329">
        <v>343.63097399999998</v>
      </c>
      <c r="D389" s="329">
        <v>0</v>
      </c>
      <c r="E389" s="329">
        <v>39.063136999999998</v>
      </c>
      <c r="F389" s="329">
        <v>211.107371</v>
      </c>
      <c r="G389" s="329">
        <v>65.843869999999995</v>
      </c>
      <c r="H389" s="329">
        <v>112.459031</v>
      </c>
      <c r="I389" s="329">
        <v>2202.1659049999998</v>
      </c>
      <c r="J389" s="329">
        <v>2509.397105</v>
      </c>
      <c r="K389" s="329">
        <v>138.70754500000001</v>
      </c>
      <c r="L389" s="329">
        <v>304.10864500000002</v>
      </c>
      <c r="M389" s="329">
        <v>94.312182000000007</v>
      </c>
      <c r="N389" s="327"/>
    </row>
    <row r="390" spans="1:14" s="321" customFormat="1" ht="9" customHeight="1">
      <c r="A390" s="382" t="s">
        <v>26</v>
      </c>
      <c r="B390" s="330">
        <f t="shared" si="21"/>
        <v>6205.790888999999</v>
      </c>
      <c r="C390" s="330">
        <v>1149.4747669999999</v>
      </c>
      <c r="D390" s="330">
        <v>0</v>
      </c>
      <c r="E390" s="330">
        <v>2.8280280000000002</v>
      </c>
      <c r="F390" s="330">
        <v>221.519462</v>
      </c>
      <c r="G390" s="330">
        <v>39.524486000000003</v>
      </c>
      <c r="H390" s="330">
        <v>728.99154299999998</v>
      </c>
      <c r="I390" s="330">
        <v>2417.0885069999999</v>
      </c>
      <c r="J390" s="330">
        <v>1568.137833</v>
      </c>
      <c r="K390" s="330">
        <v>0</v>
      </c>
      <c r="L390" s="330">
        <v>78.226263000000003</v>
      </c>
      <c r="M390" s="330">
        <v>0</v>
      </c>
      <c r="N390" s="327"/>
    </row>
    <row r="391" spans="1:14" s="321" customFormat="1" ht="9" customHeight="1">
      <c r="A391" s="381" t="s">
        <v>27</v>
      </c>
      <c r="B391" s="329">
        <f t="shared" si="21"/>
        <v>6567.3556310000013</v>
      </c>
      <c r="C391" s="329">
        <v>1134.3944389999999</v>
      </c>
      <c r="D391" s="329">
        <v>0</v>
      </c>
      <c r="E391" s="329">
        <v>4.9071170000000004</v>
      </c>
      <c r="F391" s="329">
        <v>283.40007700000001</v>
      </c>
      <c r="G391" s="329">
        <v>135.82162700000001</v>
      </c>
      <c r="H391" s="329">
        <v>302.89700399999998</v>
      </c>
      <c r="I391" s="329">
        <v>2877.5627690000001</v>
      </c>
      <c r="J391" s="329">
        <v>1306.2675489999999</v>
      </c>
      <c r="K391" s="329">
        <v>253.05011300000001</v>
      </c>
      <c r="L391" s="329">
        <v>139.86125899999999</v>
      </c>
      <c r="M391" s="329">
        <v>129.19367700000001</v>
      </c>
      <c r="N391" s="327"/>
    </row>
    <row r="392" spans="1:14" s="321" customFormat="1" ht="9" customHeight="1">
      <c r="A392" s="381" t="s">
        <v>28</v>
      </c>
      <c r="B392" s="329">
        <f t="shared" si="21"/>
        <v>7842.8963020000001</v>
      </c>
      <c r="C392" s="329">
        <v>230.29993200000001</v>
      </c>
      <c r="D392" s="329">
        <v>0</v>
      </c>
      <c r="E392" s="329">
        <v>0</v>
      </c>
      <c r="F392" s="329">
        <v>178.34762799999999</v>
      </c>
      <c r="G392" s="329">
        <v>43.432364999999997</v>
      </c>
      <c r="H392" s="329">
        <v>188.40398200000001</v>
      </c>
      <c r="I392" s="329">
        <v>3989.4186639999998</v>
      </c>
      <c r="J392" s="329">
        <v>2241.0543459999999</v>
      </c>
      <c r="K392" s="329">
        <v>274.38417299999998</v>
      </c>
      <c r="L392" s="329">
        <v>56.361992999999998</v>
      </c>
      <c r="M392" s="329">
        <v>641.193219</v>
      </c>
      <c r="N392" s="327"/>
    </row>
    <row r="393" spans="1:14" s="321" customFormat="1" ht="9" customHeight="1">
      <c r="A393" s="381" t="s">
        <v>29</v>
      </c>
      <c r="B393" s="329">
        <f t="shared" si="21"/>
        <v>9334.0088320000013</v>
      </c>
      <c r="C393" s="329">
        <v>662.67483100000004</v>
      </c>
      <c r="D393" s="329">
        <v>0</v>
      </c>
      <c r="E393" s="329">
        <v>3.4009999999999999E-2</v>
      </c>
      <c r="F393" s="329">
        <v>297.63537700000001</v>
      </c>
      <c r="G393" s="329">
        <v>49.576852000000002</v>
      </c>
      <c r="H393" s="329">
        <v>247.68549200000001</v>
      </c>
      <c r="I393" s="329">
        <v>4362.2355260000004</v>
      </c>
      <c r="J393" s="329">
        <v>2365.0830850000002</v>
      </c>
      <c r="K393" s="329">
        <v>63.461174999999997</v>
      </c>
      <c r="L393" s="329">
        <v>1142.2542330000001</v>
      </c>
      <c r="M393" s="329">
        <v>143.36825099999999</v>
      </c>
      <c r="N393" s="327"/>
    </row>
    <row r="394" spans="1:14" s="321" customFormat="1" ht="9" customHeight="1">
      <c r="A394" s="382" t="s">
        <v>30</v>
      </c>
      <c r="B394" s="330">
        <f t="shared" si="21"/>
        <v>1955.503461</v>
      </c>
      <c r="C394" s="330">
        <v>50.756729999999997</v>
      </c>
      <c r="D394" s="330">
        <v>0</v>
      </c>
      <c r="E394" s="330">
        <v>6.7463220000000002</v>
      </c>
      <c r="F394" s="330">
        <v>67.425520000000006</v>
      </c>
      <c r="G394" s="330">
        <v>18.781493999999999</v>
      </c>
      <c r="H394" s="330">
        <v>13.008988</v>
      </c>
      <c r="I394" s="330">
        <v>923.729377</v>
      </c>
      <c r="J394" s="330">
        <v>768.95059500000002</v>
      </c>
      <c r="K394" s="330">
        <v>90.590203000000002</v>
      </c>
      <c r="L394" s="330">
        <v>4.051266</v>
      </c>
      <c r="M394" s="330">
        <v>11.462966</v>
      </c>
      <c r="N394" s="327"/>
    </row>
    <row r="395" spans="1:14" s="321" customFormat="1" ht="9" customHeight="1">
      <c r="A395" s="381" t="s">
        <v>31</v>
      </c>
      <c r="B395" s="329">
        <f t="shared" si="21"/>
        <v>18182.362155999999</v>
      </c>
      <c r="C395" s="329">
        <v>936.22960699999999</v>
      </c>
      <c r="D395" s="329">
        <v>0</v>
      </c>
      <c r="E395" s="329">
        <v>140.47156100000001</v>
      </c>
      <c r="F395" s="329">
        <v>629.56358799999998</v>
      </c>
      <c r="G395" s="329">
        <v>217.339271</v>
      </c>
      <c r="H395" s="329">
        <v>269.07655099999999</v>
      </c>
      <c r="I395" s="329">
        <v>5581.2214190000004</v>
      </c>
      <c r="J395" s="329">
        <v>8039.1439300000002</v>
      </c>
      <c r="K395" s="329">
        <v>1017.653714</v>
      </c>
      <c r="L395" s="329">
        <v>1351.662515</v>
      </c>
      <c r="M395" s="329">
        <v>0</v>
      </c>
      <c r="N395" s="327"/>
    </row>
    <row r="396" spans="1:14" s="321" customFormat="1" ht="9" customHeight="1">
      <c r="A396" s="381" t="s">
        <v>32</v>
      </c>
      <c r="B396" s="329">
        <f t="shared" si="21"/>
        <v>4872.9038259999988</v>
      </c>
      <c r="C396" s="329">
        <v>388.56120099999998</v>
      </c>
      <c r="D396" s="329">
        <v>0</v>
      </c>
      <c r="E396" s="329">
        <v>6.7340840000000002</v>
      </c>
      <c r="F396" s="329">
        <v>173.596239</v>
      </c>
      <c r="G396" s="329">
        <v>38.148420999999999</v>
      </c>
      <c r="H396" s="329">
        <v>97.583436000000006</v>
      </c>
      <c r="I396" s="329">
        <v>1923.688795</v>
      </c>
      <c r="J396" s="329">
        <v>1795.331422</v>
      </c>
      <c r="K396" s="329">
        <v>25.435507999999999</v>
      </c>
      <c r="L396" s="329">
        <v>220.96072000000001</v>
      </c>
      <c r="M396" s="329">
        <v>202.864</v>
      </c>
      <c r="N396" s="327"/>
    </row>
    <row r="397" spans="1:14" s="321" customFormat="1" ht="9" customHeight="1">
      <c r="A397" s="381" t="s">
        <v>33</v>
      </c>
      <c r="B397" s="329">
        <f t="shared" si="21"/>
        <v>4780.2818130000005</v>
      </c>
      <c r="C397" s="329">
        <v>181.45604900000001</v>
      </c>
      <c r="D397" s="329">
        <v>0</v>
      </c>
      <c r="E397" s="329">
        <v>0.95317200000000002</v>
      </c>
      <c r="F397" s="329">
        <v>335.80570799999998</v>
      </c>
      <c r="G397" s="329">
        <v>49.621147000000001</v>
      </c>
      <c r="H397" s="329">
        <v>152.830916</v>
      </c>
      <c r="I397" s="329">
        <v>1786.3700670000001</v>
      </c>
      <c r="J397" s="329">
        <v>1980.5952360000001</v>
      </c>
      <c r="K397" s="329">
        <v>82.239345</v>
      </c>
      <c r="L397" s="329">
        <v>210.41017299999999</v>
      </c>
      <c r="M397" s="329">
        <v>0</v>
      </c>
      <c r="N397" s="327"/>
    </row>
    <row r="398" spans="1:14" s="321" customFormat="1" ht="9" customHeight="1">
      <c r="A398" s="381"/>
      <c r="B398" s="329"/>
      <c r="C398" s="329"/>
      <c r="D398" s="329"/>
      <c r="E398" s="329"/>
      <c r="F398" s="329"/>
      <c r="G398" s="329"/>
      <c r="H398" s="329"/>
      <c r="I398" s="329"/>
      <c r="J398" s="329"/>
      <c r="K398" s="329"/>
      <c r="L398" s="329"/>
      <c r="M398" s="329"/>
      <c r="N398" s="331"/>
    </row>
    <row r="399" spans="1:14" s="321" customFormat="1" ht="9" customHeight="1">
      <c r="A399" s="333">
        <v>2009</v>
      </c>
      <c r="B399" s="303"/>
      <c r="C399" s="378"/>
      <c r="D399" s="378"/>
      <c r="E399" s="378"/>
      <c r="F399" s="378"/>
      <c r="G399" s="378"/>
      <c r="H399" s="378"/>
      <c r="I399" s="378"/>
      <c r="J399" s="378"/>
      <c r="K399" s="378"/>
      <c r="L399" s="378"/>
      <c r="M399" s="378"/>
      <c r="N399" s="319"/>
    </row>
    <row r="400" spans="1:14" s="321" customFormat="1" ht="9" customHeight="1">
      <c r="A400" s="333" t="s">
        <v>1</v>
      </c>
      <c r="B400" s="309">
        <f>SUM(B402:B433)</f>
        <v>272985.81797500007</v>
      </c>
      <c r="C400" s="309">
        <f>SUM(C402:C433)</f>
        <v>27343.098614000006</v>
      </c>
      <c r="D400" s="309">
        <f t="shared" ref="D400:M400" si="22">SUM(D402:D433)</f>
        <v>282.03788400000002</v>
      </c>
      <c r="E400" s="309">
        <f t="shared" si="22"/>
        <v>1154.2090129999999</v>
      </c>
      <c r="F400" s="309">
        <f t="shared" si="22"/>
        <v>12335.353450000001</v>
      </c>
      <c r="G400" s="309">
        <f t="shared" si="22"/>
        <v>2992.9124420000003</v>
      </c>
      <c r="H400" s="309">
        <f t="shared" si="22"/>
        <v>9829.6823879999993</v>
      </c>
      <c r="I400" s="309">
        <f t="shared" si="22"/>
        <v>88323.277614999999</v>
      </c>
      <c r="J400" s="309">
        <f t="shared" si="22"/>
        <v>93207.072809000005</v>
      </c>
      <c r="K400" s="309">
        <f t="shared" si="22"/>
        <v>10271.849869000001</v>
      </c>
      <c r="L400" s="310">
        <f t="shared" si="22"/>
        <v>18397.749262000005</v>
      </c>
      <c r="M400" s="310">
        <f t="shared" si="22"/>
        <v>8848.5746290000006</v>
      </c>
      <c r="N400" s="380"/>
    </row>
    <row r="401" spans="1:14" s="321" customFormat="1" ht="3.95" customHeight="1">
      <c r="A401" s="333"/>
      <c r="B401" s="378"/>
      <c r="C401" s="378"/>
      <c r="D401" s="378"/>
      <c r="E401" s="378"/>
      <c r="F401" s="378"/>
      <c r="G401" s="378"/>
      <c r="H401" s="378"/>
      <c r="I401" s="378"/>
      <c r="J401" s="378"/>
      <c r="K401" s="378"/>
      <c r="L401" s="378"/>
      <c r="M401" s="378"/>
      <c r="N401" s="380"/>
    </row>
    <row r="402" spans="1:14" s="321" customFormat="1" ht="9" customHeight="1">
      <c r="A402" s="381" t="s">
        <v>2</v>
      </c>
      <c r="B402" s="329">
        <f>SUM(C402:M402)</f>
        <v>3118.8615909999999</v>
      </c>
      <c r="C402" s="314">
        <v>240.16183000000001</v>
      </c>
      <c r="D402" s="314">
        <v>2.6920389999999998</v>
      </c>
      <c r="E402" s="314">
        <v>3.0542060000000002</v>
      </c>
      <c r="F402" s="314">
        <v>322.73196799999999</v>
      </c>
      <c r="G402" s="314">
        <v>30.899280999999998</v>
      </c>
      <c r="H402" s="314">
        <v>82.022098999999997</v>
      </c>
      <c r="I402" s="314">
        <v>1426.893495</v>
      </c>
      <c r="J402" s="314">
        <v>638.61469399999999</v>
      </c>
      <c r="K402" s="314">
        <v>90.914569999999998</v>
      </c>
      <c r="L402" s="314">
        <v>251.46056999999999</v>
      </c>
      <c r="M402" s="314">
        <v>29.416839</v>
      </c>
      <c r="N402" s="327"/>
    </row>
    <row r="403" spans="1:14" s="321" customFormat="1" ht="9" customHeight="1">
      <c r="A403" s="381" t="s">
        <v>3</v>
      </c>
      <c r="B403" s="329">
        <f t="shared" ref="B403:B432" si="23">SUM(C403:M403)</f>
        <v>8233.2137890000013</v>
      </c>
      <c r="C403" s="314">
        <v>1673.1091409999999</v>
      </c>
      <c r="D403" s="314">
        <v>0</v>
      </c>
      <c r="E403" s="329">
        <v>0.11357299999999999</v>
      </c>
      <c r="F403" s="314">
        <v>532.34364100000005</v>
      </c>
      <c r="G403" s="314">
        <v>114.781509</v>
      </c>
      <c r="H403" s="314">
        <v>434.346183</v>
      </c>
      <c r="I403" s="314">
        <v>2958.4762260000002</v>
      </c>
      <c r="J403" s="314">
        <v>1775.381118</v>
      </c>
      <c r="K403" s="314">
        <v>11.854085</v>
      </c>
      <c r="L403" s="314">
        <v>725.29322300000001</v>
      </c>
      <c r="M403" s="314">
        <v>7.5150899999999998</v>
      </c>
      <c r="N403" s="327"/>
    </row>
    <row r="404" spans="1:14" s="321" customFormat="1" ht="9" customHeight="1">
      <c r="A404" s="381" t="s">
        <v>4</v>
      </c>
      <c r="B404" s="329">
        <f t="shared" si="23"/>
        <v>3485.3583140000001</v>
      </c>
      <c r="C404" s="314">
        <v>648.22858199999996</v>
      </c>
      <c r="D404" s="314">
        <v>21.688654</v>
      </c>
      <c r="E404" s="314">
        <v>0</v>
      </c>
      <c r="F404" s="314">
        <v>287.81254000000001</v>
      </c>
      <c r="G404" s="314">
        <v>56.991515</v>
      </c>
      <c r="H404" s="314">
        <v>151.31599299999999</v>
      </c>
      <c r="I404" s="314">
        <v>854.43982200000005</v>
      </c>
      <c r="J404" s="314">
        <v>269.68113099999999</v>
      </c>
      <c r="K404" s="314">
        <v>636.44536600000004</v>
      </c>
      <c r="L404" s="314">
        <v>402.622139</v>
      </c>
      <c r="M404" s="314">
        <v>156.13257200000001</v>
      </c>
      <c r="N404" s="327"/>
    </row>
    <row r="405" spans="1:14" s="321" customFormat="1" ht="9" customHeight="1">
      <c r="A405" s="382" t="s">
        <v>5</v>
      </c>
      <c r="B405" s="330">
        <f t="shared" si="23"/>
        <v>3311.0974290000004</v>
      </c>
      <c r="C405" s="328">
        <v>119.975235</v>
      </c>
      <c r="D405" s="328">
        <v>0</v>
      </c>
      <c r="E405" s="328">
        <v>0</v>
      </c>
      <c r="F405" s="328">
        <v>113.64492</v>
      </c>
      <c r="G405" s="328">
        <v>29.137205000000002</v>
      </c>
      <c r="H405" s="328">
        <v>119.744383</v>
      </c>
      <c r="I405" s="328">
        <v>1642.694673</v>
      </c>
      <c r="J405" s="328">
        <v>849.78132700000003</v>
      </c>
      <c r="K405" s="328">
        <v>118.24853899999999</v>
      </c>
      <c r="L405" s="328">
        <v>243.69069999999999</v>
      </c>
      <c r="M405" s="328">
        <v>74.180447000000001</v>
      </c>
      <c r="N405" s="327"/>
    </row>
    <row r="406" spans="1:14" s="321" customFormat="1" ht="9" customHeight="1">
      <c r="A406" s="381" t="s">
        <v>6</v>
      </c>
      <c r="B406" s="329">
        <f t="shared" si="23"/>
        <v>6401.4118179999996</v>
      </c>
      <c r="C406" s="314">
        <v>796.358923</v>
      </c>
      <c r="D406" s="314">
        <v>11.149533</v>
      </c>
      <c r="E406" s="314">
        <v>75.907711000000006</v>
      </c>
      <c r="F406" s="314">
        <v>538.499416</v>
      </c>
      <c r="G406" s="314">
        <v>23.018564999999999</v>
      </c>
      <c r="H406" s="314">
        <v>234.01704599999999</v>
      </c>
      <c r="I406" s="314">
        <v>2027.6579489999999</v>
      </c>
      <c r="J406" s="314">
        <v>1515.733352</v>
      </c>
      <c r="K406" s="314">
        <v>445.843075</v>
      </c>
      <c r="L406" s="314">
        <v>404.07438300000001</v>
      </c>
      <c r="M406" s="314">
        <v>329.15186499999999</v>
      </c>
      <c r="N406" s="327"/>
    </row>
    <row r="407" spans="1:14" s="321" customFormat="1" ht="9" customHeight="1">
      <c r="A407" s="381" t="s">
        <v>7</v>
      </c>
      <c r="B407" s="329">
        <f t="shared" si="23"/>
        <v>1912.4559219999999</v>
      </c>
      <c r="C407" s="314">
        <v>199.330803</v>
      </c>
      <c r="D407" s="314">
        <v>0</v>
      </c>
      <c r="E407" s="314">
        <v>55.156571</v>
      </c>
      <c r="F407" s="314">
        <v>175.42045899999999</v>
      </c>
      <c r="G407" s="314">
        <v>20.493666000000001</v>
      </c>
      <c r="H407" s="314">
        <v>133.11758800000001</v>
      </c>
      <c r="I407" s="314">
        <v>900.04873199999997</v>
      </c>
      <c r="J407" s="314">
        <v>354.53583700000001</v>
      </c>
      <c r="K407" s="314">
        <v>6.9401570000000001</v>
      </c>
      <c r="L407" s="314">
        <v>45.124398999999997</v>
      </c>
      <c r="M407" s="329">
        <v>22.287710000000001</v>
      </c>
      <c r="N407" s="327"/>
    </row>
    <row r="408" spans="1:14" s="321" customFormat="1" ht="9" customHeight="1">
      <c r="A408" s="381" t="s">
        <v>8</v>
      </c>
      <c r="B408" s="329">
        <f t="shared" si="23"/>
        <v>13006.969362</v>
      </c>
      <c r="C408" s="314">
        <v>267.48638499999998</v>
      </c>
      <c r="D408" s="314">
        <v>0</v>
      </c>
      <c r="E408" s="314">
        <v>13.177606000000001</v>
      </c>
      <c r="F408" s="314">
        <v>129.88271599999999</v>
      </c>
      <c r="G408" s="314">
        <v>63.382658999999997</v>
      </c>
      <c r="H408" s="314">
        <v>109.89125799999999</v>
      </c>
      <c r="I408" s="314">
        <v>3621.3498169999998</v>
      </c>
      <c r="J408" s="314">
        <v>5866.6963489999998</v>
      </c>
      <c r="K408" s="314">
        <v>295.38342999999998</v>
      </c>
      <c r="L408" s="314">
        <v>297.588729</v>
      </c>
      <c r="M408" s="314">
        <v>2342.1304129999999</v>
      </c>
      <c r="N408" s="327"/>
    </row>
    <row r="409" spans="1:14" s="321" customFormat="1" ht="9" customHeight="1">
      <c r="A409" s="382" t="s">
        <v>9</v>
      </c>
      <c r="B409" s="330">
        <f t="shared" si="23"/>
        <v>9017.0528849999992</v>
      </c>
      <c r="C409" s="328">
        <v>1452.207639</v>
      </c>
      <c r="D409" s="328">
        <v>0</v>
      </c>
      <c r="E409" s="328">
        <v>4.51973</v>
      </c>
      <c r="F409" s="328">
        <v>504.06572799999998</v>
      </c>
      <c r="G409" s="328">
        <v>92.031412000000003</v>
      </c>
      <c r="H409" s="328">
        <v>463.30566199999998</v>
      </c>
      <c r="I409" s="328">
        <v>2869.7660219999998</v>
      </c>
      <c r="J409" s="328">
        <v>2712.9908740000001</v>
      </c>
      <c r="K409" s="328">
        <v>3.1464690000000002</v>
      </c>
      <c r="L409" s="328">
        <v>561.94693099999995</v>
      </c>
      <c r="M409" s="328">
        <v>353.07241800000003</v>
      </c>
      <c r="N409" s="327"/>
    </row>
    <row r="410" spans="1:14" s="321" customFormat="1" ht="9" customHeight="1">
      <c r="A410" s="381" t="s">
        <v>11</v>
      </c>
      <c r="B410" s="329">
        <f t="shared" si="23"/>
        <v>4965.9411979999995</v>
      </c>
      <c r="C410" s="314">
        <v>303.04783900000001</v>
      </c>
      <c r="D410" s="314">
        <v>0</v>
      </c>
      <c r="E410" s="314">
        <v>55.924956000000002</v>
      </c>
      <c r="F410" s="314">
        <v>544.22130400000003</v>
      </c>
      <c r="G410" s="314">
        <v>17.297706000000002</v>
      </c>
      <c r="H410" s="314">
        <v>119.91052500000001</v>
      </c>
      <c r="I410" s="314">
        <v>1480.767857</v>
      </c>
      <c r="J410" s="314">
        <v>1528.0004590000001</v>
      </c>
      <c r="K410" s="314">
        <v>294.44966899999997</v>
      </c>
      <c r="L410" s="314">
        <v>622.32088299999998</v>
      </c>
      <c r="M410" s="314">
        <v>0</v>
      </c>
      <c r="N410" s="327"/>
    </row>
    <row r="411" spans="1:14" s="321" customFormat="1" ht="9" customHeight="1">
      <c r="A411" s="381" t="s">
        <v>12</v>
      </c>
      <c r="B411" s="329">
        <f t="shared" si="23"/>
        <v>13032.132661000001</v>
      </c>
      <c r="C411" s="314">
        <v>1180.713872</v>
      </c>
      <c r="D411" s="314">
        <v>0</v>
      </c>
      <c r="E411" s="314">
        <v>97.672466999999997</v>
      </c>
      <c r="F411" s="314">
        <v>340.51802500000002</v>
      </c>
      <c r="G411" s="314">
        <v>308.99933199999998</v>
      </c>
      <c r="H411" s="314">
        <v>407.92770200000001</v>
      </c>
      <c r="I411" s="314">
        <v>3846.7015510000001</v>
      </c>
      <c r="J411" s="314">
        <v>5212.6552590000001</v>
      </c>
      <c r="K411" s="314">
        <v>1014.322808</v>
      </c>
      <c r="L411" s="314">
        <v>317.12533500000001</v>
      </c>
      <c r="M411" s="314">
        <v>305.49630999999999</v>
      </c>
      <c r="N411" s="327"/>
    </row>
    <row r="412" spans="1:14" s="321" customFormat="1" ht="9" customHeight="1">
      <c r="A412" s="381" t="s">
        <v>13</v>
      </c>
      <c r="B412" s="329">
        <f t="shared" si="23"/>
        <v>8825.8464019999992</v>
      </c>
      <c r="C412" s="314">
        <v>555.08051999999998</v>
      </c>
      <c r="D412" s="314">
        <v>0.35358200000000001</v>
      </c>
      <c r="E412" s="314">
        <v>3.1397650000000001</v>
      </c>
      <c r="F412" s="314">
        <v>301.69084700000002</v>
      </c>
      <c r="G412" s="314">
        <v>101.992192</v>
      </c>
      <c r="H412" s="314">
        <v>155.093279</v>
      </c>
      <c r="I412" s="314">
        <v>2064.0618100000002</v>
      </c>
      <c r="J412" s="314">
        <v>4274.0685279999998</v>
      </c>
      <c r="K412" s="314">
        <v>1073.385884</v>
      </c>
      <c r="L412" s="314">
        <v>296.16333200000003</v>
      </c>
      <c r="M412" s="314">
        <v>0.81666300000000003</v>
      </c>
      <c r="N412" s="327"/>
    </row>
    <row r="413" spans="1:14" s="321" customFormat="1" ht="9" customHeight="1">
      <c r="A413" s="382" t="s">
        <v>14</v>
      </c>
      <c r="B413" s="330">
        <f t="shared" si="23"/>
        <v>4873.7854780000007</v>
      </c>
      <c r="C413" s="328">
        <v>318.05338399999999</v>
      </c>
      <c r="D413" s="328">
        <v>0</v>
      </c>
      <c r="E413" s="328">
        <v>7.5250779999999997</v>
      </c>
      <c r="F413" s="328">
        <v>187.438705</v>
      </c>
      <c r="G413" s="328">
        <v>28.876068</v>
      </c>
      <c r="H413" s="328">
        <v>132.283278</v>
      </c>
      <c r="I413" s="328">
        <v>2036.5684679999999</v>
      </c>
      <c r="J413" s="328">
        <v>2132.8953120000001</v>
      </c>
      <c r="K413" s="328">
        <v>3.8349380000000002</v>
      </c>
      <c r="L413" s="328">
        <v>26.310247</v>
      </c>
      <c r="M413" s="328">
        <v>0</v>
      </c>
      <c r="N413" s="327"/>
    </row>
    <row r="414" spans="1:14" s="321" customFormat="1" ht="9" customHeight="1">
      <c r="A414" s="381" t="s">
        <v>15</v>
      </c>
      <c r="B414" s="329">
        <f t="shared" si="23"/>
        <v>22887.796964000001</v>
      </c>
      <c r="C414" s="314">
        <v>3093.5965040000001</v>
      </c>
      <c r="D414" s="314">
        <v>0</v>
      </c>
      <c r="E414" s="314">
        <v>213.524708</v>
      </c>
      <c r="F414" s="314">
        <v>1344.78989</v>
      </c>
      <c r="G414" s="314">
        <v>657.63812299999995</v>
      </c>
      <c r="H414" s="314">
        <v>2256.031054</v>
      </c>
      <c r="I414" s="314">
        <v>7509.3073350000004</v>
      </c>
      <c r="J414" s="314">
        <v>3981.0698259999999</v>
      </c>
      <c r="K414" s="314">
        <v>37.308967000000003</v>
      </c>
      <c r="L414" s="314">
        <v>1176.831158</v>
      </c>
      <c r="M414" s="314">
        <v>2617.6993990000001</v>
      </c>
      <c r="N414" s="327"/>
    </row>
    <row r="415" spans="1:14" s="321" customFormat="1" ht="9" customHeight="1">
      <c r="A415" s="381" t="s">
        <v>16</v>
      </c>
      <c r="B415" s="329">
        <f t="shared" si="23"/>
        <v>38045.549437000001</v>
      </c>
      <c r="C415" s="314">
        <v>4348.2619999999997</v>
      </c>
      <c r="D415" s="314">
        <v>0</v>
      </c>
      <c r="E415" s="314">
        <v>162.05220299999999</v>
      </c>
      <c r="F415" s="314">
        <v>1416.146551</v>
      </c>
      <c r="G415" s="314">
        <v>355.46103900000003</v>
      </c>
      <c r="H415" s="314">
        <v>802.09360900000001</v>
      </c>
      <c r="I415" s="314">
        <v>10476.751532</v>
      </c>
      <c r="J415" s="314">
        <v>16068.735047</v>
      </c>
      <c r="K415" s="314">
        <v>555.78213200000005</v>
      </c>
      <c r="L415" s="314">
        <v>3860.265324</v>
      </c>
      <c r="M415" s="314">
        <v>0</v>
      </c>
      <c r="N415" s="327"/>
    </row>
    <row r="416" spans="1:14" s="321" customFormat="1" ht="9" customHeight="1">
      <c r="A416" s="381" t="s">
        <v>17</v>
      </c>
      <c r="B416" s="329">
        <f t="shared" si="23"/>
        <v>10554.259265999999</v>
      </c>
      <c r="C416" s="314">
        <v>545.755943</v>
      </c>
      <c r="D416" s="314">
        <v>2.4957889999999998</v>
      </c>
      <c r="E416" s="314">
        <v>210.607349</v>
      </c>
      <c r="F416" s="314">
        <v>525.68781200000001</v>
      </c>
      <c r="G416" s="314">
        <v>76.502932999999999</v>
      </c>
      <c r="H416" s="314">
        <v>378.915145</v>
      </c>
      <c r="I416" s="314">
        <v>3196.1190069999998</v>
      </c>
      <c r="J416" s="314">
        <v>5046.2593079999997</v>
      </c>
      <c r="K416" s="314">
        <v>136.86609799999999</v>
      </c>
      <c r="L416" s="314">
        <v>416.74314299999998</v>
      </c>
      <c r="M416" s="314">
        <v>18.306739</v>
      </c>
      <c r="N416" s="327"/>
    </row>
    <row r="417" spans="1:14" s="321" customFormat="1" ht="9" customHeight="1">
      <c r="A417" s="382" t="s">
        <v>18</v>
      </c>
      <c r="B417" s="330">
        <f t="shared" si="23"/>
        <v>4585.773349000001</v>
      </c>
      <c r="C417" s="328">
        <v>744.25257799999997</v>
      </c>
      <c r="D417" s="328">
        <v>0</v>
      </c>
      <c r="E417" s="328">
        <v>19.582927999999999</v>
      </c>
      <c r="F417" s="328">
        <v>331.53502700000001</v>
      </c>
      <c r="G417" s="328">
        <v>27.934418000000001</v>
      </c>
      <c r="H417" s="328">
        <v>110.39237199999999</v>
      </c>
      <c r="I417" s="328">
        <v>1836.2257139999999</v>
      </c>
      <c r="J417" s="328">
        <v>1324.60023</v>
      </c>
      <c r="K417" s="328">
        <v>31.006986000000001</v>
      </c>
      <c r="L417" s="328">
        <v>160.24309600000001</v>
      </c>
      <c r="M417" s="328">
        <v>0</v>
      </c>
      <c r="N417" s="327"/>
    </row>
    <row r="418" spans="1:14" s="321" customFormat="1" ht="9" customHeight="1">
      <c r="A418" s="381" t="s">
        <v>19</v>
      </c>
      <c r="B418" s="329">
        <f t="shared" si="23"/>
        <v>3873.4631719999998</v>
      </c>
      <c r="C418" s="314">
        <v>306.15722699999998</v>
      </c>
      <c r="D418" s="314">
        <v>0</v>
      </c>
      <c r="E418" s="314">
        <v>4.1481170000000001</v>
      </c>
      <c r="F418" s="314">
        <v>143.73870700000001</v>
      </c>
      <c r="G418" s="314">
        <v>3.7899970000000001</v>
      </c>
      <c r="H418" s="314">
        <v>33.944310000000002</v>
      </c>
      <c r="I418" s="314">
        <v>1338.4295239999999</v>
      </c>
      <c r="J418" s="314">
        <v>1038.7757349999999</v>
      </c>
      <c r="K418" s="314">
        <v>165.04150999999999</v>
      </c>
      <c r="L418" s="314">
        <v>760.91329599999995</v>
      </c>
      <c r="M418" s="314">
        <v>78.524749</v>
      </c>
      <c r="N418" s="327"/>
    </row>
    <row r="419" spans="1:14" s="321" customFormat="1" ht="9" customHeight="1">
      <c r="A419" s="381" t="s">
        <v>20</v>
      </c>
      <c r="B419" s="329">
        <f t="shared" si="23"/>
        <v>13713.175132</v>
      </c>
      <c r="C419" s="314">
        <v>2283.5605700000001</v>
      </c>
      <c r="D419" s="314">
        <v>0</v>
      </c>
      <c r="E419" s="314">
        <v>33.400708000000002</v>
      </c>
      <c r="F419" s="314">
        <v>580.67445499999997</v>
      </c>
      <c r="G419" s="314">
        <v>215.64594600000001</v>
      </c>
      <c r="H419" s="314">
        <v>537.78401699999995</v>
      </c>
      <c r="I419" s="314">
        <v>4290.0348489999997</v>
      </c>
      <c r="J419" s="314">
        <v>4660.5821120000001</v>
      </c>
      <c r="K419" s="314">
        <v>251.027399</v>
      </c>
      <c r="L419" s="314">
        <v>860.46507599999995</v>
      </c>
      <c r="M419" s="314">
        <v>0</v>
      </c>
      <c r="N419" s="327"/>
    </row>
    <row r="420" spans="1:14" s="321" customFormat="1" ht="9" customHeight="1">
      <c r="A420" s="381" t="s">
        <v>21</v>
      </c>
      <c r="B420" s="329">
        <f t="shared" si="23"/>
        <v>6453.6523700000007</v>
      </c>
      <c r="C420" s="314">
        <v>188.32972699999999</v>
      </c>
      <c r="D420" s="314">
        <v>0</v>
      </c>
      <c r="E420" s="314">
        <v>8.9247750000000003</v>
      </c>
      <c r="F420" s="314">
        <v>205.368999</v>
      </c>
      <c r="G420" s="314">
        <v>47.189839999999997</v>
      </c>
      <c r="H420" s="314">
        <v>98.917164999999997</v>
      </c>
      <c r="I420" s="314">
        <v>2070.0102510000002</v>
      </c>
      <c r="J420" s="314">
        <v>3068.4757979999999</v>
      </c>
      <c r="K420" s="314">
        <v>457.04271199999999</v>
      </c>
      <c r="L420" s="314">
        <v>309.393103</v>
      </c>
      <c r="M420" s="314">
        <v>0</v>
      </c>
      <c r="N420" s="327"/>
    </row>
    <row r="421" spans="1:14" s="321" customFormat="1" ht="9" customHeight="1">
      <c r="A421" s="382" t="s">
        <v>22</v>
      </c>
      <c r="B421" s="330">
        <f t="shared" si="23"/>
        <v>10225.519972</v>
      </c>
      <c r="C421" s="328">
        <v>623.46926900000005</v>
      </c>
      <c r="D421" s="328">
        <v>0</v>
      </c>
      <c r="E421" s="328">
        <v>4.6129749999999996</v>
      </c>
      <c r="F421" s="328">
        <v>469.04744699999998</v>
      </c>
      <c r="G421" s="328">
        <v>62.484144999999998</v>
      </c>
      <c r="H421" s="328">
        <v>133.216995</v>
      </c>
      <c r="I421" s="328">
        <v>2967.0109080000002</v>
      </c>
      <c r="J421" s="328">
        <v>4288.6739250000001</v>
      </c>
      <c r="K421" s="328">
        <v>670.07735600000001</v>
      </c>
      <c r="L421" s="328">
        <v>290.043226</v>
      </c>
      <c r="M421" s="328">
        <v>716.88372600000002</v>
      </c>
      <c r="N421" s="327"/>
    </row>
    <row r="422" spans="1:14" s="321" customFormat="1" ht="9" customHeight="1">
      <c r="A422" s="381" t="s">
        <v>23</v>
      </c>
      <c r="B422" s="329">
        <f t="shared" si="23"/>
        <v>7400.5443910000004</v>
      </c>
      <c r="C422" s="314">
        <v>1233.759599</v>
      </c>
      <c r="D422" s="314">
        <v>2.2520530000000001</v>
      </c>
      <c r="E422" s="314">
        <v>6.1321510000000004</v>
      </c>
      <c r="F422" s="314">
        <v>350.40938799999998</v>
      </c>
      <c r="G422" s="314">
        <v>79.584577999999993</v>
      </c>
      <c r="H422" s="314">
        <v>130.71339499999999</v>
      </c>
      <c r="I422" s="314">
        <v>2128.8338279999998</v>
      </c>
      <c r="J422" s="314">
        <v>1707.991753</v>
      </c>
      <c r="K422" s="314">
        <v>983.25939800000003</v>
      </c>
      <c r="L422" s="314">
        <v>540.33583099999998</v>
      </c>
      <c r="M422" s="314">
        <v>237.27241699999999</v>
      </c>
      <c r="N422" s="327"/>
    </row>
    <row r="423" spans="1:14" s="321" customFormat="1" ht="9" customHeight="1">
      <c r="A423" s="381" t="s">
        <v>24</v>
      </c>
      <c r="B423" s="329">
        <f t="shared" si="23"/>
        <v>5864.0584600000002</v>
      </c>
      <c r="C423" s="314">
        <v>1425.4209330000001</v>
      </c>
      <c r="D423" s="314">
        <v>0</v>
      </c>
      <c r="E423" s="314">
        <v>0</v>
      </c>
      <c r="F423" s="314">
        <v>574.30782199999999</v>
      </c>
      <c r="G423" s="314">
        <v>46.898643</v>
      </c>
      <c r="H423" s="314">
        <v>185.82733999999999</v>
      </c>
      <c r="I423" s="314">
        <v>1416.2732550000001</v>
      </c>
      <c r="J423" s="314">
        <v>968.807458</v>
      </c>
      <c r="K423" s="314">
        <v>783.21048699999994</v>
      </c>
      <c r="L423" s="314">
        <v>390.88764900000001</v>
      </c>
      <c r="M423" s="314">
        <v>72.424873000000005</v>
      </c>
      <c r="N423" s="327"/>
    </row>
    <row r="424" spans="1:14" s="321" customFormat="1" ht="9" customHeight="1">
      <c r="A424" s="381" t="s">
        <v>25</v>
      </c>
      <c r="B424" s="329">
        <f t="shared" si="23"/>
        <v>6697.4467270000005</v>
      </c>
      <c r="C424" s="314">
        <v>286.46536700000001</v>
      </c>
      <c r="D424" s="314">
        <v>4.5300200000000004</v>
      </c>
      <c r="E424" s="314">
        <v>21.165341000000002</v>
      </c>
      <c r="F424" s="314">
        <v>223.25936200000001</v>
      </c>
      <c r="G424" s="314">
        <v>51.586877000000001</v>
      </c>
      <c r="H424" s="314">
        <v>147.69709900000001</v>
      </c>
      <c r="I424" s="314">
        <v>2196.378205</v>
      </c>
      <c r="J424" s="314">
        <v>3021.335853</v>
      </c>
      <c r="K424" s="314">
        <v>114.946826</v>
      </c>
      <c r="L424" s="314">
        <v>434.06623500000001</v>
      </c>
      <c r="M424" s="314">
        <v>196.01554200000001</v>
      </c>
      <c r="N424" s="327"/>
    </row>
    <row r="425" spans="1:14" s="321" customFormat="1" ht="9" customHeight="1">
      <c r="A425" s="382" t="s">
        <v>26</v>
      </c>
      <c r="B425" s="330">
        <f t="shared" si="23"/>
        <v>7381.637667</v>
      </c>
      <c r="C425" s="328">
        <v>1009.382377</v>
      </c>
      <c r="D425" s="328">
        <v>0</v>
      </c>
      <c r="E425" s="328">
        <v>6.8357989999999997</v>
      </c>
      <c r="F425" s="328">
        <v>190.315854</v>
      </c>
      <c r="G425" s="328">
        <v>39.605694</v>
      </c>
      <c r="H425" s="328">
        <v>1464.7963279999999</v>
      </c>
      <c r="I425" s="328">
        <v>2218.0436279999999</v>
      </c>
      <c r="J425" s="328">
        <v>2185.341786</v>
      </c>
      <c r="K425" s="328">
        <v>0.51291399999999998</v>
      </c>
      <c r="L425" s="328">
        <v>266.80328700000001</v>
      </c>
      <c r="M425" s="328">
        <v>0</v>
      </c>
      <c r="N425" s="327"/>
    </row>
    <row r="426" spans="1:14" s="321" customFormat="1" ht="9" customHeight="1">
      <c r="A426" s="381" t="s">
        <v>27</v>
      </c>
      <c r="B426" s="329">
        <f t="shared" si="23"/>
        <v>6463.7800429999998</v>
      </c>
      <c r="C426" s="314">
        <v>1004.098901</v>
      </c>
      <c r="D426" s="314">
        <v>0</v>
      </c>
      <c r="E426" s="314">
        <v>10.591381999999999</v>
      </c>
      <c r="F426" s="314">
        <v>360.01156700000001</v>
      </c>
      <c r="G426" s="314">
        <v>133.32033000000001</v>
      </c>
      <c r="H426" s="314">
        <v>245.08445800000001</v>
      </c>
      <c r="I426" s="314">
        <v>2696.6518609999998</v>
      </c>
      <c r="J426" s="314">
        <v>1561.66353</v>
      </c>
      <c r="K426" s="314">
        <v>222.10943</v>
      </c>
      <c r="L426" s="314">
        <v>199.37813299999999</v>
      </c>
      <c r="M426" s="314">
        <v>30.870450999999999</v>
      </c>
      <c r="N426" s="327"/>
    </row>
    <row r="427" spans="1:14" s="321" customFormat="1" ht="9" customHeight="1">
      <c r="A427" s="381" t="s">
        <v>28</v>
      </c>
      <c r="B427" s="329">
        <f t="shared" si="23"/>
        <v>6946.0284960000008</v>
      </c>
      <c r="C427" s="314">
        <v>223.72558599999999</v>
      </c>
      <c r="D427" s="314">
        <v>236.876214</v>
      </c>
      <c r="E427" s="314">
        <v>0</v>
      </c>
      <c r="F427" s="314">
        <v>166.71649099999999</v>
      </c>
      <c r="G427" s="314">
        <v>9.0510950000000001</v>
      </c>
      <c r="H427" s="314">
        <v>175.706614</v>
      </c>
      <c r="I427" s="314">
        <v>3535.4591289999998</v>
      </c>
      <c r="J427" s="314">
        <v>1981.416428</v>
      </c>
      <c r="K427" s="314">
        <v>197.27586400000001</v>
      </c>
      <c r="L427" s="314">
        <v>0</v>
      </c>
      <c r="M427" s="314">
        <v>419.80107500000003</v>
      </c>
      <c r="N427" s="327"/>
    </row>
    <row r="428" spans="1:14" s="321" customFormat="1" ht="9" customHeight="1">
      <c r="A428" s="381" t="s">
        <v>29</v>
      </c>
      <c r="B428" s="329">
        <f t="shared" si="23"/>
        <v>10848.183031</v>
      </c>
      <c r="C428" s="314">
        <v>580.41212199999995</v>
      </c>
      <c r="D428" s="314">
        <v>0</v>
      </c>
      <c r="E428" s="329">
        <v>3.1934499999999999</v>
      </c>
      <c r="F428" s="314">
        <v>238.94265200000001</v>
      </c>
      <c r="G428" s="314">
        <v>35.802298</v>
      </c>
      <c r="H428" s="314">
        <v>153.71122700000001</v>
      </c>
      <c r="I428" s="314">
        <v>4335.5559910000002</v>
      </c>
      <c r="J428" s="314">
        <v>2642.6385580000001</v>
      </c>
      <c r="K428" s="314">
        <v>88.660970000000006</v>
      </c>
      <c r="L428" s="314">
        <v>2036.382075</v>
      </c>
      <c r="M428" s="314">
        <v>732.88368800000001</v>
      </c>
      <c r="N428" s="327"/>
    </row>
    <row r="429" spans="1:14" s="321" customFormat="1" ht="9" customHeight="1">
      <c r="A429" s="382" t="s">
        <v>30</v>
      </c>
      <c r="B429" s="330">
        <f t="shared" si="23"/>
        <v>2295.4833010000002</v>
      </c>
      <c r="C429" s="328">
        <v>56.356928000000003</v>
      </c>
      <c r="D429" s="328">
        <v>0</v>
      </c>
      <c r="E429" s="328">
        <v>12.578920999999999</v>
      </c>
      <c r="F429" s="328">
        <v>68.799346999999997</v>
      </c>
      <c r="G429" s="328">
        <v>12.970204000000001</v>
      </c>
      <c r="H429" s="328">
        <v>15.608091999999999</v>
      </c>
      <c r="I429" s="328">
        <v>941.14360499999998</v>
      </c>
      <c r="J429" s="328">
        <v>934.11596499999996</v>
      </c>
      <c r="K429" s="328">
        <v>151.06309099999999</v>
      </c>
      <c r="L429" s="328">
        <v>28.609546000000002</v>
      </c>
      <c r="M429" s="328">
        <v>74.237601999999995</v>
      </c>
      <c r="N429" s="327"/>
    </row>
    <row r="430" spans="1:14" s="321" customFormat="1" ht="9" customHeight="1">
      <c r="A430" s="381" t="s">
        <v>31</v>
      </c>
      <c r="B430" s="329">
        <f t="shared" si="23"/>
        <v>19015.652558000002</v>
      </c>
      <c r="C430" s="314">
        <v>1000.524723</v>
      </c>
      <c r="D430" s="314">
        <v>0</v>
      </c>
      <c r="E430" s="314">
        <v>66.173983000000007</v>
      </c>
      <c r="F430" s="314">
        <v>714.456322</v>
      </c>
      <c r="G430" s="314">
        <v>175.02475100000001</v>
      </c>
      <c r="H430" s="314">
        <v>233.74126799999999</v>
      </c>
      <c r="I430" s="314">
        <v>5662.8635670000003</v>
      </c>
      <c r="J430" s="314">
        <v>7986.4039199999997</v>
      </c>
      <c r="K430" s="314">
        <v>1321.973428</v>
      </c>
      <c r="L430" s="314">
        <v>1821.0365549999999</v>
      </c>
      <c r="M430" s="314">
        <v>33.454040999999997</v>
      </c>
      <c r="N430" s="327"/>
    </row>
    <row r="431" spans="1:14" s="321" customFormat="1" ht="9" customHeight="1">
      <c r="A431" s="381" t="s">
        <v>32</v>
      </c>
      <c r="B431" s="329">
        <f t="shared" si="23"/>
        <v>4565.2775519999996</v>
      </c>
      <c r="C431" s="314">
        <v>442.92264499999999</v>
      </c>
      <c r="D431" s="314">
        <v>0</v>
      </c>
      <c r="E431" s="314">
        <v>4.7698679999999998</v>
      </c>
      <c r="F431" s="314">
        <v>154.732992</v>
      </c>
      <c r="G431" s="314">
        <v>24.403431999999999</v>
      </c>
      <c r="H431" s="314">
        <v>65.230104999999995</v>
      </c>
      <c r="I431" s="314">
        <v>1886.054582</v>
      </c>
      <c r="J431" s="314">
        <v>1677.2277690000001</v>
      </c>
      <c r="K431" s="314">
        <v>99.753568000000001</v>
      </c>
      <c r="L431" s="314">
        <v>210.182591</v>
      </c>
      <c r="M431" s="314">
        <v>0</v>
      </c>
      <c r="N431" s="327"/>
    </row>
    <row r="432" spans="1:14" s="321" customFormat="1" ht="9" customHeight="1">
      <c r="A432" s="381" t="s">
        <v>33</v>
      </c>
      <c r="B432" s="329">
        <f t="shared" si="23"/>
        <v>4984.4092380000002</v>
      </c>
      <c r="C432" s="314">
        <v>192.89146199999999</v>
      </c>
      <c r="D432" s="314">
        <v>0</v>
      </c>
      <c r="E432" s="314">
        <v>49.722692000000002</v>
      </c>
      <c r="F432" s="314">
        <v>298.14249599999999</v>
      </c>
      <c r="G432" s="314">
        <v>50.116988999999997</v>
      </c>
      <c r="H432" s="314">
        <v>117.29679899999999</v>
      </c>
      <c r="I432" s="314">
        <v>1892.704422</v>
      </c>
      <c r="J432" s="314">
        <v>1931.9235679999999</v>
      </c>
      <c r="K432" s="329">
        <v>10.161743</v>
      </c>
      <c r="L432" s="314">
        <v>441.44906700000001</v>
      </c>
      <c r="M432" s="314">
        <v>0</v>
      </c>
      <c r="N432" s="327"/>
    </row>
    <row r="433" spans="1:14" s="321" customFormat="1" ht="9" customHeight="1">
      <c r="A433" s="381"/>
      <c r="B433" s="329"/>
      <c r="C433" s="329"/>
      <c r="D433" s="329"/>
      <c r="E433" s="329"/>
      <c r="F433" s="329"/>
      <c r="G433" s="329"/>
      <c r="H433" s="329"/>
      <c r="I433" s="329"/>
      <c r="J433" s="329"/>
      <c r="K433" s="329"/>
      <c r="L433" s="329"/>
      <c r="M433" s="329"/>
      <c r="N433" s="331"/>
    </row>
    <row r="434" spans="1:14" s="321" customFormat="1" ht="9" customHeight="1">
      <c r="A434" s="333">
        <v>2010</v>
      </c>
      <c r="B434" s="303"/>
      <c r="C434" s="378"/>
      <c r="D434" s="378"/>
      <c r="E434" s="378"/>
      <c r="F434" s="378"/>
      <c r="G434" s="378"/>
      <c r="H434" s="378"/>
      <c r="I434" s="378"/>
      <c r="J434" s="378"/>
      <c r="K434" s="378"/>
      <c r="L434" s="378"/>
      <c r="M434" s="378"/>
      <c r="N434" s="319"/>
    </row>
    <row r="435" spans="1:14" s="321" customFormat="1" ht="9" customHeight="1">
      <c r="A435" s="333" t="s">
        <v>1</v>
      </c>
      <c r="B435" s="309">
        <f>SUM(B437:B468)</f>
        <v>280901.10919399996</v>
      </c>
      <c r="C435" s="309">
        <f>SUM(C437:C468)</f>
        <v>29014.277850999995</v>
      </c>
      <c r="D435" s="309">
        <f t="shared" ref="D435:M435" si="24">SUM(D437:D468)</f>
        <v>337.08393199999995</v>
      </c>
      <c r="E435" s="309">
        <f t="shared" si="24"/>
        <v>651.19507899999996</v>
      </c>
      <c r="F435" s="309">
        <f t="shared" si="24"/>
        <v>12462.456703</v>
      </c>
      <c r="G435" s="309">
        <f t="shared" si="24"/>
        <v>2936.180687</v>
      </c>
      <c r="H435" s="309">
        <f t="shared" si="24"/>
        <v>11310.866527</v>
      </c>
      <c r="I435" s="309">
        <f t="shared" si="24"/>
        <v>92773.34068600001</v>
      </c>
      <c r="J435" s="309">
        <f t="shared" si="24"/>
        <v>96088.056229999987</v>
      </c>
      <c r="K435" s="309">
        <f t="shared" si="24"/>
        <v>7733.5442089999997</v>
      </c>
      <c r="L435" s="310">
        <f t="shared" si="24"/>
        <v>23436.743912000002</v>
      </c>
      <c r="M435" s="310">
        <f t="shared" si="24"/>
        <v>4157.363378</v>
      </c>
      <c r="N435" s="380"/>
    </row>
    <row r="436" spans="1:14" s="321" customFormat="1" ht="3.95" customHeight="1">
      <c r="A436" s="333"/>
      <c r="B436" s="378"/>
      <c r="C436" s="378"/>
      <c r="D436" s="378"/>
      <c r="E436" s="378"/>
      <c r="F436" s="378"/>
      <c r="G436" s="378"/>
      <c r="H436" s="378"/>
      <c r="I436" s="378"/>
      <c r="J436" s="378"/>
      <c r="K436" s="378"/>
      <c r="L436" s="378"/>
      <c r="M436" s="378"/>
      <c r="N436" s="380"/>
    </row>
    <row r="437" spans="1:14" s="321" customFormat="1" ht="9" customHeight="1">
      <c r="A437" s="381" t="s">
        <v>2</v>
      </c>
      <c r="B437" s="329">
        <f>SUM(C437:M437)</f>
        <v>3159.8492940000006</v>
      </c>
      <c r="C437" s="314">
        <v>262.173451</v>
      </c>
      <c r="D437" s="314">
        <v>0</v>
      </c>
      <c r="E437" s="314">
        <v>0.41669699999999998</v>
      </c>
      <c r="F437" s="314">
        <v>338.26320600000003</v>
      </c>
      <c r="G437" s="314">
        <v>25.774386</v>
      </c>
      <c r="H437" s="314">
        <v>83.547319999999999</v>
      </c>
      <c r="I437" s="314">
        <v>1518.9701130000001</v>
      </c>
      <c r="J437" s="314">
        <v>781.48464300000001</v>
      </c>
      <c r="K437" s="314">
        <v>17.745061</v>
      </c>
      <c r="L437" s="314">
        <v>76.275852999999998</v>
      </c>
      <c r="M437" s="314">
        <v>55.198563999999998</v>
      </c>
      <c r="N437" s="327"/>
    </row>
    <row r="438" spans="1:14" s="321" customFormat="1" ht="9" customHeight="1">
      <c r="A438" s="381" t="s">
        <v>3</v>
      </c>
      <c r="B438" s="329">
        <f t="shared" ref="B438:B467" si="25">SUM(C438:M438)</f>
        <v>10825.281886000001</v>
      </c>
      <c r="C438" s="314">
        <v>1829.911057</v>
      </c>
      <c r="D438" s="314">
        <v>0</v>
      </c>
      <c r="E438" s="329">
        <v>1.2044220000000001</v>
      </c>
      <c r="F438" s="314">
        <v>450.72731700000003</v>
      </c>
      <c r="G438" s="314">
        <v>95.678783999999993</v>
      </c>
      <c r="H438" s="314">
        <v>2645.6341200000002</v>
      </c>
      <c r="I438" s="314">
        <v>3394.8900749999998</v>
      </c>
      <c r="J438" s="314">
        <v>1925.038382</v>
      </c>
      <c r="K438" s="314">
        <v>40.701869000000002</v>
      </c>
      <c r="L438" s="314">
        <v>348.42908999999997</v>
      </c>
      <c r="M438" s="314">
        <v>93.066770000000005</v>
      </c>
      <c r="N438" s="327"/>
    </row>
    <row r="439" spans="1:14" s="321" customFormat="1" ht="9" customHeight="1">
      <c r="A439" s="381" t="s">
        <v>4</v>
      </c>
      <c r="B439" s="329">
        <f t="shared" si="25"/>
        <v>2944.6157410000001</v>
      </c>
      <c r="C439" s="314">
        <v>588.16837499999997</v>
      </c>
      <c r="D439" s="314">
        <v>0</v>
      </c>
      <c r="E439" s="314">
        <v>0</v>
      </c>
      <c r="F439" s="314">
        <v>276.53533299999998</v>
      </c>
      <c r="G439" s="314">
        <v>47.331980999999999</v>
      </c>
      <c r="H439" s="314">
        <v>88.599137999999996</v>
      </c>
      <c r="I439" s="314">
        <v>815.81428700000004</v>
      </c>
      <c r="J439" s="314">
        <v>294.10927900000002</v>
      </c>
      <c r="K439" s="314">
        <v>359.51496400000002</v>
      </c>
      <c r="L439" s="314">
        <v>317.15006099999999</v>
      </c>
      <c r="M439" s="314">
        <v>157.392323</v>
      </c>
      <c r="N439" s="327"/>
    </row>
    <row r="440" spans="1:14" s="321" customFormat="1" ht="9" customHeight="1">
      <c r="A440" s="382" t="s">
        <v>5</v>
      </c>
      <c r="B440" s="330">
        <f t="shared" si="25"/>
        <v>3764.0761050000001</v>
      </c>
      <c r="C440" s="328">
        <v>111.007046</v>
      </c>
      <c r="D440" s="328">
        <v>0</v>
      </c>
      <c r="E440" s="328">
        <v>2.8813680000000002</v>
      </c>
      <c r="F440" s="328">
        <v>166.85170500000001</v>
      </c>
      <c r="G440" s="328">
        <v>33.273766000000002</v>
      </c>
      <c r="H440" s="328">
        <v>92.866624000000002</v>
      </c>
      <c r="I440" s="328">
        <v>1776.0786089999999</v>
      </c>
      <c r="J440" s="328">
        <v>1099.8407790000001</v>
      </c>
      <c r="K440" s="328">
        <v>30.113177</v>
      </c>
      <c r="L440" s="328">
        <v>417.00875600000001</v>
      </c>
      <c r="M440" s="328">
        <v>34.154274999999998</v>
      </c>
      <c r="N440" s="327"/>
    </row>
    <row r="441" spans="1:14" s="321" customFormat="1" ht="9" customHeight="1">
      <c r="A441" s="381" t="s">
        <v>6</v>
      </c>
      <c r="B441" s="329">
        <f t="shared" si="25"/>
        <v>6566.3134950000012</v>
      </c>
      <c r="C441" s="314">
        <v>937.75295200000005</v>
      </c>
      <c r="D441" s="314">
        <v>0</v>
      </c>
      <c r="E441" s="314">
        <v>8.2374399999999994</v>
      </c>
      <c r="F441" s="314">
        <v>488.21622500000001</v>
      </c>
      <c r="G441" s="314">
        <v>21.915300999999999</v>
      </c>
      <c r="H441" s="314">
        <v>206.54143500000001</v>
      </c>
      <c r="I441" s="314">
        <v>2382.6098790000001</v>
      </c>
      <c r="J441" s="314">
        <v>1456.1195279999999</v>
      </c>
      <c r="K441" s="314">
        <v>590.96906200000001</v>
      </c>
      <c r="L441" s="314">
        <v>246.420535</v>
      </c>
      <c r="M441" s="314">
        <v>227.531138</v>
      </c>
      <c r="N441" s="327"/>
    </row>
    <row r="442" spans="1:14" s="321" customFormat="1" ht="9" customHeight="1">
      <c r="A442" s="381" t="s">
        <v>7</v>
      </c>
      <c r="B442" s="329">
        <f t="shared" si="25"/>
        <v>2141.3474959999999</v>
      </c>
      <c r="C442" s="314">
        <v>234.70626799999999</v>
      </c>
      <c r="D442" s="314">
        <v>0</v>
      </c>
      <c r="E442" s="314">
        <v>0.89361900000000005</v>
      </c>
      <c r="F442" s="314">
        <v>193.41842500000001</v>
      </c>
      <c r="G442" s="314">
        <v>20.439347000000001</v>
      </c>
      <c r="H442" s="314">
        <v>86.137404000000004</v>
      </c>
      <c r="I442" s="314">
        <v>895.32297700000004</v>
      </c>
      <c r="J442" s="314">
        <v>520.14336400000002</v>
      </c>
      <c r="K442" s="314">
        <v>30.603857999999999</v>
      </c>
      <c r="L442" s="314">
        <v>159.68223399999999</v>
      </c>
      <c r="M442" s="329">
        <v>0</v>
      </c>
      <c r="N442" s="327"/>
    </row>
    <row r="443" spans="1:14" s="321" customFormat="1" ht="9" customHeight="1">
      <c r="A443" s="381" t="s">
        <v>8</v>
      </c>
      <c r="B443" s="329">
        <f t="shared" si="25"/>
        <v>11023.079485</v>
      </c>
      <c r="C443" s="314">
        <v>237.84662900000001</v>
      </c>
      <c r="D443" s="314">
        <v>0</v>
      </c>
      <c r="E443" s="314">
        <v>11.645308</v>
      </c>
      <c r="F443" s="314">
        <v>115.955142</v>
      </c>
      <c r="G443" s="314">
        <v>50.255772999999998</v>
      </c>
      <c r="H443" s="314">
        <v>101.75478200000001</v>
      </c>
      <c r="I443" s="314">
        <v>3248.7352080000001</v>
      </c>
      <c r="J443" s="314">
        <v>5557.3224149999996</v>
      </c>
      <c r="K443" s="314">
        <v>158.61861300000001</v>
      </c>
      <c r="L443" s="314">
        <v>292.88922400000001</v>
      </c>
      <c r="M443" s="314">
        <v>1248.0563910000001</v>
      </c>
      <c r="N443" s="327"/>
    </row>
    <row r="444" spans="1:14" s="321" customFormat="1" ht="9" customHeight="1">
      <c r="A444" s="382" t="s">
        <v>9</v>
      </c>
      <c r="B444" s="330">
        <f t="shared" si="25"/>
        <v>8574.3011599999991</v>
      </c>
      <c r="C444" s="328">
        <v>1489.9696799999999</v>
      </c>
      <c r="D444" s="328">
        <v>0</v>
      </c>
      <c r="E444" s="328">
        <v>9.8718970000000006</v>
      </c>
      <c r="F444" s="328">
        <v>595.79118600000004</v>
      </c>
      <c r="G444" s="328">
        <v>79.212247000000005</v>
      </c>
      <c r="H444" s="328">
        <v>398.24435</v>
      </c>
      <c r="I444" s="328">
        <v>3132.725379</v>
      </c>
      <c r="J444" s="328">
        <v>2719.4977549999999</v>
      </c>
      <c r="K444" s="328">
        <v>4.1685600000000003</v>
      </c>
      <c r="L444" s="328">
        <v>144.82010600000001</v>
      </c>
      <c r="M444" s="328">
        <v>0</v>
      </c>
      <c r="N444" s="327"/>
    </row>
    <row r="445" spans="1:14" s="321" customFormat="1" ht="9" customHeight="1">
      <c r="A445" s="381" t="s">
        <v>11</v>
      </c>
      <c r="B445" s="329">
        <f t="shared" si="25"/>
        <v>4246.3619699999999</v>
      </c>
      <c r="C445" s="314">
        <v>327.326279</v>
      </c>
      <c r="D445" s="314">
        <v>0</v>
      </c>
      <c r="E445" s="314">
        <v>47.563954000000003</v>
      </c>
      <c r="F445" s="314">
        <v>354.87737600000003</v>
      </c>
      <c r="G445" s="314">
        <v>11.000994</v>
      </c>
      <c r="H445" s="314">
        <v>95.552719999999994</v>
      </c>
      <c r="I445" s="314">
        <v>1455.0434009999999</v>
      </c>
      <c r="J445" s="314">
        <v>1402.5288849999999</v>
      </c>
      <c r="K445" s="314">
        <v>89.585403999999997</v>
      </c>
      <c r="L445" s="314">
        <v>462.88295699999998</v>
      </c>
      <c r="M445" s="314">
        <v>0</v>
      </c>
      <c r="N445" s="327"/>
    </row>
    <row r="446" spans="1:14" s="321" customFormat="1" ht="9" customHeight="1">
      <c r="A446" s="381" t="s">
        <v>12</v>
      </c>
      <c r="B446" s="329">
        <f t="shared" si="25"/>
        <v>13123.466111</v>
      </c>
      <c r="C446" s="314">
        <v>1157.0588279999999</v>
      </c>
      <c r="D446" s="314">
        <v>0</v>
      </c>
      <c r="E446" s="314">
        <v>100.314651</v>
      </c>
      <c r="F446" s="314">
        <v>365.13490400000001</v>
      </c>
      <c r="G446" s="314">
        <v>285.22807299999999</v>
      </c>
      <c r="H446" s="314">
        <v>526.64961000000005</v>
      </c>
      <c r="I446" s="314">
        <v>3916.056564</v>
      </c>
      <c r="J446" s="314">
        <v>5634.4060980000004</v>
      </c>
      <c r="K446" s="314">
        <v>673.626891</v>
      </c>
      <c r="L446" s="314">
        <v>458.65971400000001</v>
      </c>
      <c r="M446" s="314">
        <v>6.3307779999999996</v>
      </c>
      <c r="N446" s="327"/>
    </row>
    <row r="447" spans="1:14" s="321" customFormat="1" ht="9" customHeight="1">
      <c r="A447" s="381" t="s">
        <v>13</v>
      </c>
      <c r="B447" s="329">
        <f t="shared" si="25"/>
        <v>10086.546272</v>
      </c>
      <c r="C447" s="314">
        <v>666.00280899999996</v>
      </c>
      <c r="D447" s="314">
        <v>0</v>
      </c>
      <c r="E447" s="314">
        <v>3.252113</v>
      </c>
      <c r="F447" s="314">
        <v>329.198148</v>
      </c>
      <c r="G447" s="314">
        <v>102.969065</v>
      </c>
      <c r="H447" s="314">
        <v>94.422364999999999</v>
      </c>
      <c r="I447" s="314">
        <v>2207.8972100000001</v>
      </c>
      <c r="J447" s="314">
        <v>5396.5451499999999</v>
      </c>
      <c r="K447" s="314">
        <v>627.82485699999995</v>
      </c>
      <c r="L447" s="314">
        <v>627.79857500000003</v>
      </c>
      <c r="M447" s="314">
        <v>30.63598</v>
      </c>
      <c r="N447" s="327"/>
    </row>
    <row r="448" spans="1:14" s="321" customFormat="1" ht="9" customHeight="1">
      <c r="A448" s="382" t="s">
        <v>14</v>
      </c>
      <c r="B448" s="330">
        <f t="shared" si="25"/>
        <v>5424.6124840000002</v>
      </c>
      <c r="C448" s="328">
        <v>401.67797400000001</v>
      </c>
      <c r="D448" s="328">
        <v>0</v>
      </c>
      <c r="E448" s="328">
        <v>10.051569000000001</v>
      </c>
      <c r="F448" s="328">
        <v>246.67106799999999</v>
      </c>
      <c r="G448" s="328">
        <v>28.932511000000002</v>
      </c>
      <c r="H448" s="328">
        <v>90.320766000000006</v>
      </c>
      <c r="I448" s="328">
        <v>2037.3567909999999</v>
      </c>
      <c r="J448" s="328">
        <v>2512.3621670000002</v>
      </c>
      <c r="K448" s="328">
        <v>2.5686290000000001</v>
      </c>
      <c r="L448" s="328">
        <v>94.671008999999998</v>
      </c>
      <c r="M448" s="328">
        <v>0</v>
      </c>
      <c r="N448" s="327"/>
    </row>
    <row r="449" spans="1:14" s="321" customFormat="1" ht="9" customHeight="1">
      <c r="A449" s="381" t="s">
        <v>15</v>
      </c>
      <c r="B449" s="329">
        <f t="shared" si="25"/>
        <v>23044.742017000004</v>
      </c>
      <c r="C449" s="314">
        <v>3262.1220859999999</v>
      </c>
      <c r="D449" s="314">
        <v>0</v>
      </c>
      <c r="E449" s="314">
        <v>55.364904000000003</v>
      </c>
      <c r="F449" s="314">
        <v>1381.4418579999999</v>
      </c>
      <c r="G449" s="314">
        <v>651.90197000000001</v>
      </c>
      <c r="H449" s="314">
        <v>1669.966862</v>
      </c>
      <c r="I449" s="314">
        <v>7886.7686910000002</v>
      </c>
      <c r="J449" s="314">
        <v>4448.857935</v>
      </c>
      <c r="K449" s="314">
        <v>4.04</v>
      </c>
      <c r="L449" s="314">
        <v>2900.7066840000002</v>
      </c>
      <c r="M449" s="314">
        <v>783.57102699999996</v>
      </c>
      <c r="N449" s="327"/>
    </row>
    <row r="450" spans="1:14" s="321" customFormat="1" ht="9" customHeight="1">
      <c r="A450" s="381" t="s">
        <v>16</v>
      </c>
      <c r="B450" s="329">
        <f t="shared" si="25"/>
        <v>40641.194009999999</v>
      </c>
      <c r="C450" s="314">
        <v>4891.6387320000003</v>
      </c>
      <c r="D450" s="314">
        <v>0</v>
      </c>
      <c r="E450" s="314">
        <v>41.507418999999999</v>
      </c>
      <c r="F450" s="314">
        <v>1431.143223</v>
      </c>
      <c r="G450" s="314">
        <v>354.95934899999997</v>
      </c>
      <c r="H450" s="314">
        <v>977.38351399999999</v>
      </c>
      <c r="I450" s="314">
        <v>12409.960058999999</v>
      </c>
      <c r="J450" s="314">
        <v>15030.165078</v>
      </c>
      <c r="K450" s="314">
        <v>386.04096600000003</v>
      </c>
      <c r="L450" s="314">
        <v>5118.3945700000004</v>
      </c>
      <c r="M450" s="329">
        <v>1.1000000000000001E-3</v>
      </c>
      <c r="N450" s="327"/>
    </row>
    <row r="451" spans="1:14" s="321" customFormat="1" ht="9" customHeight="1">
      <c r="A451" s="381" t="s">
        <v>17</v>
      </c>
      <c r="B451" s="329">
        <f t="shared" si="25"/>
        <v>11228.760378999999</v>
      </c>
      <c r="C451" s="314">
        <v>576.07146799999998</v>
      </c>
      <c r="D451" s="314">
        <v>0</v>
      </c>
      <c r="E451" s="314">
        <v>189.07571799999999</v>
      </c>
      <c r="F451" s="314">
        <v>564.78090499999996</v>
      </c>
      <c r="G451" s="314">
        <v>84.170148999999995</v>
      </c>
      <c r="H451" s="314">
        <v>407.869888</v>
      </c>
      <c r="I451" s="314">
        <v>3423.9128999999998</v>
      </c>
      <c r="J451" s="314">
        <v>5245.5533560000003</v>
      </c>
      <c r="K451" s="314">
        <v>37.734475000000003</v>
      </c>
      <c r="L451" s="314">
        <v>693.26143999999999</v>
      </c>
      <c r="M451" s="314">
        <v>6.3300799999999997</v>
      </c>
      <c r="N451" s="327"/>
    </row>
    <row r="452" spans="1:14" s="321" customFormat="1" ht="9" customHeight="1">
      <c r="A452" s="382" t="s">
        <v>18</v>
      </c>
      <c r="B452" s="330">
        <f t="shared" si="25"/>
        <v>5977.1272039999985</v>
      </c>
      <c r="C452" s="328">
        <v>779.41497900000002</v>
      </c>
      <c r="D452" s="328">
        <v>0</v>
      </c>
      <c r="E452" s="328">
        <v>15.199521000000001</v>
      </c>
      <c r="F452" s="328">
        <v>334.08451500000001</v>
      </c>
      <c r="G452" s="328">
        <v>42.178817000000002</v>
      </c>
      <c r="H452" s="328">
        <v>95.265620999999996</v>
      </c>
      <c r="I452" s="328">
        <v>1879.8146469999999</v>
      </c>
      <c r="J452" s="328">
        <v>1597.6778650000001</v>
      </c>
      <c r="K452" s="328">
        <v>69.704466999999994</v>
      </c>
      <c r="L452" s="328">
        <v>1163.7867719999999</v>
      </c>
      <c r="M452" s="328">
        <v>0</v>
      </c>
      <c r="N452" s="327"/>
    </row>
    <row r="453" spans="1:14" s="321" customFormat="1" ht="9" customHeight="1">
      <c r="A453" s="381" t="s">
        <v>19</v>
      </c>
      <c r="B453" s="329">
        <f t="shared" si="25"/>
        <v>4129.9796900000001</v>
      </c>
      <c r="C453" s="314">
        <v>293.08551499999999</v>
      </c>
      <c r="D453" s="314">
        <v>0</v>
      </c>
      <c r="E453" s="314">
        <v>4.6744029999999999</v>
      </c>
      <c r="F453" s="314">
        <v>160.867863</v>
      </c>
      <c r="G453" s="314">
        <v>4.9185999999999996</v>
      </c>
      <c r="H453" s="314">
        <v>78.710764999999995</v>
      </c>
      <c r="I453" s="314">
        <v>1414.7807439999999</v>
      </c>
      <c r="J453" s="314">
        <v>1194.8211240000001</v>
      </c>
      <c r="K453" s="314">
        <v>95.903242000000006</v>
      </c>
      <c r="L453" s="314">
        <v>872.64219600000001</v>
      </c>
      <c r="M453" s="314">
        <v>9.5752380000000006</v>
      </c>
      <c r="N453" s="327"/>
    </row>
    <row r="454" spans="1:14" s="321" customFormat="1" ht="9" customHeight="1">
      <c r="A454" s="381" t="s">
        <v>20</v>
      </c>
      <c r="B454" s="329">
        <f t="shared" si="25"/>
        <v>14321.049587999998</v>
      </c>
      <c r="C454" s="314">
        <v>2495.2521999999999</v>
      </c>
      <c r="D454" s="314">
        <v>0</v>
      </c>
      <c r="E454" s="314">
        <v>4.8381980000000002</v>
      </c>
      <c r="F454" s="314">
        <v>509.03085499999997</v>
      </c>
      <c r="G454" s="314">
        <v>236.35655299999999</v>
      </c>
      <c r="H454" s="314">
        <v>478.906408</v>
      </c>
      <c r="I454" s="314">
        <v>4522.2143900000001</v>
      </c>
      <c r="J454" s="314">
        <v>4101.1158640000003</v>
      </c>
      <c r="K454" s="314">
        <v>130.192688</v>
      </c>
      <c r="L454" s="314">
        <v>1843.1424320000001</v>
      </c>
      <c r="M454" s="314">
        <v>0</v>
      </c>
      <c r="N454" s="327"/>
    </row>
    <row r="455" spans="1:14" s="321" customFormat="1" ht="9" customHeight="1">
      <c r="A455" s="381" t="s">
        <v>21</v>
      </c>
      <c r="B455" s="329">
        <f t="shared" si="25"/>
        <v>5910.8845920000003</v>
      </c>
      <c r="C455" s="314">
        <v>133.24412899999999</v>
      </c>
      <c r="D455" s="314">
        <v>0</v>
      </c>
      <c r="E455" s="314">
        <v>9.2481159999999996</v>
      </c>
      <c r="F455" s="314">
        <v>167.51066800000001</v>
      </c>
      <c r="G455" s="314">
        <v>39.180982</v>
      </c>
      <c r="H455" s="314">
        <v>52.739747000000001</v>
      </c>
      <c r="I455" s="314">
        <v>1910.852468</v>
      </c>
      <c r="J455" s="314">
        <v>3282.8810090000002</v>
      </c>
      <c r="K455" s="314">
        <v>0</v>
      </c>
      <c r="L455" s="314">
        <v>315.22747299999997</v>
      </c>
      <c r="M455" s="314">
        <v>0</v>
      </c>
      <c r="N455" s="327"/>
    </row>
    <row r="456" spans="1:14" s="321" customFormat="1" ht="9" customHeight="1">
      <c r="A456" s="382" t="s">
        <v>22</v>
      </c>
      <c r="B456" s="330">
        <f t="shared" si="25"/>
        <v>8704.0127049999992</v>
      </c>
      <c r="C456" s="328">
        <v>627.14146900000003</v>
      </c>
      <c r="D456" s="328">
        <v>0</v>
      </c>
      <c r="E456" s="328">
        <v>0</v>
      </c>
      <c r="F456" s="328">
        <v>471.00409500000001</v>
      </c>
      <c r="G456" s="328">
        <v>59.037163</v>
      </c>
      <c r="H456" s="328">
        <v>98.793054999999995</v>
      </c>
      <c r="I456" s="328">
        <v>2824.195393</v>
      </c>
      <c r="J456" s="328">
        <v>3155.5447589999999</v>
      </c>
      <c r="K456" s="328">
        <v>268.61125299999998</v>
      </c>
      <c r="L456" s="328">
        <v>461.610592</v>
      </c>
      <c r="M456" s="328">
        <v>738.074926</v>
      </c>
      <c r="N456" s="327"/>
    </row>
    <row r="457" spans="1:14" s="321" customFormat="1" ht="9" customHeight="1">
      <c r="A457" s="381" t="s">
        <v>23</v>
      </c>
      <c r="B457" s="329">
        <f t="shared" si="25"/>
        <v>6947.1470769999996</v>
      </c>
      <c r="C457" s="314">
        <v>1271.2869519999999</v>
      </c>
      <c r="D457" s="314">
        <v>0</v>
      </c>
      <c r="E457" s="314">
        <v>7.3631089999999997</v>
      </c>
      <c r="F457" s="314">
        <v>345.05723</v>
      </c>
      <c r="G457" s="314">
        <v>106.237559</v>
      </c>
      <c r="H457" s="314">
        <v>153.062262</v>
      </c>
      <c r="I457" s="314">
        <v>2020.929889</v>
      </c>
      <c r="J457" s="314">
        <v>1734.3738269999999</v>
      </c>
      <c r="K457" s="314">
        <v>1010.556471</v>
      </c>
      <c r="L457" s="314">
        <v>209.658987</v>
      </c>
      <c r="M457" s="314">
        <v>88.620790999999997</v>
      </c>
      <c r="N457" s="327"/>
    </row>
    <row r="458" spans="1:14" s="321" customFormat="1" ht="9" customHeight="1">
      <c r="A458" s="381" t="s">
        <v>24</v>
      </c>
      <c r="B458" s="329">
        <f t="shared" si="25"/>
        <v>7239.0961929999994</v>
      </c>
      <c r="C458" s="314">
        <v>1360.733007</v>
      </c>
      <c r="D458" s="314">
        <v>0</v>
      </c>
      <c r="E458" s="314">
        <v>0</v>
      </c>
      <c r="F458" s="314">
        <v>584.71941400000003</v>
      </c>
      <c r="G458" s="314">
        <v>52.640116999999996</v>
      </c>
      <c r="H458" s="314">
        <v>181.18332599999999</v>
      </c>
      <c r="I458" s="314">
        <v>1453.379893</v>
      </c>
      <c r="J458" s="314">
        <v>1185.511186</v>
      </c>
      <c r="K458" s="314">
        <v>702.71584800000005</v>
      </c>
      <c r="L458" s="314">
        <v>1613.1475539999999</v>
      </c>
      <c r="M458" s="314">
        <v>105.065848</v>
      </c>
      <c r="N458" s="327"/>
    </row>
    <row r="459" spans="1:14" s="321" customFormat="1" ht="9" customHeight="1">
      <c r="A459" s="381" t="s">
        <v>25</v>
      </c>
      <c r="B459" s="329">
        <f t="shared" si="25"/>
        <v>7140.5404200000003</v>
      </c>
      <c r="C459" s="314">
        <v>370.89459399999998</v>
      </c>
      <c r="D459" s="314">
        <v>0</v>
      </c>
      <c r="E459" s="314">
        <v>28.109718999999998</v>
      </c>
      <c r="F459" s="314">
        <v>291.583123</v>
      </c>
      <c r="G459" s="314">
        <v>65.340388000000004</v>
      </c>
      <c r="H459" s="314">
        <v>143.990568</v>
      </c>
      <c r="I459" s="314">
        <v>2134.8440000000001</v>
      </c>
      <c r="J459" s="314">
        <v>3478.1416559999998</v>
      </c>
      <c r="K459" s="314">
        <v>93.879761999999999</v>
      </c>
      <c r="L459" s="314">
        <v>533.75661000000002</v>
      </c>
      <c r="M459" s="314">
        <v>0</v>
      </c>
      <c r="N459" s="327"/>
    </row>
    <row r="460" spans="1:14" s="321" customFormat="1" ht="9" customHeight="1">
      <c r="A460" s="382" t="s">
        <v>26</v>
      </c>
      <c r="B460" s="330">
        <f t="shared" si="25"/>
        <v>7961.3470699999989</v>
      </c>
      <c r="C460" s="328">
        <v>1147.932266</v>
      </c>
      <c r="D460" s="328">
        <v>0</v>
      </c>
      <c r="E460" s="328">
        <v>3.520842</v>
      </c>
      <c r="F460" s="328">
        <v>198.91606300000001</v>
      </c>
      <c r="G460" s="328">
        <v>42.623286</v>
      </c>
      <c r="H460" s="328">
        <v>1121.1076009999999</v>
      </c>
      <c r="I460" s="328">
        <v>2371.7462799999998</v>
      </c>
      <c r="J460" s="328">
        <v>2249.5526799999998</v>
      </c>
      <c r="K460" s="328">
        <v>0.67887500000000001</v>
      </c>
      <c r="L460" s="328">
        <v>825.26917700000001</v>
      </c>
      <c r="M460" s="328">
        <v>0</v>
      </c>
      <c r="N460" s="327"/>
    </row>
    <row r="461" spans="1:14" s="321" customFormat="1" ht="9" customHeight="1">
      <c r="A461" s="381" t="s">
        <v>27</v>
      </c>
      <c r="B461" s="329">
        <f t="shared" si="25"/>
        <v>8196.6975760000005</v>
      </c>
      <c r="C461" s="314">
        <v>1055.9995269999999</v>
      </c>
      <c r="D461" s="314">
        <v>0</v>
      </c>
      <c r="E461" s="314">
        <v>27.246960000000001</v>
      </c>
      <c r="F461" s="314">
        <v>416.17598299999997</v>
      </c>
      <c r="G461" s="314">
        <v>146.86619400000001</v>
      </c>
      <c r="H461" s="314">
        <v>375.026363</v>
      </c>
      <c r="I461" s="314">
        <v>2796.306372</v>
      </c>
      <c r="J461" s="314">
        <v>2348.3319700000002</v>
      </c>
      <c r="K461" s="314">
        <v>511.72392000000002</v>
      </c>
      <c r="L461" s="314">
        <v>370.273597</v>
      </c>
      <c r="M461" s="314">
        <v>148.74669</v>
      </c>
      <c r="N461" s="327"/>
    </row>
    <row r="462" spans="1:14" s="321" customFormat="1" ht="9" customHeight="1">
      <c r="A462" s="381" t="s">
        <v>28</v>
      </c>
      <c r="B462" s="329">
        <f t="shared" si="25"/>
        <v>8413.9162969999998</v>
      </c>
      <c r="C462" s="314">
        <v>209.60300699999999</v>
      </c>
      <c r="D462" s="314">
        <v>336.68035099999997</v>
      </c>
      <c r="E462" s="314">
        <v>0</v>
      </c>
      <c r="F462" s="314">
        <v>179.408841</v>
      </c>
      <c r="G462" s="314">
        <v>14.869783</v>
      </c>
      <c r="H462" s="314">
        <v>189.099692</v>
      </c>
      <c r="I462" s="314">
        <v>4096.0644929999999</v>
      </c>
      <c r="J462" s="314">
        <v>2472.5906</v>
      </c>
      <c r="K462" s="314">
        <v>445.687048</v>
      </c>
      <c r="L462" s="314">
        <v>324.858316</v>
      </c>
      <c r="M462" s="314">
        <v>145.05416600000001</v>
      </c>
      <c r="N462" s="327"/>
    </row>
    <row r="463" spans="1:14" s="321" customFormat="1" ht="9" customHeight="1">
      <c r="A463" s="381" t="s">
        <v>29</v>
      </c>
      <c r="B463" s="329">
        <f t="shared" si="25"/>
        <v>10029.000809999998</v>
      </c>
      <c r="C463" s="314">
        <v>651.569434</v>
      </c>
      <c r="D463" s="329">
        <v>0.40358100000000002</v>
      </c>
      <c r="E463" s="329">
        <v>0</v>
      </c>
      <c r="F463" s="314">
        <v>250.01368099999999</v>
      </c>
      <c r="G463" s="314">
        <v>51.465744000000001</v>
      </c>
      <c r="H463" s="314">
        <v>214.09922900000001</v>
      </c>
      <c r="I463" s="314">
        <v>4351.6218609999996</v>
      </c>
      <c r="J463" s="314">
        <v>3096.382521</v>
      </c>
      <c r="K463" s="314">
        <v>165.08029400000001</v>
      </c>
      <c r="L463" s="314">
        <v>1161.945107</v>
      </c>
      <c r="M463" s="314">
        <v>86.419358000000003</v>
      </c>
      <c r="N463" s="327"/>
    </row>
    <row r="464" spans="1:14" s="321" customFormat="1" ht="9" customHeight="1">
      <c r="A464" s="382" t="s">
        <v>30</v>
      </c>
      <c r="B464" s="330">
        <f t="shared" si="25"/>
        <v>1902.6299269999997</v>
      </c>
      <c r="C464" s="328">
        <v>42.609914000000003</v>
      </c>
      <c r="D464" s="328">
        <v>0</v>
      </c>
      <c r="E464" s="328">
        <v>0</v>
      </c>
      <c r="F464" s="328">
        <v>59.461238999999999</v>
      </c>
      <c r="G464" s="328">
        <v>9.5434009999999994</v>
      </c>
      <c r="H464" s="328">
        <v>11.695031</v>
      </c>
      <c r="I464" s="328">
        <v>882.29655700000001</v>
      </c>
      <c r="J464" s="328">
        <v>659.68666099999996</v>
      </c>
      <c r="K464" s="328">
        <v>142.19190699999999</v>
      </c>
      <c r="L464" s="328">
        <v>95.145217000000002</v>
      </c>
      <c r="M464" s="328">
        <v>0</v>
      </c>
      <c r="N464" s="327"/>
    </row>
    <row r="465" spans="1:14" s="321" customFormat="1" ht="9" customHeight="1">
      <c r="A465" s="381" t="s">
        <v>31</v>
      </c>
      <c r="B465" s="329">
        <f t="shared" si="25"/>
        <v>17601.040152000001</v>
      </c>
      <c r="C465" s="314">
        <v>988.44523600000002</v>
      </c>
      <c r="D465" s="314">
        <v>0</v>
      </c>
      <c r="E465" s="314">
        <v>41.831079000000003</v>
      </c>
      <c r="F465" s="314">
        <v>729.20679800000005</v>
      </c>
      <c r="G465" s="314">
        <v>107.814896</v>
      </c>
      <c r="H465" s="314">
        <v>370.729265</v>
      </c>
      <c r="I465" s="314">
        <v>5787.8449369999998</v>
      </c>
      <c r="J465" s="314">
        <v>7769.4868880000004</v>
      </c>
      <c r="K465" s="314">
        <v>984.17611999999997</v>
      </c>
      <c r="L465" s="314">
        <v>815.07518000000005</v>
      </c>
      <c r="M465" s="314">
        <v>6.4297529999999998</v>
      </c>
      <c r="N465" s="327"/>
    </row>
    <row r="466" spans="1:14" s="321" customFormat="1" ht="9" customHeight="1">
      <c r="A466" s="381" t="s">
        <v>32</v>
      </c>
      <c r="B466" s="329">
        <f t="shared" si="25"/>
        <v>4709.2015810000003</v>
      </c>
      <c r="C466" s="314">
        <v>417.28254199999998</v>
      </c>
      <c r="D466" s="314">
        <v>0</v>
      </c>
      <c r="E466" s="314">
        <v>6.8691190000000004</v>
      </c>
      <c r="F466" s="314">
        <v>162.49141299999999</v>
      </c>
      <c r="G466" s="314">
        <v>18.498747999999999</v>
      </c>
      <c r="H466" s="314">
        <v>80.608199999999997</v>
      </c>
      <c r="I466" s="314">
        <v>1911.8359700000001</v>
      </c>
      <c r="J466" s="314">
        <v>1823.802314</v>
      </c>
      <c r="K466" s="314">
        <v>33.460926000000001</v>
      </c>
      <c r="L466" s="314">
        <v>67.244167000000004</v>
      </c>
      <c r="M466" s="314">
        <v>187.108182</v>
      </c>
      <c r="N466" s="327"/>
    </row>
    <row r="467" spans="1:14" s="321" customFormat="1" ht="9" customHeight="1">
      <c r="A467" s="381" t="s">
        <v>33</v>
      </c>
      <c r="B467" s="329">
        <f t="shared" si="25"/>
        <v>4922.8904069999999</v>
      </c>
      <c r="C467" s="314">
        <v>196.349446</v>
      </c>
      <c r="D467" s="314">
        <v>0</v>
      </c>
      <c r="E467" s="314">
        <v>20.012934000000001</v>
      </c>
      <c r="F467" s="314">
        <v>303.91890100000001</v>
      </c>
      <c r="G467" s="314">
        <v>45.56476</v>
      </c>
      <c r="H467" s="314">
        <v>100.358496</v>
      </c>
      <c r="I467" s="314">
        <v>1912.4706490000001</v>
      </c>
      <c r="J467" s="314">
        <v>1914.180492</v>
      </c>
      <c r="K467" s="329">
        <v>25.125001999999999</v>
      </c>
      <c r="L467" s="314">
        <v>404.90972699999998</v>
      </c>
      <c r="M467" s="314">
        <v>0</v>
      </c>
      <c r="N467" s="327"/>
    </row>
    <row r="468" spans="1:14" s="321" customFormat="1" ht="9" customHeight="1">
      <c r="A468" s="381"/>
      <c r="B468" s="329"/>
      <c r="C468" s="329"/>
      <c r="D468" s="329"/>
      <c r="E468" s="329"/>
      <c r="F468" s="329"/>
      <c r="G468" s="329"/>
      <c r="H468" s="329"/>
      <c r="I468" s="329"/>
      <c r="J468" s="329"/>
      <c r="K468" s="329"/>
      <c r="L468" s="329"/>
      <c r="M468" s="329"/>
      <c r="N468" s="331"/>
    </row>
    <row r="469" spans="1:14" s="321" customFormat="1" ht="9" customHeight="1">
      <c r="A469" s="333">
        <v>2011</v>
      </c>
      <c r="B469" s="303"/>
      <c r="C469" s="378"/>
      <c r="D469" s="378"/>
      <c r="E469" s="378"/>
      <c r="F469" s="378"/>
      <c r="G469" s="378"/>
      <c r="H469" s="378"/>
      <c r="I469" s="378"/>
      <c r="J469" s="378"/>
      <c r="K469" s="378"/>
      <c r="L469" s="378"/>
      <c r="M469" s="378"/>
      <c r="N469" s="319"/>
    </row>
    <row r="470" spans="1:14" s="321" customFormat="1" ht="9" customHeight="1">
      <c r="A470" s="333" t="s">
        <v>1</v>
      </c>
      <c r="B470" s="309">
        <f>SUM(B472:B503)</f>
        <v>312084.52441199997</v>
      </c>
      <c r="C470" s="309">
        <f>SUM(C472:C503)</f>
        <v>30951.810964000004</v>
      </c>
      <c r="D470" s="309">
        <f t="shared" ref="D470:M470" si="26">SUM(D472:D503)</f>
        <v>421.52008799999999</v>
      </c>
      <c r="E470" s="309">
        <f t="shared" si="26"/>
        <v>725.32122800000013</v>
      </c>
      <c r="F470" s="309">
        <f t="shared" si="26"/>
        <v>14138.982865</v>
      </c>
      <c r="G470" s="309">
        <f t="shared" si="26"/>
        <v>2974.5410259999999</v>
      </c>
      <c r="H470" s="309">
        <f t="shared" si="26"/>
        <v>10982.354493000003</v>
      </c>
      <c r="I470" s="309">
        <f t="shared" si="26"/>
        <v>102532.273608</v>
      </c>
      <c r="J470" s="309">
        <f t="shared" si="26"/>
        <v>112480.57980599999</v>
      </c>
      <c r="K470" s="309">
        <f t="shared" si="26"/>
        <v>8386.6275559999995</v>
      </c>
      <c r="L470" s="310">
        <f t="shared" si="26"/>
        <v>24406.459800000001</v>
      </c>
      <c r="M470" s="310">
        <f t="shared" si="26"/>
        <v>4084.0529780000002</v>
      </c>
      <c r="N470" s="380"/>
    </row>
    <row r="471" spans="1:14" s="321" customFormat="1" ht="3.95" customHeight="1">
      <c r="A471" s="333"/>
      <c r="B471" s="378"/>
      <c r="C471" s="378"/>
      <c r="D471" s="378"/>
      <c r="E471" s="378"/>
      <c r="F471" s="378"/>
      <c r="G471" s="378"/>
      <c r="H471" s="378"/>
      <c r="I471" s="378"/>
      <c r="J471" s="378"/>
      <c r="K471" s="378"/>
      <c r="L471" s="378"/>
      <c r="M471" s="378"/>
      <c r="N471" s="380"/>
    </row>
    <row r="472" spans="1:14" s="321" customFormat="1" ht="9" customHeight="1">
      <c r="A472" s="381" t="s">
        <v>2</v>
      </c>
      <c r="B472" s="329">
        <f>SUM(C472:M472)</f>
        <v>3787.6625730000001</v>
      </c>
      <c r="C472" s="314">
        <v>297.86631599999998</v>
      </c>
      <c r="D472" s="314">
        <v>0</v>
      </c>
      <c r="E472" s="329">
        <v>6.5310000000000003E-3</v>
      </c>
      <c r="F472" s="314">
        <v>359.88427799999999</v>
      </c>
      <c r="G472" s="314">
        <v>21.494416000000001</v>
      </c>
      <c r="H472" s="314">
        <v>99.803094000000002</v>
      </c>
      <c r="I472" s="314">
        <v>1651.4598329999999</v>
      </c>
      <c r="J472" s="314">
        <v>916.77166399999999</v>
      </c>
      <c r="K472" s="314">
        <v>12.121848</v>
      </c>
      <c r="L472" s="314">
        <v>345.50047699999999</v>
      </c>
      <c r="M472" s="314">
        <v>82.754115999999996</v>
      </c>
      <c r="N472" s="327"/>
    </row>
    <row r="473" spans="1:14" s="321" customFormat="1" ht="9" customHeight="1">
      <c r="A473" s="381" t="s">
        <v>3</v>
      </c>
      <c r="B473" s="329">
        <f t="shared" ref="B473:B502" si="27">SUM(C473:M473)</f>
        <v>13307.248185</v>
      </c>
      <c r="C473" s="314">
        <v>1770.7076340000001</v>
      </c>
      <c r="D473" s="314">
        <v>0</v>
      </c>
      <c r="E473" s="329">
        <v>13.596797</v>
      </c>
      <c r="F473" s="314">
        <v>588.15886599999999</v>
      </c>
      <c r="G473" s="314">
        <v>99.057660999999996</v>
      </c>
      <c r="H473" s="314">
        <v>1797.3596090000001</v>
      </c>
      <c r="I473" s="314">
        <v>3066.3696930000001</v>
      </c>
      <c r="J473" s="314">
        <v>2314.9616940000001</v>
      </c>
      <c r="K473" s="314">
        <v>58.054496</v>
      </c>
      <c r="L473" s="314">
        <v>3598.9817349999998</v>
      </c>
      <c r="M473" s="314">
        <v>0</v>
      </c>
      <c r="N473" s="327"/>
    </row>
    <row r="474" spans="1:14" s="321" customFormat="1" ht="9" customHeight="1">
      <c r="A474" s="381" t="s">
        <v>4</v>
      </c>
      <c r="B474" s="329">
        <f t="shared" si="27"/>
        <v>2934.502203</v>
      </c>
      <c r="C474" s="314">
        <v>621.48053900000002</v>
      </c>
      <c r="D474" s="314">
        <v>0</v>
      </c>
      <c r="E474" s="314">
        <v>0</v>
      </c>
      <c r="F474" s="314">
        <v>312.70190300000002</v>
      </c>
      <c r="G474" s="314">
        <v>87.094463000000005</v>
      </c>
      <c r="H474" s="314">
        <v>151.016201</v>
      </c>
      <c r="I474" s="314">
        <v>875.35957699999994</v>
      </c>
      <c r="J474" s="314">
        <v>356.71866699999998</v>
      </c>
      <c r="K474" s="314">
        <v>142.21839</v>
      </c>
      <c r="L474" s="314">
        <v>332.77717200000001</v>
      </c>
      <c r="M474" s="314">
        <v>55.135291000000002</v>
      </c>
      <c r="N474" s="327"/>
    </row>
    <row r="475" spans="1:14" s="321" customFormat="1" ht="9" customHeight="1">
      <c r="A475" s="382" t="s">
        <v>5</v>
      </c>
      <c r="B475" s="330">
        <f t="shared" si="27"/>
        <v>3924.9309480000002</v>
      </c>
      <c r="C475" s="328">
        <v>172.24464800000001</v>
      </c>
      <c r="D475" s="328">
        <v>0</v>
      </c>
      <c r="E475" s="328">
        <v>0.5</v>
      </c>
      <c r="F475" s="328">
        <v>196.00750099999999</v>
      </c>
      <c r="G475" s="328">
        <v>28.723794999999999</v>
      </c>
      <c r="H475" s="328">
        <v>48.590159</v>
      </c>
      <c r="I475" s="328">
        <v>1814.223027</v>
      </c>
      <c r="J475" s="328">
        <v>1059.9143429999999</v>
      </c>
      <c r="K475" s="328">
        <v>121.467384</v>
      </c>
      <c r="L475" s="328">
        <v>483.26009099999999</v>
      </c>
      <c r="M475" s="328">
        <v>0</v>
      </c>
      <c r="N475" s="327"/>
    </row>
    <row r="476" spans="1:14" s="321" customFormat="1" ht="9" customHeight="1">
      <c r="A476" s="381" t="s">
        <v>6</v>
      </c>
      <c r="B476" s="329">
        <f t="shared" si="27"/>
        <v>7193.7699679999996</v>
      </c>
      <c r="C476" s="314">
        <v>978.41137900000001</v>
      </c>
      <c r="D476" s="314">
        <v>60.248306999999997</v>
      </c>
      <c r="E476" s="314">
        <v>21.653924</v>
      </c>
      <c r="F476" s="314">
        <v>576.29780000000005</v>
      </c>
      <c r="G476" s="314">
        <v>25.096451999999999</v>
      </c>
      <c r="H476" s="314">
        <v>190.47687500000001</v>
      </c>
      <c r="I476" s="314">
        <v>2592.163121</v>
      </c>
      <c r="J476" s="314">
        <v>1606.4016939999999</v>
      </c>
      <c r="K476" s="314">
        <v>294.58107699999999</v>
      </c>
      <c r="L476" s="314">
        <v>598.20890899999995</v>
      </c>
      <c r="M476" s="314">
        <v>250.23043000000001</v>
      </c>
      <c r="N476" s="327"/>
    </row>
    <row r="477" spans="1:14" s="321" customFormat="1" ht="9" customHeight="1">
      <c r="A477" s="381" t="s">
        <v>7</v>
      </c>
      <c r="B477" s="329">
        <f t="shared" si="27"/>
        <v>2477.7580020000005</v>
      </c>
      <c r="C477" s="314">
        <v>282.50301200000001</v>
      </c>
      <c r="D477" s="314">
        <v>0</v>
      </c>
      <c r="E477" s="329">
        <v>0.14871599999999999</v>
      </c>
      <c r="F477" s="314">
        <v>213.77904699999999</v>
      </c>
      <c r="G477" s="314">
        <v>33.082985999999998</v>
      </c>
      <c r="H477" s="314">
        <v>68.596219000000005</v>
      </c>
      <c r="I477" s="314">
        <v>934.98661800000002</v>
      </c>
      <c r="J477" s="314">
        <v>729.74559199999999</v>
      </c>
      <c r="K477" s="314">
        <v>61.719938999999997</v>
      </c>
      <c r="L477" s="314">
        <v>153.19587300000001</v>
      </c>
      <c r="M477" s="329">
        <v>0</v>
      </c>
      <c r="N477" s="327"/>
    </row>
    <row r="478" spans="1:14" s="321" customFormat="1" ht="9" customHeight="1">
      <c r="A478" s="381" t="s">
        <v>8</v>
      </c>
      <c r="B478" s="329">
        <f t="shared" si="27"/>
        <v>14039.292392000001</v>
      </c>
      <c r="C478" s="314">
        <v>294.55492700000002</v>
      </c>
      <c r="D478" s="314">
        <v>0</v>
      </c>
      <c r="E478" s="314">
        <v>8.6778790000000008</v>
      </c>
      <c r="F478" s="314">
        <v>142.495869</v>
      </c>
      <c r="G478" s="314">
        <v>50.440896000000002</v>
      </c>
      <c r="H478" s="314">
        <v>128.111797</v>
      </c>
      <c r="I478" s="314">
        <v>4436.6446050000004</v>
      </c>
      <c r="J478" s="314">
        <v>7334.4347930000004</v>
      </c>
      <c r="K478" s="314">
        <v>177.01272299999999</v>
      </c>
      <c r="L478" s="314">
        <v>1137.1784210000001</v>
      </c>
      <c r="M478" s="314">
        <v>329.74048199999999</v>
      </c>
      <c r="N478" s="327"/>
    </row>
    <row r="479" spans="1:14" s="321" customFormat="1" ht="9" customHeight="1">
      <c r="A479" s="382" t="s">
        <v>9</v>
      </c>
      <c r="B479" s="330">
        <f t="shared" si="27"/>
        <v>8991.6031860000003</v>
      </c>
      <c r="C479" s="328">
        <v>1060.636473</v>
      </c>
      <c r="D479" s="328">
        <v>0</v>
      </c>
      <c r="E479" s="328">
        <v>5.0095470000000004</v>
      </c>
      <c r="F479" s="328">
        <v>204.742358</v>
      </c>
      <c r="G479" s="328">
        <v>53.972444000000003</v>
      </c>
      <c r="H479" s="328">
        <v>553.46854599999995</v>
      </c>
      <c r="I479" s="328">
        <v>3169.8626840000002</v>
      </c>
      <c r="J479" s="328">
        <v>3820.9226650000001</v>
      </c>
      <c r="K479" s="328">
        <v>1.5402089999999999</v>
      </c>
      <c r="L479" s="328">
        <v>121.44826</v>
      </c>
      <c r="M479" s="328">
        <v>0</v>
      </c>
      <c r="N479" s="327"/>
    </row>
    <row r="480" spans="1:14" s="321" customFormat="1" ht="9" customHeight="1">
      <c r="A480" s="381" t="s">
        <v>11</v>
      </c>
      <c r="B480" s="329">
        <f t="shared" si="27"/>
        <v>4993.0837780000002</v>
      </c>
      <c r="C480" s="314">
        <v>442.206208</v>
      </c>
      <c r="D480" s="314">
        <v>0</v>
      </c>
      <c r="E480" s="329">
        <v>6.3126000000000002E-2</v>
      </c>
      <c r="F480" s="314">
        <v>588.73811000000001</v>
      </c>
      <c r="G480" s="314">
        <v>19.203583999999999</v>
      </c>
      <c r="H480" s="314">
        <v>159.13478699999999</v>
      </c>
      <c r="I480" s="314">
        <v>1579.7752680000001</v>
      </c>
      <c r="J480" s="314">
        <v>1644.543083</v>
      </c>
      <c r="K480" s="314">
        <v>14.308832000000001</v>
      </c>
      <c r="L480" s="314">
        <v>545.11077999999998</v>
      </c>
      <c r="M480" s="314">
        <v>0</v>
      </c>
      <c r="N480" s="327"/>
    </row>
    <row r="481" spans="1:14" s="321" customFormat="1" ht="9" customHeight="1">
      <c r="A481" s="381" t="s">
        <v>12</v>
      </c>
      <c r="B481" s="329">
        <f t="shared" si="27"/>
        <v>15898.467517999999</v>
      </c>
      <c r="C481" s="314">
        <v>1291.8013920000001</v>
      </c>
      <c r="D481" s="314">
        <v>0</v>
      </c>
      <c r="E481" s="314">
        <v>129.484858</v>
      </c>
      <c r="F481" s="314">
        <v>363.77983899999998</v>
      </c>
      <c r="G481" s="314">
        <v>268.06986899999998</v>
      </c>
      <c r="H481" s="314">
        <v>678.63308199999994</v>
      </c>
      <c r="I481" s="314">
        <v>4501.5409890000001</v>
      </c>
      <c r="J481" s="314">
        <v>6135.4200639999999</v>
      </c>
      <c r="K481" s="314">
        <v>1389.679167</v>
      </c>
      <c r="L481" s="314">
        <v>285.00611199999997</v>
      </c>
      <c r="M481" s="314">
        <v>855.05214599999999</v>
      </c>
      <c r="N481" s="327"/>
    </row>
    <row r="482" spans="1:14" s="321" customFormat="1" ht="9" customHeight="1">
      <c r="A482" s="381" t="s">
        <v>13</v>
      </c>
      <c r="B482" s="329">
        <f t="shared" si="27"/>
        <v>9867.710740999999</v>
      </c>
      <c r="C482" s="314">
        <v>645.07391600000005</v>
      </c>
      <c r="D482" s="314">
        <v>8.702966</v>
      </c>
      <c r="E482" s="314">
        <v>2.3083749999999998</v>
      </c>
      <c r="F482" s="314">
        <v>347.63064900000001</v>
      </c>
      <c r="G482" s="314">
        <v>91.246594000000002</v>
      </c>
      <c r="H482" s="314">
        <v>83.160021999999998</v>
      </c>
      <c r="I482" s="314">
        <v>2305.0256220000001</v>
      </c>
      <c r="J482" s="314">
        <v>5150.87266</v>
      </c>
      <c r="K482" s="314">
        <v>390.90734400000002</v>
      </c>
      <c r="L482" s="314">
        <v>828.69845599999996</v>
      </c>
      <c r="M482" s="314">
        <v>14.084137</v>
      </c>
      <c r="N482" s="327"/>
    </row>
    <row r="483" spans="1:14" s="321" customFormat="1" ht="9" customHeight="1">
      <c r="A483" s="382" t="s">
        <v>14</v>
      </c>
      <c r="B483" s="330">
        <f t="shared" si="27"/>
        <v>6267.736081</v>
      </c>
      <c r="C483" s="328">
        <v>420.86221999999998</v>
      </c>
      <c r="D483" s="330">
        <v>4.8873E-2</v>
      </c>
      <c r="E483" s="328">
        <v>3.6725439999999998</v>
      </c>
      <c r="F483" s="328">
        <v>274.999574</v>
      </c>
      <c r="G483" s="328">
        <v>34.091185000000003</v>
      </c>
      <c r="H483" s="328">
        <v>161.70655400000001</v>
      </c>
      <c r="I483" s="328">
        <v>2447.5997520000001</v>
      </c>
      <c r="J483" s="328">
        <v>2776.959973</v>
      </c>
      <c r="K483" s="330">
        <v>0.16864299999999999</v>
      </c>
      <c r="L483" s="328">
        <v>147.62676300000001</v>
      </c>
      <c r="M483" s="328">
        <v>0</v>
      </c>
      <c r="N483" s="327"/>
    </row>
    <row r="484" spans="1:14" s="321" customFormat="1" ht="9" customHeight="1">
      <c r="A484" s="381" t="s">
        <v>15</v>
      </c>
      <c r="B484" s="329">
        <f t="shared" si="27"/>
        <v>22598.846985999997</v>
      </c>
      <c r="C484" s="314">
        <v>3605.2806220000002</v>
      </c>
      <c r="D484" s="314">
        <v>0</v>
      </c>
      <c r="E484" s="314">
        <v>82.161955000000006</v>
      </c>
      <c r="F484" s="314">
        <v>1567.8502579999999</v>
      </c>
      <c r="G484" s="314">
        <v>575.74625500000002</v>
      </c>
      <c r="H484" s="314">
        <v>2064.8155259999999</v>
      </c>
      <c r="I484" s="314">
        <v>9304.9078009999994</v>
      </c>
      <c r="J484" s="314">
        <v>4531.6295</v>
      </c>
      <c r="K484" s="314">
        <v>219.46599499999999</v>
      </c>
      <c r="L484" s="314">
        <v>646.98907399999996</v>
      </c>
      <c r="M484" s="314">
        <v>0</v>
      </c>
      <c r="N484" s="327"/>
    </row>
    <row r="485" spans="1:14" s="321" customFormat="1" ht="9" customHeight="1">
      <c r="A485" s="381" t="s">
        <v>16</v>
      </c>
      <c r="B485" s="329">
        <f t="shared" si="27"/>
        <v>46472.224943000008</v>
      </c>
      <c r="C485" s="314">
        <v>5306.2070569999996</v>
      </c>
      <c r="D485" s="314">
        <v>0</v>
      </c>
      <c r="E485" s="314">
        <v>101.746702</v>
      </c>
      <c r="F485" s="314">
        <v>1838.023921</v>
      </c>
      <c r="G485" s="314">
        <v>242.077607</v>
      </c>
      <c r="H485" s="314">
        <v>861.20907799999998</v>
      </c>
      <c r="I485" s="314">
        <v>13968.051600000001</v>
      </c>
      <c r="J485" s="314">
        <v>18034.657610999999</v>
      </c>
      <c r="K485" s="314">
        <v>940.988292</v>
      </c>
      <c r="L485" s="314">
        <v>5179.2630749999998</v>
      </c>
      <c r="M485" s="314">
        <v>0</v>
      </c>
      <c r="N485" s="327"/>
    </row>
    <row r="486" spans="1:14" s="321" customFormat="1" ht="9" customHeight="1">
      <c r="A486" s="381" t="s">
        <v>17</v>
      </c>
      <c r="B486" s="329">
        <f t="shared" si="27"/>
        <v>12398.652326000001</v>
      </c>
      <c r="C486" s="314">
        <v>623.762742</v>
      </c>
      <c r="D486" s="314">
        <v>0</v>
      </c>
      <c r="E486" s="314">
        <v>149.929744</v>
      </c>
      <c r="F486" s="314">
        <v>615.45862699999998</v>
      </c>
      <c r="G486" s="314">
        <v>136.469696</v>
      </c>
      <c r="H486" s="314">
        <v>412.59578699999997</v>
      </c>
      <c r="I486" s="314">
        <v>3790.7169130000002</v>
      </c>
      <c r="J486" s="314">
        <v>5621.1223239999999</v>
      </c>
      <c r="K486" s="314">
        <v>4.4892649999999996</v>
      </c>
      <c r="L486" s="314">
        <v>1044.1072280000001</v>
      </c>
      <c r="M486" s="314">
        <v>0</v>
      </c>
      <c r="N486" s="327"/>
    </row>
    <row r="487" spans="1:14" s="321" customFormat="1" ht="9" customHeight="1">
      <c r="A487" s="382" t="s">
        <v>18</v>
      </c>
      <c r="B487" s="330">
        <f t="shared" si="27"/>
        <v>6677.4044439999998</v>
      </c>
      <c r="C487" s="328">
        <v>937.40875800000003</v>
      </c>
      <c r="D487" s="328">
        <v>0</v>
      </c>
      <c r="E487" s="328">
        <v>4.7606109999999999</v>
      </c>
      <c r="F487" s="328">
        <v>450.07118100000002</v>
      </c>
      <c r="G487" s="328">
        <v>43.461567000000002</v>
      </c>
      <c r="H487" s="328">
        <v>136.97673900000001</v>
      </c>
      <c r="I487" s="328">
        <v>2072.1942819999999</v>
      </c>
      <c r="J487" s="328">
        <v>1732.8064730000001</v>
      </c>
      <c r="K487" s="328">
        <v>92.428673000000003</v>
      </c>
      <c r="L487" s="328">
        <v>1207.2961600000001</v>
      </c>
      <c r="M487" s="328">
        <v>0</v>
      </c>
      <c r="N487" s="327"/>
    </row>
    <row r="488" spans="1:14" s="321" customFormat="1" ht="9" customHeight="1">
      <c r="A488" s="381" t="s">
        <v>19</v>
      </c>
      <c r="B488" s="329">
        <f t="shared" si="27"/>
        <v>4710.0941549999998</v>
      </c>
      <c r="C488" s="314">
        <v>303.70617800000002</v>
      </c>
      <c r="D488" s="314">
        <v>0</v>
      </c>
      <c r="E488" s="314">
        <v>11.838797</v>
      </c>
      <c r="F488" s="314">
        <v>153.08475100000001</v>
      </c>
      <c r="G488" s="314">
        <v>4.1215710000000003</v>
      </c>
      <c r="H488" s="314">
        <v>37.811816999999998</v>
      </c>
      <c r="I488" s="314">
        <v>1510.117518</v>
      </c>
      <c r="J488" s="314">
        <v>1427.101179</v>
      </c>
      <c r="K488" s="314">
        <v>0.85695299999999996</v>
      </c>
      <c r="L488" s="314">
        <v>819.97984699999995</v>
      </c>
      <c r="M488" s="314">
        <v>441.47554400000001</v>
      </c>
      <c r="N488" s="327"/>
    </row>
    <row r="489" spans="1:14" s="321" customFormat="1" ht="9" customHeight="1">
      <c r="A489" s="381" t="s">
        <v>20</v>
      </c>
      <c r="B489" s="329">
        <f t="shared" si="27"/>
        <v>16483.555051000003</v>
      </c>
      <c r="C489" s="314">
        <v>2557.768685</v>
      </c>
      <c r="D489" s="314">
        <v>0</v>
      </c>
      <c r="E489" s="314">
        <v>4.102773</v>
      </c>
      <c r="F489" s="314">
        <v>536.42583500000001</v>
      </c>
      <c r="G489" s="314">
        <v>321.13342999999998</v>
      </c>
      <c r="H489" s="314">
        <v>654.47027300000002</v>
      </c>
      <c r="I489" s="314">
        <v>5463.3354230000004</v>
      </c>
      <c r="J489" s="314">
        <v>4451.0889589999997</v>
      </c>
      <c r="K489" s="314">
        <v>391.03568000000001</v>
      </c>
      <c r="L489" s="314">
        <v>2104.1939929999999</v>
      </c>
      <c r="M489" s="314">
        <v>0</v>
      </c>
      <c r="N489" s="327"/>
    </row>
    <row r="490" spans="1:14" s="321" customFormat="1" ht="9" customHeight="1">
      <c r="A490" s="381" t="s">
        <v>21</v>
      </c>
      <c r="B490" s="329">
        <f t="shared" si="27"/>
        <v>10004.853372000001</v>
      </c>
      <c r="C490" s="314">
        <v>236.05600899999999</v>
      </c>
      <c r="D490" s="314">
        <v>0</v>
      </c>
      <c r="E490" s="314">
        <v>6.4900029999999997</v>
      </c>
      <c r="F490" s="314">
        <v>353.32295199999999</v>
      </c>
      <c r="G490" s="314">
        <v>62.809317</v>
      </c>
      <c r="H490" s="314">
        <v>92.893016000000003</v>
      </c>
      <c r="I490" s="314">
        <v>3078.1824820000002</v>
      </c>
      <c r="J490" s="314">
        <v>4950.2728310000002</v>
      </c>
      <c r="K490" s="314">
        <v>1107.6391679999999</v>
      </c>
      <c r="L490" s="314">
        <v>117.187594</v>
      </c>
      <c r="M490" s="314">
        <v>0</v>
      </c>
      <c r="N490" s="327"/>
    </row>
    <row r="491" spans="1:14" s="321" customFormat="1" ht="9" customHeight="1">
      <c r="A491" s="382" t="s">
        <v>22</v>
      </c>
      <c r="B491" s="330">
        <f t="shared" si="27"/>
        <v>6089.9645799999998</v>
      </c>
      <c r="C491" s="328">
        <v>671.61302599999999</v>
      </c>
      <c r="D491" s="328">
        <v>14.905239</v>
      </c>
      <c r="E491" s="330">
        <v>3.594E-3</v>
      </c>
      <c r="F491" s="328">
        <v>445.17638699999998</v>
      </c>
      <c r="G491" s="328">
        <v>31.581244000000002</v>
      </c>
      <c r="H491" s="328">
        <v>118.862976</v>
      </c>
      <c r="I491" s="328">
        <v>1831.7204630000001</v>
      </c>
      <c r="J491" s="328">
        <v>1881.0466919999999</v>
      </c>
      <c r="K491" s="328">
        <v>152.414908</v>
      </c>
      <c r="L491" s="328">
        <v>36.056528999999998</v>
      </c>
      <c r="M491" s="328">
        <v>906.58352200000002</v>
      </c>
      <c r="N491" s="327"/>
    </row>
    <row r="492" spans="1:14" s="321" customFormat="1" ht="9" customHeight="1">
      <c r="A492" s="381" t="s">
        <v>23</v>
      </c>
      <c r="B492" s="329">
        <f t="shared" si="27"/>
        <v>7652.6165170000013</v>
      </c>
      <c r="C492" s="314">
        <v>1197.431</v>
      </c>
      <c r="D492" s="314">
        <v>11.173372000000001</v>
      </c>
      <c r="E492" s="314">
        <v>6.6924970000000004</v>
      </c>
      <c r="F492" s="314">
        <v>445.05857900000001</v>
      </c>
      <c r="G492" s="314">
        <v>29.490314000000001</v>
      </c>
      <c r="H492" s="314">
        <v>378.87765400000001</v>
      </c>
      <c r="I492" s="314">
        <v>2342.1208620000002</v>
      </c>
      <c r="J492" s="314">
        <v>2696.0515989999999</v>
      </c>
      <c r="K492" s="314">
        <v>338.75036899999998</v>
      </c>
      <c r="L492" s="314">
        <v>121.127129</v>
      </c>
      <c r="M492" s="314">
        <v>85.843142</v>
      </c>
      <c r="N492" s="327"/>
    </row>
    <row r="493" spans="1:14" s="321" customFormat="1" ht="9" customHeight="1">
      <c r="A493" s="381" t="s">
        <v>24</v>
      </c>
      <c r="B493" s="329">
        <f t="shared" si="27"/>
        <v>6857.1540720000012</v>
      </c>
      <c r="C493" s="314">
        <v>1335.07304</v>
      </c>
      <c r="D493" s="314">
        <v>0</v>
      </c>
      <c r="E493" s="314">
        <v>0</v>
      </c>
      <c r="F493" s="314">
        <v>645.65991799999995</v>
      </c>
      <c r="G493" s="314">
        <v>52.824773999999998</v>
      </c>
      <c r="H493" s="314">
        <v>178.54720399999999</v>
      </c>
      <c r="I493" s="314">
        <v>1694.95147</v>
      </c>
      <c r="J493" s="314">
        <v>1099.2691440000001</v>
      </c>
      <c r="K493" s="314">
        <v>1181.1391659999999</v>
      </c>
      <c r="L493" s="314">
        <v>608.30986299999995</v>
      </c>
      <c r="M493" s="314">
        <v>61.379492999999997</v>
      </c>
      <c r="N493" s="327"/>
    </row>
    <row r="494" spans="1:14" s="321" customFormat="1" ht="9" customHeight="1">
      <c r="A494" s="381" t="s">
        <v>25</v>
      </c>
      <c r="B494" s="329">
        <f t="shared" si="27"/>
        <v>8855.1297729999987</v>
      </c>
      <c r="C494" s="314">
        <v>389.99605300000002</v>
      </c>
      <c r="D494" s="314">
        <v>0</v>
      </c>
      <c r="E494" s="314">
        <v>32.142194000000003</v>
      </c>
      <c r="F494" s="314">
        <v>290.43165199999999</v>
      </c>
      <c r="G494" s="314">
        <v>231.444669</v>
      </c>
      <c r="H494" s="314">
        <v>225.54992799999999</v>
      </c>
      <c r="I494" s="314">
        <v>2436.9037279999998</v>
      </c>
      <c r="J494" s="314">
        <v>4079.9798700000001</v>
      </c>
      <c r="K494" s="314">
        <v>15.659288999999999</v>
      </c>
      <c r="L494" s="314">
        <v>1014.578009</v>
      </c>
      <c r="M494" s="314">
        <v>138.44438099999999</v>
      </c>
      <c r="N494" s="327"/>
    </row>
    <row r="495" spans="1:14" s="321" customFormat="1" ht="9" customHeight="1">
      <c r="A495" s="382" t="s">
        <v>26</v>
      </c>
      <c r="B495" s="330">
        <f t="shared" si="27"/>
        <v>7685.3286310000012</v>
      </c>
      <c r="C495" s="328">
        <v>1408.1978260000001</v>
      </c>
      <c r="D495" s="328">
        <v>0</v>
      </c>
      <c r="E495" s="328">
        <v>28.795942</v>
      </c>
      <c r="F495" s="328">
        <v>219.17463799999999</v>
      </c>
      <c r="G495" s="328">
        <v>49.811852000000002</v>
      </c>
      <c r="H495" s="328">
        <v>481.30384299999997</v>
      </c>
      <c r="I495" s="328">
        <v>2589.6809600000001</v>
      </c>
      <c r="J495" s="328">
        <v>2504.8917059999999</v>
      </c>
      <c r="K495" s="328">
        <v>19.539411999999999</v>
      </c>
      <c r="L495" s="328">
        <v>383.93245200000001</v>
      </c>
      <c r="M495" s="328">
        <v>0</v>
      </c>
      <c r="N495" s="327"/>
    </row>
    <row r="496" spans="1:14" s="321" customFormat="1" ht="9" customHeight="1">
      <c r="A496" s="381" t="s">
        <v>27</v>
      </c>
      <c r="B496" s="329">
        <f t="shared" si="27"/>
        <v>9086.6478160000006</v>
      </c>
      <c r="C496" s="314">
        <v>1331.742972</v>
      </c>
      <c r="D496" s="314">
        <v>0</v>
      </c>
      <c r="E496" s="314">
        <v>3.0274169999999998</v>
      </c>
      <c r="F496" s="314">
        <v>515.44842300000005</v>
      </c>
      <c r="G496" s="314">
        <v>136.21324100000001</v>
      </c>
      <c r="H496" s="314">
        <v>460.101248</v>
      </c>
      <c r="I496" s="314">
        <v>3290.5353610000002</v>
      </c>
      <c r="J496" s="314">
        <v>2558.7022179999999</v>
      </c>
      <c r="K496" s="314">
        <v>225.09678099999999</v>
      </c>
      <c r="L496" s="314">
        <v>342.86349000000001</v>
      </c>
      <c r="M496" s="314">
        <v>222.91666499999999</v>
      </c>
      <c r="N496" s="327"/>
    </row>
    <row r="497" spans="1:14" s="321" customFormat="1" ht="9" customHeight="1">
      <c r="A497" s="381" t="s">
        <v>28</v>
      </c>
      <c r="B497" s="329">
        <f t="shared" si="27"/>
        <v>9726.8843339999985</v>
      </c>
      <c r="C497" s="314">
        <v>226.32837599999999</v>
      </c>
      <c r="D497" s="314">
        <v>326.44133099999999</v>
      </c>
      <c r="E497" s="314">
        <v>0</v>
      </c>
      <c r="F497" s="314">
        <v>208.77428399999999</v>
      </c>
      <c r="G497" s="314">
        <v>13.263828999999999</v>
      </c>
      <c r="H497" s="314">
        <v>207.15966900000001</v>
      </c>
      <c r="I497" s="314">
        <v>4566.6968340000003</v>
      </c>
      <c r="J497" s="314">
        <v>2672.8417939999999</v>
      </c>
      <c r="K497" s="314">
        <v>473.563357</v>
      </c>
      <c r="L497" s="314">
        <v>396.19348300000001</v>
      </c>
      <c r="M497" s="314">
        <v>635.62137700000005</v>
      </c>
      <c r="N497" s="327"/>
    </row>
    <row r="498" spans="1:14" s="321" customFormat="1" ht="9" customHeight="1">
      <c r="A498" s="381" t="s">
        <v>29</v>
      </c>
      <c r="B498" s="329">
        <f t="shared" si="27"/>
        <v>9605.0549219999975</v>
      </c>
      <c r="C498" s="314">
        <v>645.29697399999998</v>
      </c>
      <c r="D498" s="314">
        <v>0</v>
      </c>
      <c r="E498" s="329">
        <v>0</v>
      </c>
      <c r="F498" s="314">
        <v>218.748942</v>
      </c>
      <c r="G498" s="314">
        <v>33.105559</v>
      </c>
      <c r="H498" s="314">
        <v>166.54060799999999</v>
      </c>
      <c r="I498" s="314">
        <v>3064.5243099999998</v>
      </c>
      <c r="J498" s="314">
        <v>5037.4519529999998</v>
      </c>
      <c r="K498" s="314">
        <v>44.199657000000002</v>
      </c>
      <c r="L498" s="314">
        <v>390.39466700000003</v>
      </c>
      <c r="M498" s="314">
        <v>4.7922520000000004</v>
      </c>
      <c r="N498" s="327"/>
    </row>
    <row r="499" spans="1:14" s="321" customFormat="1" ht="9" customHeight="1">
      <c r="A499" s="382" t="s">
        <v>30</v>
      </c>
      <c r="B499" s="330">
        <f t="shared" si="27"/>
        <v>2663.1772529999998</v>
      </c>
      <c r="C499" s="328">
        <v>70.774469999999994</v>
      </c>
      <c r="D499" s="328">
        <v>0</v>
      </c>
      <c r="E499" s="328">
        <v>0</v>
      </c>
      <c r="F499" s="328">
        <v>107.74884</v>
      </c>
      <c r="G499" s="328">
        <v>14.204370000000001</v>
      </c>
      <c r="H499" s="328">
        <v>20.096620999999999</v>
      </c>
      <c r="I499" s="328">
        <v>1429.923726</v>
      </c>
      <c r="J499" s="328">
        <v>884.28253800000005</v>
      </c>
      <c r="K499" s="328">
        <v>96.949744999999993</v>
      </c>
      <c r="L499" s="328">
        <v>39.196942999999997</v>
      </c>
      <c r="M499" s="328">
        <v>0</v>
      </c>
      <c r="N499" s="327"/>
    </row>
    <row r="500" spans="1:14" s="321" customFormat="1" ht="9" customHeight="1">
      <c r="A500" s="381" t="s">
        <v>31</v>
      </c>
      <c r="B500" s="329">
        <f t="shared" si="27"/>
        <v>20048.265412000004</v>
      </c>
      <c r="C500" s="314">
        <v>1126.8068840000001</v>
      </c>
      <c r="D500" s="314">
        <v>0</v>
      </c>
      <c r="E500" s="314">
        <v>103.37035</v>
      </c>
      <c r="F500" s="314">
        <v>788.01159700000005</v>
      </c>
      <c r="G500" s="314">
        <v>97.407820000000001</v>
      </c>
      <c r="H500" s="314">
        <v>209.74919</v>
      </c>
      <c r="I500" s="314">
        <v>6470.8786490000002</v>
      </c>
      <c r="J500" s="314">
        <v>9910.5920650000007</v>
      </c>
      <c r="K500" s="314">
        <v>344.23494899999997</v>
      </c>
      <c r="L500" s="314">
        <v>997.21390799999995</v>
      </c>
      <c r="M500" s="314">
        <v>0</v>
      </c>
      <c r="N500" s="327"/>
    </row>
    <row r="501" spans="1:14" s="321" customFormat="1" ht="9" customHeight="1">
      <c r="A501" s="381" t="s">
        <v>32</v>
      </c>
      <c r="B501" s="329">
        <f t="shared" si="27"/>
        <v>5377.9447899999996</v>
      </c>
      <c r="C501" s="314">
        <v>471.57307900000001</v>
      </c>
      <c r="D501" s="314">
        <v>0</v>
      </c>
      <c r="E501" s="314">
        <v>1.458045</v>
      </c>
      <c r="F501" s="314">
        <v>183.168555</v>
      </c>
      <c r="G501" s="314">
        <v>42.677472999999999</v>
      </c>
      <c r="H501" s="314">
        <v>51.807544999999998</v>
      </c>
      <c r="I501" s="314">
        <v>2182.9327149999999</v>
      </c>
      <c r="J501" s="314">
        <v>2231.856135</v>
      </c>
      <c r="K501" s="314">
        <v>17.579844000000001</v>
      </c>
      <c r="L501" s="314">
        <v>194.89139900000001</v>
      </c>
      <c r="M501" s="314">
        <v>0</v>
      </c>
      <c r="N501" s="327"/>
    </row>
    <row r="502" spans="1:14" s="321" customFormat="1" ht="9" customHeight="1">
      <c r="A502" s="381" t="s">
        <v>33</v>
      </c>
      <c r="B502" s="329">
        <f t="shared" si="27"/>
        <v>5406.95946</v>
      </c>
      <c r="C502" s="314">
        <v>228.43854899999999</v>
      </c>
      <c r="D502" s="314">
        <v>0</v>
      </c>
      <c r="E502" s="314">
        <v>3.6783070000000002</v>
      </c>
      <c r="F502" s="314">
        <v>388.12773099999998</v>
      </c>
      <c r="G502" s="314">
        <v>45.122093</v>
      </c>
      <c r="H502" s="314">
        <v>102.928826</v>
      </c>
      <c r="I502" s="314">
        <v>2068.8877219999999</v>
      </c>
      <c r="J502" s="314">
        <v>2327.2683229999998</v>
      </c>
      <c r="K502" s="329">
        <v>56.816001</v>
      </c>
      <c r="L502" s="314">
        <v>185.69190800000001</v>
      </c>
      <c r="M502" s="314">
        <v>0</v>
      </c>
      <c r="N502" s="327"/>
    </row>
    <row r="503" spans="1:14" s="321" customFormat="1" ht="9" customHeight="1">
      <c r="A503" s="381"/>
      <c r="B503" s="329"/>
      <c r="C503" s="329"/>
      <c r="D503" s="329"/>
      <c r="E503" s="329"/>
      <c r="F503" s="329"/>
      <c r="G503" s="329"/>
      <c r="H503" s="329"/>
      <c r="I503" s="329"/>
      <c r="J503" s="329"/>
      <c r="K503" s="329"/>
      <c r="L503" s="329"/>
      <c r="M503" s="329"/>
      <c r="N503" s="331"/>
    </row>
    <row r="504" spans="1:14" s="321" customFormat="1" ht="9" customHeight="1">
      <c r="A504" s="333">
        <v>2012</v>
      </c>
      <c r="B504" s="303"/>
      <c r="C504" s="378"/>
      <c r="D504" s="378"/>
      <c r="E504" s="378"/>
      <c r="F504" s="378"/>
      <c r="G504" s="378"/>
      <c r="H504" s="378"/>
      <c r="I504" s="378"/>
      <c r="J504" s="378"/>
      <c r="K504" s="378"/>
      <c r="L504" s="378"/>
      <c r="M504" s="378"/>
      <c r="N504" s="319"/>
    </row>
    <row r="505" spans="1:14" s="321" customFormat="1" ht="9" customHeight="1">
      <c r="A505" s="333" t="s">
        <v>1</v>
      </c>
      <c r="B505" s="309">
        <f>SUM(B507:B538)</f>
        <v>312359.76156000007</v>
      </c>
      <c r="C505" s="309">
        <f>SUM(C507:C538)</f>
        <v>35548.004368999995</v>
      </c>
      <c r="D505" s="309">
        <f t="shared" ref="D505:M505" si="28">SUM(D507:D538)</f>
        <v>66.819000999999986</v>
      </c>
      <c r="E505" s="309">
        <f t="shared" si="28"/>
        <v>1033.2523489999999</v>
      </c>
      <c r="F505" s="309">
        <f t="shared" si="28"/>
        <v>15775.761766999998</v>
      </c>
      <c r="G505" s="309">
        <f t="shared" si="28"/>
        <v>2825.8894399999999</v>
      </c>
      <c r="H505" s="309">
        <f t="shared" si="28"/>
        <v>11039.519483000002</v>
      </c>
      <c r="I505" s="309">
        <f t="shared" si="28"/>
        <v>104508.68895300002</v>
      </c>
      <c r="J505" s="309">
        <f t="shared" si="28"/>
        <v>112625.580516</v>
      </c>
      <c r="K505" s="309">
        <f t="shared" si="28"/>
        <v>9249.9581109999981</v>
      </c>
      <c r="L505" s="310">
        <f t="shared" si="28"/>
        <v>14376.520555000001</v>
      </c>
      <c r="M505" s="310">
        <f t="shared" si="28"/>
        <v>5309.7670159999998</v>
      </c>
      <c r="N505" s="380"/>
    </row>
    <row r="506" spans="1:14" s="321" customFormat="1" ht="3.95" customHeight="1">
      <c r="A506" s="333"/>
      <c r="B506" s="378"/>
      <c r="C506" s="378"/>
      <c r="D506" s="378"/>
      <c r="E506" s="378"/>
      <c r="F506" s="378"/>
      <c r="G506" s="378"/>
      <c r="H506" s="378"/>
      <c r="I506" s="378"/>
      <c r="J506" s="378"/>
      <c r="K506" s="378"/>
      <c r="L506" s="378"/>
      <c r="M506" s="378"/>
      <c r="N506" s="380"/>
    </row>
    <row r="507" spans="1:14" s="321" customFormat="1" ht="9" customHeight="1">
      <c r="A507" s="381" t="s">
        <v>2</v>
      </c>
      <c r="B507" s="329">
        <f>SUM(C507:M507)</f>
        <v>3997.7881010000006</v>
      </c>
      <c r="C507" s="314">
        <v>350.70381500000002</v>
      </c>
      <c r="D507" s="314">
        <v>0</v>
      </c>
      <c r="E507" s="329">
        <v>1.9313340000000001</v>
      </c>
      <c r="F507" s="314">
        <v>394.47819199999998</v>
      </c>
      <c r="G507" s="314">
        <v>29.370667999999998</v>
      </c>
      <c r="H507" s="314">
        <v>90.268080999999995</v>
      </c>
      <c r="I507" s="314">
        <v>1708.1281200000001</v>
      </c>
      <c r="J507" s="314">
        <v>1020.997854</v>
      </c>
      <c r="K507" s="314">
        <v>379.61381599999999</v>
      </c>
      <c r="L507" s="314">
        <v>22.296220999999999</v>
      </c>
      <c r="M507" s="314">
        <v>0</v>
      </c>
      <c r="N507" s="327"/>
    </row>
    <row r="508" spans="1:14" s="321" customFormat="1" ht="9" customHeight="1">
      <c r="A508" s="381" t="s">
        <v>3</v>
      </c>
      <c r="B508" s="329">
        <f t="shared" ref="B508:B537" si="29">SUM(C508:M508)</f>
        <v>10725.604486</v>
      </c>
      <c r="C508" s="314">
        <v>1950.691112</v>
      </c>
      <c r="D508" s="314">
        <v>0</v>
      </c>
      <c r="E508" s="329">
        <v>0.33431899999999998</v>
      </c>
      <c r="F508" s="314">
        <v>700.709743</v>
      </c>
      <c r="G508" s="314">
        <v>64.962979000000004</v>
      </c>
      <c r="H508" s="314">
        <v>1682.275568</v>
      </c>
      <c r="I508" s="314">
        <v>3710.9011780000001</v>
      </c>
      <c r="J508" s="314">
        <v>1870.2002440000001</v>
      </c>
      <c r="K508" s="314">
        <v>80.607388</v>
      </c>
      <c r="L508" s="314">
        <v>664.92195500000003</v>
      </c>
      <c r="M508" s="314">
        <v>0</v>
      </c>
      <c r="N508" s="327"/>
    </row>
    <row r="509" spans="1:14" s="321" customFormat="1" ht="9" customHeight="1">
      <c r="A509" s="381" t="s">
        <v>4</v>
      </c>
      <c r="B509" s="329">
        <f t="shared" si="29"/>
        <v>2918.5912749999998</v>
      </c>
      <c r="C509" s="314">
        <v>666.83687699999996</v>
      </c>
      <c r="D509" s="314">
        <v>0</v>
      </c>
      <c r="E509" s="329">
        <v>1.8860000000000001E-3</v>
      </c>
      <c r="F509" s="314">
        <v>349.87592799999999</v>
      </c>
      <c r="G509" s="314">
        <v>51.965772999999999</v>
      </c>
      <c r="H509" s="314">
        <v>89.250129000000001</v>
      </c>
      <c r="I509" s="314">
        <v>868.70539099999996</v>
      </c>
      <c r="J509" s="314">
        <v>408.75901399999998</v>
      </c>
      <c r="K509" s="314">
        <v>256.84313100000003</v>
      </c>
      <c r="L509" s="314">
        <v>195.130053</v>
      </c>
      <c r="M509" s="314">
        <v>31.223092999999999</v>
      </c>
      <c r="N509" s="327"/>
    </row>
    <row r="510" spans="1:14" s="321" customFormat="1" ht="9" customHeight="1">
      <c r="A510" s="382" t="s">
        <v>5</v>
      </c>
      <c r="B510" s="330">
        <f t="shared" si="29"/>
        <v>4231.3666059999996</v>
      </c>
      <c r="C510" s="328">
        <v>196.88914</v>
      </c>
      <c r="D510" s="328">
        <v>0</v>
      </c>
      <c r="E510" s="328">
        <v>0</v>
      </c>
      <c r="F510" s="328">
        <v>234.710251</v>
      </c>
      <c r="G510" s="328">
        <v>43.043669999999999</v>
      </c>
      <c r="H510" s="328">
        <v>85.281616999999997</v>
      </c>
      <c r="I510" s="328">
        <v>2061.2974800000002</v>
      </c>
      <c r="J510" s="328">
        <v>1340.3640370000001</v>
      </c>
      <c r="K510" s="328">
        <v>1.9554609999999999</v>
      </c>
      <c r="L510" s="328">
        <v>267.82495</v>
      </c>
      <c r="M510" s="328">
        <v>0</v>
      </c>
      <c r="N510" s="327"/>
    </row>
    <row r="511" spans="1:14" s="321" customFormat="1" ht="9" customHeight="1">
      <c r="A511" s="381" t="s">
        <v>6</v>
      </c>
      <c r="B511" s="329">
        <f t="shared" si="29"/>
        <v>7133.9551169999995</v>
      </c>
      <c r="C511" s="314">
        <v>1076.0624519999999</v>
      </c>
      <c r="D511" s="314">
        <v>3.7614809999999999</v>
      </c>
      <c r="E511" s="314">
        <v>5.7846359999999999</v>
      </c>
      <c r="F511" s="314">
        <v>702.41311399999995</v>
      </c>
      <c r="G511" s="314">
        <v>59.769925999999998</v>
      </c>
      <c r="H511" s="314">
        <v>259.31765999999999</v>
      </c>
      <c r="I511" s="314">
        <v>2667.4630400000001</v>
      </c>
      <c r="J511" s="314">
        <v>1728.6082570000001</v>
      </c>
      <c r="K511" s="314">
        <v>288.80818799999997</v>
      </c>
      <c r="L511" s="314">
        <v>152.49704700000001</v>
      </c>
      <c r="M511" s="314">
        <v>189.46931599999999</v>
      </c>
      <c r="N511" s="327"/>
    </row>
    <row r="512" spans="1:14" s="321" customFormat="1" ht="9" customHeight="1">
      <c r="A512" s="381" t="s">
        <v>7</v>
      </c>
      <c r="B512" s="329">
        <f t="shared" si="29"/>
        <v>2251.2871799999998</v>
      </c>
      <c r="C512" s="314">
        <v>310.90786800000001</v>
      </c>
      <c r="D512" s="314">
        <v>0</v>
      </c>
      <c r="E512" s="329">
        <v>1.131804</v>
      </c>
      <c r="F512" s="314">
        <v>207.476384</v>
      </c>
      <c r="G512" s="314">
        <v>47.711587000000002</v>
      </c>
      <c r="H512" s="314">
        <v>77.436586000000005</v>
      </c>
      <c r="I512" s="314">
        <v>1032.07528</v>
      </c>
      <c r="J512" s="314">
        <v>504.65224799999999</v>
      </c>
      <c r="K512" s="314">
        <v>0</v>
      </c>
      <c r="L512" s="314">
        <v>69.895422999999994</v>
      </c>
      <c r="M512" s="329">
        <v>0</v>
      </c>
      <c r="N512" s="327"/>
    </row>
    <row r="513" spans="1:14" s="321" customFormat="1" ht="9" customHeight="1">
      <c r="A513" s="381" t="s">
        <v>8</v>
      </c>
      <c r="B513" s="329">
        <f t="shared" si="29"/>
        <v>16777.005343000001</v>
      </c>
      <c r="C513" s="314">
        <v>270.42450700000001</v>
      </c>
      <c r="D513" s="314">
        <v>0</v>
      </c>
      <c r="E513" s="314">
        <v>9.2230369999999997</v>
      </c>
      <c r="F513" s="314">
        <v>104.378305</v>
      </c>
      <c r="G513" s="314">
        <v>46.559719000000001</v>
      </c>
      <c r="H513" s="314">
        <v>86.681189000000003</v>
      </c>
      <c r="I513" s="314">
        <v>3739.1704500000001</v>
      </c>
      <c r="J513" s="314">
        <v>10143.494913</v>
      </c>
      <c r="K513" s="314">
        <v>316.45400699999999</v>
      </c>
      <c r="L513" s="314">
        <v>55.134766999999997</v>
      </c>
      <c r="M513" s="314">
        <v>2005.484449</v>
      </c>
      <c r="N513" s="327"/>
    </row>
    <row r="514" spans="1:14" s="321" customFormat="1" ht="9" customHeight="1">
      <c r="A514" s="382" t="s">
        <v>9</v>
      </c>
      <c r="B514" s="330">
        <f t="shared" si="29"/>
        <v>9887.5109140000004</v>
      </c>
      <c r="C514" s="328">
        <v>1927.44202</v>
      </c>
      <c r="D514" s="328">
        <v>0</v>
      </c>
      <c r="E514" s="328">
        <v>58.02843</v>
      </c>
      <c r="F514" s="328">
        <v>796.74776199999997</v>
      </c>
      <c r="G514" s="328">
        <v>133.154222</v>
      </c>
      <c r="H514" s="328">
        <v>317.34513600000002</v>
      </c>
      <c r="I514" s="328">
        <v>3443.3836689999998</v>
      </c>
      <c r="J514" s="328">
        <v>2906.853556</v>
      </c>
      <c r="K514" s="328">
        <v>1.9278299999999999</v>
      </c>
      <c r="L514" s="328">
        <v>302.628289</v>
      </c>
      <c r="M514" s="328">
        <v>0</v>
      </c>
      <c r="N514" s="327"/>
    </row>
    <row r="515" spans="1:14" s="321" customFormat="1" ht="9" customHeight="1">
      <c r="A515" s="381" t="s">
        <v>11</v>
      </c>
      <c r="B515" s="329">
        <f t="shared" si="29"/>
        <v>5263.8618109999998</v>
      </c>
      <c r="C515" s="314">
        <v>654.25241900000003</v>
      </c>
      <c r="D515" s="314">
        <v>0</v>
      </c>
      <c r="E515" s="329">
        <v>1.555E-2</v>
      </c>
      <c r="F515" s="314">
        <v>597.09682499999997</v>
      </c>
      <c r="G515" s="314">
        <v>16.371659999999999</v>
      </c>
      <c r="H515" s="314">
        <v>194.321853</v>
      </c>
      <c r="I515" s="314">
        <v>1687.983385</v>
      </c>
      <c r="J515" s="314">
        <v>1744.8777239999999</v>
      </c>
      <c r="K515" s="329">
        <v>0.29061999999999999</v>
      </c>
      <c r="L515" s="314">
        <v>368.65177499999999</v>
      </c>
      <c r="M515" s="314">
        <v>0</v>
      </c>
      <c r="N515" s="327"/>
    </row>
    <row r="516" spans="1:14" s="321" customFormat="1" ht="9" customHeight="1">
      <c r="A516" s="381" t="s">
        <v>12</v>
      </c>
      <c r="B516" s="329">
        <f t="shared" si="29"/>
        <v>14793.232232000002</v>
      </c>
      <c r="C516" s="314">
        <v>1575.298395</v>
      </c>
      <c r="D516" s="314">
        <v>0</v>
      </c>
      <c r="E516" s="314">
        <v>105.929405</v>
      </c>
      <c r="F516" s="314">
        <v>458.22223300000002</v>
      </c>
      <c r="G516" s="314">
        <v>246.76602600000001</v>
      </c>
      <c r="H516" s="314">
        <v>391.51608399999998</v>
      </c>
      <c r="I516" s="314">
        <v>4671.1939060000004</v>
      </c>
      <c r="J516" s="314">
        <v>6600.5944810000001</v>
      </c>
      <c r="K516" s="314">
        <v>283.59929499999998</v>
      </c>
      <c r="L516" s="314">
        <v>374.914289</v>
      </c>
      <c r="M516" s="314">
        <v>85.198117999999994</v>
      </c>
      <c r="N516" s="327"/>
    </row>
    <row r="517" spans="1:14" s="321" customFormat="1" ht="9" customHeight="1">
      <c r="A517" s="381" t="s">
        <v>13</v>
      </c>
      <c r="B517" s="329">
        <f t="shared" si="29"/>
        <v>7212.5237059999999</v>
      </c>
      <c r="C517" s="314">
        <v>648.651297</v>
      </c>
      <c r="D517" s="314">
        <v>0</v>
      </c>
      <c r="E517" s="329">
        <v>0.23003699999999999</v>
      </c>
      <c r="F517" s="314">
        <v>291.22048899999999</v>
      </c>
      <c r="G517" s="314">
        <v>64.455365999999998</v>
      </c>
      <c r="H517" s="314">
        <v>45.884270999999998</v>
      </c>
      <c r="I517" s="314">
        <v>1746.303032</v>
      </c>
      <c r="J517" s="314">
        <v>4319.241481</v>
      </c>
      <c r="K517" s="314">
        <v>87.890730000000005</v>
      </c>
      <c r="L517" s="314">
        <v>8.6470029999999998</v>
      </c>
      <c r="M517" s="314">
        <v>0</v>
      </c>
      <c r="N517" s="327"/>
    </row>
    <row r="518" spans="1:14" s="321" customFormat="1" ht="9" customHeight="1">
      <c r="A518" s="382" t="s">
        <v>14</v>
      </c>
      <c r="B518" s="330">
        <f t="shared" si="29"/>
        <v>6751.9702849999994</v>
      </c>
      <c r="C518" s="328">
        <v>446.16701799999998</v>
      </c>
      <c r="D518" s="328">
        <v>0</v>
      </c>
      <c r="E518" s="328">
        <v>1.274241</v>
      </c>
      <c r="F518" s="328">
        <v>280.447653</v>
      </c>
      <c r="G518" s="328">
        <v>41.794629999999998</v>
      </c>
      <c r="H518" s="328">
        <v>156.410605</v>
      </c>
      <c r="I518" s="328">
        <v>2712.932914</v>
      </c>
      <c r="J518" s="328">
        <v>2940.2693089999998</v>
      </c>
      <c r="K518" s="328">
        <v>91.764020000000002</v>
      </c>
      <c r="L518" s="328">
        <v>80.909895000000006</v>
      </c>
      <c r="M518" s="328">
        <v>0</v>
      </c>
      <c r="N518" s="327"/>
    </row>
    <row r="519" spans="1:14" s="321" customFormat="1" ht="9" customHeight="1">
      <c r="A519" s="381" t="s">
        <v>15</v>
      </c>
      <c r="B519" s="329">
        <f t="shared" si="29"/>
        <v>24143.239077999999</v>
      </c>
      <c r="C519" s="314">
        <v>4043.8979650000001</v>
      </c>
      <c r="D519" s="314">
        <v>0</v>
      </c>
      <c r="E519" s="314">
        <v>31.402480000000001</v>
      </c>
      <c r="F519" s="314">
        <v>1783.176291</v>
      </c>
      <c r="G519" s="314">
        <v>478.17464100000001</v>
      </c>
      <c r="H519" s="314">
        <v>2284.1311890000002</v>
      </c>
      <c r="I519" s="314">
        <v>8110.7820339999998</v>
      </c>
      <c r="J519" s="314">
        <v>4031.141603</v>
      </c>
      <c r="K519" s="314">
        <v>2137.4006370000002</v>
      </c>
      <c r="L519" s="314">
        <v>1237.349363</v>
      </c>
      <c r="M519" s="314">
        <v>5.7828749999999998</v>
      </c>
      <c r="N519" s="327"/>
    </row>
    <row r="520" spans="1:14" s="321" customFormat="1" ht="9" customHeight="1">
      <c r="A520" s="381" t="s">
        <v>16</v>
      </c>
      <c r="B520" s="329">
        <f t="shared" si="29"/>
        <v>46474.314191000012</v>
      </c>
      <c r="C520" s="314">
        <v>6185.2485100000004</v>
      </c>
      <c r="D520" s="314">
        <v>0</v>
      </c>
      <c r="E520" s="314">
        <v>454.66962899999999</v>
      </c>
      <c r="F520" s="314">
        <v>1752.548076</v>
      </c>
      <c r="G520" s="314">
        <v>223.45778799999999</v>
      </c>
      <c r="H520" s="314">
        <v>895.25712299999998</v>
      </c>
      <c r="I520" s="314">
        <v>15175.620503</v>
      </c>
      <c r="J520" s="314">
        <v>18025.239495000002</v>
      </c>
      <c r="K520" s="314">
        <v>192.14927399999999</v>
      </c>
      <c r="L520" s="314">
        <v>3544.0155920000002</v>
      </c>
      <c r="M520" s="314">
        <v>26.108201000000001</v>
      </c>
      <c r="N520" s="327"/>
    </row>
    <row r="521" spans="1:14" s="321" customFormat="1" ht="9" customHeight="1">
      <c r="A521" s="381" t="s">
        <v>17</v>
      </c>
      <c r="B521" s="329">
        <f t="shared" si="29"/>
        <v>11383.630494000001</v>
      </c>
      <c r="C521" s="314">
        <v>672.85802999999999</v>
      </c>
      <c r="D521" s="314">
        <v>36.659090999999997</v>
      </c>
      <c r="E521" s="314">
        <v>138.201617</v>
      </c>
      <c r="F521" s="314">
        <v>705.44589900000005</v>
      </c>
      <c r="G521" s="314">
        <v>81.973742000000001</v>
      </c>
      <c r="H521" s="314">
        <v>246.62524400000001</v>
      </c>
      <c r="I521" s="314">
        <v>3746.377414</v>
      </c>
      <c r="J521" s="314">
        <v>5090.0116369999996</v>
      </c>
      <c r="K521" s="314">
        <v>24.933532</v>
      </c>
      <c r="L521" s="314">
        <v>569.40014099999996</v>
      </c>
      <c r="M521" s="314">
        <v>71.144147000000004</v>
      </c>
      <c r="N521" s="327"/>
    </row>
    <row r="522" spans="1:14" s="321" customFormat="1" ht="9" customHeight="1">
      <c r="A522" s="382" t="s">
        <v>18</v>
      </c>
      <c r="B522" s="330">
        <f t="shared" si="29"/>
        <v>5921.8940470000007</v>
      </c>
      <c r="C522" s="328">
        <v>927.61548500000004</v>
      </c>
      <c r="D522" s="328">
        <v>0</v>
      </c>
      <c r="E522" s="328">
        <v>28.219570000000001</v>
      </c>
      <c r="F522" s="328">
        <v>434.556647</v>
      </c>
      <c r="G522" s="328">
        <v>39.907403000000002</v>
      </c>
      <c r="H522" s="328">
        <v>133.91066599999999</v>
      </c>
      <c r="I522" s="328">
        <v>1993.2674959999999</v>
      </c>
      <c r="J522" s="328">
        <v>1915.414352</v>
      </c>
      <c r="K522" s="328">
        <v>358.59078499999998</v>
      </c>
      <c r="L522" s="328">
        <v>90.411642999999998</v>
      </c>
      <c r="M522" s="328">
        <v>0</v>
      </c>
      <c r="N522" s="327"/>
    </row>
    <row r="523" spans="1:14" s="321" customFormat="1" ht="9" customHeight="1">
      <c r="A523" s="381" t="s">
        <v>19</v>
      </c>
      <c r="B523" s="329">
        <f t="shared" si="29"/>
        <v>4472.399042</v>
      </c>
      <c r="C523" s="314">
        <v>314.95531599999998</v>
      </c>
      <c r="D523" s="314">
        <v>0</v>
      </c>
      <c r="E523" s="314">
        <v>7.3537730000000003</v>
      </c>
      <c r="F523" s="314">
        <v>183.34508400000001</v>
      </c>
      <c r="G523" s="314">
        <v>5.2965400000000002</v>
      </c>
      <c r="H523" s="314">
        <v>45.839852999999998</v>
      </c>
      <c r="I523" s="314">
        <v>1399.525956</v>
      </c>
      <c r="J523" s="314">
        <v>1598.779468</v>
      </c>
      <c r="K523" s="314">
        <v>0</v>
      </c>
      <c r="L523" s="314">
        <v>611.86503500000003</v>
      </c>
      <c r="M523" s="314">
        <v>305.438017</v>
      </c>
      <c r="N523" s="327"/>
    </row>
    <row r="524" spans="1:14" s="321" customFormat="1" ht="9" customHeight="1">
      <c r="A524" s="381" t="s">
        <v>20</v>
      </c>
      <c r="B524" s="329">
        <f t="shared" si="29"/>
        <v>15747.897018</v>
      </c>
      <c r="C524" s="314">
        <v>2891.744627</v>
      </c>
      <c r="D524" s="314">
        <v>0</v>
      </c>
      <c r="E524" s="314">
        <v>24.978749000000001</v>
      </c>
      <c r="F524" s="314">
        <v>613.72492999999997</v>
      </c>
      <c r="G524" s="314">
        <v>242.09416200000001</v>
      </c>
      <c r="H524" s="314">
        <v>461.10457000000002</v>
      </c>
      <c r="I524" s="314">
        <v>5388.7402940000002</v>
      </c>
      <c r="J524" s="314">
        <v>5147.2231069999998</v>
      </c>
      <c r="K524" s="314">
        <v>88.741073999999998</v>
      </c>
      <c r="L524" s="314">
        <v>887.57221400000003</v>
      </c>
      <c r="M524" s="314">
        <v>1.9732909999999999</v>
      </c>
      <c r="N524" s="327"/>
    </row>
    <row r="525" spans="1:14" s="321" customFormat="1" ht="9" customHeight="1">
      <c r="A525" s="381" t="s">
        <v>21</v>
      </c>
      <c r="B525" s="329">
        <f t="shared" si="29"/>
        <v>12469.0051</v>
      </c>
      <c r="C525" s="314">
        <v>271.18190800000002</v>
      </c>
      <c r="D525" s="314">
        <v>0</v>
      </c>
      <c r="E525" s="314">
        <v>11.651462</v>
      </c>
      <c r="F525" s="314">
        <v>419.59340700000001</v>
      </c>
      <c r="G525" s="314">
        <v>64.735581999999994</v>
      </c>
      <c r="H525" s="314">
        <v>132.179237</v>
      </c>
      <c r="I525" s="314">
        <v>3299.6557659999999</v>
      </c>
      <c r="J525" s="314">
        <v>5334.9949989999996</v>
      </c>
      <c r="K525" s="314">
        <v>2491.4391089999999</v>
      </c>
      <c r="L525" s="314">
        <v>443.57362999999998</v>
      </c>
      <c r="M525" s="314">
        <v>0</v>
      </c>
      <c r="N525" s="327"/>
    </row>
    <row r="526" spans="1:14" s="321" customFormat="1" ht="9" customHeight="1">
      <c r="A526" s="382" t="s">
        <v>22</v>
      </c>
      <c r="B526" s="330">
        <f t="shared" si="29"/>
        <v>7328.0149070000007</v>
      </c>
      <c r="C526" s="328">
        <v>860.85910200000001</v>
      </c>
      <c r="D526" s="328">
        <v>25.763037000000001</v>
      </c>
      <c r="E526" s="330">
        <v>0</v>
      </c>
      <c r="F526" s="328">
        <v>569.18762600000002</v>
      </c>
      <c r="G526" s="328">
        <v>34.484274999999997</v>
      </c>
      <c r="H526" s="328">
        <v>175.14229800000001</v>
      </c>
      <c r="I526" s="328">
        <v>1932.532915</v>
      </c>
      <c r="J526" s="328">
        <v>1859.4877409999999</v>
      </c>
      <c r="K526" s="328">
        <v>525.04963799999996</v>
      </c>
      <c r="L526" s="328">
        <v>17.207924999999999</v>
      </c>
      <c r="M526" s="328">
        <v>1328.30035</v>
      </c>
      <c r="N526" s="327"/>
    </row>
    <row r="527" spans="1:14" s="321" customFormat="1" ht="9" customHeight="1">
      <c r="A527" s="381" t="s">
        <v>23</v>
      </c>
      <c r="B527" s="329">
        <f t="shared" si="29"/>
        <v>7154.7864669999999</v>
      </c>
      <c r="C527" s="314">
        <v>1459.6875460000001</v>
      </c>
      <c r="D527" s="314">
        <v>0</v>
      </c>
      <c r="E527" s="314">
        <v>1.157732</v>
      </c>
      <c r="F527" s="314">
        <v>479.98310600000002</v>
      </c>
      <c r="G527" s="314">
        <v>40.348877000000002</v>
      </c>
      <c r="H527" s="314">
        <v>418.263464</v>
      </c>
      <c r="I527" s="314">
        <v>2323.1000279999998</v>
      </c>
      <c r="J527" s="314">
        <v>2052.8914159999999</v>
      </c>
      <c r="K527" s="314">
        <v>197.76327900000001</v>
      </c>
      <c r="L527" s="314">
        <v>181.59101899999999</v>
      </c>
      <c r="M527" s="314">
        <v>0</v>
      </c>
      <c r="N527" s="327"/>
    </row>
    <row r="528" spans="1:14" s="321" customFormat="1" ht="9" customHeight="1">
      <c r="A528" s="381" t="s">
        <v>24</v>
      </c>
      <c r="B528" s="329">
        <f t="shared" si="29"/>
        <v>7212.2245459999995</v>
      </c>
      <c r="C528" s="314">
        <v>1667.038898</v>
      </c>
      <c r="D528" s="314">
        <v>0</v>
      </c>
      <c r="E528" s="314">
        <v>2.9892289999999999</v>
      </c>
      <c r="F528" s="314">
        <v>745.34412399999997</v>
      </c>
      <c r="G528" s="314">
        <v>63.559292999999997</v>
      </c>
      <c r="H528" s="314">
        <v>185.15662800000001</v>
      </c>
      <c r="I528" s="314">
        <v>1690.9749300000001</v>
      </c>
      <c r="J528" s="314">
        <v>1689.355806</v>
      </c>
      <c r="K528" s="314">
        <v>104.698347</v>
      </c>
      <c r="L528" s="314">
        <v>986.65679399999999</v>
      </c>
      <c r="M528" s="314">
        <v>76.450496999999999</v>
      </c>
      <c r="N528" s="327"/>
    </row>
    <row r="529" spans="1:14" s="321" customFormat="1" ht="9" customHeight="1">
      <c r="A529" s="381" t="s">
        <v>25</v>
      </c>
      <c r="B529" s="329">
        <f t="shared" si="29"/>
        <v>9394.9443240000019</v>
      </c>
      <c r="C529" s="314">
        <v>404.40038500000003</v>
      </c>
      <c r="D529" s="314">
        <v>0</v>
      </c>
      <c r="E529" s="314">
        <v>14.270759999999999</v>
      </c>
      <c r="F529" s="314">
        <v>322.05770699999999</v>
      </c>
      <c r="G529" s="314">
        <v>56.686126000000002</v>
      </c>
      <c r="H529" s="314">
        <v>808.11028799999997</v>
      </c>
      <c r="I529" s="314">
        <v>2676.754531</v>
      </c>
      <c r="J529" s="314">
        <v>4215.7927460000001</v>
      </c>
      <c r="K529" s="314">
        <v>77.257728</v>
      </c>
      <c r="L529" s="314">
        <v>706.76679200000001</v>
      </c>
      <c r="M529" s="314">
        <v>112.847261</v>
      </c>
      <c r="N529" s="327"/>
    </row>
    <row r="530" spans="1:14" s="321" customFormat="1" ht="9" customHeight="1">
      <c r="A530" s="382" t="s">
        <v>26</v>
      </c>
      <c r="B530" s="330">
        <f t="shared" si="29"/>
        <v>8520.6467510000002</v>
      </c>
      <c r="C530" s="328">
        <v>1459.22191</v>
      </c>
      <c r="D530" s="328">
        <v>0</v>
      </c>
      <c r="E530" s="328">
        <v>0</v>
      </c>
      <c r="F530" s="328">
        <v>239.81316000000001</v>
      </c>
      <c r="G530" s="328">
        <v>56.475807000000003</v>
      </c>
      <c r="H530" s="328">
        <v>808.08256900000003</v>
      </c>
      <c r="I530" s="328">
        <v>3077.4046090000002</v>
      </c>
      <c r="J530" s="328">
        <v>2412.7512700000002</v>
      </c>
      <c r="K530" s="328">
        <v>4</v>
      </c>
      <c r="L530" s="328">
        <v>462.897426</v>
      </c>
      <c r="M530" s="328">
        <v>0</v>
      </c>
      <c r="N530" s="327"/>
    </row>
    <row r="531" spans="1:14" s="321" customFormat="1" ht="9" customHeight="1">
      <c r="A531" s="381" t="s">
        <v>27</v>
      </c>
      <c r="B531" s="329">
        <f t="shared" si="29"/>
        <v>8488.0137590000013</v>
      </c>
      <c r="C531" s="314">
        <v>1326.2689600000001</v>
      </c>
      <c r="D531" s="314">
        <v>0</v>
      </c>
      <c r="E531" s="314">
        <v>2.1500569999999999</v>
      </c>
      <c r="F531" s="314">
        <v>471.15078899999997</v>
      </c>
      <c r="G531" s="314">
        <v>165.193738</v>
      </c>
      <c r="H531" s="314">
        <v>356.42809</v>
      </c>
      <c r="I531" s="314">
        <v>3488.529305</v>
      </c>
      <c r="J531" s="314">
        <v>2123.5002920000002</v>
      </c>
      <c r="K531" s="314">
        <v>63.147894999999998</v>
      </c>
      <c r="L531" s="314">
        <v>477.36453799999998</v>
      </c>
      <c r="M531" s="314">
        <v>14.280094999999999</v>
      </c>
      <c r="N531" s="327"/>
    </row>
    <row r="532" spans="1:14" s="321" customFormat="1" ht="9" customHeight="1">
      <c r="A532" s="381" t="s">
        <v>28</v>
      </c>
      <c r="B532" s="329">
        <f t="shared" si="29"/>
        <v>8269.8010300000005</v>
      </c>
      <c r="C532" s="314">
        <v>295.48669699999999</v>
      </c>
      <c r="D532" s="314">
        <v>0</v>
      </c>
      <c r="E532" s="314">
        <v>0</v>
      </c>
      <c r="F532" s="314">
        <v>347.938648</v>
      </c>
      <c r="G532" s="314">
        <v>13.399331</v>
      </c>
      <c r="H532" s="314">
        <v>68.124739000000005</v>
      </c>
      <c r="I532" s="314">
        <v>4013.873263</v>
      </c>
      <c r="J532" s="314">
        <v>1913.916741</v>
      </c>
      <c r="K532" s="314">
        <v>536.46792100000005</v>
      </c>
      <c r="L532" s="314">
        <v>25.871199000000001</v>
      </c>
      <c r="M532" s="314">
        <v>1054.722491</v>
      </c>
      <c r="N532" s="327"/>
    </row>
    <row r="533" spans="1:14" s="321" customFormat="1" ht="9" customHeight="1">
      <c r="A533" s="381" t="s">
        <v>29</v>
      </c>
      <c r="B533" s="329">
        <f t="shared" si="29"/>
        <v>9089.6472300000005</v>
      </c>
      <c r="C533" s="314">
        <v>658.64761199999998</v>
      </c>
      <c r="D533" s="314">
        <v>0</v>
      </c>
      <c r="E533" s="329">
        <v>1.463293</v>
      </c>
      <c r="F533" s="314">
        <v>25.262184999999999</v>
      </c>
      <c r="G533" s="314">
        <v>242.99641500000001</v>
      </c>
      <c r="H533" s="314">
        <v>131.600122</v>
      </c>
      <c r="I533" s="314">
        <v>3729.9307469999999</v>
      </c>
      <c r="J533" s="314">
        <v>4193.0337079999999</v>
      </c>
      <c r="K533" s="314">
        <v>65.767815999999996</v>
      </c>
      <c r="L533" s="314">
        <v>39.600517000000004</v>
      </c>
      <c r="M533" s="314">
        <v>1.3448150000000001</v>
      </c>
      <c r="N533" s="327"/>
    </row>
    <row r="534" spans="1:14" s="321" customFormat="1" ht="9" customHeight="1">
      <c r="A534" s="382" t="s">
        <v>30</v>
      </c>
      <c r="B534" s="330">
        <f t="shared" si="29"/>
        <v>2488.0787</v>
      </c>
      <c r="C534" s="328">
        <v>53.58081</v>
      </c>
      <c r="D534" s="328">
        <v>0</v>
      </c>
      <c r="E534" s="328">
        <v>0</v>
      </c>
      <c r="F534" s="328">
        <v>102.563113</v>
      </c>
      <c r="G534" s="328">
        <v>11.207565000000001</v>
      </c>
      <c r="H534" s="328">
        <v>37.309683999999997</v>
      </c>
      <c r="I534" s="328">
        <v>1154.1884689999999</v>
      </c>
      <c r="J534" s="328">
        <v>1023.61094</v>
      </c>
      <c r="K534" s="328">
        <v>68.664168000000004</v>
      </c>
      <c r="L534" s="328">
        <v>36.953951000000004</v>
      </c>
      <c r="M534" s="328">
        <v>0</v>
      </c>
      <c r="N534" s="327"/>
    </row>
    <row r="535" spans="1:14" s="321" customFormat="1" ht="9" customHeight="1">
      <c r="A535" s="381" t="s">
        <v>31</v>
      </c>
      <c r="B535" s="329">
        <f t="shared" si="29"/>
        <v>20852.384038</v>
      </c>
      <c r="C535" s="314">
        <v>1198.6023379999999</v>
      </c>
      <c r="D535" s="314">
        <v>0.63539199999999996</v>
      </c>
      <c r="E535" s="314">
        <v>129.63553400000001</v>
      </c>
      <c r="F535" s="314">
        <v>850.80076299999996</v>
      </c>
      <c r="G535" s="314">
        <v>97.562560000000005</v>
      </c>
      <c r="H535" s="314">
        <v>182.38357600000001</v>
      </c>
      <c r="I535" s="314">
        <v>7023.3866690000004</v>
      </c>
      <c r="J535" s="314">
        <v>9815.2586210000009</v>
      </c>
      <c r="K535" s="314">
        <v>455.54847999999998</v>
      </c>
      <c r="L535" s="314">
        <v>1098.570105</v>
      </c>
      <c r="M535" s="314">
        <v>0</v>
      </c>
      <c r="N535" s="327"/>
    </row>
    <row r="536" spans="1:14" s="321" customFormat="1" ht="9" customHeight="1">
      <c r="A536" s="381" t="s">
        <v>32</v>
      </c>
      <c r="B536" s="329">
        <f t="shared" si="29"/>
        <v>5294.3335000000006</v>
      </c>
      <c r="C536" s="314">
        <v>534.01221799999996</v>
      </c>
      <c r="D536" s="314">
        <v>0</v>
      </c>
      <c r="E536" s="329">
        <v>0.34788999999999998</v>
      </c>
      <c r="F536" s="314">
        <v>183.29560900000001</v>
      </c>
      <c r="G536" s="314">
        <v>22.658045000000001</v>
      </c>
      <c r="H536" s="314">
        <v>30.660792000000001</v>
      </c>
      <c r="I536" s="314">
        <v>2137.5569580000001</v>
      </c>
      <c r="J536" s="314">
        <v>2234.7643640000001</v>
      </c>
      <c r="K536" s="314">
        <v>37.597512000000002</v>
      </c>
      <c r="L536" s="314">
        <v>113.440112</v>
      </c>
      <c r="M536" s="314">
        <v>0</v>
      </c>
      <c r="N536" s="327"/>
    </row>
    <row r="537" spans="1:14" s="321" customFormat="1" ht="9" customHeight="1">
      <c r="A537" s="381" t="s">
        <v>33</v>
      </c>
      <c r="B537" s="329">
        <f t="shared" si="29"/>
        <v>5709.8102820000004</v>
      </c>
      <c r="C537" s="314">
        <v>248.36913200000001</v>
      </c>
      <c r="D537" s="314">
        <v>0</v>
      </c>
      <c r="E537" s="314">
        <v>0.87589499999999998</v>
      </c>
      <c r="F537" s="314">
        <v>428.19772399999999</v>
      </c>
      <c r="G537" s="314">
        <v>39.751323999999997</v>
      </c>
      <c r="H537" s="314">
        <v>163.220572</v>
      </c>
      <c r="I537" s="314">
        <v>2096.9492209999999</v>
      </c>
      <c r="J537" s="314">
        <v>2419.499092</v>
      </c>
      <c r="K537" s="329">
        <v>30.986429999999999</v>
      </c>
      <c r="L537" s="314">
        <v>281.960892</v>
      </c>
      <c r="M537" s="314">
        <v>0</v>
      </c>
      <c r="N537" s="327"/>
    </row>
    <row r="538" spans="1:14" s="321" customFormat="1" ht="9" customHeight="1">
      <c r="A538" s="381"/>
      <c r="B538" s="311"/>
      <c r="C538" s="314"/>
      <c r="D538" s="314"/>
      <c r="E538" s="314"/>
      <c r="F538" s="314"/>
      <c r="G538" s="314"/>
      <c r="H538" s="314"/>
      <c r="I538" s="314"/>
      <c r="J538" s="314"/>
      <c r="K538" s="329"/>
      <c r="L538" s="314"/>
      <c r="M538" s="314"/>
      <c r="N538" s="319"/>
    </row>
    <row r="539" spans="1:14" s="321" customFormat="1" ht="9" customHeight="1">
      <c r="A539" s="333">
        <v>2013</v>
      </c>
      <c r="B539" s="303"/>
      <c r="C539" s="378"/>
      <c r="D539" s="378"/>
      <c r="E539" s="378"/>
      <c r="F539" s="378"/>
      <c r="G539" s="378"/>
      <c r="H539" s="378"/>
      <c r="I539" s="378"/>
      <c r="J539" s="378"/>
      <c r="K539" s="378"/>
      <c r="L539" s="378"/>
      <c r="M539" s="378"/>
      <c r="N539" s="319"/>
    </row>
    <row r="540" spans="1:14" s="321" customFormat="1" ht="9" customHeight="1">
      <c r="A540" s="333" t="s">
        <v>1</v>
      </c>
      <c r="B540" s="309">
        <f>SUM(B542:B573)</f>
        <v>335398.34476100001</v>
      </c>
      <c r="C540" s="309">
        <f>SUM(C542:C573)</f>
        <v>39326.483889999996</v>
      </c>
      <c r="D540" s="309">
        <f t="shared" ref="D540:M540" si="30">SUM(D542:D573)</f>
        <v>301.37102400000003</v>
      </c>
      <c r="E540" s="309">
        <f t="shared" si="30"/>
        <v>763.882563</v>
      </c>
      <c r="F540" s="309">
        <f t="shared" si="30"/>
        <v>18411.068500000001</v>
      </c>
      <c r="G540" s="309">
        <f t="shared" si="30"/>
        <v>3232.9391820000005</v>
      </c>
      <c r="H540" s="309">
        <f t="shared" si="30"/>
        <v>7959.8471339999996</v>
      </c>
      <c r="I540" s="309">
        <f t="shared" si="30"/>
        <v>114851.901891</v>
      </c>
      <c r="J540" s="309">
        <f t="shared" si="30"/>
        <v>121272.36777699998</v>
      </c>
      <c r="K540" s="309">
        <f t="shared" si="30"/>
        <v>8442.749200000002</v>
      </c>
      <c r="L540" s="310">
        <f t="shared" si="30"/>
        <v>16409.244866999998</v>
      </c>
      <c r="M540" s="310">
        <f t="shared" si="30"/>
        <v>4426.4887330000001</v>
      </c>
      <c r="N540" s="380"/>
    </row>
    <row r="541" spans="1:14" s="321" customFormat="1" ht="3.95" customHeight="1">
      <c r="A541" s="333"/>
      <c r="B541" s="378"/>
      <c r="C541" s="378"/>
      <c r="D541" s="378"/>
      <c r="E541" s="378"/>
      <c r="F541" s="378"/>
      <c r="G541" s="378"/>
      <c r="H541" s="378"/>
      <c r="I541" s="378"/>
      <c r="J541" s="378"/>
      <c r="K541" s="378"/>
      <c r="L541" s="378"/>
      <c r="M541" s="378"/>
      <c r="N541" s="380"/>
    </row>
    <row r="542" spans="1:14" s="321" customFormat="1" ht="9" customHeight="1">
      <c r="A542" s="381" t="s">
        <v>2</v>
      </c>
      <c r="B542" s="329">
        <f>SUM(C542:M542)</f>
        <v>4433.8363410000002</v>
      </c>
      <c r="C542" s="329">
        <v>396.68566600000003</v>
      </c>
      <c r="D542" s="329">
        <v>0</v>
      </c>
      <c r="E542" s="329">
        <v>0.80916600000000005</v>
      </c>
      <c r="F542" s="329">
        <v>457.68302599999998</v>
      </c>
      <c r="G542" s="329">
        <v>108.978166</v>
      </c>
      <c r="H542" s="329">
        <v>137.05225899999999</v>
      </c>
      <c r="I542" s="329">
        <v>1787.0961589999999</v>
      </c>
      <c r="J542" s="329">
        <v>1170.6803580000001</v>
      </c>
      <c r="K542" s="329">
        <v>33.205531999999998</v>
      </c>
      <c r="L542" s="329">
        <v>120</v>
      </c>
      <c r="M542" s="329">
        <v>221.64600899999999</v>
      </c>
      <c r="N542" s="383"/>
    </row>
    <row r="543" spans="1:14" s="321" customFormat="1" ht="9" customHeight="1">
      <c r="A543" s="381" t="s">
        <v>3</v>
      </c>
      <c r="B543" s="329">
        <f t="shared" ref="B543:B572" si="31">SUM(C543:M543)</f>
        <v>10713.334231000003</v>
      </c>
      <c r="C543" s="329">
        <v>2248.6384499999999</v>
      </c>
      <c r="D543" s="329">
        <v>0</v>
      </c>
      <c r="E543" s="329">
        <v>4.0246870000000001</v>
      </c>
      <c r="F543" s="329">
        <v>819.11385199999995</v>
      </c>
      <c r="G543" s="329">
        <v>102.400414</v>
      </c>
      <c r="H543" s="329">
        <v>427.54531700000001</v>
      </c>
      <c r="I543" s="329">
        <v>3670.1870370000001</v>
      </c>
      <c r="J543" s="329">
        <v>2149.15452</v>
      </c>
      <c r="K543" s="329">
        <v>304.228069</v>
      </c>
      <c r="L543" s="329">
        <v>933.83736899999997</v>
      </c>
      <c r="M543" s="329">
        <v>54.204515999999998</v>
      </c>
      <c r="N543" s="383"/>
    </row>
    <row r="544" spans="1:14" s="321" customFormat="1" ht="9" customHeight="1">
      <c r="A544" s="381" t="s">
        <v>4</v>
      </c>
      <c r="B544" s="329">
        <f t="shared" si="31"/>
        <v>3481.6467269999998</v>
      </c>
      <c r="C544" s="329">
        <v>783.90601400000003</v>
      </c>
      <c r="D544" s="329">
        <v>0</v>
      </c>
      <c r="E544" s="329">
        <v>0</v>
      </c>
      <c r="F544" s="329">
        <v>357.09323999999998</v>
      </c>
      <c r="G544" s="329">
        <v>40.703605000000003</v>
      </c>
      <c r="H544" s="329">
        <v>134.36074300000001</v>
      </c>
      <c r="I544" s="329">
        <v>1071.413771</v>
      </c>
      <c r="J544" s="329">
        <v>538.08468100000005</v>
      </c>
      <c r="K544" s="329">
        <v>40.848993</v>
      </c>
      <c r="L544" s="329">
        <v>450.82226000000003</v>
      </c>
      <c r="M544" s="329">
        <v>64.413420000000002</v>
      </c>
      <c r="N544" s="383"/>
    </row>
    <row r="545" spans="1:14" s="321" customFormat="1" ht="9" customHeight="1">
      <c r="A545" s="382" t="s">
        <v>5</v>
      </c>
      <c r="B545" s="330">
        <f t="shared" si="31"/>
        <v>4423.2293289999998</v>
      </c>
      <c r="C545" s="330">
        <v>209.96757700000001</v>
      </c>
      <c r="D545" s="330">
        <v>4.0350000000000004E-3</v>
      </c>
      <c r="E545" s="330">
        <v>0.15</v>
      </c>
      <c r="F545" s="330">
        <v>334.164399</v>
      </c>
      <c r="G545" s="330">
        <v>36.576045999999998</v>
      </c>
      <c r="H545" s="330">
        <v>56.098326</v>
      </c>
      <c r="I545" s="330">
        <v>1851.3895540000001</v>
      </c>
      <c r="J545" s="330">
        <v>1418.7729609999999</v>
      </c>
      <c r="K545" s="330">
        <v>264.70687299999997</v>
      </c>
      <c r="L545" s="330">
        <v>251.39955800000001</v>
      </c>
      <c r="M545" s="330">
        <v>0</v>
      </c>
      <c r="N545" s="383"/>
    </row>
    <row r="546" spans="1:14" s="321" customFormat="1" ht="9" customHeight="1">
      <c r="A546" s="381" t="s">
        <v>6</v>
      </c>
      <c r="B546" s="329">
        <f t="shared" si="31"/>
        <v>8345.5070960000012</v>
      </c>
      <c r="C546" s="329">
        <v>1324.760569</v>
      </c>
      <c r="D546" s="329">
        <v>126.61335099999999</v>
      </c>
      <c r="E546" s="329">
        <v>7.6165159999999998</v>
      </c>
      <c r="F546" s="329">
        <v>697.93408199999999</v>
      </c>
      <c r="G546" s="329">
        <v>33.941527000000001</v>
      </c>
      <c r="H546" s="329">
        <v>247.50382999999999</v>
      </c>
      <c r="I546" s="329">
        <v>3122.7379310000001</v>
      </c>
      <c r="J546" s="329">
        <v>1826.859545</v>
      </c>
      <c r="K546" s="329">
        <v>646.97114599999998</v>
      </c>
      <c r="L546" s="329">
        <v>116.382402</v>
      </c>
      <c r="M546" s="329">
        <v>194.18619699999999</v>
      </c>
      <c r="N546" s="383"/>
    </row>
    <row r="547" spans="1:14" s="321" customFormat="1" ht="9" customHeight="1">
      <c r="A547" s="381" t="s">
        <v>7</v>
      </c>
      <c r="B547" s="329">
        <f t="shared" si="31"/>
        <v>2512.6312360000002</v>
      </c>
      <c r="C547" s="329">
        <v>333.02618100000001</v>
      </c>
      <c r="D547" s="329">
        <v>0</v>
      </c>
      <c r="E547" s="329">
        <v>0</v>
      </c>
      <c r="F547" s="329">
        <v>221.20459500000001</v>
      </c>
      <c r="G547" s="329">
        <v>43.634241000000003</v>
      </c>
      <c r="H547" s="329">
        <v>110.380961</v>
      </c>
      <c r="I547" s="329">
        <v>993.41100200000005</v>
      </c>
      <c r="J547" s="329">
        <v>630.63386500000001</v>
      </c>
      <c r="K547" s="329">
        <v>0</v>
      </c>
      <c r="L547" s="329">
        <v>180.34039100000001</v>
      </c>
      <c r="M547" s="329">
        <v>0</v>
      </c>
      <c r="N547" s="383"/>
    </row>
    <row r="548" spans="1:14" s="321" customFormat="1" ht="9" customHeight="1">
      <c r="A548" s="381" t="s">
        <v>8</v>
      </c>
      <c r="B548" s="329">
        <f t="shared" si="31"/>
        <v>18151.584965000002</v>
      </c>
      <c r="C548" s="329">
        <v>517.15480000000002</v>
      </c>
      <c r="D548" s="329">
        <v>0</v>
      </c>
      <c r="E548" s="329">
        <v>20.329397</v>
      </c>
      <c r="F548" s="329">
        <v>142.841004</v>
      </c>
      <c r="G548" s="329">
        <v>60.569488999999997</v>
      </c>
      <c r="H548" s="329">
        <v>91.163735000000003</v>
      </c>
      <c r="I548" s="329">
        <v>4724.0960500000001</v>
      </c>
      <c r="J548" s="329">
        <v>9923.7952160000004</v>
      </c>
      <c r="K548" s="329">
        <v>0</v>
      </c>
      <c r="L548" s="329">
        <v>1111.3046220000001</v>
      </c>
      <c r="M548" s="329">
        <v>1560.3306520000001</v>
      </c>
      <c r="N548" s="383"/>
    </row>
    <row r="549" spans="1:14" s="321" customFormat="1" ht="9" customHeight="1">
      <c r="A549" s="382" t="s">
        <v>9</v>
      </c>
      <c r="B549" s="330">
        <f t="shared" si="31"/>
        <v>9061.6357799999969</v>
      </c>
      <c r="C549" s="330">
        <v>1559.6078809999999</v>
      </c>
      <c r="D549" s="330">
        <v>39.247163999999998</v>
      </c>
      <c r="E549" s="330">
        <v>13.351075</v>
      </c>
      <c r="F549" s="330">
        <v>1131.618866</v>
      </c>
      <c r="G549" s="330">
        <v>137.11436499999999</v>
      </c>
      <c r="H549" s="330">
        <v>300.67300599999999</v>
      </c>
      <c r="I549" s="330">
        <v>3159.591946</v>
      </c>
      <c r="J549" s="330">
        <v>2353.737846</v>
      </c>
      <c r="K549" s="330">
        <v>191.84321</v>
      </c>
      <c r="L549" s="330">
        <v>164.84003200000001</v>
      </c>
      <c r="M549" s="330">
        <v>10.010389</v>
      </c>
      <c r="N549" s="383"/>
    </row>
    <row r="550" spans="1:14" s="321" customFormat="1" ht="9" customHeight="1">
      <c r="A550" s="381" t="s">
        <v>11</v>
      </c>
      <c r="B550" s="329">
        <f t="shared" si="31"/>
        <v>5139.558282</v>
      </c>
      <c r="C550" s="329">
        <v>500.311284</v>
      </c>
      <c r="D550" s="329">
        <v>63.543340000000001</v>
      </c>
      <c r="E550" s="329">
        <v>8.1687999999999997E-2</v>
      </c>
      <c r="F550" s="329">
        <v>652.83039699999995</v>
      </c>
      <c r="G550" s="329">
        <v>39.456297999999997</v>
      </c>
      <c r="H550" s="329">
        <v>164.498591</v>
      </c>
      <c r="I550" s="329">
        <v>1797.4106650000001</v>
      </c>
      <c r="J550" s="329">
        <v>1639.4552490000001</v>
      </c>
      <c r="K550" s="329">
        <v>118.89488799999999</v>
      </c>
      <c r="L550" s="329">
        <v>163.07588200000001</v>
      </c>
      <c r="M550" s="329">
        <v>0</v>
      </c>
      <c r="N550" s="383"/>
    </row>
    <row r="551" spans="1:14" s="321" customFormat="1" ht="9" customHeight="1">
      <c r="A551" s="381" t="s">
        <v>12</v>
      </c>
      <c r="B551" s="329">
        <f t="shared" si="31"/>
        <v>16005.424014</v>
      </c>
      <c r="C551" s="329">
        <v>1633.9662880000001</v>
      </c>
      <c r="D551" s="329">
        <v>0</v>
      </c>
      <c r="E551" s="329">
        <v>78.850786999999997</v>
      </c>
      <c r="F551" s="329">
        <v>409.309506</v>
      </c>
      <c r="G551" s="329">
        <v>312.394184</v>
      </c>
      <c r="H551" s="329">
        <v>452.45710000000003</v>
      </c>
      <c r="I551" s="329">
        <v>4955.5891590000001</v>
      </c>
      <c r="J551" s="329">
        <v>7452.3627919999999</v>
      </c>
      <c r="K551" s="329">
        <v>454.84563600000001</v>
      </c>
      <c r="L551" s="329">
        <v>195.89018999999999</v>
      </c>
      <c r="M551" s="329">
        <v>59.758372000000001</v>
      </c>
      <c r="N551" s="383"/>
    </row>
    <row r="552" spans="1:14" s="321" customFormat="1" ht="9" customHeight="1">
      <c r="A552" s="381" t="s">
        <v>13</v>
      </c>
      <c r="B552" s="329">
        <f t="shared" si="31"/>
        <v>10964.529920999999</v>
      </c>
      <c r="C552" s="329">
        <v>764.61268199999995</v>
      </c>
      <c r="D552" s="329">
        <v>0</v>
      </c>
      <c r="E552" s="329">
        <v>7.9155639999999998</v>
      </c>
      <c r="F552" s="329">
        <v>360.28318899999999</v>
      </c>
      <c r="G552" s="329">
        <v>100.607698</v>
      </c>
      <c r="H552" s="329">
        <v>79.485219000000001</v>
      </c>
      <c r="I552" s="329">
        <v>2389.0166290000002</v>
      </c>
      <c r="J552" s="329">
        <v>7075.5549680000004</v>
      </c>
      <c r="K552" s="329">
        <v>81.840124000000003</v>
      </c>
      <c r="L552" s="329">
        <v>105.213848</v>
      </c>
      <c r="M552" s="329">
        <v>0</v>
      </c>
      <c r="N552" s="383"/>
    </row>
    <row r="553" spans="1:14" s="321" customFormat="1" ht="9" customHeight="1">
      <c r="A553" s="382" t="s">
        <v>14</v>
      </c>
      <c r="B553" s="330">
        <f t="shared" si="31"/>
        <v>7451.863394</v>
      </c>
      <c r="C553" s="330">
        <v>510.869439</v>
      </c>
      <c r="D553" s="330">
        <v>0</v>
      </c>
      <c r="E553" s="330">
        <v>0.370807</v>
      </c>
      <c r="F553" s="330">
        <v>314.76249100000001</v>
      </c>
      <c r="G553" s="330">
        <v>49.527098000000002</v>
      </c>
      <c r="H553" s="330">
        <v>195.99821299999999</v>
      </c>
      <c r="I553" s="330">
        <v>2816.6351519999998</v>
      </c>
      <c r="J553" s="330">
        <v>3470.8687319999999</v>
      </c>
      <c r="K553" s="330">
        <v>70.816385999999994</v>
      </c>
      <c r="L553" s="330">
        <v>22.015076000000001</v>
      </c>
      <c r="M553" s="330">
        <v>0</v>
      </c>
      <c r="N553" s="383"/>
    </row>
    <row r="554" spans="1:14" s="321" customFormat="1" ht="9" customHeight="1">
      <c r="A554" s="381" t="s">
        <v>15</v>
      </c>
      <c r="B554" s="329">
        <f t="shared" si="31"/>
        <v>26325.791976</v>
      </c>
      <c r="C554" s="329">
        <v>4690.282725</v>
      </c>
      <c r="D554" s="329">
        <v>0.332206</v>
      </c>
      <c r="E554" s="329">
        <v>13.962650999999999</v>
      </c>
      <c r="F554" s="329">
        <v>2090.23027</v>
      </c>
      <c r="G554" s="329">
        <v>447.42695099999997</v>
      </c>
      <c r="H554" s="329">
        <v>590.65133700000001</v>
      </c>
      <c r="I554" s="329">
        <v>9684.1949910000003</v>
      </c>
      <c r="J554" s="329">
        <v>7224.3650189999998</v>
      </c>
      <c r="K554" s="329">
        <v>73.237881000000002</v>
      </c>
      <c r="L554" s="329">
        <v>1464.226279</v>
      </c>
      <c r="M554" s="329">
        <v>46.881666000000003</v>
      </c>
      <c r="N554" s="383"/>
    </row>
    <row r="555" spans="1:14" s="321" customFormat="1" ht="9" customHeight="1">
      <c r="A555" s="381" t="s">
        <v>16</v>
      </c>
      <c r="B555" s="329">
        <f t="shared" si="31"/>
        <v>47901.265821000001</v>
      </c>
      <c r="C555" s="329">
        <v>6349.9762039999996</v>
      </c>
      <c r="D555" s="329">
        <v>2.444E-2</v>
      </c>
      <c r="E555" s="329">
        <v>195.36284900000001</v>
      </c>
      <c r="F555" s="329">
        <v>1685.4231070000001</v>
      </c>
      <c r="G555" s="329">
        <v>356.776162</v>
      </c>
      <c r="H555" s="329">
        <v>1215.5394449999999</v>
      </c>
      <c r="I555" s="329">
        <v>16671.518519000001</v>
      </c>
      <c r="J555" s="329">
        <v>17448.627837</v>
      </c>
      <c r="K555" s="329">
        <v>123.291838</v>
      </c>
      <c r="L555" s="329">
        <v>3522.6460470000002</v>
      </c>
      <c r="M555" s="329">
        <v>332.07937299999998</v>
      </c>
      <c r="N555" s="383"/>
    </row>
    <row r="556" spans="1:14" s="321" customFormat="1" ht="9" customHeight="1">
      <c r="A556" s="381" t="s">
        <v>17</v>
      </c>
      <c r="B556" s="329">
        <f t="shared" si="31"/>
        <v>12051.000391</v>
      </c>
      <c r="C556" s="329">
        <v>742.39583000000005</v>
      </c>
      <c r="D556" s="329">
        <v>5.9979999999999999E-2</v>
      </c>
      <c r="E556" s="329">
        <v>136.08444900000001</v>
      </c>
      <c r="F556" s="329">
        <v>701.33956599999999</v>
      </c>
      <c r="G556" s="329">
        <v>94.448105999999996</v>
      </c>
      <c r="H556" s="329">
        <v>235.38249400000001</v>
      </c>
      <c r="I556" s="329">
        <v>4161.3509549999999</v>
      </c>
      <c r="J556" s="329">
        <v>5295.3452669999997</v>
      </c>
      <c r="K556" s="329">
        <v>13.766876</v>
      </c>
      <c r="L556" s="329">
        <v>670.82686799999999</v>
      </c>
      <c r="M556" s="329">
        <v>0</v>
      </c>
      <c r="N556" s="383"/>
    </row>
    <row r="557" spans="1:14" s="321" customFormat="1" ht="9" customHeight="1">
      <c r="A557" s="382" t="s">
        <v>18</v>
      </c>
      <c r="B557" s="330">
        <f t="shared" si="31"/>
        <v>6147.8461669999997</v>
      </c>
      <c r="C557" s="330">
        <v>881.28210100000001</v>
      </c>
      <c r="D557" s="330">
        <v>0</v>
      </c>
      <c r="E557" s="330">
        <v>15.997897999999999</v>
      </c>
      <c r="F557" s="330">
        <v>440.77927699999998</v>
      </c>
      <c r="G557" s="330">
        <v>22.555112999999999</v>
      </c>
      <c r="H557" s="330">
        <v>106.469638</v>
      </c>
      <c r="I557" s="330">
        <v>2089.384971</v>
      </c>
      <c r="J557" s="330">
        <v>1998.6156140000001</v>
      </c>
      <c r="K557" s="330">
        <v>101.958347</v>
      </c>
      <c r="L557" s="330">
        <v>490.80320799999998</v>
      </c>
      <c r="M557" s="330">
        <v>0</v>
      </c>
      <c r="N557" s="383"/>
    </row>
    <row r="558" spans="1:14" s="321" customFormat="1" ht="9" customHeight="1">
      <c r="A558" s="381" t="s">
        <v>19</v>
      </c>
      <c r="B558" s="329">
        <f t="shared" si="31"/>
        <v>4319.34746</v>
      </c>
      <c r="C558" s="329">
        <v>425.18464</v>
      </c>
      <c r="D558" s="329">
        <v>0.82147599999999998</v>
      </c>
      <c r="E558" s="329">
        <v>15.530486</v>
      </c>
      <c r="F558" s="329">
        <v>147.277276</v>
      </c>
      <c r="G558" s="329">
        <v>12.538387</v>
      </c>
      <c r="H558" s="329">
        <v>75.773114000000007</v>
      </c>
      <c r="I558" s="329">
        <v>1547.591416</v>
      </c>
      <c r="J558" s="329">
        <v>1523.547777</v>
      </c>
      <c r="K558" s="329">
        <v>5.8621860000000003</v>
      </c>
      <c r="L558" s="329">
        <v>564.82366000000002</v>
      </c>
      <c r="M558" s="329">
        <v>0.39704200000000001</v>
      </c>
      <c r="N558" s="383"/>
    </row>
    <row r="559" spans="1:14" s="321" customFormat="1" ht="9" customHeight="1">
      <c r="A559" s="381" t="s">
        <v>20</v>
      </c>
      <c r="B559" s="329">
        <f t="shared" si="31"/>
        <v>18129.989885999999</v>
      </c>
      <c r="C559" s="329">
        <v>3289.8422409999998</v>
      </c>
      <c r="D559" s="329">
        <v>10.734158000000001</v>
      </c>
      <c r="E559" s="329">
        <v>20.925964</v>
      </c>
      <c r="F559" s="329">
        <v>585.789222</v>
      </c>
      <c r="G559" s="329">
        <v>266.33093200000002</v>
      </c>
      <c r="H559" s="329">
        <v>650.65415399999995</v>
      </c>
      <c r="I559" s="329">
        <v>6111.9823820000001</v>
      </c>
      <c r="J559" s="329">
        <v>4626.933387</v>
      </c>
      <c r="K559" s="329">
        <v>1418.563093</v>
      </c>
      <c r="L559" s="329">
        <v>382.97273300000001</v>
      </c>
      <c r="M559" s="329">
        <v>765.26161999999999</v>
      </c>
      <c r="N559" s="383"/>
    </row>
    <row r="560" spans="1:14" s="321" customFormat="1" ht="9" customHeight="1">
      <c r="A560" s="381" t="s">
        <v>21</v>
      </c>
      <c r="B560" s="329">
        <f t="shared" si="31"/>
        <v>11390.451129000001</v>
      </c>
      <c r="C560" s="329">
        <v>286.46601199999998</v>
      </c>
      <c r="D560" s="329">
        <v>1.2401279999999999</v>
      </c>
      <c r="E560" s="329">
        <v>11.254671</v>
      </c>
      <c r="F560" s="329">
        <v>387.97945900000002</v>
      </c>
      <c r="G560" s="329">
        <v>59.522995999999999</v>
      </c>
      <c r="H560" s="329">
        <v>110.79749099999999</v>
      </c>
      <c r="I560" s="329">
        <v>3276.155647</v>
      </c>
      <c r="J560" s="329">
        <v>4633.7534050000004</v>
      </c>
      <c r="K560" s="329">
        <v>1810.6933329999999</v>
      </c>
      <c r="L560" s="329">
        <v>773.38876700000003</v>
      </c>
      <c r="M560" s="329">
        <v>39.199219999999997</v>
      </c>
      <c r="N560" s="383"/>
    </row>
    <row r="561" spans="1:14" s="321" customFormat="1" ht="9" customHeight="1">
      <c r="A561" s="382" t="s">
        <v>22</v>
      </c>
      <c r="B561" s="330">
        <f t="shared" si="31"/>
        <v>6986.7416479999993</v>
      </c>
      <c r="C561" s="330">
        <v>947.08555999999999</v>
      </c>
      <c r="D561" s="330">
        <v>13.098093</v>
      </c>
      <c r="E561" s="330">
        <v>5.5154209999999999</v>
      </c>
      <c r="F561" s="330">
        <v>647.09668899999997</v>
      </c>
      <c r="G561" s="330">
        <v>335.99735500000003</v>
      </c>
      <c r="H561" s="330">
        <v>175.142774</v>
      </c>
      <c r="I561" s="330">
        <v>2153.1004250000001</v>
      </c>
      <c r="J561" s="330">
        <v>2038.0012589999999</v>
      </c>
      <c r="K561" s="330">
        <v>213.62060099999999</v>
      </c>
      <c r="L561" s="330">
        <v>30</v>
      </c>
      <c r="M561" s="330">
        <v>428.08347099999997</v>
      </c>
      <c r="N561" s="383"/>
    </row>
    <row r="562" spans="1:14" s="321" customFormat="1" ht="9" customHeight="1">
      <c r="A562" s="381" t="s">
        <v>23</v>
      </c>
      <c r="B562" s="329">
        <f t="shared" si="31"/>
        <v>8365.3722580000012</v>
      </c>
      <c r="C562" s="329">
        <v>1840.6817140000001</v>
      </c>
      <c r="D562" s="329">
        <v>0</v>
      </c>
      <c r="E562" s="329">
        <v>9.9113120000000006</v>
      </c>
      <c r="F562" s="329">
        <v>506.627702</v>
      </c>
      <c r="G562" s="329">
        <v>78.207542000000004</v>
      </c>
      <c r="H562" s="329">
        <v>143.19474700000001</v>
      </c>
      <c r="I562" s="329">
        <v>2623.1249720000001</v>
      </c>
      <c r="J562" s="329">
        <v>2039.1467379999999</v>
      </c>
      <c r="K562" s="329">
        <v>546.63812800000005</v>
      </c>
      <c r="L562" s="329">
        <v>363.43983900000001</v>
      </c>
      <c r="M562" s="329">
        <v>214.399564</v>
      </c>
      <c r="N562" s="383"/>
    </row>
    <row r="563" spans="1:14" s="321" customFormat="1" ht="9" customHeight="1">
      <c r="A563" s="381" t="s">
        <v>24</v>
      </c>
      <c r="B563" s="329">
        <f t="shared" si="31"/>
        <v>8442.8325580000001</v>
      </c>
      <c r="C563" s="329">
        <v>1828.8582449999999</v>
      </c>
      <c r="D563" s="329">
        <v>0</v>
      </c>
      <c r="E563" s="329">
        <v>0</v>
      </c>
      <c r="F563" s="329">
        <v>801.89437499999997</v>
      </c>
      <c r="G563" s="329">
        <v>115.494151</v>
      </c>
      <c r="H563" s="329">
        <v>536.01465099999996</v>
      </c>
      <c r="I563" s="329">
        <v>2056.91462</v>
      </c>
      <c r="J563" s="329">
        <v>1436.4353860000001</v>
      </c>
      <c r="K563" s="329">
        <v>179.18539200000001</v>
      </c>
      <c r="L563" s="329">
        <v>1255.4484950000001</v>
      </c>
      <c r="M563" s="329">
        <v>232.587243</v>
      </c>
      <c r="N563" s="383"/>
    </row>
    <row r="564" spans="1:14" s="321" customFormat="1" ht="9" customHeight="1">
      <c r="A564" s="381" t="s">
        <v>25</v>
      </c>
      <c r="B564" s="329">
        <f t="shared" si="31"/>
        <v>8123.1361700000007</v>
      </c>
      <c r="C564" s="329">
        <v>635.30627600000003</v>
      </c>
      <c r="D564" s="329">
        <v>0</v>
      </c>
      <c r="E564" s="329">
        <v>35.089098</v>
      </c>
      <c r="F564" s="329">
        <v>383.64875000000001</v>
      </c>
      <c r="G564" s="329">
        <v>25.125194</v>
      </c>
      <c r="H564" s="329">
        <v>123.916754</v>
      </c>
      <c r="I564" s="329">
        <v>2671.2893979999999</v>
      </c>
      <c r="J564" s="329">
        <v>3956.7433000000001</v>
      </c>
      <c r="K564" s="329">
        <v>77.063839000000002</v>
      </c>
      <c r="L564" s="329">
        <v>204.05382599999999</v>
      </c>
      <c r="M564" s="329">
        <v>10.899735</v>
      </c>
      <c r="N564" s="383"/>
    </row>
    <row r="565" spans="1:14" s="321" customFormat="1" ht="9" customHeight="1">
      <c r="A565" s="382" t="s">
        <v>26</v>
      </c>
      <c r="B565" s="330">
        <f t="shared" si="31"/>
        <v>8984.6811749999979</v>
      </c>
      <c r="C565" s="330">
        <v>1872.852486</v>
      </c>
      <c r="D565" s="330">
        <v>15.642548</v>
      </c>
      <c r="E565" s="330">
        <v>5.7326930000000003</v>
      </c>
      <c r="F565" s="330">
        <v>254.64158699999999</v>
      </c>
      <c r="G565" s="330">
        <v>45.501094999999999</v>
      </c>
      <c r="H565" s="330">
        <v>656.386932</v>
      </c>
      <c r="I565" s="330">
        <v>3165.7883649999999</v>
      </c>
      <c r="J565" s="330">
        <v>2591.7587749999998</v>
      </c>
      <c r="K565" s="330">
        <v>1.6767840000000001</v>
      </c>
      <c r="L565" s="330">
        <v>374.69990999999999</v>
      </c>
      <c r="M565" s="330">
        <v>0</v>
      </c>
      <c r="N565" s="383"/>
    </row>
    <row r="566" spans="1:14" s="321" customFormat="1" ht="9" customHeight="1">
      <c r="A566" s="381" t="s">
        <v>27</v>
      </c>
      <c r="B566" s="329">
        <f t="shared" si="31"/>
        <v>10799.361692999999</v>
      </c>
      <c r="C566" s="329">
        <v>1341.905561</v>
      </c>
      <c r="D566" s="329">
        <v>0</v>
      </c>
      <c r="E566" s="329">
        <v>2.8760699999999999</v>
      </c>
      <c r="F566" s="329">
        <v>525.354916</v>
      </c>
      <c r="G566" s="329">
        <v>64.368208999999993</v>
      </c>
      <c r="H566" s="329">
        <v>346.14419500000002</v>
      </c>
      <c r="I566" s="329">
        <v>3741.594525</v>
      </c>
      <c r="J566" s="329">
        <v>3187.5065319999999</v>
      </c>
      <c r="K566" s="329">
        <v>280.51541500000002</v>
      </c>
      <c r="L566" s="329">
        <v>1301.3640969999999</v>
      </c>
      <c r="M566" s="329">
        <v>7.7321730000000004</v>
      </c>
      <c r="N566" s="383"/>
    </row>
    <row r="567" spans="1:14" s="321" customFormat="1" ht="9" customHeight="1">
      <c r="A567" s="381" t="s">
        <v>28</v>
      </c>
      <c r="B567" s="329">
        <f t="shared" si="31"/>
        <v>9308.1994640000012</v>
      </c>
      <c r="C567" s="329">
        <v>329.82580200000001</v>
      </c>
      <c r="D567" s="329">
        <v>30.008268000000001</v>
      </c>
      <c r="E567" s="329">
        <v>0</v>
      </c>
      <c r="F567" s="329">
        <v>315.529428</v>
      </c>
      <c r="G567" s="329">
        <v>19.410032999999999</v>
      </c>
      <c r="H567" s="329">
        <v>105.417798</v>
      </c>
      <c r="I567" s="329">
        <v>4871.004508</v>
      </c>
      <c r="J567" s="329">
        <v>3211.992902</v>
      </c>
      <c r="K567" s="329">
        <v>201.98633699999999</v>
      </c>
      <c r="L567" s="329">
        <v>67.425594000000004</v>
      </c>
      <c r="M567" s="329">
        <v>155.598794</v>
      </c>
      <c r="N567" s="383"/>
    </row>
    <row r="568" spans="1:14" s="321" customFormat="1" ht="9" customHeight="1">
      <c r="A568" s="381" t="s">
        <v>29</v>
      </c>
      <c r="B568" s="329">
        <f t="shared" si="31"/>
        <v>9916.3302179999991</v>
      </c>
      <c r="C568" s="329">
        <v>947.16290400000003</v>
      </c>
      <c r="D568" s="329">
        <v>1.8370000000000001E-3</v>
      </c>
      <c r="E568" s="329">
        <v>0.71300300000000005</v>
      </c>
      <c r="F568" s="329">
        <v>286.33063600000003</v>
      </c>
      <c r="G568" s="329">
        <v>21.535336999999998</v>
      </c>
      <c r="H568" s="329">
        <v>93.796835000000002</v>
      </c>
      <c r="I568" s="329">
        <v>4240.9185090000001</v>
      </c>
      <c r="J568" s="329">
        <v>4228.1170659999998</v>
      </c>
      <c r="K568" s="329">
        <v>42.256219999999999</v>
      </c>
      <c r="L568" s="329">
        <v>28.59046</v>
      </c>
      <c r="M568" s="329">
        <v>26.907411</v>
      </c>
      <c r="N568" s="383"/>
    </row>
    <row r="569" spans="1:14" s="321" customFormat="1" ht="9" customHeight="1">
      <c r="A569" s="382" t="s">
        <v>30</v>
      </c>
      <c r="B569" s="330">
        <f t="shared" si="31"/>
        <v>3108.7888750000002</v>
      </c>
      <c r="C569" s="330">
        <v>77.584586999999999</v>
      </c>
      <c r="D569" s="330">
        <v>0</v>
      </c>
      <c r="E569" s="330">
        <v>1.8571740000000001</v>
      </c>
      <c r="F569" s="330">
        <v>127.420388</v>
      </c>
      <c r="G569" s="330">
        <v>13.849641</v>
      </c>
      <c r="H569" s="330">
        <v>15.679052</v>
      </c>
      <c r="I569" s="330">
        <v>1350.5325929999999</v>
      </c>
      <c r="J569" s="330">
        <v>1304.847311</v>
      </c>
      <c r="K569" s="330">
        <v>27.543098000000001</v>
      </c>
      <c r="L569" s="330">
        <v>189.475031</v>
      </c>
      <c r="M569" s="330">
        <v>0</v>
      </c>
      <c r="N569" s="383"/>
    </row>
    <row r="570" spans="1:14" s="321" customFormat="1" ht="9" customHeight="1">
      <c r="A570" s="381" t="s">
        <v>31</v>
      </c>
      <c r="B570" s="329">
        <f t="shared" si="31"/>
        <v>22217.450084</v>
      </c>
      <c r="C570" s="329">
        <v>1250.4304360000001</v>
      </c>
      <c r="D570" s="329">
        <v>0</v>
      </c>
      <c r="E570" s="329">
        <v>159.246219</v>
      </c>
      <c r="F570" s="329">
        <v>2061.1343240000001</v>
      </c>
      <c r="G570" s="329">
        <v>84.970444999999998</v>
      </c>
      <c r="H570" s="329">
        <v>162.844593</v>
      </c>
      <c r="I570" s="329">
        <v>7253.3695459999999</v>
      </c>
      <c r="J570" s="329">
        <v>9894.9885379999996</v>
      </c>
      <c r="K570" s="329">
        <v>1007.722264</v>
      </c>
      <c r="L570" s="329">
        <v>340.83185300000002</v>
      </c>
      <c r="M570" s="329">
        <v>1.9118660000000001</v>
      </c>
      <c r="N570" s="383"/>
    </row>
    <row r="571" spans="1:14" s="321" customFormat="1" ht="9" customHeight="1">
      <c r="A571" s="381" t="s">
        <v>32</v>
      </c>
      <c r="B571" s="329">
        <f t="shared" si="31"/>
        <v>6403.7593300000008</v>
      </c>
      <c r="C571" s="329">
        <v>540.28880400000003</v>
      </c>
      <c r="D571" s="329">
        <v>0</v>
      </c>
      <c r="E571" s="329">
        <v>0.32291799999999998</v>
      </c>
      <c r="F571" s="329">
        <v>198.99849800000001</v>
      </c>
      <c r="G571" s="329">
        <v>49.117649999999998</v>
      </c>
      <c r="H571" s="329">
        <v>46.236880999999997</v>
      </c>
      <c r="I571" s="329">
        <v>2505.198699</v>
      </c>
      <c r="J571" s="329">
        <v>2804.7337440000001</v>
      </c>
      <c r="K571" s="329">
        <v>74.77937</v>
      </c>
      <c r="L571" s="329">
        <v>184.08276599999999</v>
      </c>
      <c r="M571" s="329">
        <v>0</v>
      </c>
      <c r="N571" s="383"/>
    </row>
    <row r="572" spans="1:14" s="321" customFormat="1" ht="9" customHeight="1">
      <c r="A572" s="381" t="s">
        <v>33</v>
      </c>
      <c r="B572" s="329">
        <f t="shared" si="31"/>
        <v>5791.2171420000004</v>
      </c>
      <c r="C572" s="329">
        <v>265.564931</v>
      </c>
      <c r="D572" s="329">
        <v>0</v>
      </c>
      <c r="E572" s="329">
        <v>0</v>
      </c>
      <c r="F572" s="329">
        <v>364.73438299999998</v>
      </c>
      <c r="G572" s="329">
        <v>53.860751999999998</v>
      </c>
      <c r="H572" s="329">
        <v>172.586949</v>
      </c>
      <c r="I572" s="329">
        <v>2338.3117950000001</v>
      </c>
      <c r="J572" s="329">
        <v>2176.9471870000002</v>
      </c>
      <c r="K572" s="329">
        <v>34.187341000000004</v>
      </c>
      <c r="L572" s="329">
        <v>385.02380399999998</v>
      </c>
      <c r="M572" s="329">
        <v>0</v>
      </c>
      <c r="N572" s="383"/>
    </row>
    <row r="573" spans="1:14" s="321" customFormat="1" ht="9" customHeight="1">
      <c r="A573" s="381"/>
      <c r="B573" s="311"/>
      <c r="C573" s="314"/>
      <c r="D573" s="314"/>
      <c r="E573" s="314"/>
      <c r="F573" s="314"/>
      <c r="G573" s="314"/>
      <c r="H573" s="314"/>
      <c r="I573" s="314"/>
      <c r="J573" s="314"/>
      <c r="K573" s="329"/>
      <c r="L573" s="314"/>
      <c r="M573" s="314"/>
      <c r="N573" s="319"/>
    </row>
    <row r="574" spans="1:14" s="321" customFormat="1" ht="9" customHeight="1">
      <c r="A574" s="333">
        <v>2014</v>
      </c>
      <c r="B574" s="303"/>
      <c r="C574" s="378"/>
      <c r="D574" s="378"/>
      <c r="E574" s="378"/>
      <c r="F574" s="378"/>
      <c r="G574" s="378"/>
      <c r="H574" s="378"/>
      <c r="I574" s="378"/>
      <c r="J574" s="378"/>
      <c r="K574" s="378"/>
      <c r="L574" s="378"/>
      <c r="M574" s="378"/>
      <c r="N574" s="319"/>
    </row>
    <row r="575" spans="1:14" s="321" customFormat="1" ht="9" customHeight="1">
      <c r="A575" s="333" t="s">
        <v>1</v>
      </c>
      <c r="B575" s="309">
        <f>SUM(B577:B607)</f>
        <v>377509.72201200004</v>
      </c>
      <c r="C575" s="309">
        <f t="shared" ref="C575:M575" si="32">SUM(C577:C607)</f>
        <v>42650.993800000004</v>
      </c>
      <c r="D575" s="309">
        <f t="shared" si="32"/>
        <v>67.547886000000005</v>
      </c>
      <c r="E575" s="309">
        <f t="shared" si="32"/>
        <v>1078.5517579999998</v>
      </c>
      <c r="F575" s="309">
        <f t="shared" si="32"/>
        <v>18653.258536999994</v>
      </c>
      <c r="G575" s="309">
        <f t="shared" si="32"/>
        <v>3703.5622590000003</v>
      </c>
      <c r="H575" s="309">
        <f t="shared" si="32"/>
        <v>8032.800056</v>
      </c>
      <c r="I575" s="309">
        <f t="shared" si="32"/>
        <v>123997.61833199998</v>
      </c>
      <c r="J575" s="309">
        <f t="shared" si="32"/>
        <v>145784.435038</v>
      </c>
      <c r="K575" s="309">
        <f t="shared" si="32"/>
        <v>5294.5497640000003</v>
      </c>
      <c r="L575" s="309">
        <f t="shared" si="32"/>
        <v>19205.236594000002</v>
      </c>
      <c r="M575" s="309">
        <f t="shared" si="32"/>
        <v>9041.1679879999992</v>
      </c>
      <c r="N575" s="380"/>
    </row>
    <row r="576" spans="1:14" s="321" customFormat="1" ht="3.95" customHeight="1">
      <c r="A576" s="333"/>
      <c r="B576" s="378"/>
      <c r="C576" s="378"/>
      <c r="D576" s="378"/>
      <c r="E576" s="378"/>
      <c r="F576" s="378"/>
      <c r="G576" s="378"/>
      <c r="H576" s="378"/>
      <c r="I576" s="378"/>
      <c r="J576" s="378"/>
      <c r="K576" s="378"/>
      <c r="L576" s="378"/>
      <c r="M576" s="378"/>
      <c r="N576" s="380"/>
    </row>
    <row r="577" spans="1:14" s="321" customFormat="1" ht="9" customHeight="1">
      <c r="A577" s="381" t="s">
        <v>2</v>
      </c>
      <c r="B577" s="329">
        <f>SUM(C577:M577)</f>
        <v>5026.1491319999996</v>
      </c>
      <c r="C577" s="329">
        <v>439.37078600000001</v>
      </c>
      <c r="D577" s="329">
        <v>0</v>
      </c>
      <c r="E577" s="329">
        <v>1.6498390000000001</v>
      </c>
      <c r="F577" s="329">
        <v>504.06221699999998</v>
      </c>
      <c r="G577" s="329">
        <v>64.117148999999998</v>
      </c>
      <c r="H577" s="329">
        <v>61.172404</v>
      </c>
      <c r="I577" s="329">
        <v>1965.8852449999999</v>
      </c>
      <c r="J577" s="329">
        <v>1806.379422</v>
      </c>
      <c r="K577" s="329">
        <v>181.29094000000001</v>
      </c>
      <c r="L577" s="329">
        <v>2.22113</v>
      </c>
      <c r="M577" s="329">
        <v>0</v>
      </c>
      <c r="N577" s="383"/>
    </row>
    <row r="578" spans="1:14" s="321" customFormat="1" ht="9" customHeight="1">
      <c r="A578" s="381" t="s">
        <v>3</v>
      </c>
      <c r="B578" s="329">
        <f t="shared" ref="B578:B607" si="33">SUM(C578:M578)</f>
        <v>11421.982323999999</v>
      </c>
      <c r="C578" s="329">
        <v>2407.49442</v>
      </c>
      <c r="D578" s="329">
        <v>2.2529319999999999</v>
      </c>
      <c r="E578" s="329">
        <v>86.120744000000002</v>
      </c>
      <c r="F578" s="329">
        <v>786.62711400000001</v>
      </c>
      <c r="G578" s="329">
        <v>89.659468000000004</v>
      </c>
      <c r="H578" s="329">
        <v>452.01422600000001</v>
      </c>
      <c r="I578" s="329">
        <v>4300.0797560000001</v>
      </c>
      <c r="J578" s="329">
        <v>2591.3878420000001</v>
      </c>
      <c r="K578" s="329">
        <v>252.576931</v>
      </c>
      <c r="L578" s="329">
        <v>453.768891</v>
      </c>
      <c r="M578" s="329">
        <v>0</v>
      </c>
      <c r="N578" s="383"/>
    </row>
    <row r="579" spans="1:14" s="321" customFormat="1" ht="9" customHeight="1">
      <c r="A579" s="381" t="s">
        <v>4</v>
      </c>
      <c r="B579" s="329">
        <f t="shared" si="33"/>
        <v>3467.8619849999995</v>
      </c>
      <c r="C579" s="329">
        <v>806.89171099999999</v>
      </c>
      <c r="D579" s="329">
        <v>0</v>
      </c>
      <c r="E579" s="329">
        <v>0</v>
      </c>
      <c r="F579" s="329">
        <v>350.67467699999997</v>
      </c>
      <c r="G579" s="329">
        <v>64.847115000000002</v>
      </c>
      <c r="H579" s="329">
        <v>108.093703</v>
      </c>
      <c r="I579" s="329">
        <v>1010.2912</v>
      </c>
      <c r="J579" s="329">
        <v>701.81918599999995</v>
      </c>
      <c r="K579" s="329">
        <v>146.66171199999999</v>
      </c>
      <c r="L579" s="329">
        <v>223.95178999999999</v>
      </c>
      <c r="M579" s="329">
        <v>54.630890999999998</v>
      </c>
      <c r="N579" s="383"/>
    </row>
    <row r="580" spans="1:14" s="321" customFormat="1" ht="9" customHeight="1">
      <c r="A580" s="382" t="s">
        <v>5</v>
      </c>
      <c r="B580" s="330">
        <f t="shared" si="33"/>
        <v>5093.924051</v>
      </c>
      <c r="C580" s="330">
        <v>256.81682499999999</v>
      </c>
      <c r="D580" s="330">
        <v>0.79200000000000004</v>
      </c>
      <c r="E580" s="330">
        <v>1.968763</v>
      </c>
      <c r="F580" s="330">
        <v>385.971856</v>
      </c>
      <c r="G580" s="330">
        <v>60.241700000000002</v>
      </c>
      <c r="H580" s="330">
        <v>89.350549999999998</v>
      </c>
      <c r="I580" s="330">
        <v>1790.9508229999999</v>
      </c>
      <c r="J580" s="330">
        <v>2022.451131</v>
      </c>
      <c r="K580" s="330">
        <v>0</v>
      </c>
      <c r="L580" s="330">
        <v>485.380403</v>
      </c>
      <c r="M580" s="330">
        <v>0</v>
      </c>
      <c r="N580" s="383"/>
    </row>
    <row r="581" spans="1:14" s="321" customFormat="1" ht="9" customHeight="1">
      <c r="A581" s="381" t="s">
        <v>6</v>
      </c>
      <c r="B581" s="329">
        <f t="shared" si="33"/>
        <v>8859.1352360000001</v>
      </c>
      <c r="C581" s="329">
        <v>1353.2081619999999</v>
      </c>
      <c r="D581" s="329">
        <v>0</v>
      </c>
      <c r="E581" s="329">
        <v>40.170859</v>
      </c>
      <c r="F581" s="329">
        <v>679.86734200000001</v>
      </c>
      <c r="G581" s="329">
        <v>101.96780800000001</v>
      </c>
      <c r="H581" s="329">
        <v>429.00340599999998</v>
      </c>
      <c r="I581" s="329">
        <v>3207.7474309999998</v>
      </c>
      <c r="J581" s="329">
        <v>2495.4431009999998</v>
      </c>
      <c r="K581" s="329">
        <v>139.94256799999999</v>
      </c>
      <c r="L581" s="329">
        <v>73.674431999999996</v>
      </c>
      <c r="M581" s="329">
        <v>338.11012699999998</v>
      </c>
      <c r="N581" s="383"/>
    </row>
    <row r="582" spans="1:14" s="321" customFormat="1" ht="9" customHeight="1">
      <c r="A582" s="381" t="s">
        <v>7</v>
      </c>
      <c r="B582" s="329">
        <f t="shared" si="33"/>
        <v>3128.1945590000005</v>
      </c>
      <c r="C582" s="329">
        <v>371.12670500000002</v>
      </c>
      <c r="D582" s="329">
        <v>0</v>
      </c>
      <c r="E582" s="329">
        <v>0</v>
      </c>
      <c r="F582" s="329">
        <v>227.20960500000001</v>
      </c>
      <c r="G582" s="329">
        <v>66.844926999999998</v>
      </c>
      <c r="H582" s="329">
        <v>116.36071200000001</v>
      </c>
      <c r="I582" s="329">
        <v>1154.7356070000001</v>
      </c>
      <c r="J582" s="329">
        <v>940.83320600000002</v>
      </c>
      <c r="K582" s="329">
        <v>0.32999000000000001</v>
      </c>
      <c r="L582" s="329">
        <v>250.75380699999999</v>
      </c>
      <c r="M582" s="329">
        <v>0</v>
      </c>
      <c r="N582" s="383"/>
    </row>
    <row r="583" spans="1:14" s="321" customFormat="1" ht="9" customHeight="1">
      <c r="A583" s="381" t="s">
        <v>8</v>
      </c>
      <c r="B583" s="329">
        <f t="shared" si="33"/>
        <v>22382.437913000002</v>
      </c>
      <c r="C583" s="329">
        <v>497.85497800000002</v>
      </c>
      <c r="D583" s="329">
        <v>0</v>
      </c>
      <c r="E583" s="329">
        <v>26.111796999999999</v>
      </c>
      <c r="F583" s="329">
        <v>175.02929499999999</v>
      </c>
      <c r="G583" s="329">
        <v>85.662164000000004</v>
      </c>
      <c r="H583" s="329">
        <v>53.601270999999997</v>
      </c>
      <c r="I583" s="329">
        <v>4793.5711529999999</v>
      </c>
      <c r="J583" s="329">
        <v>12121.114213999999</v>
      </c>
      <c r="K583" s="329">
        <v>22.018753</v>
      </c>
      <c r="L583" s="329">
        <v>329.03948600000001</v>
      </c>
      <c r="M583" s="329">
        <v>4278.4348019999998</v>
      </c>
      <c r="N583" s="383"/>
    </row>
    <row r="584" spans="1:14" s="321" customFormat="1" ht="9" customHeight="1">
      <c r="A584" s="382" t="s">
        <v>9</v>
      </c>
      <c r="B584" s="330">
        <f t="shared" si="33"/>
        <v>11128.540183999998</v>
      </c>
      <c r="C584" s="330">
        <v>2034.7688869999999</v>
      </c>
      <c r="D584" s="330">
        <v>40.335183999999998</v>
      </c>
      <c r="E584" s="330">
        <v>24.391546000000002</v>
      </c>
      <c r="F584" s="330">
        <v>792.89539600000001</v>
      </c>
      <c r="G584" s="330">
        <v>80.079714999999993</v>
      </c>
      <c r="H584" s="330">
        <v>386.23602199999999</v>
      </c>
      <c r="I584" s="330">
        <v>4369.4053480000002</v>
      </c>
      <c r="J584" s="330">
        <v>2995.760385</v>
      </c>
      <c r="K584" s="330">
        <v>5.7798720000000001</v>
      </c>
      <c r="L584" s="330">
        <v>398.88782900000001</v>
      </c>
      <c r="M584" s="330">
        <v>0</v>
      </c>
      <c r="N584" s="383"/>
    </row>
    <row r="585" spans="1:14" s="321" customFormat="1" ht="9" customHeight="1">
      <c r="A585" s="381" t="s">
        <v>11</v>
      </c>
      <c r="B585" s="329">
        <f t="shared" si="33"/>
        <v>5573.2336020000002</v>
      </c>
      <c r="C585" s="329">
        <v>470.15573799999999</v>
      </c>
      <c r="D585" s="329">
        <v>13.411147</v>
      </c>
      <c r="E585" s="329">
        <v>1.1280000000000001E-3</v>
      </c>
      <c r="F585" s="329">
        <v>498.889499</v>
      </c>
      <c r="G585" s="329">
        <v>13.674863</v>
      </c>
      <c r="H585" s="329">
        <v>132.77569299999999</v>
      </c>
      <c r="I585" s="329">
        <v>1932.4609820000001</v>
      </c>
      <c r="J585" s="329">
        <v>2246.8659189999998</v>
      </c>
      <c r="K585" s="329">
        <v>41.518352999999998</v>
      </c>
      <c r="L585" s="329">
        <v>223.48027999999999</v>
      </c>
      <c r="M585" s="329">
        <v>0</v>
      </c>
      <c r="N585" s="383"/>
    </row>
    <row r="586" spans="1:14" s="321" customFormat="1" ht="9" customHeight="1">
      <c r="A586" s="381" t="s">
        <v>12</v>
      </c>
      <c r="B586" s="329">
        <f t="shared" si="33"/>
        <v>18218.992299000001</v>
      </c>
      <c r="C586" s="329">
        <v>1886.5423430000001</v>
      </c>
      <c r="D586" s="329">
        <v>0</v>
      </c>
      <c r="E586" s="329">
        <v>88.273722000000006</v>
      </c>
      <c r="F586" s="329">
        <v>663.91077399999995</v>
      </c>
      <c r="G586" s="329">
        <v>349.20163700000001</v>
      </c>
      <c r="H586" s="329">
        <v>452.77187099999998</v>
      </c>
      <c r="I586" s="329">
        <v>5405.0009289999998</v>
      </c>
      <c r="J586" s="329">
        <v>8745.1620629999998</v>
      </c>
      <c r="K586" s="329">
        <v>334.522246</v>
      </c>
      <c r="L586" s="329">
        <v>293.60671400000001</v>
      </c>
      <c r="M586" s="329">
        <v>0</v>
      </c>
      <c r="N586" s="383"/>
    </row>
    <row r="587" spans="1:14" s="321" customFormat="1" ht="9" customHeight="1">
      <c r="A587" s="381" t="s">
        <v>13</v>
      </c>
      <c r="B587" s="329">
        <f t="shared" si="33"/>
        <v>13183.503575000001</v>
      </c>
      <c r="C587" s="329">
        <v>740.61023999999998</v>
      </c>
      <c r="D587" s="329">
        <v>0</v>
      </c>
      <c r="E587" s="329">
        <v>7.6596089999999997</v>
      </c>
      <c r="F587" s="329">
        <v>329.31782500000003</v>
      </c>
      <c r="G587" s="329">
        <v>124.88949</v>
      </c>
      <c r="H587" s="329">
        <v>81.235292000000001</v>
      </c>
      <c r="I587" s="329">
        <v>3250.085008</v>
      </c>
      <c r="J587" s="329">
        <v>8274.4352469999994</v>
      </c>
      <c r="K587" s="329">
        <v>105.961275</v>
      </c>
      <c r="L587" s="329">
        <v>269.30958900000002</v>
      </c>
      <c r="M587" s="329">
        <v>0</v>
      </c>
      <c r="N587" s="383"/>
    </row>
    <row r="588" spans="1:14" s="321" customFormat="1" ht="9" customHeight="1">
      <c r="A588" s="382" t="s">
        <v>14</v>
      </c>
      <c r="B588" s="330">
        <f t="shared" si="33"/>
        <v>8281.7503500000003</v>
      </c>
      <c r="C588" s="330">
        <v>630.79326900000001</v>
      </c>
      <c r="D588" s="330">
        <v>0</v>
      </c>
      <c r="E588" s="330">
        <v>0.51233600000000001</v>
      </c>
      <c r="F588" s="330">
        <v>377.72197999999997</v>
      </c>
      <c r="G588" s="330">
        <v>47.001840000000001</v>
      </c>
      <c r="H588" s="330">
        <v>150.36498900000001</v>
      </c>
      <c r="I588" s="330">
        <v>2882.450245</v>
      </c>
      <c r="J588" s="330">
        <v>3972.4564220000002</v>
      </c>
      <c r="K588" s="330">
        <v>184.10867200000001</v>
      </c>
      <c r="L588" s="330">
        <v>36.340597000000002</v>
      </c>
      <c r="M588" s="330">
        <v>0</v>
      </c>
      <c r="N588" s="383"/>
    </row>
    <row r="589" spans="1:14" s="321" customFormat="1" ht="9" customHeight="1">
      <c r="A589" s="381" t="s">
        <v>15</v>
      </c>
      <c r="B589" s="329">
        <f t="shared" si="33"/>
        <v>28363.244994000004</v>
      </c>
      <c r="C589" s="329">
        <v>5046.024488</v>
      </c>
      <c r="D589" s="329">
        <v>0.313608</v>
      </c>
      <c r="E589" s="329">
        <v>42.125529</v>
      </c>
      <c r="F589" s="329">
        <v>2358.5251060000001</v>
      </c>
      <c r="G589" s="329">
        <v>873.18376599999999</v>
      </c>
      <c r="H589" s="329">
        <v>740.91945099999998</v>
      </c>
      <c r="I589" s="329">
        <v>10716.614433000001</v>
      </c>
      <c r="J589" s="329">
        <v>7265.1008659999998</v>
      </c>
      <c r="K589" s="329">
        <v>15.586758</v>
      </c>
      <c r="L589" s="329">
        <v>1300.068133</v>
      </c>
      <c r="M589" s="329">
        <v>4.7828559999999998</v>
      </c>
      <c r="N589" s="383"/>
    </row>
    <row r="590" spans="1:14" s="321" customFormat="1" ht="9" customHeight="1">
      <c r="A590" s="381" t="s">
        <v>16</v>
      </c>
      <c r="B590" s="329">
        <f t="shared" si="33"/>
        <v>60060.108372999995</v>
      </c>
      <c r="C590" s="329">
        <v>7055.3230359999998</v>
      </c>
      <c r="D590" s="329">
        <v>0</v>
      </c>
      <c r="E590" s="329">
        <v>159.521367</v>
      </c>
      <c r="F590" s="329">
        <v>2056.3778160000002</v>
      </c>
      <c r="G590" s="329">
        <v>183.56004899999999</v>
      </c>
      <c r="H590" s="329">
        <v>1306.2604859999999</v>
      </c>
      <c r="I590" s="329">
        <v>17869.858552999998</v>
      </c>
      <c r="J590" s="329">
        <v>23178.107362999999</v>
      </c>
      <c r="K590" s="329">
        <v>422.063762</v>
      </c>
      <c r="L590" s="329">
        <v>6828.0944909999998</v>
      </c>
      <c r="M590" s="329">
        <v>1000.94145</v>
      </c>
      <c r="N590" s="383"/>
    </row>
    <row r="591" spans="1:14" s="321" customFormat="1" ht="9" customHeight="1">
      <c r="A591" s="381" t="s">
        <v>17</v>
      </c>
      <c r="B591" s="329">
        <f t="shared" si="33"/>
        <v>12342.868491000001</v>
      </c>
      <c r="C591" s="329">
        <v>791.64732700000002</v>
      </c>
      <c r="D591" s="329">
        <v>7.2500000000000004E-3</v>
      </c>
      <c r="E591" s="329">
        <v>87.515265999999997</v>
      </c>
      <c r="F591" s="329">
        <v>651.33081200000004</v>
      </c>
      <c r="G591" s="329">
        <v>137.996713</v>
      </c>
      <c r="H591" s="329">
        <v>218.69819100000001</v>
      </c>
      <c r="I591" s="329">
        <v>4291.3955319999995</v>
      </c>
      <c r="J591" s="329">
        <v>5430.9427599999999</v>
      </c>
      <c r="K591" s="329">
        <v>3.9423330000000001</v>
      </c>
      <c r="L591" s="329">
        <v>358.22084000000001</v>
      </c>
      <c r="M591" s="329">
        <v>371.17146700000001</v>
      </c>
      <c r="N591" s="383"/>
    </row>
    <row r="592" spans="1:14" s="321" customFormat="1" ht="9" customHeight="1">
      <c r="A592" s="382" t="s">
        <v>18</v>
      </c>
      <c r="B592" s="330">
        <f t="shared" si="33"/>
        <v>6717.7964510000002</v>
      </c>
      <c r="C592" s="330">
        <v>1092.8985</v>
      </c>
      <c r="D592" s="330">
        <v>0</v>
      </c>
      <c r="E592" s="330">
        <v>17.596017</v>
      </c>
      <c r="F592" s="330">
        <v>537.64049199999999</v>
      </c>
      <c r="G592" s="330">
        <v>23.920925</v>
      </c>
      <c r="H592" s="330">
        <v>148.46718000000001</v>
      </c>
      <c r="I592" s="330">
        <v>1983.7127350000001</v>
      </c>
      <c r="J592" s="330">
        <v>2562.6119130000002</v>
      </c>
      <c r="K592" s="330">
        <v>59.930553000000003</v>
      </c>
      <c r="L592" s="330">
        <v>291.01813600000003</v>
      </c>
      <c r="M592" s="330">
        <v>0</v>
      </c>
      <c r="N592" s="383"/>
    </row>
    <row r="593" spans="1:14" s="321" customFormat="1" ht="9" customHeight="1">
      <c r="A593" s="381" t="s">
        <v>19</v>
      </c>
      <c r="B593" s="329">
        <f t="shared" si="33"/>
        <v>4765.8255760000002</v>
      </c>
      <c r="C593" s="329">
        <v>400.90264400000001</v>
      </c>
      <c r="D593" s="329">
        <v>0</v>
      </c>
      <c r="E593" s="329">
        <v>9.7101459999999999</v>
      </c>
      <c r="F593" s="329">
        <v>263.00611300000003</v>
      </c>
      <c r="G593" s="329">
        <v>7.3225550000000004</v>
      </c>
      <c r="H593" s="329">
        <v>119.22532</v>
      </c>
      <c r="I593" s="329">
        <v>1553.0700690000001</v>
      </c>
      <c r="J593" s="329">
        <v>1926.3876990000001</v>
      </c>
      <c r="K593" s="329">
        <v>8.1042880000000004</v>
      </c>
      <c r="L593" s="329">
        <v>478.09674200000001</v>
      </c>
      <c r="M593" s="329">
        <v>0</v>
      </c>
      <c r="N593" s="383"/>
    </row>
    <row r="594" spans="1:14" s="321" customFormat="1" ht="9" customHeight="1">
      <c r="A594" s="381" t="s">
        <v>20</v>
      </c>
      <c r="B594" s="329">
        <f t="shared" si="33"/>
        <v>21592.232359000001</v>
      </c>
      <c r="C594" s="329">
        <v>3675.2482289999998</v>
      </c>
      <c r="D594" s="329">
        <v>10.359403</v>
      </c>
      <c r="E594" s="329">
        <v>19.829080000000001</v>
      </c>
      <c r="F594" s="329">
        <v>662.85348399999998</v>
      </c>
      <c r="G594" s="329">
        <v>314.22574100000003</v>
      </c>
      <c r="H594" s="329">
        <v>607.85915299999999</v>
      </c>
      <c r="I594" s="329">
        <v>6885.5937039999999</v>
      </c>
      <c r="J594" s="329">
        <v>5873.0364239999999</v>
      </c>
      <c r="K594" s="329">
        <v>600.94328399999995</v>
      </c>
      <c r="L594" s="329">
        <v>870.72162100000003</v>
      </c>
      <c r="M594" s="329">
        <v>2071.5622360000002</v>
      </c>
      <c r="N594" s="383"/>
    </row>
    <row r="595" spans="1:14" s="321" customFormat="1" ht="9" customHeight="1">
      <c r="A595" s="381" t="s">
        <v>21</v>
      </c>
      <c r="B595" s="329">
        <f t="shared" si="33"/>
        <v>13418.566733000001</v>
      </c>
      <c r="C595" s="329">
        <v>307.14178700000002</v>
      </c>
      <c r="D595" s="329">
        <v>0</v>
      </c>
      <c r="E595" s="329">
        <v>15.73823</v>
      </c>
      <c r="F595" s="329">
        <v>384.35914200000002</v>
      </c>
      <c r="G595" s="329">
        <v>63.320250999999999</v>
      </c>
      <c r="H595" s="329">
        <v>119.63866899999999</v>
      </c>
      <c r="I595" s="329">
        <v>4147.2854420000003</v>
      </c>
      <c r="J595" s="329">
        <v>8035.1818030000004</v>
      </c>
      <c r="K595" s="329">
        <v>4.6807610000000004</v>
      </c>
      <c r="L595" s="329">
        <v>320.52932199999998</v>
      </c>
      <c r="M595" s="329">
        <v>20.691326</v>
      </c>
      <c r="N595" s="383"/>
    </row>
    <row r="596" spans="1:14" s="321" customFormat="1" ht="9" customHeight="1">
      <c r="A596" s="382" t="s">
        <v>22</v>
      </c>
      <c r="B596" s="330">
        <f t="shared" si="33"/>
        <v>6457.7416290000001</v>
      </c>
      <c r="C596" s="330">
        <v>1028.993872</v>
      </c>
      <c r="D596" s="330">
        <v>0</v>
      </c>
      <c r="E596" s="330">
        <v>1.689163</v>
      </c>
      <c r="F596" s="330">
        <v>641.38423899999998</v>
      </c>
      <c r="G596" s="330">
        <v>279.51960300000002</v>
      </c>
      <c r="H596" s="330">
        <v>176.14853099999999</v>
      </c>
      <c r="I596" s="330">
        <v>2208.553124</v>
      </c>
      <c r="J596" s="330">
        <v>1942.0758599999999</v>
      </c>
      <c r="K596" s="330">
        <v>111.742463</v>
      </c>
      <c r="L596" s="330">
        <v>64.202269000000001</v>
      </c>
      <c r="M596" s="330">
        <v>3.4325049999999999</v>
      </c>
      <c r="N596" s="383"/>
    </row>
    <row r="597" spans="1:14" s="321" customFormat="1" ht="9" customHeight="1">
      <c r="A597" s="381" t="s">
        <v>23</v>
      </c>
      <c r="B597" s="329">
        <f t="shared" si="33"/>
        <v>9654.522046</v>
      </c>
      <c r="C597" s="329">
        <v>2146.551547</v>
      </c>
      <c r="D597" s="329">
        <v>0</v>
      </c>
      <c r="E597" s="329">
        <v>9.6142450000000004</v>
      </c>
      <c r="F597" s="329">
        <v>633.98617100000001</v>
      </c>
      <c r="G597" s="329">
        <v>79.549628999999996</v>
      </c>
      <c r="H597" s="329">
        <v>303.74299999999999</v>
      </c>
      <c r="I597" s="329">
        <v>2641.5242429999998</v>
      </c>
      <c r="J597" s="329">
        <v>3449.3040700000001</v>
      </c>
      <c r="K597" s="329">
        <v>195.79542499999999</v>
      </c>
      <c r="L597" s="329">
        <v>112.978754</v>
      </c>
      <c r="M597" s="329">
        <v>81.474962000000005</v>
      </c>
      <c r="N597" s="383"/>
    </row>
    <row r="598" spans="1:14" s="321" customFormat="1" ht="9" customHeight="1">
      <c r="A598" s="381" t="s">
        <v>24</v>
      </c>
      <c r="B598" s="329">
        <f t="shared" si="33"/>
        <v>8348.8313669999989</v>
      </c>
      <c r="C598" s="329">
        <v>1880.253655</v>
      </c>
      <c r="D598" s="329">
        <v>0</v>
      </c>
      <c r="E598" s="329">
        <v>2.725E-2</v>
      </c>
      <c r="F598" s="329">
        <v>933.81104900000003</v>
      </c>
      <c r="G598" s="329">
        <v>35.823253999999999</v>
      </c>
      <c r="H598" s="329">
        <v>223.790404</v>
      </c>
      <c r="I598" s="329">
        <v>1993.372899</v>
      </c>
      <c r="J598" s="329">
        <v>1642.2550309999999</v>
      </c>
      <c r="K598" s="329">
        <v>357.34711600000003</v>
      </c>
      <c r="L598" s="329">
        <v>900.19977600000004</v>
      </c>
      <c r="M598" s="329">
        <v>381.95093300000002</v>
      </c>
      <c r="N598" s="383"/>
    </row>
    <row r="599" spans="1:14" s="321" customFormat="1" ht="9" customHeight="1">
      <c r="A599" s="381" t="s">
        <v>25</v>
      </c>
      <c r="B599" s="329">
        <f t="shared" si="33"/>
        <v>10022.650031000001</v>
      </c>
      <c r="C599" s="329">
        <v>752.73642400000006</v>
      </c>
      <c r="D599" s="329">
        <v>5.74E-2</v>
      </c>
      <c r="E599" s="329">
        <v>46.243468</v>
      </c>
      <c r="F599" s="329">
        <v>457.18415599999997</v>
      </c>
      <c r="G599" s="329">
        <v>84.400953999999999</v>
      </c>
      <c r="H599" s="329">
        <v>145.472363</v>
      </c>
      <c r="I599" s="329">
        <v>2965.6796399999998</v>
      </c>
      <c r="J599" s="329">
        <v>4483.6794090000003</v>
      </c>
      <c r="K599" s="329">
        <v>58.401425000000003</v>
      </c>
      <c r="L599" s="329">
        <v>989.19205799999997</v>
      </c>
      <c r="M599" s="329">
        <v>39.602733999999998</v>
      </c>
      <c r="N599" s="383"/>
    </row>
    <row r="600" spans="1:14" s="321" customFormat="1" ht="9" customHeight="1">
      <c r="A600" s="382" t="s">
        <v>26</v>
      </c>
      <c r="B600" s="330">
        <f t="shared" si="33"/>
        <v>9429.4871779999994</v>
      </c>
      <c r="C600" s="330">
        <v>1812.182947</v>
      </c>
      <c r="D600" s="330">
        <v>0</v>
      </c>
      <c r="E600" s="330">
        <v>0</v>
      </c>
      <c r="F600" s="330">
        <v>292.722238</v>
      </c>
      <c r="G600" s="330">
        <v>83.120446999999999</v>
      </c>
      <c r="H600" s="330">
        <v>215.83140700000001</v>
      </c>
      <c r="I600" s="330">
        <v>3560.7677680000002</v>
      </c>
      <c r="J600" s="330">
        <v>3320.5166399999998</v>
      </c>
      <c r="K600" s="330">
        <v>46.498522999999999</v>
      </c>
      <c r="L600" s="330">
        <v>97.847207999999995</v>
      </c>
      <c r="M600" s="330">
        <v>0</v>
      </c>
      <c r="N600" s="383"/>
    </row>
    <row r="601" spans="1:14" s="321" customFormat="1" ht="9" customHeight="1">
      <c r="A601" s="381" t="s">
        <v>27</v>
      </c>
      <c r="B601" s="329">
        <f t="shared" si="33"/>
        <v>12190.135023000001</v>
      </c>
      <c r="C601" s="329">
        <v>1356.087624</v>
      </c>
      <c r="D601" s="329">
        <v>0</v>
      </c>
      <c r="E601" s="329">
        <v>1.2172689999999999</v>
      </c>
      <c r="F601" s="329">
        <v>918.33934799999997</v>
      </c>
      <c r="G601" s="329">
        <v>171.748929</v>
      </c>
      <c r="H601" s="329">
        <v>669.61904700000002</v>
      </c>
      <c r="I601" s="329">
        <v>3776.0548010000002</v>
      </c>
      <c r="J601" s="329">
        <v>4476.9542520000005</v>
      </c>
      <c r="K601" s="329">
        <v>75.516623999999993</v>
      </c>
      <c r="L601" s="329">
        <v>732.74000799999999</v>
      </c>
      <c r="M601" s="329">
        <v>11.857120999999999</v>
      </c>
      <c r="N601" s="383"/>
    </row>
    <row r="602" spans="1:14" s="321" customFormat="1" ht="9" customHeight="1">
      <c r="A602" s="381" t="s">
        <v>28</v>
      </c>
      <c r="B602" s="329">
        <f t="shared" si="33"/>
        <v>9356.5416129999994</v>
      </c>
      <c r="C602" s="329">
        <v>374.84132899999997</v>
      </c>
      <c r="D602" s="329">
        <v>0</v>
      </c>
      <c r="E602" s="329">
        <v>0</v>
      </c>
      <c r="F602" s="329">
        <v>304.83853900000003</v>
      </c>
      <c r="G602" s="329">
        <v>14.231125</v>
      </c>
      <c r="H602" s="329">
        <v>151.78092799999999</v>
      </c>
      <c r="I602" s="329">
        <v>4693.6582539999999</v>
      </c>
      <c r="J602" s="329">
        <v>3223.170873</v>
      </c>
      <c r="K602" s="329">
        <v>146.996858</v>
      </c>
      <c r="L602" s="329">
        <v>108.865762</v>
      </c>
      <c r="M602" s="329">
        <v>338.15794499999998</v>
      </c>
      <c r="N602" s="383"/>
    </row>
    <row r="603" spans="1:14" s="321" customFormat="1" ht="9" customHeight="1">
      <c r="A603" s="381" t="s">
        <v>29</v>
      </c>
      <c r="B603" s="329">
        <f t="shared" si="33"/>
        <v>11972.404522000001</v>
      </c>
      <c r="C603" s="329">
        <v>922.55560000000003</v>
      </c>
      <c r="D603" s="329">
        <v>0</v>
      </c>
      <c r="E603" s="329">
        <v>0.85691600000000001</v>
      </c>
      <c r="F603" s="329">
        <v>322.61352099999999</v>
      </c>
      <c r="G603" s="329">
        <v>20.969691000000001</v>
      </c>
      <c r="H603" s="329">
        <v>122.73688300000001</v>
      </c>
      <c r="I603" s="329">
        <v>6059.6783759999998</v>
      </c>
      <c r="J603" s="329">
        <v>3643.1136630000001</v>
      </c>
      <c r="K603" s="321">
        <v>42.037495999999997</v>
      </c>
      <c r="L603" s="329">
        <v>837.84237599999994</v>
      </c>
      <c r="M603" s="329">
        <v>0</v>
      </c>
      <c r="N603" s="383"/>
    </row>
    <row r="604" spans="1:14" s="321" customFormat="1" ht="9" customHeight="1">
      <c r="A604" s="382" t="s">
        <v>30</v>
      </c>
      <c r="B604" s="330">
        <f t="shared" si="33"/>
        <v>3486.3880339999996</v>
      </c>
      <c r="C604" s="330">
        <v>93.480148</v>
      </c>
      <c r="D604" s="330">
        <v>1.8962E-2</v>
      </c>
      <c r="E604" s="330">
        <v>6.4873029999999998</v>
      </c>
      <c r="F604" s="330">
        <v>150.76545899999999</v>
      </c>
      <c r="G604" s="330">
        <v>20.503613999999999</v>
      </c>
      <c r="H604" s="330">
        <v>5.4521839999999999</v>
      </c>
      <c r="I604" s="330">
        <v>1556.0597740000001</v>
      </c>
      <c r="J604" s="330">
        <v>1596.0433009999999</v>
      </c>
      <c r="K604" s="330">
        <v>0</v>
      </c>
      <c r="L604" s="330">
        <v>57.577289</v>
      </c>
      <c r="M604" s="330">
        <v>0</v>
      </c>
      <c r="N604" s="383"/>
    </row>
    <row r="605" spans="1:14" s="321" customFormat="1" ht="9" customHeight="1">
      <c r="A605" s="381" t="s">
        <v>31</v>
      </c>
      <c r="B605" s="329">
        <f t="shared" si="33"/>
        <v>24522.826144999999</v>
      </c>
      <c r="C605" s="329">
        <v>1337.3143259999999</v>
      </c>
      <c r="D605" s="329">
        <v>0</v>
      </c>
      <c r="E605" s="329">
        <v>378.621082</v>
      </c>
      <c r="F605" s="329">
        <v>999.50811299999998</v>
      </c>
      <c r="G605" s="329">
        <v>109.50503999999999</v>
      </c>
      <c r="H605" s="329">
        <v>183.10213300000001</v>
      </c>
      <c r="I605" s="329">
        <v>7844.6858149999998</v>
      </c>
      <c r="J605" s="329">
        <v>10815.847110999999</v>
      </c>
      <c r="K605" s="329">
        <v>1579.097912</v>
      </c>
      <c r="L605" s="329">
        <v>1230.7779800000001</v>
      </c>
      <c r="M605" s="329">
        <v>44.366633</v>
      </c>
      <c r="N605" s="383"/>
    </row>
    <row r="606" spans="1:14" s="321" customFormat="1" ht="9" customHeight="1">
      <c r="A606" s="381" t="s">
        <v>32</v>
      </c>
      <c r="B606" s="329">
        <f t="shared" si="33"/>
        <v>7018.4234219999998</v>
      </c>
      <c r="C606" s="329">
        <v>569.50070300000004</v>
      </c>
      <c r="D606" s="329">
        <v>0</v>
      </c>
      <c r="E606" s="329">
        <v>0.90530299999999997</v>
      </c>
      <c r="F606" s="329">
        <v>212.435103</v>
      </c>
      <c r="G606" s="329">
        <v>36.288319999999999</v>
      </c>
      <c r="H606" s="329">
        <v>48.157004000000001</v>
      </c>
      <c r="I606" s="329">
        <v>2535.9732090000002</v>
      </c>
      <c r="J606" s="329">
        <v>3175.8061779999998</v>
      </c>
      <c r="K606" s="329">
        <v>151.152871</v>
      </c>
      <c r="L606" s="329">
        <v>288.20473099999998</v>
      </c>
      <c r="M606" s="329">
        <v>0</v>
      </c>
      <c r="N606" s="383"/>
    </row>
    <row r="607" spans="1:14" s="321" customFormat="1" ht="9" customHeight="1">
      <c r="A607" s="381" t="s">
        <v>33</v>
      </c>
      <c r="B607" s="329">
        <f t="shared" si="33"/>
        <v>2023.4228150000001</v>
      </c>
      <c r="C607" s="329">
        <v>111.67555</v>
      </c>
      <c r="D607" s="329">
        <v>0</v>
      </c>
      <c r="E607" s="329">
        <v>3.9937809999999998</v>
      </c>
      <c r="F607" s="329">
        <v>99.400056000000006</v>
      </c>
      <c r="G607" s="329">
        <v>16.183776999999999</v>
      </c>
      <c r="H607" s="329">
        <v>12.917583</v>
      </c>
      <c r="I607" s="329">
        <v>651.41623400000003</v>
      </c>
      <c r="J607" s="329">
        <v>830.19168400000001</v>
      </c>
      <c r="K607" s="329">
        <v>0</v>
      </c>
      <c r="L607" s="329">
        <v>297.64415000000002</v>
      </c>
      <c r="M607" s="329">
        <v>0</v>
      </c>
      <c r="N607" s="384"/>
    </row>
    <row r="608" spans="1:14" s="321" customFormat="1" ht="9" customHeight="1">
      <c r="A608" s="381"/>
      <c r="B608" s="311"/>
      <c r="C608" s="314"/>
      <c r="D608" s="314"/>
      <c r="E608" s="314"/>
      <c r="F608" s="314"/>
      <c r="G608" s="314"/>
      <c r="H608" s="314"/>
      <c r="I608" s="314"/>
      <c r="J608" s="314"/>
      <c r="K608" s="329"/>
      <c r="L608" s="314"/>
      <c r="M608" s="314"/>
      <c r="N608" s="319"/>
    </row>
    <row r="609" spans="1:14" s="321" customFormat="1" ht="9" customHeight="1">
      <c r="A609" s="333">
        <v>2015</v>
      </c>
      <c r="B609" s="329"/>
      <c r="C609" s="329"/>
      <c r="D609" s="329"/>
      <c r="E609" s="329"/>
      <c r="F609" s="329"/>
      <c r="G609" s="329"/>
      <c r="H609" s="329"/>
      <c r="I609" s="329"/>
      <c r="J609" s="329"/>
      <c r="K609" s="329"/>
      <c r="L609" s="329"/>
      <c r="M609" s="329"/>
      <c r="N609" s="319"/>
    </row>
    <row r="610" spans="1:14" s="321" customFormat="1" ht="9" customHeight="1">
      <c r="A610" s="333" t="s">
        <v>1</v>
      </c>
      <c r="B610" s="309">
        <f>SUM(B612:B642)</f>
        <v>390297.99074699997</v>
      </c>
      <c r="C610" s="309">
        <v>46726.764707000002</v>
      </c>
      <c r="D610" s="309">
        <v>48.502557000000003</v>
      </c>
      <c r="E610" s="309">
        <v>892.99629700000003</v>
      </c>
      <c r="F610" s="309">
        <v>21009.272217999998</v>
      </c>
      <c r="G610" s="309">
        <v>3172.2678000000001</v>
      </c>
      <c r="H610" s="309">
        <v>8078.8049609999998</v>
      </c>
      <c r="I610" s="309">
        <v>129528.835977</v>
      </c>
      <c r="J610" s="309">
        <v>149960.48235000001</v>
      </c>
      <c r="K610" s="309">
        <v>7849.4300560000001</v>
      </c>
      <c r="L610" s="309">
        <v>16807.326541999999</v>
      </c>
      <c r="M610" s="309">
        <v>6223.3072819999998</v>
      </c>
      <c r="N610" s="380"/>
    </row>
    <row r="611" spans="1:14" s="321" customFormat="1" ht="3.95" customHeight="1">
      <c r="A611" s="333"/>
      <c r="B611" s="378"/>
      <c r="C611" s="378"/>
      <c r="D611" s="378"/>
      <c r="E611" s="378"/>
      <c r="F611" s="378"/>
      <c r="G611" s="378"/>
      <c r="H611" s="378"/>
      <c r="I611" s="378"/>
      <c r="J611" s="378"/>
      <c r="K611" s="378"/>
      <c r="L611" s="378"/>
      <c r="M611" s="378"/>
      <c r="N611" s="380"/>
    </row>
    <row r="612" spans="1:14" s="321" customFormat="1" ht="9" customHeight="1">
      <c r="A612" s="381" t="s">
        <v>2</v>
      </c>
      <c r="B612" s="329">
        <f t="shared" ref="B612" si="34">SUM(C612:M612)</f>
        <v>5207.9469630000003</v>
      </c>
      <c r="C612" s="329">
        <v>483.405394</v>
      </c>
      <c r="D612" s="329">
        <v>0</v>
      </c>
      <c r="E612" s="329">
        <v>4.1927890000000003</v>
      </c>
      <c r="F612" s="329">
        <v>543.64969099999996</v>
      </c>
      <c r="G612" s="329">
        <v>53.795938</v>
      </c>
      <c r="H612" s="329">
        <v>129.33262999999999</v>
      </c>
      <c r="I612" s="329">
        <v>2057.7335680000001</v>
      </c>
      <c r="J612" s="329">
        <v>1611.3327099999999</v>
      </c>
      <c r="K612" s="329">
        <v>7.8695180000000002</v>
      </c>
      <c r="L612" s="329">
        <v>97.214053000000007</v>
      </c>
      <c r="M612" s="329">
        <v>219.420672</v>
      </c>
      <c r="N612" s="383">
        <v>0</v>
      </c>
    </row>
    <row r="613" spans="1:14" s="321" customFormat="1" ht="9" customHeight="1">
      <c r="A613" s="381" t="s">
        <v>3</v>
      </c>
      <c r="B613" s="329">
        <v>12188.621765</v>
      </c>
      <c r="C613" s="329">
        <v>2220.7199489999998</v>
      </c>
      <c r="D613" s="329">
        <v>0</v>
      </c>
      <c r="E613" s="329">
        <v>3.3846319999999999</v>
      </c>
      <c r="F613" s="329">
        <v>883.83252000000005</v>
      </c>
      <c r="G613" s="329">
        <v>35.520203000000002</v>
      </c>
      <c r="H613" s="329">
        <v>725.80069500000002</v>
      </c>
      <c r="I613" s="329">
        <v>5012.59962</v>
      </c>
      <c r="J613" s="329">
        <v>1859.4064490000001</v>
      </c>
      <c r="K613" s="329">
        <v>10.833143</v>
      </c>
      <c r="L613" s="329">
        <v>1390.3324190000001</v>
      </c>
      <c r="M613" s="329">
        <v>46.192135</v>
      </c>
      <c r="N613" s="383">
        <v>0</v>
      </c>
    </row>
    <row r="614" spans="1:14" s="321" customFormat="1" ht="9" customHeight="1">
      <c r="A614" s="381" t="s">
        <v>4</v>
      </c>
      <c r="B614" s="329">
        <v>3696.3602139999998</v>
      </c>
      <c r="C614" s="329">
        <v>852.92414099999996</v>
      </c>
      <c r="D614" s="329">
        <v>0</v>
      </c>
      <c r="E614" s="329">
        <v>0</v>
      </c>
      <c r="F614" s="329">
        <v>408.95235200000002</v>
      </c>
      <c r="G614" s="329">
        <v>64.437057999999993</v>
      </c>
      <c r="H614" s="329">
        <v>139.11125200000001</v>
      </c>
      <c r="I614" s="329">
        <v>1064.5559209999999</v>
      </c>
      <c r="J614" s="329">
        <v>714.27542100000005</v>
      </c>
      <c r="K614" s="329">
        <v>188.926703</v>
      </c>
      <c r="L614" s="329">
        <v>199.10630399999999</v>
      </c>
      <c r="M614" s="329">
        <v>64.071061999999998</v>
      </c>
      <c r="N614" s="383">
        <v>0</v>
      </c>
    </row>
    <row r="615" spans="1:14" s="321" customFormat="1" ht="9" customHeight="1">
      <c r="A615" s="382" t="s">
        <v>5</v>
      </c>
      <c r="B615" s="330">
        <v>5549.4612209999996</v>
      </c>
      <c r="C615" s="330">
        <v>248.95894999999999</v>
      </c>
      <c r="D615" s="330">
        <v>0</v>
      </c>
      <c r="E615" s="330">
        <v>1.2026479999999999</v>
      </c>
      <c r="F615" s="330">
        <v>297.53946400000001</v>
      </c>
      <c r="G615" s="330">
        <v>27.734725999999998</v>
      </c>
      <c r="H615" s="330">
        <v>172.96044000000001</v>
      </c>
      <c r="I615" s="330">
        <v>2103.4540940000002</v>
      </c>
      <c r="J615" s="330">
        <v>2251.7715760000001</v>
      </c>
      <c r="K615" s="330">
        <v>0</v>
      </c>
      <c r="L615" s="330">
        <v>445.83932299999998</v>
      </c>
      <c r="M615" s="330">
        <v>0</v>
      </c>
      <c r="N615" s="383">
        <v>0</v>
      </c>
    </row>
    <row r="616" spans="1:14" s="321" customFormat="1" ht="9" customHeight="1">
      <c r="A616" s="381" t="s">
        <v>6</v>
      </c>
      <c r="B616" s="329">
        <v>9403.5963250000004</v>
      </c>
      <c r="C616" s="329">
        <v>1363.1629459999999</v>
      </c>
      <c r="D616" s="329">
        <v>0</v>
      </c>
      <c r="E616" s="329">
        <v>47.724870000000003</v>
      </c>
      <c r="F616" s="329">
        <v>917.95731000000001</v>
      </c>
      <c r="G616" s="329">
        <v>210.85543999999999</v>
      </c>
      <c r="H616" s="329">
        <v>223.43682899999999</v>
      </c>
      <c r="I616" s="329">
        <v>3413.0083370000002</v>
      </c>
      <c r="J616" s="329">
        <v>2780.433732</v>
      </c>
      <c r="K616" s="329">
        <v>52.929153999999997</v>
      </c>
      <c r="L616" s="329">
        <v>99.957164000000006</v>
      </c>
      <c r="M616" s="329">
        <v>294.13054299999999</v>
      </c>
      <c r="N616" s="383">
        <v>0</v>
      </c>
    </row>
    <row r="617" spans="1:14" s="321" customFormat="1" ht="9" customHeight="1">
      <c r="A617" s="381" t="s">
        <v>7</v>
      </c>
      <c r="B617" s="329">
        <v>3023.7698959999998</v>
      </c>
      <c r="C617" s="329">
        <v>419.01303000000001</v>
      </c>
      <c r="D617" s="329">
        <v>0</v>
      </c>
      <c r="E617" s="329">
        <v>0</v>
      </c>
      <c r="F617" s="329">
        <v>232.571335</v>
      </c>
      <c r="G617" s="329">
        <v>100.35504</v>
      </c>
      <c r="H617" s="329">
        <v>100.795743</v>
      </c>
      <c r="I617" s="329">
        <v>1181.37969</v>
      </c>
      <c r="J617" s="329">
        <v>775.65618800000004</v>
      </c>
      <c r="K617" s="329">
        <v>6.1219219999999996</v>
      </c>
      <c r="L617" s="329">
        <v>207.876948</v>
      </c>
      <c r="M617" s="329">
        <v>0</v>
      </c>
      <c r="N617" s="383">
        <v>0</v>
      </c>
    </row>
    <row r="618" spans="1:14" s="321" customFormat="1" ht="9" customHeight="1">
      <c r="A618" s="381" t="s">
        <v>8</v>
      </c>
      <c r="B618" s="329">
        <v>19774.455263</v>
      </c>
      <c r="C618" s="329">
        <v>462.11153400000001</v>
      </c>
      <c r="D618" s="329">
        <v>0</v>
      </c>
      <c r="E618" s="329">
        <v>26.156970999999999</v>
      </c>
      <c r="F618" s="329">
        <v>150.19516200000001</v>
      </c>
      <c r="G618" s="329">
        <v>54.042095000000003</v>
      </c>
      <c r="H618" s="329">
        <v>87.414392000000007</v>
      </c>
      <c r="I618" s="329">
        <v>4643.3430289999997</v>
      </c>
      <c r="J618" s="329">
        <v>11012.466817</v>
      </c>
      <c r="K618" s="329">
        <v>0</v>
      </c>
      <c r="L618" s="329">
        <v>52.808962000000001</v>
      </c>
      <c r="M618" s="329">
        <v>3285.9163010000002</v>
      </c>
      <c r="N618" s="383">
        <v>0</v>
      </c>
    </row>
    <row r="619" spans="1:14" s="321" customFormat="1" ht="9" customHeight="1">
      <c r="A619" s="382" t="s">
        <v>9</v>
      </c>
      <c r="B619" s="330">
        <v>12063.842153</v>
      </c>
      <c r="C619" s="330">
        <v>2327.3892729999998</v>
      </c>
      <c r="D619" s="330">
        <v>48.502557000000003</v>
      </c>
      <c r="E619" s="330">
        <v>20.469942</v>
      </c>
      <c r="F619" s="330">
        <v>1044.6986790000001</v>
      </c>
      <c r="G619" s="330">
        <v>68.639218</v>
      </c>
      <c r="H619" s="330">
        <v>304.45551699999999</v>
      </c>
      <c r="I619" s="330">
        <v>4586.9839860000002</v>
      </c>
      <c r="J619" s="330">
        <v>3438.5105669999998</v>
      </c>
      <c r="K619" s="330">
        <v>10.914764</v>
      </c>
      <c r="L619" s="330">
        <v>213.27764999999999</v>
      </c>
      <c r="M619" s="330">
        <v>0</v>
      </c>
      <c r="N619" s="383">
        <v>0</v>
      </c>
    </row>
    <row r="620" spans="1:14" s="321" customFormat="1" ht="9" customHeight="1">
      <c r="A620" s="381" t="s">
        <v>11</v>
      </c>
      <c r="B620" s="329">
        <v>6358.0578869999999</v>
      </c>
      <c r="C620" s="329">
        <v>571.49722299999996</v>
      </c>
      <c r="D620" s="329">
        <v>0</v>
      </c>
      <c r="E620" s="329">
        <v>5.4761999999999998E-2</v>
      </c>
      <c r="F620" s="329">
        <v>722.03125299999999</v>
      </c>
      <c r="G620" s="329">
        <v>31.528936000000002</v>
      </c>
      <c r="H620" s="329">
        <v>141.101291</v>
      </c>
      <c r="I620" s="329">
        <v>2020.65696</v>
      </c>
      <c r="J620" s="329">
        <v>2578.426207</v>
      </c>
      <c r="K620" s="329">
        <v>0</v>
      </c>
      <c r="L620" s="329">
        <v>249.51163</v>
      </c>
      <c r="M620" s="329">
        <v>43.249625000000002</v>
      </c>
      <c r="N620" s="383">
        <v>0</v>
      </c>
    </row>
    <row r="621" spans="1:14" s="321" customFormat="1" ht="9" customHeight="1">
      <c r="A621" s="381" t="s">
        <v>12</v>
      </c>
      <c r="B621" s="329">
        <v>18542.796077999999</v>
      </c>
      <c r="C621" s="329">
        <v>1977.6605730000001</v>
      </c>
      <c r="D621" s="329">
        <v>0</v>
      </c>
      <c r="E621" s="329">
        <v>76.477630000000005</v>
      </c>
      <c r="F621" s="329">
        <v>764.098747</v>
      </c>
      <c r="G621" s="329">
        <v>296.37039600000003</v>
      </c>
      <c r="H621" s="329">
        <v>393.33794699999999</v>
      </c>
      <c r="I621" s="329">
        <v>5775.4687459999996</v>
      </c>
      <c r="J621" s="329">
        <v>8202.4487809999991</v>
      </c>
      <c r="K621" s="329">
        <v>60.280008000000002</v>
      </c>
      <c r="L621" s="329">
        <v>996.65324999999996</v>
      </c>
      <c r="M621" s="329">
        <v>0</v>
      </c>
      <c r="N621" s="383">
        <v>0</v>
      </c>
    </row>
    <row r="622" spans="1:14" s="321" customFormat="1" ht="9" customHeight="1">
      <c r="A622" s="381" t="s">
        <v>13</v>
      </c>
      <c r="B622" s="329">
        <v>6261.7013630000001</v>
      </c>
      <c r="C622" s="329">
        <v>510.62368400000003</v>
      </c>
      <c r="D622" s="329">
        <v>0</v>
      </c>
      <c r="E622" s="329">
        <v>66.020043000000001</v>
      </c>
      <c r="F622" s="329">
        <v>232.564582</v>
      </c>
      <c r="G622" s="329">
        <v>75.886178999999998</v>
      </c>
      <c r="H622" s="329">
        <v>55.429107999999999</v>
      </c>
      <c r="I622" s="329">
        <v>1745.2354660000001</v>
      </c>
      <c r="J622" s="329">
        <v>3491.7122650000001</v>
      </c>
      <c r="K622" s="329">
        <v>0</v>
      </c>
      <c r="L622" s="329">
        <v>84.230035999999998</v>
      </c>
      <c r="M622" s="329">
        <v>0</v>
      </c>
      <c r="N622" s="383">
        <v>0</v>
      </c>
    </row>
    <row r="623" spans="1:14" s="321" customFormat="1" ht="9" customHeight="1">
      <c r="A623" s="382" t="s">
        <v>14</v>
      </c>
      <c r="B623" s="330">
        <v>9624.0943299999999</v>
      </c>
      <c r="C623" s="330">
        <v>649.52434400000004</v>
      </c>
      <c r="D623" s="330">
        <v>0</v>
      </c>
      <c r="E623" s="330">
        <v>4.1016999999999998E-2</v>
      </c>
      <c r="F623" s="330">
        <v>403.12305800000001</v>
      </c>
      <c r="G623" s="330">
        <v>59.775373000000002</v>
      </c>
      <c r="H623" s="330">
        <v>182.74457000000001</v>
      </c>
      <c r="I623" s="330">
        <v>3217.6791450000001</v>
      </c>
      <c r="J623" s="330">
        <v>4940.8374999999996</v>
      </c>
      <c r="K623" s="330">
        <v>148.98481799999999</v>
      </c>
      <c r="L623" s="330">
        <v>21.384505000000001</v>
      </c>
      <c r="M623" s="330">
        <v>0</v>
      </c>
      <c r="N623" s="383">
        <v>0</v>
      </c>
    </row>
    <row r="624" spans="1:14" s="321" customFormat="1" ht="9" customHeight="1">
      <c r="A624" s="381" t="s">
        <v>15</v>
      </c>
      <c r="B624" s="329">
        <v>29101.429321</v>
      </c>
      <c r="C624" s="329">
        <v>5571.807828</v>
      </c>
      <c r="D624" s="329">
        <v>0</v>
      </c>
      <c r="E624" s="329">
        <v>53.344971000000001</v>
      </c>
      <c r="F624" s="329">
        <v>2732.9208050000002</v>
      </c>
      <c r="G624" s="329">
        <v>450.504435</v>
      </c>
      <c r="H624" s="329">
        <v>666.13797</v>
      </c>
      <c r="I624" s="329">
        <v>10152.752066999999</v>
      </c>
      <c r="J624" s="329">
        <v>8504.0786640000006</v>
      </c>
      <c r="K624" s="329">
        <v>40.366366999999997</v>
      </c>
      <c r="L624" s="329">
        <v>929.30488500000001</v>
      </c>
      <c r="M624" s="329">
        <v>0.21132899999999999</v>
      </c>
      <c r="N624" s="383">
        <v>0</v>
      </c>
    </row>
    <row r="625" spans="1:14" s="321" customFormat="1" ht="9" customHeight="1">
      <c r="A625" s="381" t="s">
        <v>16</v>
      </c>
      <c r="B625" s="329">
        <v>61272.973083999997</v>
      </c>
      <c r="C625" s="329">
        <v>8012.8257400000002</v>
      </c>
      <c r="D625" s="329">
        <v>0</v>
      </c>
      <c r="E625" s="329">
        <v>211.77276000000001</v>
      </c>
      <c r="F625" s="329">
        <v>2252.0691750000001</v>
      </c>
      <c r="G625" s="329">
        <v>188.35204999999999</v>
      </c>
      <c r="H625" s="329">
        <v>924.73744499999998</v>
      </c>
      <c r="I625" s="329">
        <v>19486.502819000001</v>
      </c>
      <c r="J625" s="329">
        <v>22482.806322</v>
      </c>
      <c r="K625" s="329">
        <v>3764.2595769999998</v>
      </c>
      <c r="L625" s="329">
        <v>3949.6471959999999</v>
      </c>
      <c r="M625" s="329">
        <v>0</v>
      </c>
      <c r="N625" s="383">
        <v>0</v>
      </c>
    </row>
    <row r="626" spans="1:14" s="321" customFormat="1" ht="9" customHeight="1">
      <c r="A626" s="381" t="s">
        <v>17</v>
      </c>
      <c r="B626" s="329">
        <v>13509.911673000001</v>
      </c>
      <c r="C626" s="329">
        <v>865.013373</v>
      </c>
      <c r="D626" s="329">
        <v>0</v>
      </c>
      <c r="E626" s="329">
        <v>86.635118000000006</v>
      </c>
      <c r="F626" s="329">
        <v>832.67638999999997</v>
      </c>
      <c r="G626" s="329">
        <v>122.40368599999999</v>
      </c>
      <c r="H626" s="329">
        <v>193.956579</v>
      </c>
      <c r="I626" s="329">
        <v>4664.7749970000004</v>
      </c>
      <c r="J626" s="329">
        <v>6080.9150049999998</v>
      </c>
      <c r="K626" s="329">
        <v>13.428046999999999</v>
      </c>
      <c r="L626" s="329">
        <v>308.01856800000002</v>
      </c>
      <c r="M626" s="329">
        <v>342.08990999999997</v>
      </c>
      <c r="N626" s="383">
        <v>0</v>
      </c>
    </row>
    <row r="627" spans="1:14" s="321" customFormat="1" ht="9" customHeight="1">
      <c r="A627" s="382" t="s">
        <v>18</v>
      </c>
      <c r="B627" s="330">
        <v>6593.4759670000003</v>
      </c>
      <c r="C627" s="330">
        <v>1011.091576</v>
      </c>
      <c r="D627" s="330">
        <v>0</v>
      </c>
      <c r="E627" s="330">
        <v>97.301322999999996</v>
      </c>
      <c r="F627" s="330">
        <v>562.33606299999997</v>
      </c>
      <c r="G627" s="330">
        <v>12.609622</v>
      </c>
      <c r="H627" s="330">
        <v>147.41933700000001</v>
      </c>
      <c r="I627" s="330">
        <v>2012.4928729999999</v>
      </c>
      <c r="J627" s="330">
        <v>2514.9972090000001</v>
      </c>
      <c r="K627" s="330">
        <v>33.982719000000003</v>
      </c>
      <c r="L627" s="330">
        <v>201.24524500000001</v>
      </c>
      <c r="M627" s="330">
        <v>0</v>
      </c>
      <c r="N627" s="383">
        <v>0</v>
      </c>
    </row>
    <row r="628" spans="1:14" s="321" customFormat="1" ht="9" customHeight="1">
      <c r="A628" s="381" t="s">
        <v>19</v>
      </c>
      <c r="B628" s="329">
        <v>4900.9072059999999</v>
      </c>
      <c r="C628" s="329">
        <v>421.45817199999999</v>
      </c>
      <c r="D628" s="329">
        <v>0</v>
      </c>
      <c r="E628" s="329">
        <v>11.717126</v>
      </c>
      <c r="F628" s="329">
        <v>183.924216</v>
      </c>
      <c r="G628" s="329">
        <v>7.7016169999999997</v>
      </c>
      <c r="H628" s="329">
        <v>67.596164999999999</v>
      </c>
      <c r="I628" s="329">
        <v>1690.1585259999999</v>
      </c>
      <c r="J628" s="329">
        <v>2228.4148719999998</v>
      </c>
      <c r="K628" s="329">
        <v>0.51360099999999997</v>
      </c>
      <c r="L628" s="329">
        <v>289.422911</v>
      </c>
      <c r="M628" s="329">
        <v>0</v>
      </c>
      <c r="N628" s="383">
        <v>0</v>
      </c>
    </row>
    <row r="629" spans="1:14" s="321" customFormat="1" ht="9" customHeight="1">
      <c r="A629" s="381" t="s">
        <v>20</v>
      </c>
      <c r="B629" s="329">
        <v>20806.355181999999</v>
      </c>
      <c r="C629" s="329">
        <v>3975.1230380000002</v>
      </c>
      <c r="D629" s="329">
        <v>0</v>
      </c>
      <c r="E629" s="329">
        <v>64.030052999999995</v>
      </c>
      <c r="F629" s="329">
        <v>839.05352500000004</v>
      </c>
      <c r="G629" s="329">
        <v>300.339156</v>
      </c>
      <c r="H629" s="329">
        <v>569.40090699999996</v>
      </c>
      <c r="I629" s="329">
        <v>6211.2700569999997</v>
      </c>
      <c r="J629" s="329">
        <v>6534.4814990000004</v>
      </c>
      <c r="K629" s="329">
        <v>473.24161400000003</v>
      </c>
      <c r="L629" s="329">
        <v>1080.568066</v>
      </c>
      <c r="M629" s="329">
        <v>758.84726699999999</v>
      </c>
      <c r="N629" s="383">
        <v>0</v>
      </c>
    </row>
    <row r="630" spans="1:14" s="321" customFormat="1" ht="9" customHeight="1">
      <c r="A630" s="381" t="s">
        <v>21</v>
      </c>
      <c r="B630" s="329">
        <v>15742.799644999999</v>
      </c>
      <c r="C630" s="329">
        <v>350.34870100000001</v>
      </c>
      <c r="D630" s="329">
        <v>0</v>
      </c>
      <c r="E630" s="329">
        <v>8.1917729999999995</v>
      </c>
      <c r="F630" s="329">
        <v>474.21215799999999</v>
      </c>
      <c r="G630" s="329">
        <v>59.895269999999996</v>
      </c>
      <c r="H630" s="329">
        <v>258.39707199999998</v>
      </c>
      <c r="I630" s="329">
        <v>4202.7459669999998</v>
      </c>
      <c r="J630" s="329">
        <v>9793.5208970000003</v>
      </c>
      <c r="K630" s="329">
        <v>6.6143729999999996</v>
      </c>
      <c r="L630" s="329">
        <v>588.87343399999997</v>
      </c>
      <c r="M630" s="329">
        <v>0</v>
      </c>
      <c r="N630" s="383">
        <v>0</v>
      </c>
    </row>
    <row r="631" spans="1:14" s="321" customFormat="1" ht="9" customHeight="1">
      <c r="A631" s="382" t="s">
        <v>22</v>
      </c>
      <c r="B631" s="330">
        <v>11075.589787999999</v>
      </c>
      <c r="C631" s="330">
        <v>1399.73704</v>
      </c>
      <c r="D631" s="330">
        <v>0</v>
      </c>
      <c r="E631" s="330">
        <v>5.7352150000000002</v>
      </c>
      <c r="F631" s="330">
        <v>946.98450800000001</v>
      </c>
      <c r="G631" s="330">
        <v>201.60373000000001</v>
      </c>
      <c r="H631" s="330">
        <v>258.614938</v>
      </c>
      <c r="I631" s="330">
        <v>3322.2793980000001</v>
      </c>
      <c r="J631" s="330">
        <v>4435.3481709999996</v>
      </c>
      <c r="K631" s="330">
        <v>278.01800200000002</v>
      </c>
      <c r="L631" s="330">
        <v>129.99293700000001</v>
      </c>
      <c r="M631" s="330">
        <v>97.275848999999994</v>
      </c>
      <c r="N631" s="383">
        <v>0</v>
      </c>
    </row>
    <row r="632" spans="1:14" s="321" customFormat="1" ht="9" customHeight="1">
      <c r="A632" s="381" t="s">
        <v>23</v>
      </c>
      <c r="B632" s="329">
        <v>9853.6504129999994</v>
      </c>
      <c r="C632" s="329">
        <v>2628.9407449999999</v>
      </c>
      <c r="D632" s="329">
        <v>0</v>
      </c>
      <c r="E632" s="329">
        <v>7.5792960000000003</v>
      </c>
      <c r="F632" s="329">
        <v>774.92868599999997</v>
      </c>
      <c r="G632" s="329">
        <v>63.898876000000001</v>
      </c>
      <c r="H632" s="329">
        <v>344.58031099999999</v>
      </c>
      <c r="I632" s="329">
        <v>2748.99739</v>
      </c>
      <c r="J632" s="329">
        <v>3058.104511</v>
      </c>
      <c r="K632" s="329">
        <v>30.393630000000002</v>
      </c>
      <c r="L632" s="329">
        <v>135.87383500000001</v>
      </c>
      <c r="M632" s="329">
        <v>60.353133</v>
      </c>
      <c r="N632" s="383">
        <v>0</v>
      </c>
    </row>
    <row r="633" spans="1:14" s="321" customFormat="1" ht="9" customHeight="1">
      <c r="A633" s="381" t="s">
        <v>24</v>
      </c>
      <c r="B633" s="329">
        <v>8853.9362980000005</v>
      </c>
      <c r="C633" s="329">
        <v>2138.8501460000002</v>
      </c>
      <c r="D633" s="329">
        <v>0</v>
      </c>
      <c r="E633" s="329">
        <v>0.107089</v>
      </c>
      <c r="F633" s="329">
        <v>1047.0762480000001</v>
      </c>
      <c r="G633" s="329">
        <v>42.279361000000002</v>
      </c>
      <c r="H633" s="329">
        <v>270.262742</v>
      </c>
      <c r="I633" s="329">
        <v>2089.3608920000001</v>
      </c>
      <c r="J633" s="329">
        <v>2288.2442460000002</v>
      </c>
      <c r="K633" s="329">
        <v>6.5239349999999998</v>
      </c>
      <c r="L633" s="329">
        <v>955.30334800000003</v>
      </c>
      <c r="M633" s="329">
        <v>15.928291</v>
      </c>
      <c r="N633" s="383">
        <v>0</v>
      </c>
    </row>
    <row r="634" spans="1:14" s="321" customFormat="1" ht="9" customHeight="1">
      <c r="A634" s="381" t="s">
        <v>25</v>
      </c>
      <c r="B634" s="329">
        <v>9493.3931429999993</v>
      </c>
      <c r="C634" s="329">
        <v>1010.092622</v>
      </c>
      <c r="D634" s="329">
        <v>0</v>
      </c>
      <c r="E634" s="329">
        <v>36.092709999999997</v>
      </c>
      <c r="F634" s="329">
        <v>478.53585399999997</v>
      </c>
      <c r="G634" s="329">
        <v>26.829929</v>
      </c>
      <c r="H634" s="329">
        <v>207.31921500000001</v>
      </c>
      <c r="I634" s="329">
        <v>2950.3090780000002</v>
      </c>
      <c r="J634" s="329">
        <v>4181.4441420000003</v>
      </c>
      <c r="K634" s="329">
        <v>201.87167600000001</v>
      </c>
      <c r="L634" s="329">
        <v>400.89791700000001</v>
      </c>
      <c r="M634" s="329">
        <v>0</v>
      </c>
      <c r="N634" s="383">
        <v>0</v>
      </c>
    </row>
    <row r="635" spans="1:14" s="321" customFormat="1" ht="9" customHeight="1">
      <c r="A635" s="382" t="s">
        <v>26</v>
      </c>
      <c r="B635" s="330">
        <v>10221.442932</v>
      </c>
      <c r="C635" s="330">
        <v>2015.2617419999999</v>
      </c>
      <c r="D635" s="330">
        <v>0</v>
      </c>
      <c r="E635" s="330">
        <v>0.95000899999999999</v>
      </c>
      <c r="F635" s="330">
        <v>293.53471500000001</v>
      </c>
      <c r="G635" s="330">
        <v>62.948720000000002</v>
      </c>
      <c r="H635" s="330">
        <v>259.69625300000001</v>
      </c>
      <c r="I635" s="330">
        <v>3697.574764</v>
      </c>
      <c r="J635" s="330">
        <v>3374.8697160000002</v>
      </c>
      <c r="K635" s="330">
        <v>0.30486200000000002</v>
      </c>
      <c r="L635" s="330">
        <v>516.30215099999998</v>
      </c>
      <c r="M635" s="330">
        <v>0</v>
      </c>
      <c r="N635" s="383">
        <v>0</v>
      </c>
    </row>
    <row r="636" spans="1:14" s="321" customFormat="1" ht="9" customHeight="1">
      <c r="A636" s="381" t="s">
        <v>27</v>
      </c>
      <c r="B636" s="329">
        <v>13339.242018000001</v>
      </c>
      <c r="C636" s="329">
        <v>1494.630993</v>
      </c>
      <c r="D636" s="329">
        <v>0</v>
      </c>
      <c r="E636" s="329">
        <v>2.0779700000000001</v>
      </c>
      <c r="F636" s="329">
        <v>587.61181899999997</v>
      </c>
      <c r="G636" s="329">
        <v>143.940325</v>
      </c>
      <c r="H636" s="329">
        <v>758.63668700000005</v>
      </c>
      <c r="I636" s="329">
        <v>3821.565196</v>
      </c>
      <c r="J636" s="329">
        <v>4922.2791470000002</v>
      </c>
      <c r="K636" s="329">
        <v>495.23341799999997</v>
      </c>
      <c r="L636" s="329">
        <v>826.90401499999996</v>
      </c>
      <c r="M636" s="329">
        <v>286.36244799999997</v>
      </c>
      <c r="N636" s="383">
        <v>0</v>
      </c>
    </row>
    <row r="637" spans="1:14" s="321" customFormat="1" ht="9" customHeight="1">
      <c r="A637" s="381" t="s">
        <v>28</v>
      </c>
      <c r="B637" s="329">
        <v>10909.346094</v>
      </c>
      <c r="C637" s="329">
        <v>386.45492200000001</v>
      </c>
      <c r="D637" s="329">
        <v>0</v>
      </c>
      <c r="E637" s="329">
        <v>0</v>
      </c>
      <c r="F637" s="329">
        <v>300.13039800000001</v>
      </c>
      <c r="G637" s="329">
        <v>6.6342730000000003</v>
      </c>
      <c r="H637" s="329">
        <v>126.681951</v>
      </c>
      <c r="I637" s="329">
        <v>5091.2257799999998</v>
      </c>
      <c r="J637" s="329">
        <v>3776.6233739999998</v>
      </c>
      <c r="K637" s="329">
        <v>84.717842000000005</v>
      </c>
      <c r="L637" s="329">
        <v>495.48190199999999</v>
      </c>
      <c r="M637" s="329">
        <v>641.39565200000004</v>
      </c>
      <c r="N637" s="383">
        <v>0</v>
      </c>
    </row>
    <row r="638" spans="1:14" s="321" customFormat="1" ht="9" customHeight="1">
      <c r="A638" s="381" t="s">
        <v>29</v>
      </c>
      <c r="B638" s="329">
        <v>12456.086681999999</v>
      </c>
      <c r="C638" s="329">
        <v>896.14576999999997</v>
      </c>
      <c r="D638" s="329">
        <v>0</v>
      </c>
      <c r="E638" s="329">
        <v>0.54403199999999996</v>
      </c>
      <c r="F638" s="329">
        <v>326.50462099999999</v>
      </c>
      <c r="G638" s="329">
        <v>51.484738</v>
      </c>
      <c r="H638" s="329">
        <v>77.178275999999997</v>
      </c>
      <c r="I638" s="329">
        <v>6299.0082359999997</v>
      </c>
      <c r="J638" s="329">
        <v>3796.7925749999999</v>
      </c>
      <c r="K638" s="321">
        <v>21.311485000000001</v>
      </c>
      <c r="L638" s="329">
        <v>919.25388399999997</v>
      </c>
      <c r="M638" s="329">
        <v>67.863065000000006</v>
      </c>
      <c r="N638" s="383">
        <v>0</v>
      </c>
    </row>
    <row r="639" spans="1:14" s="321" customFormat="1" ht="9" customHeight="1">
      <c r="A639" s="382" t="s">
        <v>30</v>
      </c>
      <c r="B639" s="330">
        <v>3874.333764</v>
      </c>
      <c r="C639" s="330">
        <v>103.696106</v>
      </c>
      <c r="D639" s="330">
        <v>0</v>
      </c>
      <c r="E639" s="330">
        <v>12.907365</v>
      </c>
      <c r="F639" s="330">
        <v>165.750303</v>
      </c>
      <c r="G639" s="330">
        <v>26.616990000000001</v>
      </c>
      <c r="H639" s="330">
        <v>7.2668379999999999</v>
      </c>
      <c r="I639" s="330">
        <v>1634.7418849999999</v>
      </c>
      <c r="J639" s="330">
        <v>1781.6444409999999</v>
      </c>
      <c r="K639" s="330">
        <v>0</v>
      </c>
      <c r="L639" s="330">
        <v>141.709836</v>
      </c>
      <c r="M639" s="330">
        <v>0</v>
      </c>
      <c r="N639" s="383">
        <v>0</v>
      </c>
    </row>
    <row r="640" spans="1:14" s="321" customFormat="1" ht="9" customHeight="1">
      <c r="A640" s="381" t="s">
        <v>31</v>
      </c>
      <c r="B640" s="329">
        <v>25075.163529000001</v>
      </c>
      <c r="C640" s="329">
        <v>1360.4748440000001</v>
      </c>
      <c r="D640" s="329">
        <v>0</v>
      </c>
      <c r="E640" s="329">
        <v>46.741689999999998</v>
      </c>
      <c r="F640" s="329">
        <v>1014.728207</v>
      </c>
      <c r="G640" s="329">
        <v>147.65782200000001</v>
      </c>
      <c r="H640" s="329">
        <v>212.832348</v>
      </c>
      <c r="I640" s="329">
        <v>8093.9081219999998</v>
      </c>
      <c r="J640" s="329">
        <v>11743.066408000001</v>
      </c>
      <c r="K640" s="329">
        <v>1909.029364</v>
      </c>
      <c r="L640" s="329">
        <v>546.72472400000004</v>
      </c>
      <c r="M640" s="329">
        <v>0</v>
      </c>
      <c r="N640" s="383">
        <v>0</v>
      </c>
    </row>
    <row r="641" spans="1:14" s="321" customFormat="1" ht="9" customHeight="1">
      <c r="A641" s="381" t="s">
        <v>32</v>
      </c>
      <c r="B641" s="329">
        <v>6672.9770699999999</v>
      </c>
      <c r="C641" s="329">
        <v>723.16867999999999</v>
      </c>
      <c r="D641" s="329">
        <v>0</v>
      </c>
      <c r="E641" s="329">
        <v>1.0168010000000001</v>
      </c>
      <c r="F641" s="329">
        <v>320.63591700000001</v>
      </c>
      <c r="G641" s="329">
        <v>129.52296000000001</v>
      </c>
      <c r="H641" s="329">
        <v>19.413191000000001</v>
      </c>
      <c r="I641" s="329">
        <v>2455.3443200000002</v>
      </c>
      <c r="J641" s="329">
        <v>2880.1081389999999</v>
      </c>
      <c r="K641" s="329">
        <v>0</v>
      </c>
      <c r="L641" s="329">
        <v>143.76706200000001</v>
      </c>
      <c r="M641" s="329">
        <v>0</v>
      </c>
      <c r="N641" s="383">
        <v>0</v>
      </c>
    </row>
    <row r="642" spans="1:14" s="321" customFormat="1" ht="9" customHeight="1">
      <c r="A642" s="381" t="s">
        <v>33</v>
      </c>
      <c r="B642" s="329">
        <v>4850.2734799999998</v>
      </c>
      <c r="C642" s="329">
        <v>274.65162800000002</v>
      </c>
      <c r="D642" s="329">
        <v>0</v>
      </c>
      <c r="E642" s="329">
        <v>0.52569200000000005</v>
      </c>
      <c r="F642" s="329">
        <v>274.444457</v>
      </c>
      <c r="G642" s="329">
        <v>48.103637999999997</v>
      </c>
      <c r="H642" s="329">
        <v>52.756321999999997</v>
      </c>
      <c r="I642" s="329">
        <v>2081.7250479999998</v>
      </c>
      <c r="J642" s="329">
        <v>1925.4647990000001</v>
      </c>
      <c r="K642" s="329">
        <v>2.7595139999999998</v>
      </c>
      <c r="L642" s="329">
        <v>189.84238199999999</v>
      </c>
      <c r="M642" s="329">
        <v>0</v>
      </c>
      <c r="N642" s="383">
        <v>0</v>
      </c>
    </row>
    <row r="643" spans="1:14" s="321" customFormat="1" ht="9" customHeight="1">
      <c r="A643" s="381"/>
      <c r="B643" s="311"/>
      <c r="C643" s="314"/>
      <c r="D643" s="314"/>
      <c r="E643" s="314"/>
      <c r="F643" s="314"/>
      <c r="G643" s="314"/>
      <c r="H643" s="314"/>
      <c r="I643" s="314"/>
      <c r="J643" s="314"/>
      <c r="K643" s="329"/>
      <c r="L643" s="314"/>
      <c r="M643" s="314"/>
      <c r="N643" s="319"/>
    </row>
    <row r="644" spans="1:14" s="321" customFormat="1" ht="9" customHeight="1">
      <c r="A644" s="333">
        <v>2016</v>
      </c>
      <c r="B644" s="303"/>
      <c r="C644" s="378"/>
      <c r="D644" s="378"/>
      <c r="E644" s="378"/>
      <c r="F644" s="378"/>
      <c r="G644" s="378"/>
      <c r="H644" s="378"/>
      <c r="I644" s="378"/>
      <c r="J644" s="378"/>
      <c r="K644" s="378"/>
      <c r="L644" s="378"/>
      <c r="M644" s="378"/>
      <c r="N644" s="319"/>
    </row>
    <row r="645" spans="1:14" s="321" customFormat="1" ht="9" customHeight="1">
      <c r="A645" s="333" t="s">
        <v>1</v>
      </c>
      <c r="B645" s="309">
        <f>SUM(B647:B677)</f>
        <v>409511.64174499997</v>
      </c>
      <c r="C645" s="309">
        <v>50944.902176000003</v>
      </c>
      <c r="D645" s="309">
        <v>0</v>
      </c>
      <c r="E645" s="309">
        <v>928.04667400000005</v>
      </c>
      <c r="F645" s="309">
        <v>22863.924852</v>
      </c>
      <c r="G645" s="309">
        <v>3338.4192389999998</v>
      </c>
      <c r="H645" s="309">
        <v>8055.4314889999996</v>
      </c>
      <c r="I645" s="309">
        <v>143112.77364699999</v>
      </c>
      <c r="J645" s="309">
        <v>159307.64151099999</v>
      </c>
      <c r="K645" s="309">
        <v>2856.6090819999999</v>
      </c>
      <c r="L645" s="310">
        <v>15214.706013000001</v>
      </c>
      <c r="M645" s="310">
        <v>2889.187062</v>
      </c>
      <c r="N645" s="380"/>
    </row>
    <row r="646" spans="1:14" s="321" customFormat="1" ht="3.95" customHeight="1">
      <c r="A646" s="333"/>
      <c r="B646" s="378"/>
      <c r="C646" s="378"/>
      <c r="D646" s="378"/>
      <c r="E646" s="378"/>
      <c r="F646" s="378"/>
      <c r="G646" s="378"/>
      <c r="H646" s="378"/>
      <c r="I646" s="378"/>
      <c r="J646" s="378"/>
      <c r="K646" s="378"/>
      <c r="L646" s="378"/>
      <c r="M646" s="378"/>
      <c r="N646" s="380"/>
    </row>
    <row r="647" spans="1:14" s="321" customFormat="1" ht="9" customHeight="1">
      <c r="A647" s="381" t="s">
        <v>2</v>
      </c>
      <c r="B647" s="329">
        <f t="shared" ref="B647" si="35">SUM(C647:M647)</f>
        <v>5556.8793150000001</v>
      </c>
      <c r="C647" s="329">
        <v>516.90258600000004</v>
      </c>
      <c r="D647" s="329">
        <v>0</v>
      </c>
      <c r="E647" s="329">
        <v>1.7130479999999999</v>
      </c>
      <c r="F647" s="329">
        <v>599.03606000000002</v>
      </c>
      <c r="G647" s="329">
        <v>49.559623999999999</v>
      </c>
      <c r="H647" s="329">
        <v>138.16255200000001</v>
      </c>
      <c r="I647" s="329">
        <v>2184.2788169999999</v>
      </c>
      <c r="J647" s="329">
        <v>2062.0836060000001</v>
      </c>
      <c r="K647" s="329">
        <v>1.554268</v>
      </c>
      <c r="L647" s="329">
        <v>3.5887540000000002</v>
      </c>
      <c r="M647" s="329">
        <v>0</v>
      </c>
      <c r="N647" s="383"/>
    </row>
    <row r="648" spans="1:14" s="321" customFormat="1" ht="9" customHeight="1">
      <c r="A648" s="381" t="s">
        <v>3</v>
      </c>
      <c r="B648" s="329">
        <v>13768.43325</v>
      </c>
      <c r="C648" s="329">
        <v>2783.1889719999999</v>
      </c>
      <c r="D648" s="329">
        <v>0</v>
      </c>
      <c r="E648" s="329">
        <v>3.6303390000000002</v>
      </c>
      <c r="F648" s="329">
        <v>993.33164599999998</v>
      </c>
      <c r="G648" s="329">
        <v>297.93471099999999</v>
      </c>
      <c r="H648" s="329">
        <v>819.09184800000003</v>
      </c>
      <c r="I648" s="329">
        <v>5332.0825059999997</v>
      </c>
      <c r="J648" s="329">
        <v>2772.67922</v>
      </c>
      <c r="K648" s="329">
        <v>19.865220000000001</v>
      </c>
      <c r="L648" s="329">
        <v>746.62878799999999</v>
      </c>
      <c r="M648" s="329">
        <v>0</v>
      </c>
      <c r="N648" s="383"/>
    </row>
    <row r="649" spans="1:14" s="321" customFormat="1" ht="9" customHeight="1">
      <c r="A649" s="381" t="s">
        <v>4</v>
      </c>
      <c r="B649" s="329">
        <v>4054.828755</v>
      </c>
      <c r="C649" s="329">
        <v>1066.90112</v>
      </c>
      <c r="D649" s="329">
        <v>0</v>
      </c>
      <c r="E649" s="329">
        <v>0</v>
      </c>
      <c r="F649" s="329">
        <v>246.253747</v>
      </c>
      <c r="G649" s="329">
        <v>93.018557999999999</v>
      </c>
      <c r="H649" s="329">
        <v>198.648616</v>
      </c>
      <c r="I649" s="329">
        <v>1206.182049</v>
      </c>
      <c r="J649" s="329">
        <v>1124.651449</v>
      </c>
      <c r="K649" s="329">
        <v>0.65092399999999995</v>
      </c>
      <c r="L649" s="329">
        <v>118.52229199999999</v>
      </c>
      <c r="M649" s="329">
        <v>0</v>
      </c>
      <c r="N649" s="383"/>
    </row>
    <row r="650" spans="1:14" s="321" customFormat="1" ht="9" customHeight="1">
      <c r="A650" s="382" t="s">
        <v>5</v>
      </c>
      <c r="B650" s="330">
        <v>5024.8011930000002</v>
      </c>
      <c r="C650" s="330">
        <v>248.653156</v>
      </c>
      <c r="D650" s="330">
        <v>0</v>
      </c>
      <c r="E650" s="330">
        <v>0.68513999999999997</v>
      </c>
      <c r="F650" s="330">
        <v>359.73940399999998</v>
      </c>
      <c r="G650" s="330">
        <v>29.136980000000001</v>
      </c>
      <c r="H650" s="330">
        <v>182.285359</v>
      </c>
      <c r="I650" s="330">
        <v>1981.520941</v>
      </c>
      <c r="J650" s="330">
        <v>1784.3638960000001</v>
      </c>
      <c r="K650" s="330">
        <v>0</v>
      </c>
      <c r="L650" s="330">
        <v>438.41631699999999</v>
      </c>
      <c r="M650" s="330">
        <v>0</v>
      </c>
      <c r="N650" s="383"/>
    </row>
    <row r="651" spans="1:14" s="321" customFormat="1" ht="9" customHeight="1">
      <c r="A651" s="381" t="s">
        <v>6</v>
      </c>
      <c r="B651" s="329">
        <v>10420.282179</v>
      </c>
      <c r="C651" s="329">
        <v>1582.049878</v>
      </c>
      <c r="D651" s="329">
        <v>0</v>
      </c>
      <c r="E651" s="329">
        <v>58.555922000000002</v>
      </c>
      <c r="F651" s="329">
        <v>879.40482499999996</v>
      </c>
      <c r="G651" s="329">
        <v>103.08467</v>
      </c>
      <c r="H651" s="329">
        <v>430.30737399999998</v>
      </c>
      <c r="I651" s="329">
        <v>3731.7456999999999</v>
      </c>
      <c r="J651" s="329">
        <v>3432.0112330000002</v>
      </c>
      <c r="K651" s="329">
        <v>2.377831</v>
      </c>
      <c r="L651" s="329">
        <v>180.37913599999999</v>
      </c>
      <c r="M651" s="329">
        <v>20.36561</v>
      </c>
      <c r="N651" s="383"/>
    </row>
    <row r="652" spans="1:14" s="321" customFormat="1" ht="9" customHeight="1">
      <c r="A652" s="381" t="s">
        <v>7</v>
      </c>
      <c r="B652" s="329">
        <v>3300.8298460000001</v>
      </c>
      <c r="C652" s="329">
        <v>464.50967900000001</v>
      </c>
      <c r="D652" s="329">
        <v>0</v>
      </c>
      <c r="E652" s="329">
        <v>6.3225000000000003E-2</v>
      </c>
      <c r="F652" s="329">
        <v>249.26694000000001</v>
      </c>
      <c r="G652" s="329">
        <v>21.956676999999999</v>
      </c>
      <c r="H652" s="329">
        <v>114.481674</v>
      </c>
      <c r="I652" s="329">
        <v>1298.3530510000001</v>
      </c>
      <c r="J652" s="329">
        <v>931.13712799999996</v>
      </c>
      <c r="K652" s="329">
        <v>11.442061000000001</v>
      </c>
      <c r="L652" s="329">
        <v>209.61941100000001</v>
      </c>
      <c r="M652" s="329">
        <v>0</v>
      </c>
      <c r="N652" s="383"/>
    </row>
    <row r="653" spans="1:14" s="321" customFormat="1" ht="9" customHeight="1">
      <c r="A653" s="381" t="s">
        <v>8</v>
      </c>
      <c r="B653" s="329">
        <v>20305.083052999998</v>
      </c>
      <c r="C653" s="329">
        <v>496.436058</v>
      </c>
      <c r="D653" s="329">
        <v>0</v>
      </c>
      <c r="E653" s="329">
        <v>14.543149</v>
      </c>
      <c r="F653" s="329">
        <v>179.75549699999999</v>
      </c>
      <c r="G653" s="329">
        <v>61.256233999999999</v>
      </c>
      <c r="H653" s="329">
        <v>179.49306200000001</v>
      </c>
      <c r="I653" s="329">
        <v>5153.1066380000002</v>
      </c>
      <c r="J653" s="329">
        <v>11846.393984</v>
      </c>
      <c r="K653" s="329">
        <v>2.8997169999999999</v>
      </c>
      <c r="L653" s="329">
        <v>128.565157</v>
      </c>
      <c r="M653" s="329">
        <v>2242.6335570000001</v>
      </c>
      <c r="N653" s="383"/>
    </row>
    <row r="654" spans="1:14" s="321" customFormat="1" ht="9" customHeight="1">
      <c r="A654" s="382" t="s">
        <v>9</v>
      </c>
      <c r="B654" s="330">
        <v>12760.734845999999</v>
      </c>
      <c r="C654" s="330">
        <v>2368.0325389999998</v>
      </c>
      <c r="D654" s="330">
        <v>0</v>
      </c>
      <c r="E654" s="330">
        <v>53.018363000000001</v>
      </c>
      <c r="F654" s="330">
        <v>1025.253064</v>
      </c>
      <c r="G654" s="330">
        <v>135.10352499999999</v>
      </c>
      <c r="H654" s="330">
        <v>292.02365500000002</v>
      </c>
      <c r="I654" s="330">
        <v>4808.9420380000001</v>
      </c>
      <c r="J654" s="330">
        <v>3663.0112549999999</v>
      </c>
      <c r="K654" s="330">
        <v>70.346907999999999</v>
      </c>
      <c r="L654" s="330">
        <v>345.00349899999998</v>
      </c>
      <c r="M654" s="330">
        <v>0</v>
      </c>
      <c r="N654" s="383"/>
    </row>
    <row r="655" spans="1:14" s="321" customFormat="1" ht="9" customHeight="1">
      <c r="A655" s="381" t="s">
        <v>11</v>
      </c>
      <c r="B655" s="329">
        <v>6334.4451710000003</v>
      </c>
      <c r="C655" s="329">
        <v>620.38264400000003</v>
      </c>
      <c r="D655" s="329">
        <v>0</v>
      </c>
      <c r="E655" s="329">
        <v>0.44046999999999997</v>
      </c>
      <c r="F655" s="329">
        <v>810.96763899999996</v>
      </c>
      <c r="G655" s="329">
        <v>54.008555000000001</v>
      </c>
      <c r="H655" s="329">
        <v>132.11103299999999</v>
      </c>
      <c r="I655" s="329">
        <v>2220.0313550000001</v>
      </c>
      <c r="J655" s="329">
        <v>2245.1542439999998</v>
      </c>
      <c r="K655" s="329">
        <v>0</v>
      </c>
      <c r="L655" s="329">
        <v>174.43835000000001</v>
      </c>
      <c r="M655" s="329">
        <v>76.910881000000003</v>
      </c>
      <c r="N655" s="383"/>
    </row>
    <row r="656" spans="1:14" s="321" customFormat="1" ht="9" customHeight="1">
      <c r="A656" s="381" t="s">
        <v>12</v>
      </c>
      <c r="B656" s="329">
        <v>19520.634269999999</v>
      </c>
      <c r="C656" s="329">
        <v>2238.676442</v>
      </c>
      <c r="D656" s="329">
        <v>0</v>
      </c>
      <c r="E656" s="329">
        <v>109.50279</v>
      </c>
      <c r="F656" s="329">
        <v>861.78953999999999</v>
      </c>
      <c r="G656" s="329">
        <v>378.47607699999998</v>
      </c>
      <c r="H656" s="329">
        <v>387.059527</v>
      </c>
      <c r="I656" s="329">
        <v>6604.9644589999998</v>
      </c>
      <c r="J656" s="329">
        <v>8443.8736559999998</v>
      </c>
      <c r="K656" s="329">
        <v>60.511890999999999</v>
      </c>
      <c r="L656" s="329">
        <v>435.77988800000003</v>
      </c>
      <c r="M656" s="329">
        <v>0</v>
      </c>
      <c r="N656" s="383"/>
    </row>
    <row r="657" spans="1:14" s="321" customFormat="1" ht="9" customHeight="1">
      <c r="A657" s="381" t="s">
        <v>13</v>
      </c>
      <c r="B657" s="329">
        <v>14078.502354</v>
      </c>
      <c r="C657" s="329">
        <v>794.45142499999997</v>
      </c>
      <c r="D657" s="329">
        <v>0</v>
      </c>
      <c r="E657" s="329">
        <v>5.94E-3</v>
      </c>
      <c r="F657" s="329">
        <v>424.98122999999998</v>
      </c>
      <c r="G657" s="329">
        <v>43.486618</v>
      </c>
      <c r="H657" s="329">
        <v>140.13935599999999</v>
      </c>
      <c r="I657" s="329">
        <v>3559.8630699999999</v>
      </c>
      <c r="J657" s="329">
        <v>8646.6757880000005</v>
      </c>
      <c r="K657" s="329">
        <v>20.120849</v>
      </c>
      <c r="L657" s="329">
        <v>448.77807799999999</v>
      </c>
      <c r="M657" s="329">
        <v>0</v>
      </c>
      <c r="N657" s="383"/>
    </row>
    <row r="658" spans="1:14" s="321" customFormat="1" ht="9" customHeight="1">
      <c r="A658" s="382" t="s">
        <v>14</v>
      </c>
      <c r="B658" s="330">
        <v>9623.0182150000001</v>
      </c>
      <c r="C658" s="330">
        <v>706.49344099999996</v>
      </c>
      <c r="D658" s="330">
        <v>0</v>
      </c>
      <c r="E658" s="330">
        <v>6.8000000000000005E-2</v>
      </c>
      <c r="F658" s="330">
        <v>524.42035599999997</v>
      </c>
      <c r="G658" s="330">
        <v>49.980826999999998</v>
      </c>
      <c r="H658" s="330">
        <v>171.25806399999999</v>
      </c>
      <c r="I658" s="330">
        <v>3571.5051100000001</v>
      </c>
      <c r="J658" s="330">
        <v>4542.1348079999998</v>
      </c>
      <c r="K658" s="330">
        <v>13.476195000000001</v>
      </c>
      <c r="L658" s="330">
        <v>39.596629</v>
      </c>
      <c r="M658" s="330">
        <v>4.0847850000000001</v>
      </c>
      <c r="N658" s="383"/>
    </row>
    <row r="659" spans="1:14" s="321" customFormat="1" ht="9" customHeight="1">
      <c r="A659" s="381" t="s">
        <v>15</v>
      </c>
      <c r="B659" s="329">
        <v>32729.289369999999</v>
      </c>
      <c r="C659" s="329">
        <v>5561.5285160000003</v>
      </c>
      <c r="D659" s="329">
        <v>0</v>
      </c>
      <c r="E659" s="329">
        <v>126.383123</v>
      </c>
      <c r="F659" s="329">
        <v>3024.2414610000001</v>
      </c>
      <c r="G659" s="329">
        <v>420.46599800000001</v>
      </c>
      <c r="H659" s="329">
        <v>702.28574800000001</v>
      </c>
      <c r="I659" s="329">
        <v>11546.895524</v>
      </c>
      <c r="J659" s="329">
        <v>9443.6696200000006</v>
      </c>
      <c r="K659" s="329">
        <v>3.9362900000000001</v>
      </c>
      <c r="L659" s="329">
        <v>1899.88309</v>
      </c>
      <c r="M659" s="329">
        <v>0</v>
      </c>
      <c r="N659" s="383"/>
    </row>
    <row r="660" spans="1:14" s="321" customFormat="1" ht="9" customHeight="1">
      <c r="A660" s="381" t="s">
        <v>16</v>
      </c>
      <c r="B660" s="329">
        <v>58734.451185999998</v>
      </c>
      <c r="C660" s="329">
        <v>8326.3906590000006</v>
      </c>
      <c r="D660" s="329">
        <v>0</v>
      </c>
      <c r="E660" s="329">
        <v>159.423463</v>
      </c>
      <c r="F660" s="329">
        <v>2390.3930869999999</v>
      </c>
      <c r="G660" s="329">
        <v>164.77189799999999</v>
      </c>
      <c r="H660" s="329">
        <v>334.89416299999999</v>
      </c>
      <c r="I660" s="329">
        <v>21402.716275999999</v>
      </c>
      <c r="J660" s="329">
        <v>21563.341957000001</v>
      </c>
      <c r="K660" s="329">
        <v>1529.775605</v>
      </c>
      <c r="L660" s="329">
        <v>2862.7440780000002</v>
      </c>
      <c r="M660" s="329">
        <v>0</v>
      </c>
      <c r="N660" s="383"/>
    </row>
    <row r="661" spans="1:14" s="321" customFormat="1" ht="9" customHeight="1">
      <c r="A661" s="381" t="s">
        <v>17</v>
      </c>
      <c r="B661" s="329">
        <v>16532.105481999999</v>
      </c>
      <c r="C661" s="329">
        <v>965.94116599999995</v>
      </c>
      <c r="D661" s="329">
        <v>0</v>
      </c>
      <c r="E661" s="329">
        <v>114.861484</v>
      </c>
      <c r="F661" s="329">
        <v>918.11520700000005</v>
      </c>
      <c r="G661" s="329">
        <v>99.142657</v>
      </c>
      <c r="H661" s="329">
        <v>220.03062</v>
      </c>
      <c r="I661" s="329">
        <v>5611.685031</v>
      </c>
      <c r="J661" s="329">
        <v>7760.4011989999999</v>
      </c>
      <c r="K661" s="329">
        <v>128.486807</v>
      </c>
      <c r="L661" s="329">
        <v>660.56149500000004</v>
      </c>
      <c r="M661" s="329">
        <v>52.879815999999998</v>
      </c>
      <c r="N661" s="383"/>
    </row>
    <row r="662" spans="1:14" s="321" customFormat="1" ht="9" customHeight="1">
      <c r="A662" s="382" t="s">
        <v>18</v>
      </c>
      <c r="B662" s="330">
        <v>7504.7236890000004</v>
      </c>
      <c r="C662" s="330">
        <v>1173.1898369999999</v>
      </c>
      <c r="D662" s="330">
        <v>0</v>
      </c>
      <c r="E662" s="330">
        <v>33.623887000000003</v>
      </c>
      <c r="F662" s="330">
        <v>497.92674199999999</v>
      </c>
      <c r="G662" s="330">
        <v>28.310461</v>
      </c>
      <c r="H662" s="330">
        <v>140.080781</v>
      </c>
      <c r="I662" s="330">
        <v>2362.51973</v>
      </c>
      <c r="J662" s="330">
        <v>2565.0923979999998</v>
      </c>
      <c r="K662" s="330">
        <v>8.9640079999999998</v>
      </c>
      <c r="L662" s="330">
        <v>695.01584500000001</v>
      </c>
      <c r="M662" s="330">
        <v>0</v>
      </c>
      <c r="N662" s="383"/>
    </row>
    <row r="663" spans="1:14" s="321" customFormat="1" ht="9" customHeight="1">
      <c r="A663" s="381" t="s">
        <v>19</v>
      </c>
      <c r="B663" s="329">
        <v>5342.6427709999998</v>
      </c>
      <c r="C663" s="329">
        <v>496.97629499999999</v>
      </c>
      <c r="D663" s="329">
        <v>0</v>
      </c>
      <c r="E663" s="329">
        <v>13.711482</v>
      </c>
      <c r="F663" s="329">
        <v>196.80207999999999</v>
      </c>
      <c r="G663" s="329">
        <v>9.3677569999999992</v>
      </c>
      <c r="H663" s="329">
        <v>94.624431999999999</v>
      </c>
      <c r="I663" s="329">
        <v>1870.6540190000001</v>
      </c>
      <c r="J663" s="329">
        <v>1956.771767</v>
      </c>
      <c r="K663" s="329">
        <v>10.563606</v>
      </c>
      <c r="L663" s="329">
        <v>693.171333</v>
      </c>
      <c r="M663" s="329">
        <v>0</v>
      </c>
      <c r="N663" s="383"/>
    </row>
    <row r="664" spans="1:14" s="321" customFormat="1" ht="9" customHeight="1">
      <c r="A664" s="381" t="s">
        <v>20</v>
      </c>
      <c r="B664" s="329">
        <v>21631.603446000001</v>
      </c>
      <c r="C664" s="329">
        <v>4356.8149810000004</v>
      </c>
      <c r="D664" s="329">
        <v>0</v>
      </c>
      <c r="E664" s="329">
        <v>35.886113000000002</v>
      </c>
      <c r="F664" s="329">
        <v>784.00496599999997</v>
      </c>
      <c r="G664" s="329">
        <v>365.96199799999999</v>
      </c>
      <c r="H664" s="329">
        <v>748.25455899999997</v>
      </c>
      <c r="I664" s="329">
        <v>7863.5519009999998</v>
      </c>
      <c r="J664" s="329">
        <v>6570.1885490000004</v>
      </c>
      <c r="K664" s="329">
        <v>114.91082</v>
      </c>
      <c r="L664" s="329">
        <v>730.41411600000004</v>
      </c>
      <c r="M664" s="329">
        <v>61.615442999999999</v>
      </c>
      <c r="N664" s="383"/>
    </row>
    <row r="665" spans="1:14" s="321" customFormat="1" ht="9" customHeight="1">
      <c r="A665" s="381" t="s">
        <v>21</v>
      </c>
      <c r="B665" s="329">
        <v>14643.604771</v>
      </c>
      <c r="C665" s="329">
        <v>346.63900599999999</v>
      </c>
      <c r="D665" s="329">
        <v>0</v>
      </c>
      <c r="E665" s="329">
        <v>12.544627</v>
      </c>
      <c r="F665" s="329">
        <v>447.67376000000002</v>
      </c>
      <c r="G665" s="329">
        <v>74.412727000000004</v>
      </c>
      <c r="H665" s="329">
        <v>133.78186199999999</v>
      </c>
      <c r="I665" s="329">
        <v>3784.9779330000001</v>
      </c>
      <c r="J665" s="329">
        <v>8974.4813799999993</v>
      </c>
      <c r="K665" s="329">
        <v>11.181303</v>
      </c>
      <c r="L665" s="329">
        <v>857.91217300000005</v>
      </c>
      <c r="M665" s="329">
        <v>0</v>
      </c>
      <c r="N665" s="383"/>
    </row>
    <row r="666" spans="1:14" s="321" customFormat="1" ht="9" customHeight="1">
      <c r="A666" s="382" t="s">
        <v>22</v>
      </c>
      <c r="B666" s="330">
        <v>11382.965104999999</v>
      </c>
      <c r="C666" s="330">
        <v>1547.0147689999999</v>
      </c>
      <c r="D666" s="330">
        <v>0</v>
      </c>
      <c r="E666" s="330">
        <v>10.647228999999999</v>
      </c>
      <c r="F666" s="330">
        <v>1082.22137</v>
      </c>
      <c r="G666" s="330">
        <v>108.101682</v>
      </c>
      <c r="H666" s="330">
        <v>217.514218</v>
      </c>
      <c r="I666" s="330">
        <v>3532.0910730000001</v>
      </c>
      <c r="J666" s="330">
        <v>4492.5588349999998</v>
      </c>
      <c r="K666" s="330">
        <v>98.119068999999996</v>
      </c>
      <c r="L666" s="330">
        <v>236.96068399999999</v>
      </c>
      <c r="M666" s="330">
        <v>57.736176</v>
      </c>
      <c r="N666" s="383"/>
    </row>
    <row r="667" spans="1:14" s="321" customFormat="1" ht="9" customHeight="1">
      <c r="A667" s="381" t="s">
        <v>23</v>
      </c>
      <c r="B667" s="329">
        <v>10692.95066</v>
      </c>
      <c r="C667" s="329">
        <v>3442.0438199999999</v>
      </c>
      <c r="D667" s="329">
        <v>0</v>
      </c>
      <c r="E667" s="329">
        <v>7.2355020000000003</v>
      </c>
      <c r="F667" s="329">
        <v>823.88427799999999</v>
      </c>
      <c r="G667" s="329">
        <v>124.782692</v>
      </c>
      <c r="H667" s="329">
        <v>368.42454300000003</v>
      </c>
      <c r="I667" s="329">
        <v>3168.0366979999999</v>
      </c>
      <c r="J667" s="329">
        <v>2533.623928</v>
      </c>
      <c r="K667" s="329">
        <v>94.137724000000006</v>
      </c>
      <c r="L667" s="329">
        <v>37.129600000000003</v>
      </c>
      <c r="M667" s="329">
        <v>93.651875000000004</v>
      </c>
      <c r="N667" s="383"/>
    </row>
    <row r="668" spans="1:14" s="321" customFormat="1" ht="9" customHeight="1">
      <c r="A668" s="381" t="s">
        <v>24</v>
      </c>
      <c r="B668" s="329">
        <v>8316.2735350000003</v>
      </c>
      <c r="C668" s="329">
        <v>2262.1596840000002</v>
      </c>
      <c r="D668" s="329">
        <v>0</v>
      </c>
      <c r="E668" s="329">
        <v>4.0441999999999999E-2</v>
      </c>
      <c r="F668" s="329">
        <v>1333.646808</v>
      </c>
      <c r="G668" s="329">
        <v>67.220814000000004</v>
      </c>
      <c r="H668" s="329">
        <v>359.85981199999998</v>
      </c>
      <c r="I668" s="329">
        <v>2112.0003740000002</v>
      </c>
      <c r="J668" s="329">
        <v>2142.8985290000001</v>
      </c>
      <c r="K668" s="329">
        <v>6.3232119999999998</v>
      </c>
      <c r="L668" s="329">
        <v>32.123860000000001</v>
      </c>
      <c r="M668" s="329">
        <v>0</v>
      </c>
      <c r="N668" s="383"/>
    </row>
    <row r="669" spans="1:14" s="321" customFormat="1" ht="9" customHeight="1">
      <c r="A669" s="381" t="s">
        <v>25</v>
      </c>
      <c r="B669" s="329">
        <v>9575.5609060000006</v>
      </c>
      <c r="C669" s="329">
        <v>912.92594599999995</v>
      </c>
      <c r="D669" s="329">
        <v>0</v>
      </c>
      <c r="E669" s="329">
        <v>68.105855000000005</v>
      </c>
      <c r="F669" s="329">
        <v>518.52950499999997</v>
      </c>
      <c r="G669" s="329">
        <v>52.547451000000002</v>
      </c>
      <c r="H669" s="329">
        <v>169.2852</v>
      </c>
      <c r="I669" s="329">
        <v>3225.4462960000001</v>
      </c>
      <c r="J669" s="329">
        <v>4410.7425590000003</v>
      </c>
      <c r="K669" s="329">
        <v>20.895610000000001</v>
      </c>
      <c r="L669" s="329">
        <v>156.75176500000001</v>
      </c>
      <c r="M669" s="329">
        <v>40.330719000000002</v>
      </c>
      <c r="N669" s="383"/>
    </row>
    <row r="670" spans="1:14" s="321" customFormat="1" ht="9" customHeight="1">
      <c r="A670" s="382" t="s">
        <v>26</v>
      </c>
      <c r="B670" s="330">
        <v>10698.146131</v>
      </c>
      <c r="C670" s="330">
        <v>2177.9762780000001</v>
      </c>
      <c r="D670" s="330">
        <v>0</v>
      </c>
      <c r="E670" s="330">
        <v>1.638544</v>
      </c>
      <c r="F670" s="330">
        <v>338.87211500000001</v>
      </c>
      <c r="G670" s="330">
        <v>43.479353000000003</v>
      </c>
      <c r="H670" s="330">
        <v>294.301333</v>
      </c>
      <c r="I670" s="330">
        <v>4131.7901789999996</v>
      </c>
      <c r="J670" s="330">
        <v>3522.974729</v>
      </c>
      <c r="K670" s="330">
        <v>11.189427999999999</v>
      </c>
      <c r="L670" s="330">
        <v>175.924172</v>
      </c>
      <c r="M670" s="330">
        <v>0</v>
      </c>
      <c r="N670" s="383"/>
    </row>
    <row r="671" spans="1:14" s="321" customFormat="1" ht="9" customHeight="1">
      <c r="A671" s="381" t="s">
        <v>27</v>
      </c>
      <c r="B671" s="329">
        <v>11309.678086</v>
      </c>
      <c r="C671" s="329">
        <v>1554.671728</v>
      </c>
      <c r="D671" s="329">
        <v>0</v>
      </c>
      <c r="E671" s="329">
        <v>1.3604799999999999</v>
      </c>
      <c r="F671" s="329">
        <v>715.94733399999996</v>
      </c>
      <c r="G671" s="329">
        <v>104.106582</v>
      </c>
      <c r="H671" s="329">
        <v>423.053854</v>
      </c>
      <c r="I671" s="329">
        <v>4004.1182210000002</v>
      </c>
      <c r="J671" s="329">
        <v>3337.496384</v>
      </c>
      <c r="K671" s="329">
        <v>200.77821399999999</v>
      </c>
      <c r="L671" s="329">
        <v>918.67678000000001</v>
      </c>
      <c r="M671" s="329">
        <v>49.468508999999997</v>
      </c>
      <c r="N671" s="383"/>
    </row>
    <row r="672" spans="1:14" s="321" customFormat="1" ht="9" customHeight="1">
      <c r="A672" s="381" t="s">
        <v>28</v>
      </c>
      <c r="B672" s="329">
        <v>10282.618393999999</v>
      </c>
      <c r="C672" s="329">
        <v>438.61700000000002</v>
      </c>
      <c r="D672" s="329">
        <v>0</v>
      </c>
      <c r="E672" s="329">
        <v>0</v>
      </c>
      <c r="F672" s="329">
        <v>329.64107799999999</v>
      </c>
      <c r="G672" s="329">
        <v>10.904211999999999</v>
      </c>
      <c r="H672" s="329">
        <v>101.06004799999999</v>
      </c>
      <c r="I672" s="329">
        <v>5018.9887220000001</v>
      </c>
      <c r="J672" s="329">
        <v>4239.2242349999997</v>
      </c>
      <c r="K672" s="329">
        <v>61.973205</v>
      </c>
      <c r="L672" s="329">
        <v>34.896751000000002</v>
      </c>
      <c r="M672" s="329">
        <v>47.313142999999997</v>
      </c>
      <c r="N672" s="383"/>
    </row>
    <row r="673" spans="1:14" s="321" customFormat="1" ht="9" customHeight="1">
      <c r="A673" s="381" t="s">
        <v>29</v>
      </c>
      <c r="B673" s="329">
        <v>12144.055108</v>
      </c>
      <c r="C673" s="329">
        <v>777.66550500000005</v>
      </c>
      <c r="D673" s="329">
        <v>0</v>
      </c>
      <c r="E673" s="329">
        <v>7.9208000000000001E-2</v>
      </c>
      <c r="F673" s="329">
        <v>372.03350799999998</v>
      </c>
      <c r="G673" s="329">
        <v>72.653323</v>
      </c>
      <c r="H673" s="329">
        <v>73.003286000000003</v>
      </c>
      <c r="I673" s="329">
        <v>6777.8905949999998</v>
      </c>
      <c r="J673" s="329">
        <v>3289.2205210000002</v>
      </c>
      <c r="K673" s="321">
        <v>70.612166000000002</v>
      </c>
      <c r="L673" s="329">
        <v>710.89699599999994</v>
      </c>
      <c r="M673" s="329">
        <v>0</v>
      </c>
      <c r="N673" s="383"/>
    </row>
    <row r="674" spans="1:14" s="321" customFormat="1" ht="9" customHeight="1">
      <c r="A674" s="382" t="s">
        <v>30</v>
      </c>
      <c r="B674" s="330">
        <v>3812.8855549999998</v>
      </c>
      <c r="C674" s="330">
        <v>102.826438</v>
      </c>
      <c r="D674" s="330">
        <v>0</v>
      </c>
      <c r="E674" s="330">
        <v>2.1999569999999999</v>
      </c>
      <c r="F674" s="330">
        <v>123.056333</v>
      </c>
      <c r="G674" s="330">
        <v>33.242783000000003</v>
      </c>
      <c r="H674" s="330">
        <v>86.518535999999997</v>
      </c>
      <c r="I674" s="330">
        <v>1334.4976919999999</v>
      </c>
      <c r="J674" s="330">
        <v>1759.392386</v>
      </c>
      <c r="K674" s="330">
        <v>0</v>
      </c>
      <c r="L674" s="330">
        <v>228.954882</v>
      </c>
      <c r="M674" s="330">
        <v>142.19654800000001</v>
      </c>
      <c r="N674" s="383"/>
    </row>
    <row r="675" spans="1:14" s="321" customFormat="1" ht="9" customHeight="1">
      <c r="A675" s="381" t="s">
        <v>31</v>
      </c>
      <c r="B675" s="329">
        <v>24743.542711999999</v>
      </c>
      <c r="C675" s="329">
        <v>1354.3487520000001</v>
      </c>
      <c r="D675" s="329">
        <v>0</v>
      </c>
      <c r="E675" s="329">
        <v>94.436453</v>
      </c>
      <c r="F675" s="329">
        <v>1159.5066730000001</v>
      </c>
      <c r="G675" s="329">
        <v>149.59397899999999</v>
      </c>
      <c r="H675" s="329">
        <v>195.099808</v>
      </c>
      <c r="I675" s="329">
        <v>8297.4270639999995</v>
      </c>
      <c r="J675" s="329">
        <v>12710.450089</v>
      </c>
      <c r="K675" s="329">
        <v>175.72205</v>
      </c>
      <c r="L675" s="329">
        <v>606.95784400000002</v>
      </c>
      <c r="M675" s="329">
        <v>0</v>
      </c>
      <c r="N675" s="383"/>
    </row>
    <row r="676" spans="1:14" s="321" customFormat="1" ht="9" customHeight="1">
      <c r="A676" s="381" t="s">
        <v>32</v>
      </c>
      <c r="B676" s="329">
        <v>7792.0144339999997</v>
      </c>
      <c r="C676" s="329">
        <v>909.04483400000004</v>
      </c>
      <c r="D676" s="329">
        <v>0</v>
      </c>
      <c r="E676" s="329">
        <v>2.492804</v>
      </c>
      <c r="F676" s="329">
        <v>324.87725899999998</v>
      </c>
      <c r="G676" s="329">
        <v>53.494425</v>
      </c>
      <c r="H676" s="329">
        <v>93.209658000000005</v>
      </c>
      <c r="I676" s="329">
        <v>2929.7456910000001</v>
      </c>
      <c r="J676" s="329">
        <v>3309.066495</v>
      </c>
      <c r="K676" s="329">
        <v>99.222745000000003</v>
      </c>
      <c r="L676" s="329">
        <v>70.860523000000001</v>
      </c>
      <c r="M676" s="329">
        <v>0</v>
      </c>
      <c r="N676" s="383"/>
    </row>
    <row r="677" spans="1:14" s="321" customFormat="1" ht="9" customHeight="1">
      <c r="A677" s="381" t="s">
        <v>33</v>
      </c>
      <c r="B677" s="329">
        <v>6894.057957</v>
      </c>
      <c r="C677" s="329">
        <v>351.44902200000001</v>
      </c>
      <c r="D677" s="329">
        <v>0</v>
      </c>
      <c r="E677" s="329">
        <v>1.149635</v>
      </c>
      <c r="F677" s="329">
        <v>328.35133999999999</v>
      </c>
      <c r="G677" s="329">
        <v>38.855390999999997</v>
      </c>
      <c r="H677" s="329">
        <v>115.08690799999999</v>
      </c>
      <c r="I677" s="329">
        <v>2485.164894</v>
      </c>
      <c r="J677" s="329">
        <v>3231.8756840000001</v>
      </c>
      <c r="K677" s="329">
        <v>6.5713559999999998</v>
      </c>
      <c r="L677" s="329">
        <v>335.55372699999998</v>
      </c>
      <c r="M677" s="329">
        <v>0</v>
      </c>
      <c r="N677" s="383"/>
    </row>
    <row r="678" spans="1:14" s="321" customFormat="1" ht="9" customHeight="1">
      <c r="A678" s="381"/>
      <c r="B678" s="311"/>
      <c r="C678" s="314"/>
      <c r="D678" s="314"/>
      <c r="E678" s="314"/>
      <c r="F678" s="314"/>
      <c r="G678" s="314"/>
      <c r="H678" s="314"/>
      <c r="I678" s="314"/>
      <c r="J678" s="314"/>
      <c r="K678" s="329"/>
      <c r="L678" s="314"/>
      <c r="M678" s="314"/>
      <c r="N678" s="319"/>
    </row>
    <row r="679" spans="1:14" s="321" customFormat="1" ht="9" customHeight="1">
      <c r="A679" s="333">
        <v>2017</v>
      </c>
      <c r="B679" s="303"/>
      <c r="C679" s="378"/>
      <c r="D679" s="378"/>
      <c r="E679" s="378"/>
      <c r="F679" s="378"/>
      <c r="G679" s="378"/>
      <c r="H679" s="378"/>
      <c r="I679" s="378"/>
      <c r="J679" s="378"/>
      <c r="K679" s="378"/>
      <c r="L679" s="378"/>
      <c r="M679" s="378"/>
      <c r="N679" s="319"/>
    </row>
    <row r="680" spans="1:14" s="321" customFormat="1" ht="9" customHeight="1">
      <c r="A680" s="333" t="s">
        <v>1</v>
      </c>
      <c r="B680" s="309">
        <f>SUM(B682:B712)</f>
        <v>443552.65013999987</v>
      </c>
      <c r="C680" s="309">
        <f t="shared" ref="C680:M680" si="36">SUM(C682:C712)</f>
        <v>55985.339726000006</v>
      </c>
      <c r="D680" s="309">
        <f t="shared" si="36"/>
        <v>0</v>
      </c>
      <c r="E680" s="309">
        <f t="shared" si="36"/>
        <v>796.46951399999955</v>
      </c>
      <c r="F680" s="309">
        <f t="shared" si="36"/>
        <v>25437.943785000003</v>
      </c>
      <c r="G680" s="309">
        <f t="shared" si="36"/>
        <v>4046.390093</v>
      </c>
      <c r="H680" s="309">
        <f t="shared" si="36"/>
        <v>8818.0083470000027</v>
      </c>
      <c r="I680" s="309">
        <f t="shared" si="36"/>
        <v>155220.89991800001</v>
      </c>
      <c r="J680" s="309">
        <f t="shared" si="36"/>
        <v>170299.83614500001</v>
      </c>
      <c r="K680" s="309">
        <f t="shared" si="36"/>
        <v>3183.4302130000005</v>
      </c>
      <c r="L680" s="309">
        <f t="shared" si="36"/>
        <v>17591.976930999997</v>
      </c>
      <c r="M680" s="309">
        <f t="shared" si="36"/>
        <v>2172.3554680000002</v>
      </c>
      <c r="N680" s="380"/>
    </row>
    <row r="681" spans="1:14" s="321" customFormat="1" ht="3.95" customHeight="1">
      <c r="A681" s="333"/>
      <c r="B681" s="378"/>
      <c r="C681" s="378"/>
      <c r="D681" s="378"/>
      <c r="E681" s="378"/>
      <c r="F681" s="378"/>
      <c r="G681" s="378"/>
      <c r="H681" s="378"/>
      <c r="I681" s="378"/>
      <c r="J681" s="378"/>
      <c r="K681" s="378"/>
      <c r="L681" s="378"/>
      <c r="M681" s="378"/>
      <c r="N681" s="380"/>
    </row>
    <row r="682" spans="1:14" s="321" customFormat="1" ht="9" customHeight="1">
      <c r="A682" s="381" t="s">
        <v>2</v>
      </c>
      <c r="B682" s="329">
        <f t="shared" ref="B682:B712" si="37">SUM(C682:M682)</f>
        <v>5430.9320570000009</v>
      </c>
      <c r="C682" s="329">
        <v>580.78908200000001</v>
      </c>
      <c r="D682" s="329">
        <v>0</v>
      </c>
      <c r="E682" s="329">
        <v>1.856176</v>
      </c>
      <c r="F682" s="329">
        <v>601.70658800000001</v>
      </c>
      <c r="G682" s="329">
        <v>69.262747000000005</v>
      </c>
      <c r="H682" s="329">
        <v>66.385268999999994</v>
      </c>
      <c r="I682" s="329">
        <v>2268.4642480000002</v>
      </c>
      <c r="J682" s="329">
        <v>1817.6908820000001</v>
      </c>
      <c r="K682" s="329">
        <v>0</v>
      </c>
      <c r="L682" s="329">
        <v>24.777065</v>
      </c>
      <c r="M682" s="329">
        <v>0</v>
      </c>
      <c r="N682" s="383"/>
    </row>
    <row r="683" spans="1:14" s="321" customFormat="1" ht="9" customHeight="1">
      <c r="A683" s="381" t="s">
        <v>3</v>
      </c>
      <c r="B683" s="329">
        <f t="shared" si="37"/>
        <v>13629.114184</v>
      </c>
      <c r="C683" s="329">
        <v>3010.3340010000002</v>
      </c>
      <c r="D683" s="329">
        <v>0</v>
      </c>
      <c r="E683" s="329">
        <v>2.9258829999999998</v>
      </c>
      <c r="F683" s="329">
        <v>1112.825147</v>
      </c>
      <c r="G683" s="329">
        <v>78.318385000000006</v>
      </c>
      <c r="H683" s="329">
        <v>707.44453699999997</v>
      </c>
      <c r="I683" s="329">
        <v>5540.7468520000002</v>
      </c>
      <c r="J683" s="329">
        <v>2909.1176580000001</v>
      </c>
      <c r="K683" s="329">
        <v>21.349053999999999</v>
      </c>
      <c r="L683" s="329">
        <v>246.05266700000001</v>
      </c>
      <c r="M683" s="329">
        <v>0</v>
      </c>
      <c r="N683" s="383"/>
    </row>
    <row r="684" spans="1:14" s="321" customFormat="1" ht="9" customHeight="1">
      <c r="A684" s="381" t="s">
        <v>4</v>
      </c>
      <c r="B684" s="329">
        <f t="shared" si="37"/>
        <v>4736.3878020000002</v>
      </c>
      <c r="C684" s="329">
        <v>1140.81818</v>
      </c>
      <c r="D684" s="329">
        <v>0</v>
      </c>
      <c r="E684" s="329">
        <v>0</v>
      </c>
      <c r="F684" s="329">
        <v>272.087288</v>
      </c>
      <c r="G684" s="329">
        <v>31.685593000000001</v>
      </c>
      <c r="H684" s="329">
        <v>290.39802400000002</v>
      </c>
      <c r="I684" s="329">
        <v>1348.5049140000001</v>
      </c>
      <c r="J684" s="329">
        <v>1405.595883</v>
      </c>
      <c r="K684" s="329">
        <v>64.418267</v>
      </c>
      <c r="L684" s="329">
        <v>182.87965299999999</v>
      </c>
      <c r="M684" s="329">
        <v>0</v>
      </c>
      <c r="N684" s="383"/>
    </row>
    <row r="685" spans="1:14" s="321" customFormat="1" ht="9" customHeight="1">
      <c r="A685" s="382" t="s">
        <v>5</v>
      </c>
      <c r="B685" s="385">
        <f t="shared" si="37"/>
        <v>5131.6726710000003</v>
      </c>
      <c r="C685" s="330">
        <v>277.76056499999999</v>
      </c>
      <c r="D685" s="330">
        <v>0</v>
      </c>
      <c r="E685" s="330">
        <v>1.1616770000000001</v>
      </c>
      <c r="F685" s="330">
        <v>403.88011699999998</v>
      </c>
      <c r="G685" s="330">
        <v>71.677423000000005</v>
      </c>
      <c r="H685" s="330">
        <v>253.16720599999999</v>
      </c>
      <c r="I685" s="330">
        <v>2017.069735</v>
      </c>
      <c r="J685" s="330">
        <v>1787.737697</v>
      </c>
      <c r="K685" s="330">
        <v>0.34337099999999998</v>
      </c>
      <c r="L685" s="330">
        <v>318.87488000000002</v>
      </c>
      <c r="M685" s="330">
        <v>0</v>
      </c>
      <c r="N685" s="383"/>
    </row>
    <row r="686" spans="1:14" s="321" customFormat="1" ht="9" customHeight="1">
      <c r="A686" s="381" t="s">
        <v>6</v>
      </c>
      <c r="B686" s="329">
        <f t="shared" si="37"/>
        <v>10919.257584999999</v>
      </c>
      <c r="C686" s="329">
        <v>1634.1683310000001</v>
      </c>
      <c r="D686" s="329">
        <v>0</v>
      </c>
      <c r="E686" s="329">
        <v>62.001466000000001</v>
      </c>
      <c r="F686" s="329">
        <v>983.56376</v>
      </c>
      <c r="G686" s="329">
        <v>76.747011999999998</v>
      </c>
      <c r="H686" s="329">
        <v>536.68445099999997</v>
      </c>
      <c r="I686" s="329">
        <v>3816.8110630000001</v>
      </c>
      <c r="J686" s="329">
        <v>3587.5090260000002</v>
      </c>
      <c r="K686" s="329">
        <v>4.6803309999999998</v>
      </c>
      <c r="L686" s="329">
        <v>217.09214499999999</v>
      </c>
      <c r="M686" s="329">
        <v>0</v>
      </c>
      <c r="N686" s="383"/>
    </row>
    <row r="687" spans="1:14" s="321" customFormat="1" ht="9" customHeight="1">
      <c r="A687" s="381" t="s">
        <v>7</v>
      </c>
      <c r="B687" s="329">
        <f t="shared" si="37"/>
        <v>3650.9096639999998</v>
      </c>
      <c r="C687" s="329">
        <v>494.13968199999999</v>
      </c>
      <c r="D687" s="329">
        <v>0</v>
      </c>
      <c r="E687" s="329">
        <v>1.9768999999999998E-2</v>
      </c>
      <c r="F687" s="329">
        <v>268.91934099999997</v>
      </c>
      <c r="G687" s="329">
        <v>31.829602000000001</v>
      </c>
      <c r="H687" s="329">
        <v>88.800237999999993</v>
      </c>
      <c r="I687" s="329">
        <v>1294.359424</v>
      </c>
      <c r="J687" s="329">
        <v>1050.2900990000001</v>
      </c>
      <c r="K687" s="329">
        <v>0</v>
      </c>
      <c r="L687" s="329">
        <v>422.55150900000001</v>
      </c>
      <c r="M687" s="329">
        <v>0</v>
      </c>
      <c r="N687" s="383"/>
    </row>
    <row r="688" spans="1:14" s="321" customFormat="1" ht="9" customHeight="1">
      <c r="A688" s="381" t="s">
        <v>8</v>
      </c>
      <c r="B688" s="329">
        <f t="shared" si="37"/>
        <v>15366.811678999999</v>
      </c>
      <c r="C688" s="329">
        <v>212.80128300000001</v>
      </c>
      <c r="D688" s="329">
        <v>0</v>
      </c>
      <c r="E688" s="329">
        <v>14.314590000000001</v>
      </c>
      <c r="F688" s="329">
        <v>77.535466999999997</v>
      </c>
      <c r="G688" s="329">
        <v>19.562224000000001</v>
      </c>
      <c r="H688" s="329">
        <v>71.975487999999999</v>
      </c>
      <c r="I688" s="329">
        <v>3219.164702</v>
      </c>
      <c r="J688" s="329">
        <v>9496.6374539999997</v>
      </c>
      <c r="K688" s="329">
        <v>54.738999999999997</v>
      </c>
      <c r="L688" s="329">
        <v>353.431217</v>
      </c>
      <c r="M688" s="329">
        <v>1846.6502539999999</v>
      </c>
      <c r="N688" s="383"/>
    </row>
    <row r="689" spans="1:14" s="321" customFormat="1" ht="9" customHeight="1">
      <c r="A689" s="382" t="s">
        <v>9</v>
      </c>
      <c r="B689" s="385">
        <f t="shared" si="37"/>
        <v>14326.580771999999</v>
      </c>
      <c r="C689" s="330">
        <v>2663.5250510000001</v>
      </c>
      <c r="D689" s="330">
        <v>0</v>
      </c>
      <c r="E689" s="330">
        <v>62.804360000000003</v>
      </c>
      <c r="F689" s="330">
        <v>1021.231445</v>
      </c>
      <c r="G689" s="330">
        <v>121.26747400000001</v>
      </c>
      <c r="H689" s="330">
        <v>310.90355899999997</v>
      </c>
      <c r="I689" s="330">
        <v>5569.7264160000004</v>
      </c>
      <c r="J689" s="330">
        <v>4416.5104069999998</v>
      </c>
      <c r="K689" s="330">
        <v>27.813976</v>
      </c>
      <c r="L689" s="330">
        <v>132.79808399999999</v>
      </c>
      <c r="M689" s="330">
        <v>0</v>
      </c>
      <c r="N689" s="383"/>
    </row>
    <row r="690" spans="1:14" s="321" customFormat="1" ht="9" customHeight="1">
      <c r="A690" s="381" t="s">
        <v>11</v>
      </c>
      <c r="B690" s="329">
        <f t="shared" si="37"/>
        <v>6491.4743600000002</v>
      </c>
      <c r="C690" s="329">
        <v>700.40419899999995</v>
      </c>
      <c r="D690" s="329">
        <v>0</v>
      </c>
      <c r="E690" s="329">
        <v>1.0814079999999999</v>
      </c>
      <c r="F690" s="329">
        <v>510.31000399999999</v>
      </c>
      <c r="G690" s="329">
        <v>19.585954999999998</v>
      </c>
      <c r="H690" s="329">
        <v>143.98656299999999</v>
      </c>
      <c r="I690" s="329">
        <v>2521.516075</v>
      </c>
      <c r="J690" s="329">
        <v>2473.4972079999998</v>
      </c>
      <c r="K690" s="329">
        <v>0</v>
      </c>
      <c r="L690" s="329">
        <v>121.09294800000001</v>
      </c>
      <c r="M690" s="329">
        <v>0</v>
      </c>
      <c r="N690" s="383"/>
    </row>
    <row r="691" spans="1:14" s="321" customFormat="1" ht="9" customHeight="1">
      <c r="A691" s="381" t="s">
        <v>12</v>
      </c>
      <c r="B691" s="329">
        <f t="shared" si="37"/>
        <v>23099.46963</v>
      </c>
      <c r="C691" s="329">
        <v>2519.0012149999998</v>
      </c>
      <c r="D691" s="329">
        <v>0</v>
      </c>
      <c r="E691" s="329">
        <v>127.95676899999999</v>
      </c>
      <c r="F691" s="329">
        <v>1077.8596729999999</v>
      </c>
      <c r="G691" s="329">
        <v>515.07707900000003</v>
      </c>
      <c r="H691" s="329">
        <v>531.99379099999999</v>
      </c>
      <c r="I691" s="329">
        <v>7225.4402929999997</v>
      </c>
      <c r="J691" s="329">
        <v>9481.7279569999992</v>
      </c>
      <c r="K691" s="329">
        <v>443.60466100000002</v>
      </c>
      <c r="L691" s="329">
        <v>1176.808192</v>
      </c>
      <c r="M691" s="329">
        <v>0</v>
      </c>
      <c r="N691" s="383"/>
    </row>
    <row r="692" spans="1:14" s="321" customFormat="1" ht="9" customHeight="1">
      <c r="A692" s="381" t="s">
        <v>13</v>
      </c>
      <c r="B692" s="329">
        <f t="shared" si="37"/>
        <v>13846.720498999999</v>
      </c>
      <c r="C692" s="329">
        <v>779.58650999999998</v>
      </c>
      <c r="D692" s="329">
        <v>0</v>
      </c>
      <c r="E692" s="329">
        <v>1.3982E-2</v>
      </c>
      <c r="F692" s="329">
        <v>388.61444599999999</v>
      </c>
      <c r="G692" s="329">
        <v>42.745100999999998</v>
      </c>
      <c r="H692" s="329">
        <v>140.155879</v>
      </c>
      <c r="I692" s="329">
        <v>3604.8829380000002</v>
      </c>
      <c r="J692" s="329">
        <v>8112.4743719999997</v>
      </c>
      <c r="K692" s="329">
        <v>1.140862</v>
      </c>
      <c r="L692" s="329">
        <v>777.10640899999999</v>
      </c>
      <c r="M692" s="329">
        <v>0</v>
      </c>
      <c r="N692" s="383"/>
    </row>
    <row r="693" spans="1:14" s="321" customFormat="1" ht="9" customHeight="1">
      <c r="A693" s="382" t="s">
        <v>14</v>
      </c>
      <c r="B693" s="385">
        <f t="shared" si="37"/>
        <v>10419.556701</v>
      </c>
      <c r="C693" s="330">
        <v>775.05884500000002</v>
      </c>
      <c r="D693" s="330">
        <v>0</v>
      </c>
      <c r="E693" s="330">
        <v>0.53240699999999996</v>
      </c>
      <c r="F693" s="330">
        <v>616.34033599999998</v>
      </c>
      <c r="G693" s="330">
        <v>69.710055999999994</v>
      </c>
      <c r="H693" s="330">
        <v>199.51552599999999</v>
      </c>
      <c r="I693" s="330">
        <v>3795.6785279999999</v>
      </c>
      <c r="J693" s="330">
        <v>4699.2281919999996</v>
      </c>
      <c r="K693" s="330">
        <v>5.2049240000000001</v>
      </c>
      <c r="L693" s="330">
        <v>258.28788700000001</v>
      </c>
      <c r="M693" s="330">
        <v>0</v>
      </c>
      <c r="N693" s="383"/>
    </row>
    <row r="694" spans="1:14" s="321" customFormat="1" ht="9" customHeight="1">
      <c r="A694" s="381" t="s">
        <v>15</v>
      </c>
      <c r="B694" s="329">
        <f t="shared" si="37"/>
        <v>37256.156417999999</v>
      </c>
      <c r="C694" s="329">
        <v>6357.3101189999998</v>
      </c>
      <c r="D694" s="329">
        <v>0</v>
      </c>
      <c r="E694" s="329">
        <v>47.504641999999997</v>
      </c>
      <c r="F694" s="329">
        <v>3431.5082860000002</v>
      </c>
      <c r="G694" s="329">
        <v>488.54307699999998</v>
      </c>
      <c r="H694" s="329">
        <v>615.01045199999999</v>
      </c>
      <c r="I694" s="329">
        <v>14032.516841000001</v>
      </c>
      <c r="J694" s="329">
        <v>9060.9791339999992</v>
      </c>
      <c r="K694" s="329">
        <v>29.049551999999998</v>
      </c>
      <c r="L694" s="329">
        <v>3193.7343150000002</v>
      </c>
      <c r="M694" s="329">
        <v>0</v>
      </c>
      <c r="N694" s="383"/>
    </row>
    <row r="695" spans="1:14" s="321" customFormat="1" ht="9" customHeight="1">
      <c r="A695" s="381" t="s">
        <v>16</v>
      </c>
      <c r="B695" s="329">
        <f t="shared" si="37"/>
        <v>67880.024716999993</v>
      </c>
      <c r="C695" s="329">
        <v>8902.0012800000004</v>
      </c>
      <c r="D695" s="329">
        <v>0</v>
      </c>
      <c r="E695" s="329">
        <v>144.34571</v>
      </c>
      <c r="F695" s="329">
        <v>2706.0082280000001</v>
      </c>
      <c r="G695" s="329">
        <v>455.92759999999998</v>
      </c>
      <c r="H695" s="329">
        <v>383.47975400000001</v>
      </c>
      <c r="I695" s="329">
        <v>24388.573883000001</v>
      </c>
      <c r="J695" s="329">
        <v>26307.825762</v>
      </c>
      <c r="K695" s="329">
        <v>1668.703767</v>
      </c>
      <c r="L695" s="329">
        <v>2923.1587330000002</v>
      </c>
      <c r="M695" s="329">
        <v>0</v>
      </c>
      <c r="N695" s="383"/>
    </row>
    <row r="696" spans="1:14" s="321" customFormat="1" ht="9" customHeight="1">
      <c r="A696" s="381" t="s">
        <v>17</v>
      </c>
      <c r="B696" s="329">
        <f t="shared" si="37"/>
        <v>17221.794693</v>
      </c>
      <c r="C696" s="329">
        <v>1088.847027</v>
      </c>
      <c r="D696" s="329">
        <v>0</v>
      </c>
      <c r="E696" s="329">
        <v>93.455222000000006</v>
      </c>
      <c r="F696" s="329">
        <v>858.21031200000004</v>
      </c>
      <c r="G696" s="329">
        <v>88.388631000000004</v>
      </c>
      <c r="H696" s="329">
        <v>225.772953</v>
      </c>
      <c r="I696" s="329">
        <v>6040.7837129999998</v>
      </c>
      <c r="J696" s="329">
        <v>7503.3803760000001</v>
      </c>
      <c r="K696" s="329">
        <v>7.581607</v>
      </c>
      <c r="L696" s="329">
        <v>1265.4340110000001</v>
      </c>
      <c r="M696" s="329">
        <v>49.940840999999999</v>
      </c>
      <c r="N696" s="383"/>
    </row>
    <row r="697" spans="1:14" s="321" customFormat="1" ht="9" customHeight="1">
      <c r="A697" s="382" t="s">
        <v>18</v>
      </c>
      <c r="B697" s="385">
        <f t="shared" si="37"/>
        <v>8122.8113670000002</v>
      </c>
      <c r="C697" s="330">
        <v>1213.7744190000001</v>
      </c>
      <c r="D697" s="330">
        <v>0</v>
      </c>
      <c r="E697" s="330">
        <v>27.767757</v>
      </c>
      <c r="F697" s="330">
        <v>644.20586900000001</v>
      </c>
      <c r="G697" s="330">
        <v>29.443784999999998</v>
      </c>
      <c r="H697" s="330">
        <v>189.66137599999999</v>
      </c>
      <c r="I697" s="330">
        <v>2424.8432120000002</v>
      </c>
      <c r="J697" s="330">
        <v>2901.9216729999998</v>
      </c>
      <c r="K697" s="330">
        <v>11.037160999999999</v>
      </c>
      <c r="L697" s="330">
        <v>680.156115</v>
      </c>
      <c r="M697" s="330">
        <v>0</v>
      </c>
      <c r="N697" s="383"/>
    </row>
    <row r="698" spans="1:14" s="321" customFormat="1" ht="9" customHeight="1">
      <c r="A698" s="381" t="s">
        <v>19</v>
      </c>
      <c r="B698" s="329">
        <f t="shared" si="37"/>
        <v>5109.3553810000003</v>
      </c>
      <c r="C698" s="329">
        <v>544.62408500000004</v>
      </c>
      <c r="D698" s="329">
        <v>0</v>
      </c>
      <c r="E698" s="329">
        <v>17.553238</v>
      </c>
      <c r="F698" s="329">
        <v>261.459789</v>
      </c>
      <c r="G698" s="329">
        <v>10.060233</v>
      </c>
      <c r="H698" s="329">
        <v>121.18701</v>
      </c>
      <c r="I698" s="329">
        <v>2075.7991069999998</v>
      </c>
      <c r="J698" s="329">
        <v>1728.0118</v>
      </c>
      <c r="K698" s="329">
        <v>0.161799</v>
      </c>
      <c r="L698" s="329">
        <v>350.49831999999998</v>
      </c>
      <c r="M698" s="329">
        <v>0</v>
      </c>
      <c r="N698" s="383"/>
    </row>
    <row r="699" spans="1:14" s="321" customFormat="1" ht="9" customHeight="1">
      <c r="A699" s="381" t="s">
        <v>20</v>
      </c>
      <c r="B699" s="329">
        <f t="shared" si="37"/>
        <v>24874.586776</v>
      </c>
      <c r="C699" s="329">
        <v>5477.6413350000003</v>
      </c>
      <c r="D699" s="329">
        <v>0</v>
      </c>
      <c r="E699" s="329">
        <v>8.7956289999999999</v>
      </c>
      <c r="F699" s="329">
        <v>1067.1928780000001</v>
      </c>
      <c r="G699" s="329">
        <v>493.03501499999999</v>
      </c>
      <c r="H699" s="329">
        <v>856.05382899999995</v>
      </c>
      <c r="I699" s="329">
        <v>8251.8685779999996</v>
      </c>
      <c r="J699" s="329">
        <v>7961.6261949999998</v>
      </c>
      <c r="K699" s="329">
        <v>66.30198</v>
      </c>
      <c r="L699" s="329">
        <v>692.07133699999997</v>
      </c>
      <c r="M699" s="329">
        <v>0</v>
      </c>
      <c r="N699" s="383"/>
    </row>
    <row r="700" spans="1:14" s="321" customFormat="1" ht="9" customHeight="1">
      <c r="A700" s="381" t="s">
        <v>21</v>
      </c>
      <c r="B700" s="329">
        <f t="shared" si="37"/>
        <v>16828.885414</v>
      </c>
      <c r="C700" s="329">
        <v>428.19101499999999</v>
      </c>
      <c r="D700" s="329">
        <v>0</v>
      </c>
      <c r="E700" s="329">
        <v>3.153019</v>
      </c>
      <c r="F700" s="329">
        <v>693.05426699999998</v>
      </c>
      <c r="G700" s="329">
        <v>86.137952999999996</v>
      </c>
      <c r="H700" s="329">
        <v>213.310507</v>
      </c>
      <c r="I700" s="329">
        <v>4834.6522000000004</v>
      </c>
      <c r="J700" s="329">
        <v>10437.481851</v>
      </c>
      <c r="K700" s="329">
        <v>7.0332220000000003</v>
      </c>
      <c r="L700" s="329">
        <v>125.87138</v>
      </c>
      <c r="M700" s="329">
        <v>0</v>
      </c>
      <c r="N700" s="383"/>
    </row>
    <row r="701" spans="1:14" s="321" customFormat="1" ht="9" customHeight="1">
      <c r="A701" s="382" t="s">
        <v>22</v>
      </c>
      <c r="B701" s="385">
        <f t="shared" si="37"/>
        <v>9291.0629520000002</v>
      </c>
      <c r="C701" s="330">
        <v>1541.925495</v>
      </c>
      <c r="D701" s="330">
        <v>0</v>
      </c>
      <c r="E701" s="330">
        <v>16.783246999999999</v>
      </c>
      <c r="F701" s="330">
        <v>960.94850899999994</v>
      </c>
      <c r="G701" s="330">
        <v>126.219604</v>
      </c>
      <c r="H701" s="330">
        <v>212.25358900000001</v>
      </c>
      <c r="I701" s="330">
        <v>2946.7217110000001</v>
      </c>
      <c r="J701" s="330">
        <v>3045.440353</v>
      </c>
      <c r="K701" s="330">
        <v>13.280779000000001</v>
      </c>
      <c r="L701" s="330">
        <v>427.489665</v>
      </c>
      <c r="M701" s="330">
        <v>0</v>
      </c>
      <c r="N701" s="383"/>
    </row>
    <row r="702" spans="1:14" s="321" customFormat="1" ht="9" customHeight="1">
      <c r="A702" s="381" t="s">
        <v>23</v>
      </c>
      <c r="B702" s="329">
        <f t="shared" si="37"/>
        <v>12897.086023</v>
      </c>
      <c r="C702" s="329">
        <v>4179.8939909999999</v>
      </c>
      <c r="D702" s="329">
        <v>0</v>
      </c>
      <c r="E702" s="329">
        <v>11.319851</v>
      </c>
      <c r="F702" s="329">
        <v>1144.6889450000001</v>
      </c>
      <c r="G702" s="329">
        <v>229.00155599999999</v>
      </c>
      <c r="H702" s="329">
        <v>557.89018799999997</v>
      </c>
      <c r="I702" s="329">
        <v>3506.4595260000001</v>
      </c>
      <c r="J702" s="329">
        <v>3089.599295</v>
      </c>
      <c r="K702" s="329">
        <v>3.5331480000000002</v>
      </c>
      <c r="L702" s="329">
        <v>124.525036</v>
      </c>
      <c r="M702" s="329">
        <v>50.174486999999999</v>
      </c>
      <c r="N702" s="383"/>
    </row>
    <row r="703" spans="1:14" s="321" customFormat="1" ht="9" customHeight="1">
      <c r="A703" s="381" t="s">
        <v>24</v>
      </c>
      <c r="B703" s="329">
        <f t="shared" si="37"/>
        <v>9669.918971000001</v>
      </c>
      <c r="C703" s="329">
        <v>2571.7571680000001</v>
      </c>
      <c r="D703" s="329">
        <v>0</v>
      </c>
      <c r="E703" s="329">
        <v>29.618175999999998</v>
      </c>
      <c r="F703" s="329">
        <v>1482.8361769999999</v>
      </c>
      <c r="G703" s="329">
        <v>73.129932999999994</v>
      </c>
      <c r="H703" s="329">
        <v>566.83352500000001</v>
      </c>
      <c r="I703" s="329">
        <v>2203.0149999999999</v>
      </c>
      <c r="J703" s="329">
        <v>2169.0545649999999</v>
      </c>
      <c r="K703" s="329">
        <v>482.21741700000001</v>
      </c>
      <c r="L703" s="329">
        <v>86.905005000000003</v>
      </c>
      <c r="M703" s="329">
        <v>4.5520050000000003</v>
      </c>
      <c r="N703" s="383"/>
    </row>
    <row r="704" spans="1:14" s="321" customFormat="1" ht="9" customHeight="1">
      <c r="A704" s="381" t="s">
        <v>25</v>
      </c>
      <c r="B704" s="329">
        <f t="shared" si="37"/>
        <v>11313.492807999999</v>
      </c>
      <c r="C704" s="329">
        <v>828.01078199999995</v>
      </c>
      <c r="D704" s="329">
        <v>0</v>
      </c>
      <c r="E704" s="329">
        <v>75.995379</v>
      </c>
      <c r="F704" s="329">
        <v>705.04068199999995</v>
      </c>
      <c r="G704" s="329">
        <v>57.600039000000002</v>
      </c>
      <c r="H704" s="329">
        <v>203.151186</v>
      </c>
      <c r="I704" s="329">
        <v>3646.8596750000002</v>
      </c>
      <c r="J704" s="329">
        <v>5238.5746159999999</v>
      </c>
      <c r="K704" s="329">
        <v>79.865278000000004</v>
      </c>
      <c r="L704" s="329">
        <v>478.395171</v>
      </c>
      <c r="M704" s="329">
        <v>0</v>
      </c>
      <c r="N704" s="383"/>
    </row>
    <row r="705" spans="1:14" s="321" customFormat="1" ht="9" customHeight="1">
      <c r="A705" s="382" t="s">
        <v>26</v>
      </c>
      <c r="B705" s="385">
        <f t="shared" si="37"/>
        <v>11536.995488</v>
      </c>
      <c r="C705" s="330">
        <v>2176.9555850000002</v>
      </c>
      <c r="D705" s="330">
        <v>0</v>
      </c>
      <c r="E705" s="330">
        <v>0</v>
      </c>
      <c r="F705" s="330">
        <v>371.26812899999999</v>
      </c>
      <c r="G705" s="330">
        <v>57.046714999999999</v>
      </c>
      <c r="H705" s="330">
        <v>226.93477799999999</v>
      </c>
      <c r="I705" s="330">
        <v>4470.1684779999996</v>
      </c>
      <c r="J705" s="330">
        <v>4191.4031100000002</v>
      </c>
      <c r="K705" s="330">
        <v>0</v>
      </c>
      <c r="L705" s="330">
        <v>43.218693000000002</v>
      </c>
      <c r="M705" s="330">
        <v>0</v>
      </c>
      <c r="N705" s="383"/>
    </row>
    <row r="706" spans="1:14" s="321" customFormat="1" ht="9" customHeight="1">
      <c r="A706" s="381" t="s">
        <v>27</v>
      </c>
      <c r="B706" s="329">
        <f t="shared" si="37"/>
        <v>12425.157184999998</v>
      </c>
      <c r="C706" s="329">
        <v>1656.4672370000001</v>
      </c>
      <c r="D706" s="329">
        <v>0</v>
      </c>
      <c r="E706" s="329">
        <v>3.4695640000000001</v>
      </c>
      <c r="F706" s="329">
        <v>693.21312599999999</v>
      </c>
      <c r="G706" s="329">
        <v>210.230208</v>
      </c>
      <c r="H706" s="329">
        <v>477.15649000000002</v>
      </c>
      <c r="I706" s="329">
        <v>4501.4580660000001</v>
      </c>
      <c r="J706" s="329">
        <v>3529.7048909999999</v>
      </c>
      <c r="K706" s="329">
        <v>42.458374999999997</v>
      </c>
      <c r="L706" s="329">
        <v>1242.0648570000001</v>
      </c>
      <c r="M706" s="329">
        <v>68.934370999999999</v>
      </c>
      <c r="N706" s="383"/>
    </row>
    <row r="707" spans="1:14" s="321" customFormat="1" ht="9" customHeight="1">
      <c r="A707" s="381" t="s">
        <v>28</v>
      </c>
      <c r="B707" s="329">
        <f t="shared" si="37"/>
        <v>11913.343923</v>
      </c>
      <c r="C707" s="329">
        <v>457.15067699999997</v>
      </c>
      <c r="D707" s="329">
        <v>0</v>
      </c>
      <c r="E707" s="329">
        <v>3.575739</v>
      </c>
      <c r="F707" s="329">
        <v>441.59212500000001</v>
      </c>
      <c r="G707" s="329">
        <v>13.397826999999999</v>
      </c>
      <c r="H707" s="329">
        <v>109.88211800000001</v>
      </c>
      <c r="I707" s="329">
        <v>5002.3098209999998</v>
      </c>
      <c r="J707" s="329">
        <v>5532.6755430000003</v>
      </c>
      <c r="K707" s="329">
        <v>3.9735170000000002</v>
      </c>
      <c r="L707" s="329">
        <v>196.68304599999999</v>
      </c>
      <c r="M707" s="329">
        <v>152.10351</v>
      </c>
      <c r="N707" s="383"/>
    </row>
    <row r="708" spans="1:14" s="321" customFormat="1" ht="9" customHeight="1">
      <c r="A708" s="381" t="s">
        <v>29</v>
      </c>
      <c r="B708" s="329">
        <f t="shared" si="37"/>
        <v>13680.100816999999</v>
      </c>
      <c r="C708" s="329">
        <v>925.418812</v>
      </c>
      <c r="D708" s="329">
        <v>0</v>
      </c>
      <c r="E708" s="329">
        <v>1.2503</v>
      </c>
      <c r="F708" s="329">
        <v>493.39711399999999</v>
      </c>
      <c r="G708" s="329">
        <v>65.324969999999993</v>
      </c>
      <c r="H708" s="329">
        <v>96.117394000000004</v>
      </c>
      <c r="I708" s="329">
        <v>7403.1950120000001</v>
      </c>
      <c r="J708" s="329">
        <v>4090.596329</v>
      </c>
      <c r="K708" s="321">
        <v>0</v>
      </c>
      <c r="L708" s="329">
        <v>604.80088599999999</v>
      </c>
      <c r="M708" s="329">
        <v>0</v>
      </c>
      <c r="N708" s="383"/>
    </row>
    <row r="709" spans="1:14" s="321" customFormat="1" ht="9" customHeight="1">
      <c r="A709" s="382" t="s">
        <v>30</v>
      </c>
      <c r="B709" s="385">
        <f t="shared" si="37"/>
        <v>4201.6016509999999</v>
      </c>
      <c r="C709" s="330">
        <v>119.598372</v>
      </c>
      <c r="D709" s="330">
        <v>0</v>
      </c>
      <c r="E709" s="330">
        <v>2.0364460000000002</v>
      </c>
      <c r="F709" s="330">
        <v>188.65505099999999</v>
      </c>
      <c r="G709" s="330">
        <v>16.675238</v>
      </c>
      <c r="H709" s="330">
        <v>7.5810009999999997</v>
      </c>
      <c r="I709" s="330">
        <v>1841.58284</v>
      </c>
      <c r="J709" s="330">
        <v>2010.046255</v>
      </c>
      <c r="K709" s="330">
        <v>0</v>
      </c>
      <c r="L709" s="330">
        <v>15.426448000000001</v>
      </c>
      <c r="M709" s="330">
        <v>0</v>
      </c>
      <c r="N709" s="383"/>
    </row>
    <row r="710" spans="1:14" s="321" customFormat="1" ht="9" customHeight="1">
      <c r="A710" s="381" t="s">
        <v>31</v>
      </c>
      <c r="B710" s="329">
        <f t="shared" si="37"/>
        <v>27321.447473</v>
      </c>
      <c r="C710" s="329">
        <v>1366.9967409999999</v>
      </c>
      <c r="D710" s="329">
        <v>0</v>
      </c>
      <c r="E710" s="329">
        <v>33.152037999999997</v>
      </c>
      <c r="F710" s="329">
        <v>1262.2891709999999</v>
      </c>
      <c r="G710" s="329">
        <v>332.972082</v>
      </c>
      <c r="H710" s="329">
        <v>245.04687100000001</v>
      </c>
      <c r="I710" s="329">
        <v>9689.5634260000006</v>
      </c>
      <c r="J710" s="329">
        <v>13862.792991</v>
      </c>
      <c r="K710" s="329">
        <v>31.990936000000001</v>
      </c>
      <c r="L710" s="329">
        <v>496.64321699999999</v>
      </c>
      <c r="M710" s="329">
        <v>0</v>
      </c>
      <c r="N710" s="383"/>
    </row>
    <row r="711" spans="1:14" s="321" customFormat="1" ht="9" customHeight="1">
      <c r="A711" s="381" t="s">
        <v>32</v>
      </c>
      <c r="B711" s="329">
        <f t="shared" si="37"/>
        <v>8376.1411509999998</v>
      </c>
      <c r="C711" s="329">
        <v>982.96232199999997</v>
      </c>
      <c r="D711" s="329">
        <v>0</v>
      </c>
      <c r="E711" s="329">
        <v>1.9418869999999999</v>
      </c>
      <c r="F711" s="329">
        <v>320.51840700000002</v>
      </c>
      <c r="G711" s="329">
        <v>27.137613999999999</v>
      </c>
      <c r="H711" s="329">
        <v>73.352090000000004</v>
      </c>
      <c r="I711" s="329">
        <v>3237.0475919999999</v>
      </c>
      <c r="J711" s="329">
        <v>3431.2492130000001</v>
      </c>
      <c r="K711" s="329">
        <v>112.46241000000001</v>
      </c>
      <c r="L711" s="329">
        <v>189.469616</v>
      </c>
      <c r="M711" s="329">
        <v>0</v>
      </c>
      <c r="N711" s="383"/>
    </row>
    <row r="712" spans="1:14" s="321" customFormat="1" ht="9" customHeight="1">
      <c r="A712" s="381" t="s">
        <v>33</v>
      </c>
      <c r="B712" s="329">
        <f t="shared" si="37"/>
        <v>6583.7993280000001</v>
      </c>
      <c r="C712" s="329">
        <v>377.42631999999998</v>
      </c>
      <c r="D712" s="329">
        <v>0</v>
      </c>
      <c r="E712" s="329">
        <v>8.3183000000000007E-2</v>
      </c>
      <c r="F712" s="329">
        <v>376.98310800000002</v>
      </c>
      <c r="G712" s="329">
        <v>38.649362000000004</v>
      </c>
      <c r="H712" s="329">
        <v>95.922704999999993</v>
      </c>
      <c r="I712" s="329">
        <v>2501.1160490000002</v>
      </c>
      <c r="J712" s="329">
        <v>2969.4553580000002</v>
      </c>
      <c r="K712" s="329">
        <v>0.484819</v>
      </c>
      <c r="L712" s="329">
        <v>223.67842400000001</v>
      </c>
      <c r="M712" s="329">
        <v>0</v>
      </c>
      <c r="N712" s="383"/>
    </row>
    <row r="713" spans="1:14" s="321" customFormat="1" ht="9" customHeight="1">
      <c r="A713" s="381"/>
      <c r="B713" s="311"/>
      <c r="C713" s="314"/>
      <c r="D713" s="314"/>
      <c r="E713" s="314"/>
      <c r="F713" s="314"/>
      <c r="G713" s="314"/>
      <c r="H713" s="314"/>
      <c r="I713" s="314"/>
      <c r="J713" s="314"/>
      <c r="K713" s="329"/>
      <c r="L713" s="314"/>
      <c r="M713" s="314"/>
      <c r="N713" s="319"/>
    </row>
    <row r="714" spans="1:14" s="321" customFormat="1" ht="9" customHeight="1">
      <c r="A714" s="333" t="s">
        <v>71</v>
      </c>
      <c r="B714" s="303"/>
      <c r="C714" s="378"/>
      <c r="D714" s="378"/>
      <c r="E714" s="378"/>
      <c r="F714" s="378"/>
      <c r="G714" s="378"/>
      <c r="H714" s="378"/>
      <c r="I714" s="378"/>
      <c r="J714" s="378"/>
      <c r="K714" s="378"/>
      <c r="L714" s="378"/>
      <c r="M714" s="378"/>
      <c r="N714" s="319"/>
    </row>
    <row r="715" spans="1:14" s="321" customFormat="1" ht="9" customHeight="1">
      <c r="A715" s="333" t="s">
        <v>1</v>
      </c>
      <c r="B715" s="309">
        <f>SUM(B717:B747)</f>
        <v>396804.58148199995</v>
      </c>
      <c r="C715" s="309">
        <f t="shared" ref="C715:M715" si="38">SUM(C717:C747)</f>
        <v>56869.872160999999</v>
      </c>
      <c r="D715" s="309">
        <f t="shared" si="38"/>
        <v>0</v>
      </c>
      <c r="E715" s="309">
        <f t="shared" si="38"/>
        <v>597.38532700000007</v>
      </c>
      <c r="F715" s="309">
        <f t="shared" si="38"/>
        <v>24620.228500000008</v>
      </c>
      <c r="G715" s="309">
        <f t="shared" si="38"/>
        <v>4361.3947569999991</v>
      </c>
      <c r="H715" s="309">
        <f t="shared" si="38"/>
        <v>8289.200182999999</v>
      </c>
      <c r="I715" s="309">
        <f t="shared" si="38"/>
        <v>151321.47931099997</v>
      </c>
      <c r="J715" s="309">
        <f t="shared" si="38"/>
        <v>133941.70141199999</v>
      </c>
      <c r="K715" s="309">
        <f t="shared" si="38"/>
        <v>2438.4120879999996</v>
      </c>
      <c r="L715" s="309">
        <f t="shared" si="38"/>
        <v>14167.199587000001</v>
      </c>
      <c r="M715" s="309">
        <f t="shared" si="38"/>
        <v>197.708156</v>
      </c>
      <c r="N715" s="380"/>
    </row>
    <row r="716" spans="1:14" s="321" customFormat="1" ht="3.95" customHeight="1">
      <c r="A716" s="333"/>
      <c r="B716" s="378"/>
      <c r="C716" s="378"/>
      <c r="D716" s="378"/>
      <c r="E716" s="378"/>
      <c r="F716" s="378"/>
      <c r="G716" s="378"/>
      <c r="H716" s="378"/>
      <c r="I716" s="378"/>
      <c r="J716" s="378"/>
      <c r="K716" s="378"/>
      <c r="L716" s="378"/>
      <c r="M716" s="378"/>
      <c r="N716" s="380"/>
    </row>
    <row r="717" spans="1:14" s="321" customFormat="1" ht="9" customHeight="1">
      <c r="A717" s="381" t="s">
        <v>2</v>
      </c>
      <c r="B717" s="329">
        <f t="shared" ref="B717:B747" si="39">SUM(C717:M717)</f>
        <v>6026.5187129999995</v>
      </c>
      <c r="C717" s="329">
        <v>667.729331</v>
      </c>
      <c r="D717" s="329">
        <v>0</v>
      </c>
      <c r="E717" s="329">
        <v>1.0151790000000001</v>
      </c>
      <c r="F717" s="329">
        <v>684.25505699999997</v>
      </c>
      <c r="G717" s="329">
        <v>53.070711000000003</v>
      </c>
      <c r="H717" s="329">
        <v>72.456885</v>
      </c>
      <c r="I717" s="329">
        <v>2531.7877779999999</v>
      </c>
      <c r="J717" s="329">
        <v>1602.7158480000001</v>
      </c>
      <c r="K717" s="329">
        <v>0</v>
      </c>
      <c r="L717" s="329">
        <v>413.48792400000002</v>
      </c>
      <c r="M717" s="329">
        <v>0</v>
      </c>
      <c r="N717" s="383"/>
    </row>
    <row r="718" spans="1:14" s="321" customFormat="1" ht="9" customHeight="1">
      <c r="A718" s="381" t="s">
        <v>3</v>
      </c>
      <c r="B718" s="329">
        <f t="shared" si="39"/>
        <v>14432.963166999998</v>
      </c>
      <c r="C718" s="329">
        <v>3212.8053530000002</v>
      </c>
      <c r="D718" s="329">
        <v>0</v>
      </c>
      <c r="E718" s="329">
        <v>1.778206</v>
      </c>
      <c r="F718" s="329">
        <v>1147.4540420000001</v>
      </c>
      <c r="G718" s="329">
        <v>102.28267700000001</v>
      </c>
      <c r="H718" s="329">
        <v>639.05926299999999</v>
      </c>
      <c r="I718" s="329">
        <v>5678.5213729999996</v>
      </c>
      <c r="J718" s="329">
        <v>3303.8840409999998</v>
      </c>
      <c r="K718" s="329">
        <v>72.223647999999997</v>
      </c>
      <c r="L718" s="329">
        <v>274.954564</v>
      </c>
      <c r="M718" s="329">
        <v>0</v>
      </c>
      <c r="N718" s="383"/>
    </row>
    <row r="719" spans="1:14" s="321" customFormat="1" ht="9" customHeight="1">
      <c r="A719" s="381" t="s">
        <v>4</v>
      </c>
      <c r="B719" s="329">
        <f t="shared" si="39"/>
        <v>4842.0335130000003</v>
      </c>
      <c r="C719" s="329">
        <v>1254.110005</v>
      </c>
      <c r="D719" s="329">
        <v>0</v>
      </c>
      <c r="E719" s="329">
        <v>0</v>
      </c>
      <c r="F719" s="329">
        <v>310.20391000000001</v>
      </c>
      <c r="G719" s="329">
        <v>77.713718</v>
      </c>
      <c r="H719" s="329">
        <v>135.438411</v>
      </c>
      <c r="I719" s="329">
        <v>1818.475461</v>
      </c>
      <c r="J719" s="329">
        <v>1151.455817</v>
      </c>
      <c r="K719" s="329">
        <v>1.819655</v>
      </c>
      <c r="L719" s="329">
        <v>92.816535999999999</v>
      </c>
      <c r="M719" s="329">
        <v>0</v>
      </c>
      <c r="N719" s="383"/>
    </row>
    <row r="720" spans="1:14" s="321" customFormat="1" ht="9" customHeight="1">
      <c r="A720" s="382" t="s">
        <v>5</v>
      </c>
      <c r="B720" s="385">
        <f t="shared" si="39"/>
        <v>5569.5841660000006</v>
      </c>
      <c r="C720" s="330">
        <v>248.22300100000001</v>
      </c>
      <c r="D720" s="330">
        <v>0</v>
      </c>
      <c r="E720" s="330">
        <v>0.86938199999999999</v>
      </c>
      <c r="F720" s="330">
        <v>416.35571199999998</v>
      </c>
      <c r="G720" s="330">
        <v>84.778114000000002</v>
      </c>
      <c r="H720" s="330">
        <v>94.440023999999994</v>
      </c>
      <c r="I720" s="330">
        <v>2468.6846540000001</v>
      </c>
      <c r="J720" s="330">
        <v>1970.12932</v>
      </c>
      <c r="K720" s="330">
        <v>0</v>
      </c>
      <c r="L720" s="330">
        <v>286.10395899999997</v>
      </c>
      <c r="M720" s="330">
        <v>0</v>
      </c>
      <c r="N720" s="383"/>
    </row>
    <row r="721" spans="1:14" s="321" customFormat="1" ht="9" customHeight="1">
      <c r="A721" s="381" t="s">
        <v>6</v>
      </c>
      <c r="B721" s="329">
        <f t="shared" si="39"/>
        <v>9947.5563350000011</v>
      </c>
      <c r="C721" s="329">
        <v>1682.1656439999999</v>
      </c>
      <c r="D721" s="329">
        <v>0</v>
      </c>
      <c r="E721" s="329">
        <v>67.235207000000003</v>
      </c>
      <c r="F721" s="329">
        <v>892.29008799999997</v>
      </c>
      <c r="G721" s="329">
        <v>83.631929999999997</v>
      </c>
      <c r="H721" s="329">
        <v>177.49420900000001</v>
      </c>
      <c r="I721" s="329">
        <v>4122.8614040000002</v>
      </c>
      <c r="J721" s="329">
        <v>2810.7888370000001</v>
      </c>
      <c r="K721" s="329">
        <v>20.849592999999999</v>
      </c>
      <c r="L721" s="329">
        <v>90.239423000000002</v>
      </c>
      <c r="M721" s="329">
        <v>0</v>
      </c>
      <c r="N721" s="383"/>
    </row>
    <row r="722" spans="1:14" s="321" customFormat="1" ht="9" customHeight="1">
      <c r="A722" s="381" t="s">
        <v>7</v>
      </c>
      <c r="B722" s="329">
        <f t="shared" si="39"/>
        <v>3519.2907479999999</v>
      </c>
      <c r="C722" s="329">
        <v>526.07634599999994</v>
      </c>
      <c r="D722" s="329">
        <v>0</v>
      </c>
      <c r="E722" s="329">
        <v>0.18703700000000001</v>
      </c>
      <c r="F722" s="329">
        <v>272.61374899999998</v>
      </c>
      <c r="G722" s="329">
        <v>123.14036299999999</v>
      </c>
      <c r="H722" s="329">
        <v>101.62385</v>
      </c>
      <c r="I722" s="329">
        <v>1543.1278130000001</v>
      </c>
      <c r="J722" s="329">
        <v>829.2414</v>
      </c>
      <c r="K722" s="329">
        <v>7.4306400000000004</v>
      </c>
      <c r="L722" s="329">
        <v>115.84954999999999</v>
      </c>
      <c r="M722" s="329">
        <v>0</v>
      </c>
      <c r="N722" s="383"/>
    </row>
    <row r="723" spans="1:14" s="321" customFormat="1" ht="9" customHeight="1">
      <c r="A723" s="381" t="s">
        <v>8</v>
      </c>
      <c r="B723" s="329">
        <f t="shared" si="39"/>
        <v>2352.9995450000001</v>
      </c>
      <c r="C723" s="329">
        <v>307.83964200000003</v>
      </c>
      <c r="D723" s="329">
        <v>0</v>
      </c>
      <c r="E723" s="329">
        <v>0</v>
      </c>
      <c r="F723" s="329">
        <v>53.553499000000002</v>
      </c>
      <c r="G723" s="329">
        <v>30.396823999999999</v>
      </c>
      <c r="H723" s="329">
        <v>112.203354</v>
      </c>
      <c r="I723" s="329">
        <v>1320.7342860000001</v>
      </c>
      <c r="J723" s="329">
        <v>528.27193999999997</v>
      </c>
      <c r="K723" s="329">
        <v>0</v>
      </c>
      <c r="L723" s="329">
        <v>0</v>
      </c>
      <c r="M723" s="329">
        <v>0</v>
      </c>
      <c r="N723" s="383"/>
    </row>
    <row r="724" spans="1:14" s="321" customFormat="1" ht="9" customHeight="1">
      <c r="A724" s="382" t="s">
        <v>9</v>
      </c>
      <c r="B724" s="385">
        <f t="shared" si="39"/>
        <v>10407.837449000001</v>
      </c>
      <c r="C724" s="330">
        <v>2423.5544420000001</v>
      </c>
      <c r="D724" s="330">
        <v>0</v>
      </c>
      <c r="E724" s="330">
        <v>51.330579999999998</v>
      </c>
      <c r="F724" s="330">
        <v>990.77740600000004</v>
      </c>
      <c r="G724" s="330">
        <v>101.14873900000001</v>
      </c>
      <c r="H724" s="330">
        <v>225.806231</v>
      </c>
      <c r="I724" s="330">
        <v>3814.83556</v>
      </c>
      <c r="J724" s="330">
        <v>2544.0492370000002</v>
      </c>
      <c r="K724" s="330">
        <v>57.392266999999997</v>
      </c>
      <c r="L724" s="330">
        <v>198.94298699999999</v>
      </c>
      <c r="M724" s="330">
        <v>0</v>
      </c>
      <c r="N724" s="383"/>
    </row>
    <row r="725" spans="1:14" s="321" customFormat="1" ht="9" customHeight="1">
      <c r="A725" s="381" t="s">
        <v>11</v>
      </c>
      <c r="B725" s="329">
        <f t="shared" si="39"/>
        <v>7025.2936490000002</v>
      </c>
      <c r="C725" s="329">
        <v>712.46871099999998</v>
      </c>
      <c r="D725" s="329">
        <v>0</v>
      </c>
      <c r="E725" s="329">
        <v>0.67870299999999995</v>
      </c>
      <c r="F725" s="329">
        <v>477.17162400000001</v>
      </c>
      <c r="G725" s="329">
        <v>24.090861</v>
      </c>
      <c r="H725" s="329">
        <v>146.10509099999999</v>
      </c>
      <c r="I725" s="329">
        <v>2806.3231529999998</v>
      </c>
      <c r="J725" s="329">
        <v>2691.8030480000002</v>
      </c>
      <c r="K725" s="329">
        <v>0</v>
      </c>
      <c r="L725" s="329">
        <v>166.652458</v>
      </c>
      <c r="M725" s="329">
        <v>0</v>
      </c>
      <c r="N725" s="383"/>
    </row>
    <row r="726" spans="1:14" s="321" customFormat="1" ht="9" customHeight="1">
      <c r="A726" s="381" t="s">
        <v>12</v>
      </c>
      <c r="B726" s="329">
        <f t="shared" si="39"/>
        <v>21648.169188999997</v>
      </c>
      <c r="C726" s="329">
        <v>2626.812152</v>
      </c>
      <c r="D726" s="329">
        <v>0</v>
      </c>
      <c r="E726" s="329">
        <v>47.917622000000001</v>
      </c>
      <c r="F726" s="329">
        <v>1101.4053160000001</v>
      </c>
      <c r="G726" s="329">
        <v>559.307052</v>
      </c>
      <c r="H726" s="329">
        <v>572.57043099999999</v>
      </c>
      <c r="I726" s="329">
        <v>6636.6634400000003</v>
      </c>
      <c r="J726" s="329">
        <v>7816.8590999999997</v>
      </c>
      <c r="K726" s="329">
        <v>601.06869900000004</v>
      </c>
      <c r="L726" s="329">
        <v>1685.5653769999999</v>
      </c>
      <c r="M726" s="329">
        <v>0</v>
      </c>
      <c r="N726" s="383"/>
    </row>
    <row r="727" spans="1:14" s="321" customFormat="1" ht="9" customHeight="1">
      <c r="A727" s="381" t="s">
        <v>13</v>
      </c>
      <c r="B727" s="329">
        <f t="shared" si="39"/>
        <v>11232.4282</v>
      </c>
      <c r="C727" s="329">
        <v>857.76757899999996</v>
      </c>
      <c r="D727" s="329">
        <v>0</v>
      </c>
      <c r="E727" s="329">
        <v>0</v>
      </c>
      <c r="F727" s="329">
        <v>376.37626499999999</v>
      </c>
      <c r="G727" s="329">
        <v>38.308467999999998</v>
      </c>
      <c r="H727" s="329">
        <v>109.75033000000001</v>
      </c>
      <c r="I727" s="329">
        <v>3351.3951910000001</v>
      </c>
      <c r="J727" s="329">
        <v>6110.2071319999995</v>
      </c>
      <c r="K727" s="329">
        <v>1.908E-3</v>
      </c>
      <c r="L727" s="329">
        <v>388.62132700000001</v>
      </c>
      <c r="M727" s="329">
        <v>0</v>
      </c>
      <c r="N727" s="383"/>
    </row>
    <row r="728" spans="1:14" s="321" customFormat="1" ht="9" customHeight="1">
      <c r="A728" s="382" t="s">
        <v>14</v>
      </c>
      <c r="B728" s="385">
        <f t="shared" si="39"/>
        <v>11070.043942999999</v>
      </c>
      <c r="C728" s="330">
        <v>851.71149000000003</v>
      </c>
      <c r="D728" s="330">
        <v>0</v>
      </c>
      <c r="E728" s="330">
        <v>1.7016E-2</v>
      </c>
      <c r="F728" s="330">
        <v>587.56971899999996</v>
      </c>
      <c r="G728" s="330">
        <v>86.462406000000001</v>
      </c>
      <c r="H728" s="330">
        <v>219.57409000000001</v>
      </c>
      <c r="I728" s="330">
        <v>4100.6355169999997</v>
      </c>
      <c r="J728" s="330">
        <v>5107.4410799999996</v>
      </c>
      <c r="K728" s="330">
        <v>0</v>
      </c>
      <c r="L728" s="330">
        <v>116.632625</v>
      </c>
      <c r="M728" s="330">
        <v>0</v>
      </c>
      <c r="N728" s="383"/>
    </row>
    <row r="729" spans="1:14" s="321" customFormat="1" ht="9" customHeight="1">
      <c r="A729" s="381" t="s">
        <v>15</v>
      </c>
      <c r="B729" s="329">
        <f t="shared" si="39"/>
        <v>24836.579198000003</v>
      </c>
      <c r="C729" s="329">
        <v>4572.1717120000003</v>
      </c>
      <c r="D729" s="329">
        <v>0</v>
      </c>
      <c r="E729" s="329">
        <v>33.306576999999997</v>
      </c>
      <c r="F729" s="329">
        <v>2312.976048</v>
      </c>
      <c r="G729" s="329">
        <v>565.09823100000006</v>
      </c>
      <c r="H729" s="329">
        <v>529.69016699999997</v>
      </c>
      <c r="I729" s="329">
        <v>9438.0388660000008</v>
      </c>
      <c r="J729" s="329">
        <v>6095.1417389999997</v>
      </c>
      <c r="K729" s="329">
        <v>19.790376999999999</v>
      </c>
      <c r="L729" s="329">
        <v>1270.365481</v>
      </c>
      <c r="M729" s="329">
        <v>0</v>
      </c>
      <c r="N729" s="383"/>
    </row>
    <row r="730" spans="1:14" s="321" customFormat="1" ht="9" customHeight="1">
      <c r="A730" s="381" t="s">
        <v>16</v>
      </c>
      <c r="B730" s="329">
        <f t="shared" si="39"/>
        <v>59296.412469000003</v>
      </c>
      <c r="C730" s="329">
        <v>9612.1974190000001</v>
      </c>
      <c r="D730" s="329">
        <v>0</v>
      </c>
      <c r="E730" s="329">
        <v>150.42731499999999</v>
      </c>
      <c r="F730" s="329">
        <v>2623.8845620000002</v>
      </c>
      <c r="G730" s="329">
        <v>202.63953900000001</v>
      </c>
      <c r="H730" s="329">
        <v>919.56678899999997</v>
      </c>
      <c r="I730" s="329">
        <v>26565.067136000001</v>
      </c>
      <c r="J730" s="329">
        <v>16347.775484</v>
      </c>
      <c r="K730" s="329">
        <v>636.60216100000002</v>
      </c>
      <c r="L730" s="329">
        <v>2040.5439080000001</v>
      </c>
      <c r="M730" s="329">
        <v>197.708156</v>
      </c>
      <c r="N730" s="383"/>
    </row>
    <row r="731" spans="1:14" s="321" customFormat="1" ht="9" customHeight="1">
      <c r="A731" s="381" t="s">
        <v>17</v>
      </c>
      <c r="B731" s="329">
        <f t="shared" si="39"/>
        <v>15954.803192000001</v>
      </c>
      <c r="C731" s="329">
        <v>1136.350717</v>
      </c>
      <c r="D731" s="329">
        <v>0</v>
      </c>
      <c r="E731" s="329">
        <v>39.817985999999998</v>
      </c>
      <c r="F731" s="329">
        <v>858.16537000000005</v>
      </c>
      <c r="G731" s="329">
        <v>98.248183999999995</v>
      </c>
      <c r="H731" s="329">
        <v>203.233476</v>
      </c>
      <c r="I731" s="329">
        <v>6081.2426580000001</v>
      </c>
      <c r="J731" s="329">
        <v>6527.7248120000004</v>
      </c>
      <c r="K731" s="329">
        <v>14.612392</v>
      </c>
      <c r="L731" s="329">
        <v>995.40759700000001</v>
      </c>
      <c r="M731" s="329">
        <v>0</v>
      </c>
      <c r="N731" s="383"/>
    </row>
    <row r="732" spans="1:14" s="321" customFormat="1" ht="9" customHeight="1">
      <c r="A732" s="382" t="s">
        <v>18</v>
      </c>
      <c r="B732" s="385">
        <f t="shared" si="39"/>
        <v>7885.624667000001</v>
      </c>
      <c r="C732" s="330">
        <v>1358.703589</v>
      </c>
      <c r="D732" s="330">
        <v>0</v>
      </c>
      <c r="E732" s="330">
        <v>21.994036000000001</v>
      </c>
      <c r="F732" s="330">
        <v>689.37543400000004</v>
      </c>
      <c r="G732" s="330">
        <v>24.809501000000001</v>
      </c>
      <c r="H732" s="330">
        <v>159.65975700000001</v>
      </c>
      <c r="I732" s="330">
        <v>2724.0994369999999</v>
      </c>
      <c r="J732" s="330">
        <v>2540.312222</v>
      </c>
      <c r="K732" s="330">
        <v>5.4843000000000003E-2</v>
      </c>
      <c r="L732" s="330">
        <v>366.61584800000003</v>
      </c>
      <c r="M732" s="330">
        <v>0</v>
      </c>
      <c r="N732" s="383"/>
    </row>
    <row r="733" spans="1:14" s="321" customFormat="1" ht="9" customHeight="1">
      <c r="A733" s="381" t="s">
        <v>19</v>
      </c>
      <c r="B733" s="329">
        <f t="shared" si="39"/>
        <v>5566.268309</v>
      </c>
      <c r="C733" s="329">
        <v>611.276252</v>
      </c>
      <c r="D733" s="329">
        <v>0</v>
      </c>
      <c r="E733" s="329">
        <v>12.240595000000001</v>
      </c>
      <c r="F733" s="329">
        <v>285.53559200000001</v>
      </c>
      <c r="G733" s="329">
        <v>5.0617599999999996</v>
      </c>
      <c r="H733" s="329">
        <v>70.477971999999994</v>
      </c>
      <c r="I733" s="329">
        <v>2140.3049919999999</v>
      </c>
      <c r="J733" s="329">
        <v>2112.40778</v>
      </c>
      <c r="K733" s="329">
        <v>0</v>
      </c>
      <c r="L733" s="329">
        <v>328.96336600000001</v>
      </c>
      <c r="M733" s="329">
        <v>0</v>
      </c>
      <c r="N733" s="383"/>
    </row>
    <row r="734" spans="1:14" s="321" customFormat="1" ht="9" customHeight="1">
      <c r="A734" s="381" t="s">
        <v>20</v>
      </c>
      <c r="B734" s="329">
        <f t="shared" si="39"/>
        <v>22669.488331</v>
      </c>
      <c r="C734" s="329">
        <v>5297.7146389999998</v>
      </c>
      <c r="D734" s="329">
        <v>0</v>
      </c>
      <c r="E734" s="329">
        <v>32.857208999999997</v>
      </c>
      <c r="F734" s="329">
        <v>992.03462400000001</v>
      </c>
      <c r="G734" s="329">
        <v>536.02161899999999</v>
      </c>
      <c r="H734" s="329">
        <v>941.31040700000005</v>
      </c>
      <c r="I734" s="329">
        <v>8471.1402560000006</v>
      </c>
      <c r="J734" s="329">
        <v>5563.3358760000001</v>
      </c>
      <c r="K734" s="329">
        <v>93.334361000000001</v>
      </c>
      <c r="L734" s="329">
        <v>741.73933999999997</v>
      </c>
      <c r="M734" s="329">
        <v>0</v>
      </c>
      <c r="N734" s="383"/>
    </row>
    <row r="735" spans="1:14" s="321" customFormat="1" ht="9" customHeight="1">
      <c r="A735" s="381" t="s">
        <v>21</v>
      </c>
      <c r="B735" s="329">
        <f t="shared" si="39"/>
        <v>17370.616865</v>
      </c>
      <c r="C735" s="329">
        <v>472.04940299999998</v>
      </c>
      <c r="D735" s="329">
        <v>0</v>
      </c>
      <c r="E735" s="329">
        <v>4.4115270000000004</v>
      </c>
      <c r="F735" s="329">
        <v>597.50395900000001</v>
      </c>
      <c r="G735" s="329">
        <v>80.943475000000007</v>
      </c>
      <c r="H735" s="329">
        <v>176.68604500000001</v>
      </c>
      <c r="I735" s="329">
        <v>5102.7704519999998</v>
      </c>
      <c r="J735" s="329">
        <v>10370.671496000001</v>
      </c>
      <c r="K735" s="329">
        <v>4.1418569999999999</v>
      </c>
      <c r="L735" s="329">
        <v>561.43865100000005</v>
      </c>
      <c r="M735" s="329">
        <v>0</v>
      </c>
      <c r="N735" s="383"/>
    </row>
    <row r="736" spans="1:14" s="321" customFormat="1" ht="9" customHeight="1">
      <c r="A736" s="382" t="s">
        <v>22</v>
      </c>
      <c r="B736" s="385">
        <f t="shared" si="39"/>
        <v>9456.0709239999996</v>
      </c>
      <c r="C736" s="330">
        <v>1502.1579919999999</v>
      </c>
      <c r="D736" s="330">
        <v>0</v>
      </c>
      <c r="E736" s="330">
        <v>10.180645</v>
      </c>
      <c r="F736" s="330">
        <v>1137.5784149999999</v>
      </c>
      <c r="G736" s="330">
        <v>150.687375</v>
      </c>
      <c r="H736" s="330">
        <v>222.23590200000001</v>
      </c>
      <c r="I736" s="330">
        <v>3312.482931</v>
      </c>
      <c r="J736" s="330">
        <v>2775.5347649999999</v>
      </c>
      <c r="K736" s="330">
        <v>75.177780999999996</v>
      </c>
      <c r="L736" s="330">
        <v>270.03511800000001</v>
      </c>
      <c r="M736" s="330">
        <v>0</v>
      </c>
      <c r="N736" s="383"/>
    </row>
    <row r="737" spans="1:14" s="321" customFormat="1" ht="9" customHeight="1">
      <c r="A737" s="381" t="s">
        <v>23</v>
      </c>
      <c r="B737" s="329">
        <f t="shared" si="39"/>
        <v>13776.967715999999</v>
      </c>
      <c r="C737" s="329">
        <v>4968.1538</v>
      </c>
      <c r="D737" s="329">
        <v>0</v>
      </c>
      <c r="E737" s="329">
        <v>5.1898429999999998</v>
      </c>
      <c r="F737" s="329">
        <v>1225.8044319999999</v>
      </c>
      <c r="G737" s="329">
        <v>201.411742</v>
      </c>
      <c r="H737" s="329">
        <v>498.77714800000001</v>
      </c>
      <c r="I737" s="329">
        <v>3846.0118360000001</v>
      </c>
      <c r="J737" s="329">
        <v>2727.0295729999998</v>
      </c>
      <c r="K737" s="329">
        <v>134.774168</v>
      </c>
      <c r="L737" s="329">
        <v>169.81517400000001</v>
      </c>
      <c r="M737" s="329">
        <v>0</v>
      </c>
      <c r="N737" s="383"/>
    </row>
    <row r="738" spans="1:14" s="321" customFormat="1" ht="9" customHeight="1">
      <c r="A738" s="381" t="s">
        <v>24</v>
      </c>
      <c r="B738" s="329">
        <f t="shared" si="39"/>
        <v>10414.85938</v>
      </c>
      <c r="C738" s="329">
        <v>2772.312441</v>
      </c>
      <c r="D738" s="329">
        <v>0</v>
      </c>
      <c r="E738" s="329">
        <v>59.307447000000003</v>
      </c>
      <c r="F738" s="329">
        <v>2160.4549080000002</v>
      </c>
      <c r="G738" s="329">
        <v>138.44833399999999</v>
      </c>
      <c r="H738" s="329">
        <v>374.49668600000001</v>
      </c>
      <c r="I738" s="329">
        <v>2464.3886940000002</v>
      </c>
      <c r="J738" s="329">
        <v>2056.7054549999998</v>
      </c>
      <c r="K738" s="329">
        <v>261.14044000000001</v>
      </c>
      <c r="L738" s="329">
        <v>127.604975</v>
      </c>
      <c r="M738" s="329">
        <v>0</v>
      </c>
      <c r="N738" s="383"/>
    </row>
    <row r="739" spans="1:14" s="321" customFormat="1" ht="9" customHeight="1">
      <c r="A739" s="381" t="s">
        <v>25</v>
      </c>
      <c r="B739" s="329">
        <f t="shared" si="39"/>
        <v>10585.680496999999</v>
      </c>
      <c r="C739" s="329">
        <v>769.82759899999996</v>
      </c>
      <c r="D739" s="329">
        <v>0</v>
      </c>
      <c r="E739" s="329">
        <v>26.785506999999999</v>
      </c>
      <c r="F739" s="329">
        <v>621.259547</v>
      </c>
      <c r="G739" s="329">
        <v>44.598402999999998</v>
      </c>
      <c r="H739" s="329">
        <v>141.16689500000001</v>
      </c>
      <c r="I739" s="329">
        <v>3762.0426430000002</v>
      </c>
      <c r="J739" s="329">
        <v>4791.5256680000002</v>
      </c>
      <c r="K739" s="329">
        <v>71.664119999999997</v>
      </c>
      <c r="L739" s="329">
        <v>356.810115</v>
      </c>
      <c r="M739" s="329">
        <v>0</v>
      </c>
      <c r="N739" s="383"/>
    </row>
    <row r="740" spans="1:14" s="321" customFormat="1" ht="9" customHeight="1">
      <c r="A740" s="382" t="s">
        <v>26</v>
      </c>
      <c r="B740" s="385">
        <f t="shared" si="39"/>
        <v>12485.129479000001</v>
      </c>
      <c r="C740" s="330">
        <v>2384.437778</v>
      </c>
      <c r="D740" s="330">
        <v>0</v>
      </c>
      <c r="E740" s="330">
        <v>0</v>
      </c>
      <c r="F740" s="330">
        <v>415.133646</v>
      </c>
      <c r="G740" s="330">
        <v>44.117198000000002</v>
      </c>
      <c r="H740" s="330">
        <v>472.112819</v>
      </c>
      <c r="I740" s="330">
        <v>4718.7418690000004</v>
      </c>
      <c r="J740" s="330">
        <v>4022.0434679999998</v>
      </c>
      <c r="K740" s="330">
        <v>30.793893000000001</v>
      </c>
      <c r="L740" s="330">
        <v>397.748808</v>
      </c>
      <c r="M740" s="330">
        <v>0</v>
      </c>
      <c r="N740" s="383"/>
    </row>
    <row r="741" spans="1:14" s="321" customFormat="1" ht="9" customHeight="1">
      <c r="A741" s="381" t="s">
        <v>27</v>
      </c>
      <c r="B741" s="329">
        <f t="shared" si="39"/>
        <v>12932.213016</v>
      </c>
      <c r="C741" s="329">
        <v>1828.198699</v>
      </c>
      <c r="D741" s="329">
        <v>0</v>
      </c>
      <c r="E741" s="329">
        <v>1.0812440000000001</v>
      </c>
      <c r="F741" s="329">
        <v>730.52771399999995</v>
      </c>
      <c r="G741" s="329">
        <v>311.70405</v>
      </c>
      <c r="H741" s="329">
        <v>362.55834599999997</v>
      </c>
      <c r="I741" s="329">
        <v>5059.9080899999999</v>
      </c>
      <c r="J741" s="329">
        <v>4021.1898289999999</v>
      </c>
      <c r="K741" s="329">
        <v>15.567228</v>
      </c>
      <c r="L741" s="329">
        <v>601.47781599999996</v>
      </c>
      <c r="M741" s="329">
        <v>0</v>
      </c>
      <c r="N741" s="383"/>
    </row>
    <row r="742" spans="1:14" s="321" customFormat="1" ht="9" customHeight="1">
      <c r="A742" s="381" t="s">
        <v>28</v>
      </c>
      <c r="B742" s="329">
        <f t="shared" si="39"/>
        <v>5590.5465009999998</v>
      </c>
      <c r="C742" s="329">
        <v>276.40033299999999</v>
      </c>
      <c r="D742" s="329">
        <v>0</v>
      </c>
      <c r="E742" s="329">
        <v>0</v>
      </c>
      <c r="F742" s="329">
        <v>218.193319</v>
      </c>
      <c r="G742" s="329">
        <v>8.2898329999999998</v>
      </c>
      <c r="H742" s="329">
        <v>113.340102</v>
      </c>
      <c r="I742" s="329">
        <v>2691.4187080000002</v>
      </c>
      <c r="J742" s="329">
        <v>1928.2613269999999</v>
      </c>
      <c r="K742" s="329">
        <v>103.637238</v>
      </c>
      <c r="L742" s="329">
        <v>251.005641</v>
      </c>
      <c r="M742" s="329">
        <v>0</v>
      </c>
      <c r="N742" s="383"/>
    </row>
    <row r="743" spans="1:14" s="321" customFormat="1" ht="9" customHeight="1">
      <c r="A743" s="381" t="s">
        <v>29</v>
      </c>
      <c r="B743" s="329">
        <f t="shared" si="39"/>
        <v>14371.785556000001</v>
      </c>
      <c r="C743" s="329">
        <v>903.48123799999996</v>
      </c>
      <c r="D743" s="329">
        <v>0</v>
      </c>
      <c r="E743" s="329">
        <v>6.5160970000000002</v>
      </c>
      <c r="F743" s="329">
        <v>452.83928300000002</v>
      </c>
      <c r="G743" s="329">
        <v>55.093085000000002</v>
      </c>
      <c r="H743" s="329">
        <v>151.53006400000001</v>
      </c>
      <c r="I743" s="329">
        <v>7740.7646199999999</v>
      </c>
      <c r="J743" s="329">
        <v>3841.5102080000001</v>
      </c>
      <c r="K743" s="329">
        <v>122.37627999999999</v>
      </c>
      <c r="L743" s="329">
        <v>1097.674681</v>
      </c>
      <c r="M743" s="329">
        <v>0</v>
      </c>
      <c r="N743" s="383"/>
    </row>
    <row r="744" spans="1:14" s="321" customFormat="1" ht="9" customHeight="1">
      <c r="A744" s="382" t="s">
        <v>30</v>
      </c>
      <c r="B744" s="385">
        <f t="shared" si="39"/>
        <v>4419.8102079999999</v>
      </c>
      <c r="C744" s="330">
        <v>145.770467</v>
      </c>
      <c r="D744" s="330">
        <v>0</v>
      </c>
      <c r="E744" s="330">
        <v>1.718825</v>
      </c>
      <c r="F744" s="330">
        <v>217.28853000000001</v>
      </c>
      <c r="G744" s="330">
        <v>18.891349000000002</v>
      </c>
      <c r="H744" s="330">
        <v>10.839320000000001</v>
      </c>
      <c r="I744" s="330">
        <v>1888.0505390000001</v>
      </c>
      <c r="J744" s="330">
        <v>2004.8841970000001</v>
      </c>
      <c r="K744" s="330">
        <v>3.8106000000000001E-2</v>
      </c>
      <c r="L744" s="330">
        <v>132.32887500000001</v>
      </c>
      <c r="M744" s="330">
        <v>0</v>
      </c>
      <c r="N744" s="383"/>
    </row>
    <row r="745" spans="1:14" s="321" customFormat="1" ht="9" customHeight="1">
      <c r="A745" s="381" t="s">
        <v>31</v>
      </c>
      <c r="B745" s="329">
        <f t="shared" si="39"/>
        <v>28082.689686000002</v>
      </c>
      <c r="C745" s="329">
        <v>1414.816636</v>
      </c>
      <c r="D745" s="329">
        <v>0</v>
      </c>
      <c r="E745" s="329">
        <v>18.856496</v>
      </c>
      <c r="F745" s="329">
        <v>1171.310718</v>
      </c>
      <c r="G745" s="329">
        <v>400.51815199999999</v>
      </c>
      <c r="H745" s="329">
        <v>232.86145099999999</v>
      </c>
      <c r="I745" s="329">
        <v>10108.793020999999</v>
      </c>
      <c r="J745" s="329">
        <v>14492.269939</v>
      </c>
      <c r="K745" s="329">
        <v>8.1056249999999999</v>
      </c>
      <c r="L745" s="329">
        <v>235.15764799999999</v>
      </c>
      <c r="M745" s="329">
        <v>0</v>
      </c>
      <c r="N745" s="383"/>
    </row>
    <row r="746" spans="1:14" s="321" customFormat="1" ht="9" customHeight="1">
      <c r="A746" s="381" t="s">
        <v>32</v>
      </c>
      <c r="B746" s="329">
        <f t="shared" si="39"/>
        <v>8515.5956139999998</v>
      </c>
      <c r="C746" s="329">
        <v>1223.383317</v>
      </c>
      <c r="D746" s="329">
        <v>0</v>
      </c>
      <c r="E746" s="329">
        <v>1.3200460000000001</v>
      </c>
      <c r="F746" s="329">
        <v>371.25251300000002</v>
      </c>
      <c r="G746" s="329">
        <v>68.874343999999994</v>
      </c>
      <c r="H746" s="329">
        <v>33.118271</v>
      </c>
      <c r="I746" s="329">
        <v>3446.679834</v>
      </c>
      <c r="J746" s="329">
        <v>3057.663845</v>
      </c>
      <c r="K746" s="329">
        <v>85.814807999999999</v>
      </c>
      <c r="L746" s="329">
        <v>227.48863600000001</v>
      </c>
      <c r="M746" s="329">
        <v>0</v>
      </c>
      <c r="N746" s="383"/>
    </row>
    <row r="747" spans="1:14" s="321" customFormat="1" ht="9" customHeight="1">
      <c r="A747" s="381" t="s">
        <v>33</v>
      </c>
      <c r="B747" s="329">
        <f t="shared" si="39"/>
        <v>4518.7212569999992</v>
      </c>
      <c r="C747" s="329">
        <v>249.20443399999999</v>
      </c>
      <c r="D747" s="329">
        <v>0</v>
      </c>
      <c r="E747" s="329">
        <v>0.34499999999999997</v>
      </c>
      <c r="F747" s="329">
        <v>229.08349899999999</v>
      </c>
      <c r="G747" s="329">
        <v>41.606720000000003</v>
      </c>
      <c r="H747" s="329">
        <v>69.016396999999998</v>
      </c>
      <c r="I747" s="329">
        <v>1565.4870989999999</v>
      </c>
      <c r="J747" s="329">
        <v>2198.8669289999998</v>
      </c>
      <c r="K747" s="329">
        <v>0</v>
      </c>
      <c r="L747" s="329">
        <v>165.11117899999999</v>
      </c>
      <c r="M747" s="329">
        <v>0</v>
      </c>
      <c r="N747" s="383"/>
    </row>
    <row r="748" spans="1:14" ht="3" customHeight="1">
      <c r="A748" s="376"/>
      <c r="B748" s="376"/>
      <c r="C748" s="376"/>
      <c r="D748" s="376"/>
      <c r="E748" s="376"/>
      <c r="F748" s="376"/>
      <c r="G748" s="376"/>
      <c r="H748" s="376"/>
      <c r="I748" s="376"/>
      <c r="J748" s="376"/>
      <c r="K748" s="386"/>
      <c r="L748" s="376"/>
      <c r="M748" s="376"/>
    </row>
    <row r="749" spans="1:14" ht="2.25" customHeight="1">
      <c r="A749" s="387"/>
      <c r="B749" s="387"/>
      <c r="C749" s="387"/>
      <c r="D749" s="387"/>
      <c r="E749" s="387"/>
      <c r="F749" s="387"/>
      <c r="G749" s="387"/>
      <c r="H749" s="387"/>
      <c r="I749" s="387"/>
      <c r="J749" s="387"/>
      <c r="K749" s="388"/>
      <c r="L749" s="387"/>
      <c r="M749" s="387"/>
    </row>
    <row r="750" spans="1:14" s="391" customFormat="1" ht="9" customHeight="1">
      <c r="A750" s="347" t="s">
        <v>180</v>
      </c>
      <c r="B750" s="348"/>
      <c r="C750" s="348"/>
      <c r="D750" s="348"/>
      <c r="E750" s="348"/>
      <c r="F750" s="348"/>
      <c r="G750" s="348"/>
      <c r="H750" s="348"/>
      <c r="I750" s="348"/>
      <c r="J750" s="389"/>
      <c r="K750" s="389"/>
      <c r="L750" s="390"/>
      <c r="M750" s="390"/>
      <c r="N750" s="345"/>
    </row>
    <row r="751" spans="1:14" ht="9.9499999999999993" hidden="1" customHeight="1">
      <c r="B751" s="329"/>
      <c r="C751" s="329"/>
      <c r="D751" s="329"/>
      <c r="E751" s="329"/>
      <c r="F751" s="329"/>
      <c r="G751" s="329"/>
      <c r="H751" s="329"/>
      <c r="I751" s="329"/>
      <c r="J751" s="329"/>
      <c r="K751" s="329"/>
      <c r="L751" s="329"/>
      <c r="M751" s="329"/>
    </row>
  </sheetData>
  <sheetProtection sheet="1" objects="1" scenarios="1"/>
  <mergeCells count="10">
    <mergeCell ref="I6:I11"/>
    <mergeCell ref="J6:J11"/>
    <mergeCell ref="L6:L11"/>
    <mergeCell ref="M6:M11"/>
    <mergeCell ref="A6:A11"/>
    <mergeCell ref="C6:C11"/>
    <mergeCell ref="E6:E11"/>
    <mergeCell ref="F6:F11"/>
    <mergeCell ref="G6:G11"/>
    <mergeCell ref="H6:H11"/>
  </mergeCells>
  <hyperlinks>
    <hyperlink ref="M1" location="Índice!A1" display="Índice!A1"/>
    <hyperlink ref="A750" r:id="rId1" display="Fuente: INEGI. Finanzas Públicas Estatales y Municipales de México. Consulta interactiva de datos. En: www.inegi.org.mx (12 de noviembre de 2014)."/>
  </hyperlinks>
  <printOptions horizontalCentered="1" verticalCentered="1"/>
  <pageMargins left="0.19685039370078741" right="0.19685039370078741" top="0.19685039370078741" bottom="0.19685039370078741" header="0" footer="0.39370078740157483"/>
  <pageSetup orientation="portrait" r:id="rId2"/>
  <headerFooter scaleWithDoc="0" alignWithMargins="0">
    <oddHeader xml:space="preserve">&amp;L&amp;"Arial,Normal"&amp;10&amp;K000080INEGI. Anuario estadístico y geográfico por entidad federativa 2019. </oddHeader>
  </headerFooter>
  <rowBreaks count="10" manualBreakCount="10">
    <brk id="83" max="12" man="1"/>
    <brk id="153" max="12" man="1"/>
    <brk id="223" max="12" man="1"/>
    <brk id="293" max="12" man="1"/>
    <brk id="363" max="12" man="1"/>
    <brk id="433" max="12" man="1"/>
    <brk id="503" max="12" man="1"/>
    <brk id="573" max="12" man="1"/>
    <brk id="643" max="12" man="1"/>
    <brk id="713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23"/>
  <sheetViews>
    <sheetView showGridLines="0" showRowColHeaders="0" zoomScale="130" zoomScaleNormal="130" workbookViewId="0"/>
  </sheetViews>
  <sheetFormatPr baseColWidth="10" defaultColWidth="0" defaultRowHeight="0" customHeight="1" zeroHeight="1"/>
  <cols>
    <col min="1" max="1" width="18.42578125" style="91" customWidth="1"/>
    <col min="2" max="2" width="7.85546875" style="104" customWidth="1"/>
    <col min="3" max="3" width="9.28515625" style="91" customWidth="1"/>
    <col min="4" max="4" width="8" style="91" customWidth="1"/>
    <col min="5" max="5" width="7.85546875" style="91" customWidth="1"/>
    <col min="6" max="6" width="8.42578125" style="91" customWidth="1"/>
    <col min="7" max="7" width="9" style="91" customWidth="1"/>
    <col min="8" max="8" width="8.7109375" style="105" customWidth="1"/>
    <col min="9" max="9" width="9" style="91" customWidth="1"/>
    <col min="10" max="10" width="7.7109375" style="91" customWidth="1"/>
    <col min="11" max="11" width="8.7109375" style="91" customWidth="1"/>
    <col min="12" max="12" width="0.85546875" style="91" customWidth="1"/>
    <col min="13" max="16384" width="11.5703125" style="91" hidden="1"/>
  </cols>
  <sheetData>
    <row r="1" spans="1:25" s="81" customFormat="1" ht="12" customHeight="1">
      <c r="A1" s="77" t="s">
        <v>91</v>
      </c>
      <c r="B1" s="78"/>
      <c r="C1" s="79"/>
      <c r="D1" s="79"/>
      <c r="E1" s="79"/>
      <c r="F1" s="80"/>
      <c r="G1" s="80"/>
      <c r="I1" s="80"/>
      <c r="J1" s="80"/>
      <c r="K1" s="82" t="s">
        <v>92</v>
      </c>
    </row>
    <row r="2" spans="1:25" s="81" customFormat="1" ht="12" customHeight="1">
      <c r="A2" s="83" t="s">
        <v>93</v>
      </c>
      <c r="B2" s="78"/>
      <c r="C2" s="79"/>
      <c r="D2" s="79"/>
      <c r="E2" s="79"/>
      <c r="F2" s="79"/>
      <c r="G2" s="79"/>
      <c r="H2" s="84"/>
      <c r="I2" s="79"/>
      <c r="J2" s="79"/>
      <c r="K2" s="79"/>
    </row>
    <row r="3" spans="1:25" s="81" customFormat="1" ht="12" customHeight="1">
      <c r="A3" s="85" t="s">
        <v>35</v>
      </c>
      <c r="B3" s="78"/>
      <c r="C3" s="79"/>
      <c r="D3" s="79"/>
      <c r="E3" s="79"/>
      <c r="F3" s="79"/>
      <c r="G3" s="79"/>
      <c r="H3" s="86"/>
      <c r="I3" s="79"/>
      <c r="J3" s="79"/>
      <c r="K3" s="79"/>
    </row>
    <row r="4" spans="1:25" ht="3" customHeight="1">
      <c r="A4" s="87"/>
      <c r="B4" s="88"/>
      <c r="C4" s="89"/>
      <c r="D4" s="89"/>
      <c r="E4" s="89"/>
      <c r="F4" s="89"/>
      <c r="G4" s="89"/>
      <c r="H4" s="90"/>
      <c r="I4" s="89"/>
      <c r="J4" s="89"/>
      <c r="K4" s="89"/>
    </row>
    <row r="5" spans="1:25" ht="3" customHeight="1">
      <c r="A5" s="92"/>
      <c r="B5" s="93"/>
      <c r="C5" s="94"/>
      <c r="D5" s="94"/>
      <c r="E5" s="94"/>
      <c r="F5" s="94"/>
      <c r="G5" s="94"/>
      <c r="H5" s="95"/>
      <c r="I5" s="94"/>
      <c r="J5" s="94"/>
      <c r="K5" s="94"/>
    </row>
    <row r="6" spans="1:25" s="97" customFormat="1" ht="8.65" customHeight="1">
      <c r="A6" s="562" t="s">
        <v>37</v>
      </c>
      <c r="B6" s="96" t="s">
        <v>0</v>
      </c>
      <c r="C6" s="561" t="s">
        <v>94</v>
      </c>
      <c r="D6" s="561" t="s">
        <v>95</v>
      </c>
      <c r="E6" s="561" t="s">
        <v>96</v>
      </c>
      <c r="F6" s="561" t="s">
        <v>97</v>
      </c>
      <c r="G6" s="561" t="s">
        <v>98</v>
      </c>
      <c r="H6" s="561" t="s">
        <v>99</v>
      </c>
      <c r="I6" s="561" t="s">
        <v>100</v>
      </c>
      <c r="J6" s="561" t="s">
        <v>101</v>
      </c>
      <c r="K6" s="561" t="s">
        <v>46</v>
      </c>
      <c r="P6" s="98"/>
      <c r="Q6" s="98"/>
      <c r="R6" s="98"/>
    </row>
    <row r="7" spans="1:25" s="97" customFormat="1" ht="8.65" customHeight="1">
      <c r="A7" s="563"/>
      <c r="C7" s="561"/>
      <c r="D7" s="561"/>
      <c r="E7" s="561"/>
      <c r="F7" s="561"/>
      <c r="G7" s="561"/>
      <c r="H7" s="561"/>
      <c r="I7" s="561"/>
      <c r="J7" s="561"/>
      <c r="K7" s="561"/>
      <c r="M7" s="98"/>
      <c r="N7" s="98"/>
      <c r="O7" s="98"/>
      <c r="P7" s="98"/>
      <c r="Q7" s="98"/>
      <c r="R7" s="98"/>
      <c r="T7" s="98"/>
      <c r="U7" s="98"/>
      <c r="V7" s="98"/>
      <c r="W7" s="98"/>
      <c r="X7" s="98"/>
    </row>
    <row r="8" spans="1:25" s="97" customFormat="1" ht="9.6" customHeight="1">
      <c r="A8" s="563"/>
      <c r="B8" s="99"/>
      <c r="C8" s="561"/>
      <c r="D8" s="561"/>
      <c r="E8" s="561"/>
      <c r="F8" s="561"/>
      <c r="G8" s="561"/>
      <c r="H8" s="561"/>
      <c r="I8" s="561"/>
      <c r="J8" s="561"/>
      <c r="K8" s="561"/>
    </row>
    <row r="9" spans="1:25" s="97" customFormat="1" ht="9.6" customHeight="1">
      <c r="A9" s="563"/>
      <c r="B9" s="99"/>
      <c r="C9" s="561"/>
      <c r="D9" s="561"/>
      <c r="E9" s="561"/>
      <c r="F9" s="561"/>
      <c r="G9" s="561"/>
      <c r="H9" s="561"/>
      <c r="I9" s="561"/>
      <c r="J9" s="561"/>
      <c r="K9" s="561"/>
    </row>
    <row r="10" spans="1:25" ht="3" customHeight="1">
      <c r="A10" s="100"/>
      <c r="B10" s="101"/>
      <c r="C10" s="102"/>
      <c r="D10" s="102"/>
      <c r="E10" s="102"/>
      <c r="F10" s="100"/>
      <c r="G10" s="100"/>
      <c r="H10" s="103"/>
      <c r="I10" s="100"/>
      <c r="J10" s="100"/>
      <c r="K10" s="102"/>
    </row>
    <row r="11" spans="1:25" ht="3" customHeight="1">
      <c r="M11" s="106"/>
      <c r="N11" s="106"/>
      <c r="O11" s="106"/>
      <c r="P11" s="106"/>
      <c r="Q11" s="106"/>
      <c r="R11" s="106"/>
      <c r="T11" s="107"/>
      <c r="U11" s="107"/>
      <c r="V11" s="107"/>
      <c r="W11" s="107"/>
      <c r="X11" s="107"/>
      <c r="Y11" s="107"/>
    </row>
    <row r="12" spans="1:25" s="113" customFormat="1" ht="9" customHeight="1">
      <c r="A12" s="108" t="s">
        <v>102</v>
      </c>
      <c r="B12" s="109"/>
      <c r="C12" s="110"/>
      <c r="D12" s="110"/>
      <c r="E12" s="110"/>
      <c r="F12" s="110"/>
      <c r="G12" s="110"/>
      <c r="H12" s="111"/>
      <c r="I12" s="110"/>
      <c r="J12" s="110"/>
      <c r="K12" s="110"/>
      <c r="L12" s="112"/>
    </row>
    <row r="13" spans="1:25" s="113" customFormat="1" ht="9" customHeight="1">
      <c r="A13" s="114" t="s">
        <v>1</v>
      </c>
      <c r="B13" s="115">
        <f t="shared" ref="B13:J13" si="0">SUM(B15:B46)</f>
        <v>94528.459000000017</v>
      </c>
      <c r="C13" s="115">
        <f t="shared" si="0"/>
        <v>81067.85500000001</v>
      </c>
      <c r="D13" s="115">
        <f t="shared" si="0"/>
        <v>3764.7339999999999</v>
      </c>
      <c r="E13" s="115">
        <f t="shared" si="0"/>
        <v>6140.5910000000031</v>
      </c>
      <c r="F13" s="115">
        <f t="shared" si="0"/>
        <v>510.51400000000001</v>
      </c>
      <c r="G13" s="115">
        <f t="shared" si="0"/>
        <v>55.759</v>
      </c>
      <c r="H13" s="115">
        <f t="shared" si="0"/>
        <v>641.1239999999998</v>
      </c>
      <c r="I13" s="115">
        <f t="shared" si="0"/>
        <v>1670.885</v>
      </c>
      <c r="J13" s="115">
        <f t="shared" si="0"/>
        <v>676.99699999999996</v>
      </c>
      <c r="K13" s="115" t="s">
        <v>103</v>
      </c>
      <c r="L13" s="116"/>
      <c r="M13" s="116"/>
      <c r="N13" s="116"/>
      <c r="O13" s="116"/>
      <c r="P13" s="116"/>
    </row>
    <row r="14" spans="1:25" s="113" customFormat="1" ht="3.95" customHeight="1">
      <c r="A14" s="114"/>
      <c r="B14" s="115"/>
      <c r="C14" s="115"/>
      <c r="D14" s="115"/>
      <c r="E14" s="115"/>
      <c r="F14" s="115"/>
      <c r="G14" s="115"/>
      <c r="H14" s="115"/>
      <c r="I14" s="115"/>
      <c r="J14" s="115"/>
      <c r="K14" s="115"/>
      <c r="L14" s="116"/>
      <c r="M14" s="116"/>
      <c r="N14" s="116"/>
      <c r="O14" s="116"/>
      <c r="P14" s="116"/>
    </row>
    <row r="15" spans="1:25" s="113" customFormat="1" ht="9" customHeight="1">
      <c r="A15" s="117" t="s">
        <v>104</v>
      </c>
      <c r="B15" s="118">
        <f>SUM(C15:K15)</f>
        <v>998.92699999999991</v>
      </c>
      <c r="C15" s="118">
        <v>812.17599999999993</v>
      </c>
      <c r="D15" s="118">
        <v>91.367000000000004</v>
      </c>
      <c r="E15" s="118">
        <v>64.587999999999994</v>
      </c>
      <c r="F15" s="118">
        <v>1.6519999999999999</v>
      </c>
      <c r="G15" s="118">
        <v>0</v>
      </c>
      <c r="H15" s="118">
        <v>7.2880000000000003</v>
      </c>
      <c r="I15" s="118">
        <v>14.852</v>
      </c>
      <c r="J15" s="118">
        <v>7.0040000000000004</v>
      </c>
      <c r="K15" s="118" t="s">
        <v>103</v>
      </c>
      <c r="L15" s="119"/>
      <c r="M15" s="119"/>
      <c r="N15" s="119"/>
      <c r="O15" s="119"/>
      <c r="P15" s="119"/>
    </row>
    <row r="16" spans="1:25" s="113" customFormat="1" ht="9" customHeight="1">
      <c r="A16" s="117" t="s">
        <v>3</v>
      </c>
      <c r="B16" s="118">
        <f t="shared" ref="B16:B46" si="1">SUM(C16:K16)</f>
        <v>2606.1429999999996</v>
      </c>
      <c r="C16" s="118">
        <v>2275.5819999999999</v>
      </c>
      <c r="D16" s="118">
        <v>31.736000000000001</v>
      </c>
      <c r="E16" s="118">
        <v>111.76799999999999</v>
      </c>
      <c r="F16" s="118">
        <v>22.774000000000001</v>
      </c>
      <c r="G16" s="118">
        <v>0</v>
      </c>
      <c r="H16" s="118">
        <v>64.887999999999991</v>
      </c>
      <c r="I16" s="118">
        <v>84.086999999999989</v>
      </c>
      <c r="J16" s="118">
        <v>15.308</v>
      </c>
      <c r="K16" s="118" t="s">
        <v>103</v>
      </c>
      <c r="L16" s="119"/>
      <c r="M16" s="119"/>
      <c r="N16" s="119"/>
      <c r="O16" s="119"/>
      <c r="P16" s="119"/>
    </row>
    <row r="17" spans="1:16" s="113" customFormat="1" ht="9" customHeight="1">
      <c r="A17" s="117" t="s">
        <v>105</v>
      </c>
      <c r="B17" s="118">
        <f t="shared" si="1"/>
        <v>574.65000000000009</v>
      </c>
      <c r="C17" s="118">
        <v>509.93700000000007</v>
      </c>
      <c r="D17" s="118">
        <v>24.03</v>
      </c>
      <c r="E17" s="118">
        <v>19.901000000000003</v>
      </c>
      <c r="F17" s="118">
        <v>0.17100000000000004</v>
      </c>
      <c r="G17" s="118">
        <v>1.532</v>
      </c>
      <c r="H17" s="118">
        <v>7.4589999999999996</v>
      </c>
      <c r="I17" s="118">
        <v>10.205</v>
      </c>
      <c r="J17" s="118">
        <v>1.415</v>
      </c>
      <c r="K17" s="118" t="s">
        <v>103</v>
      </c>
      <c r="L17" s="119"/>
      <c r="M17" s="119"/>
      <c r="N17" s="119"/>
      <c r="O17" s="119"/>
      <c r="P17" s="119"/>
    </row>
    <row r="18" spans="1:16" s="113" customFormat="1" ht="9" customHeight="1">
      <c r="A18" s="120" t="s">
        <v>5</v>
      </c>
      <c r="B18" s="121">
        <f t="shared" si="1"/>
        <v>1093.1849999999999</v>
      </c>
      <c r="C18" s="121">
        <v>978.40499999999997</v>
      </c>
      <c r="D18" s="121">
        <v>39.629000000000005</v>
      </c>
      <c r="E18" s="121">
        <v>28.137000000000004</v>
      </c>
      <c r="F18" s="121">
        <v>2.1559999999999997</v>
      </c>
      <c r="G18" s="121">
        <v>19.749999999999996</v>
      </c>
      <c r="H18" s="121">
        <v>13.593999999999998</v>
      </c>
      <c r="I18" s="121">
        <v>8.9429999999999996</v>
      </c>
      <c r="J18" s="121">
        <v>2.5709999999999997</v>
      </c>
      <c r="K18" s="121" t="s">
        <v>103</v>
      </c>
      <c r="L18" s="119"/>
      <c r="M18" s="119"/>
      <c r="N18" s="119"/>
      <c r="O18" s="119"/>
      <c r="P18" s="119"/>
    </row>
    <row r="19" spans="1:16" s="113" customFormat="1" ht="9" customHeight="1">
      <c r="A19" s="117" t="s">
        <v>6</v>
      </c>
      <c r="B19" s="118">
        <f t="shared" si="1"/>
        <v>2230.7310000000002</v>
      </c>
      <c r="C19" s="118">
        <v>1862.7049999999999</v>
      </c>
      <c r="D19" s="118">
        <v>39.265000000000008</v>
      </c>
      <c r="E19" s="118">
        <v>178.22299999999998</v>
      </c>
      <c r="F19" s="118">
        <v>14.975000000000001</v>
      </c>
      <c r="G19" s="118">
        <v>0</v>
      </c>
      <c r="H19" s="118">
        <v>66.888999999999982</v>
      </c>
      <c r="I19" s="118">
        <v>45.742000000000004</v>
      </c>
      <c r="J19" s="118">
        <v>22.932000000000002</v>
      </c>
      <c r="K19" s="118" t="s">
        <v>103</v>
      </c>
      <c r="L19" s="119"/>
      <c r="M19" s="119"/>
      <c r="N19" s="119"/>
      <c r="O19" s="119"/>
      <c r="P19" s="119"/>
    </row>
    <row r="20" spans="1:16" s="113" customFormat="1" ht="9" customHeight="1">
      <c r="A20" s="117" t="s">
        <v>7</v>
      </c>
      <c r="B20" s="118">
        <f t="shared" si="1"/>
        <v>696.2170000000001</v>
      </c>
      <c r="C20" s="118">
        <v>588.09400000000005</v>
      </c>
      <c r="D20" s="118">
        <v>43.295999999999992</v>
      </c>
      <c r="E20" s="118">
        <v>32.485000000000007</v>
      </c>
      <c r="F20" s="118">
        <v>9.5739999999999998</v>
      </c>
      <c r="G20" s="118">
        <v>0</v>
      </c>
      <c r="H20" s="118">
        <v>8.1760000000000002</v>
      </c>
      <c r="I20" s="118">
        <v>11.375999999999998</v>
      </c>
      <c r="J20" s="118">
        <v>3.2160000000000002</v>
      </c>
      <c r="K20" s="118" t="s">
        <v>103</v>
      </c>
      <c r="L20" s="119"/>
      <c r="M20" s="119"/>
      <c r="N20" s="119"/>
      <c r="O20" s="119"/>
      <c r="P20" s="119"/>
    </row>
    <row r="21" spans="1:16" s="113" customFormat="1" ht="9" customHeight="1">
      <c r="A21" s="117" t="s">
        <v>8</v>
      </c>
      <c r="B21" s="118">
        <f t="shared" si="1"/>
        <v>3523.3589999999999</v>
      </c>
      <c r="C21" s="118">
        <v>3358.4359999999997</v>
      </c>
      <c r="D21" s="118">
        <v>37.241</v>
      </c>
      <c r="E21" s="118">
        <v>78.197000000000003</v>
      </c>
      <c r="F21" s="118">
        <v>3.1650000000000005</v>
      </c>
      <c r="G21" s="118">
        <v>0</v>
      </c>
      <c r="H21" s="118">
        <v>6.3979999999999997</v>
      </c>
      <c r="I21" s="118">
        <v>32.488</v>
      </c>
      <c r="J21" s="118">
        <v>7.4339999999999993</v>
      </c>
      <c r="K21" s="118" t="s">
        <v>103</v>
      </c>
      <c r="L21" s="119"/>
      <c r="M21" s="119"/>
      <c r="N21" s="119"/>
      <c r="O21" s="119"/>
      <c r="P21" s="119"/>
    </row>
    <row r="22" spans="1:16" s="113" customFormat="1" ht="9" customHeight="1">
      <c r="A22" s="120" t="s">
        <v>9</v>
      </c>
      <c r="B22" s="121">
        <f t="shared" si="1"/>
        <v>2663.5790000000002</v>
      </c>
      <c r="C22" s="121">
        <v>2290.8210000000004</v>
      </c>
      <c r="D22" s="121">
        <v>64.457000000000008</v>
      </c>
      <c r="E22" s="121">
        <v>167.87700000000001</v>
      </c>
      <c r="F22" s="121">
        <v>28.863000000000003</v>
      </c>
      <c r="G22" s="121">
        <v>0</v>
      </c>
      <c r="H22" s="121">
        <v>22.744</v>
      </c>
      <c r="I22" s="121">
        <v>69.334999999999994</v>
      </c>
      <c r="J22" s="121">
        <v>19.481999999999999</v>
      </c>
      <c r="K22" s="121" t="s">
        <v>103</v>
      </c>
      <c r="L22" s="119"/>
      <c r="M22" s="119"/>
      <c r="N22" s="119"/>
      <c r="O22" s="119"/>
      <c r="P22" s="119"/>
    </row>
    <row r="23" spans="1:16" s="113" customFormat="1" ht="9" customHeight="1">
      <c r="A23" s="117" t="s">
        <v>10</v>
      </c>
      <c r="B23" s="118">
        <f t="shared" si="1"/>
        <v>14349.331</v>
      </c>
      <c r="C23" s="118">
        <v>10914.589</v>
      </c>
      <c r="D23" s="118">
        <v>882.11599999999999</v>
      </c>
      <c r="E23" s="118">
        <v>2050.8290000000002</v>
      </c>
      <c r="F23" s="118">
        <v>0</v>
      </c>
      <c r="G23" s="118">
        <v>0</v>
      </c>
      <c r="H23" s="118">
        <v>48.091000000000001</v>
      </c>
      <c r="I23" s="118">
        <v>281.14699999999999</v>
      </c>
      <c r="J23" s="118">
        <v>172.559</v>
      </c>
      <c r="K23" s="118" t="s">
        <v>103</v>
      </c>
      <c r="L23" s="119"/>
      <c r="M23" s="119"/>
      <c r="N23" s="119"/>
      <c r="O23" s="119"/>
      <c r="P23" s="119"/>
    </row>
    <row r="24" spans="1:16" s="113" customFormat="1" ht="9" customHeight="1">
      <c r="A24" s="117" t="s">
        <v>11</v>
      </c>
      <c r="B24" s="118">
        <f t="shared" si="1"/>
        <v>1303.4850000000001</v>
      </c>
      <c r="C24" s="118">
        <v>1131.248</v>
      </c>
      <c r="D24" s="118">
        <v>79.180999999999997</v>
      </c>
      <c r="E24" s="118">
        <v>61.939</v>
      </c>
      <c r="F24" s="118">
        <v>0</v>
      </c>
      <c r="G24" s="118">
        <v>0</v>
      </c>
      <c r="H24" s="118">
        <v>8.8859999999999992</v>
      </c>
      <c r="I24" s="118">
        <v>17.591000000000001</v>
      </c>
      <c r="J24" s="118">
        <v>4.6400000000000006</v>
      </c>
      <c r="K24" s="118" t="s">
        <v>103</v>
      </c>
      <c r="L24" s="119"/>
      <c r="M24" s="119"/>
      <c r="N24" s="119"/>
      <c r="O24" s="119"/>
      <c r="P24" s="119"/>
    </row>
    <row r="25" spans="1:16" s="113" customFormat="1" ht="9" customHeight="1">
      <c r="A25" s="117" t="s">
        <v>12</v>
      </c>
      <c r="B25" s="118">
        <f t="shared" si="1"/>
        <v>3450.1899999999991</v>
      </c>
      <c r="C25" s="118">
        <v>3033.7529999999997</v>
      </c>
      <c r="D25" s="118">
        <v>92.695999999999998</v>
      </c>
      <c r="E25" s="118">
        <v>221.78899999999996</v>
      </c>
      <c r="F25" s="118">
        <v>0.29499999999999998</v>
      </c>
      <c r="G25" s="118">
        <v>0</v>
      </c>
      <c r="H25" s="118">
        <v>11.84</v>
      </c>
      <c r="I25" s="118">
        <v>60.923000000000002</v>
      </c>
      <c r="J25" s="118">
        <v>28.893999999999998</v>
      </c>
      <c r="K25" s="118" t="s">
        <v>103</v>
      </c>
      <c r="L25" s="119"/>
      <c r="M25" s="119"/>
      <c r="N25" s="119"/>
      <c r="O25" s="119"/>
      <c r="P25" s="119"/>
    </row>
    <row r="26" spans="1:16" s="113" customFormat="1" ht="9" customHeight="1">
      <c r="A26" s="120" t="s">
        <v>13</v>
      </c>
      <c r="B26" s="121">
        <f t="shared" si="1"/>
        <v>2215.6959999999999</v>
      </c>
      <c r="C26" s="121">
        <v>1879.6049999999998</v>
      </c>
      <c r="D26" s="121">
        <v>197.52100000000002</v>
      </c>
      <c r="E26" s="121">
        <v>72.003</v>
      </c>
      <c r="F26" s="121">
        <v>4.1209999999999996</v>
      </c>
      <c r="G26" s="121">
        <v>0</v>
      </c>
      <c r="H26" s="121">
        <v>19.022000000000002</v>
      </c>
      <c r="I26" s="121">
        <v>38.348999999999997</v>
      </c>
      <c r="J26" s="121">
        <v>5.0750000000000002</v>
      </c>
      <c r="K26" s="121" t="s">
        <v>103</v>
      </c>
      <c r="L26" s="119"/>
      <c r="M26" s="119"/>
      <c r="N26" s="119"/>
      <c r="O26" s="119"/>
      <c r="P26" s="119"/>
    </row>
    <row r="27" spans="1:16" s="113" customFormat="1" ht="9" customHeight="1">
      <c r="A27" s="117" t="s">
        <v>14</v>
      </c>
      <c r="B27" s="118">
        <f t="shared" si="1"/>
        <v>1727.8359999999998</v>
      </c>
      <c r="C27" s="118">
        <v>1454.325</v>
      </c>
      <c r="D27" s="118">
        <v>168.25399999999999</v>
      </c>
      <c r="E27" s="118">
        <v>64.540000000000006</v>
      </c>
      <c r="F27" s="118">
        <v>0</v>
      </c>
      <c r="G27" s="118">
        <v>0</v>
      </c>
      <c r="H27" s="118">
        <v>7.5090000000000003</v>
      </c>
      <c r="I27" s="118">
        <v>25.532999999999998</v>
      </c>
      <c r="J27" s="118">
        <v>7.6749999999999998</v>
      </c>
      <c r="K27" s="118" t="s">
        <v>103</v>
      </c>
      <c r="L27" s="119"/>
      <c r="M27" s="119"/>
      <c r="N27" s="119"/>
      <c r="O27" s="119"/>
      <c r="P27" s="119"/>
    </row>
    <row r="28" spans="1:16" s="113" customFormat="1" ht="9" customHeight="1">
      <c r="A28" s="117" t="s">
        <v>15</v>
      </c>
      <c r="B28" s="118">
        <f t="shared" si="1"/>
        <v>5631.9359999999988</v>
      </c>
      <c r="C28" s="118">
        <v>4816.8139999999994</v>
      </c>
      <c r="D28" s="118">
        <v>89.763000000000005</v>
      </c>
      <c r="E28" s="118">
        <v>499.77800000000002</v>
      </c>
      <c r="F28" s="118">
        <v>0</v>
      </c>
      <c r="G28" s="118">
        <v>0</v>
      </c>
      <c r="H28" s="118">
        <v>11.977</v>
      </c>
      <c r="I28" s="118">
        <v>151.387</v>
      </c>
      <c r="J28" s="118">
        <v>62.216999999999999</v>
      </c>
      <c r="K28" s="118" t="s">
        <v>103</v>
      </c>
      <c r="L28" s="119"/>
      <c r="M28" s="119"/>
      <c r="N28" s="119"/>
      <c r="O28" s="119"/>
      <c r="P28" s="119"/>
    </row>
    <row r="29" spans="1:16" s="113" customFormat="1" ht="9" customHeight="1">
      <c r="A29" s="117" t="s">
        <v>16</v>
      </c>
      <c r="B29" s="118">
        <f t="shared" si="1"/>
        <v>10107.18</v>
      </c>
      <c r="C29" s="118">
        <v>9410.6039999999994</v>
      </c>
      <c r="D29" s="118">
        <v>101.78</v>
      </c>
      <c r="E29" s="118">
        <v>309.71499999999997</v>
      </c>
      <c r="F29" s="118">
        <v>0</v>
      </c>
      <c r="G29" s="118">
        <v>0</v>
      </c>
      <c r="H29" s="118">
        <v>58.635000000000005</v>
      </c>
      <c r="I29" s="118">
        <v>150.62</v>
      </c>
      <c r="J29" s="118">
        <v>75.825999999999993</v>
      </c>
      <c r="K29" s="118" t="s">
        <v>103</v>
      </c>
      <c r="L29" s="119"/>
      <c r="M29" s="119"/>
      <c r="N29" s="119"/>
      <c r="O29" s="119"/>
      <c r="P29" s="119"/>
    </row>
    <row r="30" spans="1:16" s="113" customFormat="1" ht="9" customHeight="1">
      <c r="A30" s="120" t="s">
        <v>17</v>
      </c>
      <c r="B30" s="121">
        <f t="shared" si="1"/>
        <v>2802.5340000000001</v>
      </c>
      <c r="C30" s="121">
        <v>2399.6219999999998</v>
      </c>
      <c r="D30" s="121">
        <v>143.43899999999999</v>
      </c>
      <c r="E30" s="121">
        <v>150.054</v>
      </c>
      <c r="F30" s="121">
        <v>17.5</v>
      </c>
      <c r="G30" s="121">
        <v>0</v>
      </c>
      <c r="H30" s="121">
        <v>9.5870000000000015</v>
      </c>
      <c r="I30" s="121">
        <v>64.11</v>
      </c>
      <c r="J30" s="121">
        <v>18.222000000000001</v>
      </c>
      <c r="K30" s="121" t="s">
        <v>103</v>
      </c>
      <c r="L30" s="119"/>
      <c r="M30" s="119"/>
      <c r="N30" s="119"/>
      <c r="O30" s="119"/>
      <c r="P30" s="119"/>
    </row>
    <row r="31" spans="1:16" s="113" customFormat="1" ht="9" customHeight="1">
      <c r="A31" s="117" t="s">
        <v>18</v>
      </c>
      <c r="B31" s="118">
        <f t="shared" si="1"/>
        <v>1433.867</v>
      </c>
      <c r="C31" s="118">
        <v>1192.4409999999998</v>
      </c>
      <c r="D31" s="118">
        <v>134.48799999999997</v>
      </c>
      <c r="E31" s="118">
        <v>75.126000000000005</v>
      </c>
      <c r="F31" s="118">
        <v>0</v>
      </c>
      <c r="G31" s="118">
        <v>0</v>
      </c>
      <c r="H31" s="118">
        <v>4.8630000000000004</v>
      </c>
      <c r="I31" s="118">
        <v>18.98</v>
      </c>
      <c r="J31" s="118">
        <v>7.9689999999999994</v>
      </c>
      <c r="K31" s="118" t="s">
        <v>103</v>
      </c>
      <c r="L31" s="119"/>
      <c r="M31" s="119"/>
      <c r="N31" s="119"/>
      <c r="O31" s="119"/>
      <c r="P31" s="119"/>
    </row>
    <row r="32" spans="1:16" s="113" customFormat="1" ht="9" customHeight="1">
      <c r="A32" s="117" t="s">
        <v>19</v>
      </c>
      <c r="B32" s="118">
        <f t="shared" si="1"/>
        <v>967.23899999999992</v>
      </c>
      <c r="C32" s="118">
        <v>832.02499999999986</v>
      </c>
      <c r="D32" s="118">
        <v>79.748000000000005</v>
      </c>
      <c r="E32" s="118">
        <v>31.997</v>
      </c>
      <c r="F32" s="118">
        <v>0</v>
      </c>
      <c r="G32" s="118">
        <v>0</v>
      </c>
      <c r="H32" s="118">
        <v>6.109</v>
      </c>
      <c r="I32" s="118">
        <v>14.494</v>
      </c>
      <c r="J32" s="118">
        <v>2.8660000000000001</v>
      </c>
      <c r="K32" s="118" t="s">
        <v>103</v>
      </c>
      <c r="L32" s="119"/>
      <c r="M32" s="119"/>
      <c r="N32" s="119"/>
      <c r="O32" s="119"/>
      <c r="P32" s="119"/>
    </row>
    <row r="33" spans="1:16" s="113" customFormat="1" ht="9" customHeight="1">
      <c r="A33" s="117" t="s">
        <v>20</v>
      </c>
      <c r="B33" s="118">
        <f t="shared" si="1"/>
        <v>4311.8370000000004</v>
      </c>
      <c r="C33" s="118">
        <v>3520.8240000000001</v>
      </c>
      <c r="D33" s="118">
        <v>59.338000000000001</v>
      </c>
      <c r="E33" s="118">
        <v>525.6869999999999</v>
      </c>
      <c r="F33" s="118">
        <v>15.012</v>
      </c>
      <c r="G33" s="118">
        <v>0</v>
      </c>
      <c r="H33" s="118">
        <v>38.872</v>
      </c>
      <c r="I33" s="118">
        <v>91.896999999999991</v>
      </c>
      <c r="J33" s="118">
        <v>60.207000000000001</v>
      </c>
      <c r="K33" s="118" t="s">
        <v>103</v>
      </c>
      <c r="L33" s="119"/>
      <c r="M33" s="119"/>
      <c r="N33" s="119"/>
      <c r="O33" s="119"/>
      <c r="P33" s="119"/>
    </row>
    <row r="34" spans="1:16" s="113" customFormat="1" ht="9" customHeight="1">
      <c r="A34" s="120" t="s">
        <v>21</v>
      </c>
      <c r="B34" s="121">
        <f t="shared" si="1"/>
        <v>2393.4340000000007</v>
      </c>
      <c r="C34" s="121">
        <v>1958.5890000000002</v>
      </c>
      <c r="D34" s="121">
        <v>350.09999999999997</v>
      </c>
      <c r="E34" s="121">
        <v>49.510999999999996</v>
      </c>
      <c r="F34" s="121">
        <v>1.4939999999999998</v>
      </c>
      <c r="G34" s="121">
        <v>2.8839999999999999</v>
      </c>
      <c r="H34" s="121">
        <v>6.3980000000000006</v>
      </c>
      <c r="I34" s="121">
        <v>21.584999999999997</v>
      </c>
      <c r="J34" s="121">
        <v>2.8729999999999998</v>
      </c>
      <c r="K34" s="121" t="s">
        <v>103</v>
      </c>
      <c r="L34" s="119"/>
      <c r="M34" s="119"/>
      <c r="N34" s="119"/>
      <c r="O34" s="119"/>
      <c r="P34" s="119"/>
    </row>
    <row r="35" spans="1:16" s="113" customFormat="1" ht="9" customHeight="1">
      <c r="A35" s="117" t="s">
        <v>22</v>
      </c>
      <c r="B35" s="118">
        <f t="shared" si="1"/>
        <v>3542.61</v>
      </c>
      <c r="C35" s="118">
        <v>3064.6570000000002</v>
      </c>
      <c r="D35" s="118">
        <v>151.25899999999999</v>
      </c>
      <c r="E35" s="118">
        <v>194.56399999999999</v>
      </c>
      <c r="F35" s="118">
        <v>0</v>
      </c>
      <c r="G35" s="118">
        <v>0</v>
      </c>
      <c r="H35" s="118">
        <v>50.567999999999998</v>
      </c>
      <c r="I35" s="118">
        <v>47.256999999999998</v>
      </c>
      <c r="J35" s="118">
        <v>34.305</v>
      </c>
      <c r="K35" s="118" t="s">
        <v>103</v>
      </c>
      <c r="L35" s="119"/>
      <c r="M35" s="119"/>
      <c r="N35" s="119"/>
      <c r="O35" s="119"/>
      <c r="P35" s="119"/>
    </row>
    <row r="36" spans="1:16" s="113" customFormat="1" ht="9" customHeight="1">
      <c r="A36" s="117" t="s">
        <v>23</v>
      </c>
      <c r="B36" s="118">
        <f t="shared" si="1"/>
        <v>1393.1250000000002</v>
      </c>
      <c r="C36" s="118">
        <v>1187.5610000000001</v>
      </c>
      <c r="D36" s="118">
        <v>71.305000000000007</v>
      </c>
      <c r="E36" s="118">
        <v>97.855000000000018</v>
      </c>
      <c r="F36" s="118">
        <v>0</v>
      </c>
      <c r="G36" s="118">
        <v>0</v>
      </c>
      <c r="H36" s="118">
        <v>16.788999999999998</v>
      </c>
      <c r="I36" s="118">
        <v>14.513</v>
      </c>
      <c r="J36" s="118">
        <v>5.1020000000000003</v>
      </c>
      <c r="K36" s="118" t="s">
        <v>103</v>
      </c>
      <c r="L36" s="119"/>
      <c r="M36" s="119"/>
      <c r="N36" s="119"/>
      <c r="O36" s="119"/>
      <c r="P36" s="119"/>
    </row>
    <row r="37" spans="1:16" s="113" customFormat="1" ht="9" customHeight="1">
      <c r="A37" s="117" t="s">
        <v>106</v>
      </c>
      <c r="B37" s="118">
        <f t="shared" si="1"/>
        <v>866.60199999999998</v>
      </c>
      <c r="C37" s="118">
        <v>692.27499999999998</v>
      </c>
      <c r="D37" s="118">
        <v>47.230000000000004</v>
      </c>
      <c r="E37" s="118">
        <v>73.127999999999986</v>
      </c>
      <c r="F37" s="118">
        <v>2.7350000000000003</v>
      </c>
      <c r="G37" s="118">
        <v>0</v>
      </c>
      <c r="H37" s="118">
        <v>24.977999999999998</v>
      </c>
      <c r="I37" s="118">
        <v>20.088000000000001</v>
      </c>
      <c r="J37" s="118">
        <v>6.1680000000000001</v>
      </c>
      <c r="K37" s="118" t="s">
        <v>103</v>
      </c>
      <c r="L37" s="119"/>
      <c r="M37" s="119"/>
      <c r="N37" s="119"/>
      <c r="O37" s="119"/>
      <c r="P37" s="119"/>
    </row>
    <row r="38" spans="1:16" s="113" customFormat="1" ht="9" customHeight="1">
      <c r="A38" s="120" t="s">
        <v>25</v>
      </c>
      <c r="B38" s="121">
        <f t="shared" si="1"/>
        <v>1754.6950000000002</v>
      </c>
      <c r="C38" s="121">
        <v>1518.5350000000001</v>
      </c>
      <c r="D38" s="121">
        <v>95.951000000000008</v>
      </c>
      <c r="E38" s="121">
        <v>96.536999999999992</v>
      </c>
      <c r="F38" s="121">
        <v>0</v>
      </c>
      <c r="G38" s="121">
        <v>0</v>
      </c>
      <c r="H38" s="121">
        <v>7.0910000000000002</v>
      </c>
      <c r="I38" s="121">
        <v>26.255000000000003</v>
      </c>
      <c r="J38" s="121">
        <v>10.326000000000001</v>
      </c>
      <c r="K38" s="121" t="s">
        <v>103</v>
      </c>
      <c r="L38" s="119"/>
      <c r="M38" s="119"/>
      <c r="N38" s="119"/>
      <c r="O38" s="119"/>
      <c r="P38" s="119"/>
    </row>
    <row r="39" spans="1:16" s="113" customFormat="1" ht="9" customHeight="1">
      <c r="A39" s="117" t="s">
        <v>26</v>
      </c>
      <c r="B39" s="118">
        <f t="shared" si="1"/>
        <v>2276.8749999999995</v>
      </c>
      <c r="C39" s="118">
        <v>2028.4739999999997</v>
      </c>
      <c r="D39" s="118">
        <v>38.461999999999996</v>
      </c>
      <c r="E39" s="118">
        <v>117.89000000000001</v>
      </c>
      <c r="F39" s="118">
        <v>1.222</v>
      </c>
      <c r="G39" s="118">
        <v>0</v>
      </c>
      <c r="H39" s="118">
        <v>22.68</v>
      </c>
      <c r="I39" s="118">
        <v>55.83</v>
      </c>
      <c r="J39" s="118">
        <v>12.317</v>
      </c>
      <c r="K39" s="118" t="s">
        <v>103</v>
      </c>
      <c r="L39" s="119"/>
      <c r="M39" s="119"/>
      <c r="N39" s="119"/>
      <c r="O39" s="119"/>
      <c r="P39" s="119"/>
    </row>
    <row r="40" spans="1:16" s="113" customFormat="1" ht="9" customHeight="1">
      <c r="A40" s="117" t="s">
        <v>27</v>
      </c>
      <c r="B40" s="118">
        <f t="shared" si="1"/>
        <v>2984.3179999999998</v>
      </c>
      <c r="C40" s="118">
        <v>2709.7489999999998</v>
      </c>
      <c r="D40" s="118">
        <v>33.847999999999992</v>
      </c>
      <c r="E40" s="118">
        <v>139.58200000000002</v>
      </c>
      <c r="F40" s="118">
        <v>21.148</v>
      </c>
      <c r="G40" s="118">
        <v>0</v>
      </c>
      <c r="H40" s="118">
        <v>14.099999999999998</v>
      </c>
      <c r="I40" s="118">
        <v>50.466999999999992</v>
      </c>
      <c r="J40" s="118">
        <v>15.423999999999999</v>
      </c>
      <c r="K40" s="118" t="s">
        <v>103</v>
      </c>
      <c r="L40" s="119"/>
      <c r="M40" s="119"/>
      <c r="N40" s="119"/>
      <c r="O40" s="119"/>
      <c r="P40" s="119"/>
    </row>
    <row r="41" spans="1:16" s="113" customFormat="1" ht="9" customHeight="1">
      <c r="A41" s="117" t="s">
        <v>28</v>
      </c>
      <c r="B41" s="118">
        <f t="shared" si="1"/>
        <v>4201.4400000000005</v>
      </c>
      <c r="C41" s="118">
        <v>3992.6169999999997</v>
      </c>
      <c r="D41" s="118">
        <v>76.373000000000005</v>
      </c>
      <c r="E41" s="118">
        <v>79.439000000000007</v>
      </c>
      <c r="F41" s="118">
        <v>0</v>
      </c>
      <c r="G41" s="118">
        <v>16.22</v>
      </c>
      <c r="H41" s="118">
        <v>8.4670000000000005</v>
      </c>
      <c r="I41" s="118">
        <v>20.782000000000004</v>
      </c>
      <c r="J41" s="118">
        <v>7.5419999999999998</v>
      </c>
      <c r="K41" s="118" t="s">
        <v>103</v>
      </c>
      <c r="L41" s="119"/>
      <c r="M41" s="119"/>
      <c r="N41" s="119"/>
      <c r="O41" s="119"/>
      <c r="P41" s="119"/>
    </row>
    <row r="42" spans="1:16" s="113" customFormat="1" ht="9" customHeight="1">
      <c r="A42" s="120" t="s">
        <v>29</v>
      </c>
      <c r="B42" s="121">
        <f t="shared" si="1"/>
        <v>3156.2169999999996</v>
      </c>
      <c r="C42" s="121">
        <v>2480.6219999999998</v>
      </c>
      <c r="D42" s="121">
        <v>53.176000000000002</v>
      </c>
      <c r="E42" s="121">
        <v>157.44399999999999</v>
      </c>
      <c r="F42" s="121">
        <v>313.74900000000002</v>
      </c>
      <c r="G42" s="121">
        <v>0</v>
      </c>
      <c r="H42" s="121">
        <v>16.074999999999999</v>
      </c>
      <c r="I42" s="121">
        <v>110.93500000000002</v>
      </c>
      <c r="J42" s="121">
        <v>24.215999999999998</v>
      </c>
      <c r="K42" s="121" t="s">
        <v>103</v>
      </c>
      <c r="L42" s="119"/>
      <c r="M42" s="119"/>
      <c r="N42" s="119"/>
      <c r="O42" s="119"/>
      <c r="P42" s="119"/>
    </row>
    <row r="43" spans="1:16" s="113" customFormat="1" ht="9" customHeight="1">
      <c r="A43" s="117" t="s">
        <v>30</v>
      </c>
      <c r="B43" s="118">
        <f t="shared" si="1"/>
        <v>948.32300000000009</v>
      </c>
      <c r="C43" s="118">
        <v>809.15500000000009</v>
      </c>
      <c r="D43" s="118">
        <v>104.184</v>
      </c>
      <c r="E43" s="118">
        <v>23.741</v>
      </c>
      <c r="F43" s="118">
        <v>0</v>
      </c>
      <c r="G43" s="118">
        <v>0</v>
      </c>
      <c r="H43" s="118">
        <v>4.5629999999999988</v>
      </c>
      <c r="I43" s="118">
        <v>4.2540000000000004</v>
      </c>
      <c r="J43" s="118">
        <v>2.4260000000000002</v>
      </c>
      <c r="K43" s="118" t="s">
        <v>103</v>
      </c>
      <c r="L43" s="119"/>
      <c r="M43" s="119"/>
      <c r="N43" s="119"/>
      <c r="O43" s="119"/>
      <c r="P43" s="119"/>
    </row>
    <row r="44" spans="1:16" s="113" customFormat="1" ht="9" customHeight="1">
      <c r="A44" s="117" t="s">
        <v>31</v>
      </c>
      <c r="B44" s="118">
        <f t="shared" si="1"/>
        <v>5663.6289999999999</v>
      </c>
      <c r="C44" s="118">
        <v>5170.9369999999999</v>
      </c>
      <c r="D44" s="118">
        <v>93.055000000000007</v>
      </c>
      <c r="E44" s="118">
        <v>235.24999999999997</v>
      </c>
      <c r="F44" s="118">
        <v>40.300999999999995</v>
      </c>
      <c r="G44" s="118">
        <v>15.373000000000003</v>
      </c>
      <c r="H44" s="118">
        <v>17.606000000000002</v>
      </c>
      <c r="I44" s="118">
        <v>68.634</v>
      </c>
      <c r="J44" s="118">
        <v>22.473000000000003</v>
      </c>
      <c r="K44" s="118" t="s">
        <v>103</v>
      </c>
      <c r="L44" s="119"/>
      <c r="M44" s="119"/>
      <c r="N44" s="119"/>
      <c r="O44" s="119"/>
      <c r="P44" s="119"/>
    </row>
    <row r="45" spans="1:16" s="113" customFormat="1" ht="9" customHeight="1">
      <c r="A45" s="117" t="s">
        <v>32</v>
      </c>
      <c r="B45" s="118">
        <f t="shared" si="1"/>
        <v>1453.8209999999999</v>
      </c>
      <c r="C45" s="118">
        <v>1177.231</v>
      </c>
      <c r="D45" s="118">
        <v>130.90699999999998</v>
      </c>
      <c r="E45" s="118">
        <v>94.322000000000017</v>
      </c>
      <c r="F45" s="118">
        <v>9.6070000000000011</v>
      </c>
      <c r="G45" s="118">
        <v>0</v>
      </c>
      <c r="H45" s="118">
        <v>12.790000000000003</v>
      </c>
      <c r="I45" s="118">
        <v>22.757999999999999</v>
      </c>
      <c r="J45" s="118">
        <v>6.2059999999999995</v>
      </c>
      <c r="K45" s="118" t="s">
        <v>103</v>
      </c>
      <c r="L45" s="119"/>
      <c r="M45" s="119"/>
      <c r="N45" s="119"/>
      <c r="O45" s="119"/>
      <c r="P45" s="119"/>
    </row>
    <row r="46" spans="1:16" s="113" customFormat="1" ht="9" customHeight="1">
      <c r="A46" s="120" t="s">
        <v>33</v>
      </c>
      <c r="B46" s="121">
        <f t="shared" si="1"/>
        <v>1205.4480000000001</v>
      </c>
      <c r="C46" s="121">
        <v>1015.4470000000001</v>
      </c>
      <c r="D46" s="121">
        <v>119.539</v>
      </c>
      <c r="E46" s="121">
        <v>36.695</v>
      </c>
      <c r="F46" s="121">
        <v>0</v>
      </c>
      <c r="G46" s="121">
        <v>0</v>
      </c>
      <c r="H46" s="121">
        <v>16.192</v>
      </c>
      <c r="I46" s="121">
        <v>15.467999999999998</v>
      </c>
      <c r="J46" s="121">
        <v>2.1070000000000002</v>
      </c>
      <c r="K46" s="121" t="s">
        <v>103</v>
      </c>
      <c r="L46" s="119"/>
      <c r="M46" s="119"/>
      <c r="N46" s="119"/>
      <c r="O46" s="119"/>
      <c r="P46" s="119"/>
    </row>
    <row r="47" spans="1:16" s="113" customFormat="1" ht="9" customHeight="1">
      <c r="A47" s="117"/>
      <c r="B47" s="118"/>
      <c r="C47" s="122"/>
      <c r="D47" s="118"/>
      <c r="E47" s="118"/>
      <c r="F47" s="118"/>
      <c r="G47" s="118"/>
      <c r="H47" s="118"/>
      <c r="I47" s="118"/>
      <c r="J47" s="118"/>
      <c r="K47" s="118"/>
    </row>
    <row r="48" spans="1:16" s="113" customFormat="1" ht="9" customHeight="1">
      <c r="A48" s="108">
        <v>1998</v>
      </c>
      <c r="B48" s="115"/>
      <c r="C48" s="122"/>
      <c r="D48" s="122"/>
      <c r="E48" s="122"/>
      <c r="F48" s="122"/>
      <c r="G48" s="122"/>
      <c r="H48" s="123"/>
      <c r="I48" s="122"/>
      <c r="J48" s="122"/>
      <c r="K48" s="122"/>
      <c r="L48" s="112"/>
    </row>
    <row r="49" spans="1:16" s="113" customFormat="1" ht="9" customHeight="1">
      <c r="A49" s="114" t="s">
        <v>1</v>
      </c>
      <c r="B49" s="115">
        <f>SUM(B51:B82)</f>
        <v>113578.20299999999</v>
      </c>
      <c r="C49" s="115">
        <f t="shared" ref="C49:J49" si="2">SUM(C51:C82)</f>
        <v>96215.312999999995</v>
      </c>
      <c r="D49" s="115">
        <f t="shared" si="2"/>
        <v>4479.3970000000008</v>
      </c>
      <c r="E49" s="115">
        <f t="shared" si="2"/>
        <v>7017.7259999999997</v>
      </c>
      <c r="F49" s="115">
        <f t="shared" si="2"/>
        <v>624.452</v>
      </c>
      <c r="G49" s="115">
        <f t="shared" si="2"/>
        <v>34.615000000000002</v>
      </c>
      <c r="H49" s="115">
        <f t="shared" si="2"/>
        <v>797.00199999999995</v>
      </c>
      <c r="I49" s="115">
        <f t="shared" si="2"/>
        <v>2218.8070000000002</v>
      </c>
      <c r="J49" s="115">
        <f t="shared" si="2"/>
        <v>2190.8909999999996</v>
      </c>
      <c r="K49" s="115" t="s">
        <v>103</v>
      </c>
      <c r="L49" s="116"/>
      <c r="M49" s="116"/>
      <c r="N49" s="116"/>
      <c r="O49" s="116"/>
      <c r="P49" s="116"/>
    </row>
    <row r="50" spans="1:16" s="113" customFormat="1" ht="3.95" customHeight="1">
      <c r="A50" s="114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6"/>
      <c r="M50" s="116"/>
      <c r="N50" s="116"/>
      <c r="O50" s="116"/>
      <c r="P50" s="116"/>
    </row>
    <row r="51" spans="1:16" s="113" customFormat="1" ht="9" customHeight="1">
      <c r="A51" s="117" t="s">
        <v>104</v>
      </c>
      <c r="B51" s="118">
        <f>SUM(C51:K51)</f>
        <v>1258.0859999999998</v>
      </c>
      <c r="C51" s="118">
        <v>1005.607</v>
      </c>
      <c r="D51" s="118">
        <v>127.303</v>
      </c>
      <c r="E51" s="118">
        <v>74.764999999999986</v>
      </c>
      <c r="F51" s="118">
        <v>0</v>
      </c>
      <c r="G51" s="118">
        <v>0</v>
      </c>
      <c r="H51" s="118">
        <v>10.227</v>
      </c>
      <c r="I51" s="118">
        <v>19.541</v>
      </c>
      <c r="J51" s="118">
        <v>20.642999999999997</v>
      </c>
      <c r="K51" s="118" t="s">
        <v>103</v>
      </c>
      <c r="L51" s="119"/>
      <c r="M51" s="119"/>
      <c r="N51" s="119"/>
      <c r="O51" s="119"/>
      <c r="P51" s="119"/>
    </row>
    <row r="52" spans="1:16" s="113" customFormat="1" ht="9" customHeight="1">
      <c r="A52" s="117" t="s">
        <v>3</v>
      </c>
      <c r="B52" s="118">
        <f t="shared" ref="B52:B82" si="3">SUM(C52:K52)</f>
        <v>3180.6880000000001</v>
      </c>
      <c r="C52" s="118">
        <v>2709.942</v>
      </c>
      <c r="D52" s="118">
        <v>39.974999999999994</v>
      </c>
      <c r="E52" s="118">
        <v>150.10499999999999</v>
      </c>
      <c r="F52" s="118">
        <v>46.584000000000003</v>
      </c>
      <c r="G52" s="118">
        <v>0</v>
      </c>
      <c r="H52" s="118">
        <v>73.442000000000007</v>
      </c>
      <c r="I52" s="118">
        <v>116.99199999999998</v>
      </c>
      <c r="J52" s="118">
        <v>43.648000000000003</v>
      </c>
      <c r="K52" s="118" t="s">
        <v>103</v>
      </c>
      <c r="L52" s="119"/>
      <c r="M52" s="119"/>
      <c r="N52" s="119"/>
      <c r="O52" s="119"/>
      <c r="P52" s="119"/>
    </row>
    <row r="53" spans="1:16" s="113" customFormat="1" ht="9" customHeight="1">
      <c r="A53" s="117" t="s">
        <v>105</v>
      </c>
      <c r="B53" s="118">
        <f t="shared" si="3"/>
        <v>704.5379999999999</v>
      </c>
      <c r="C53" s="118">
        <v>618.02299999999991</v>
      </c>
      <c r="D53" s="118">
        <v>23.530999999999995</v>
      </c>
      <c r="E53" s="118">
        <v>24.866000000000003</v>
      </c>
      <c r="F53" s="118">
        <v>7.1000000000000008E-2</v>
      </c>
      <c r="G53" s="118">
        <v>0</v>
      </c>
      <c r="H53" s="118">
        <v>12.605000000000002</v>
      </c>
      <c r="I53" s="118">
        <v>16.942</v>
      </c>
      <c r="J53" s="118">
        <v>8.5</v>
      </c>
      <c r="K53" s="118" t="s">
        <v>103</v>
      </c>
      <c r="L53" s="119"/>
      <c r="M53" s="119"/>
      <c r="N53" s="119"/>
      <c r="O53" s="119"/>
      <c r="P53" s="119"/>
    </row>
    <row r="54" spans="1:16" s="113" customFormat="1" ht="9" customHeight="1">
      <c r="A54" s="120" t="s">
        <v>5</v>
      </c>
      <c r="B54" s="121">
        <f t="shared" si="3"/>
        <v>1301.9069999999999</v>
      </c>
      <c r="C54" s="121">
        <v>1168.0759999999998</v>
      </c>
      <c r="D54" s="121">
        <v>46.433</v>
      </c>
      <c r="E54" s="121">
        <v>33.365000000000002</v>
      </c>
      <c r="F54" s="121">
        <v>1.5369999999999997</v>
      </c>
      <c r="G54" s="121">
        <v>11.121999999999998</v>
      </c>
      <c r="H54" s="121">
        <v>22.567999999999998</v>
      </c>
      <c r="I54" s="121">
        <v>11.567</v>
      </c>
      <c r="J54" s="121">
        <v>7.238999999999999</v>
      </c>
      <c r="K54" s="121" t="s">
        <v>103</v>
      </c>
      <c r="L54" s="119"/>
      <c r="M54" s="119"/>
      <c r="N54" s="119"/>
      <c r="O54" s="119"/>
      <c r="P54" s="119"/>
    </row>
    <row r="55" spans="1:16" s="113" customFormat="1" ht="9" customHeight="1">
      <c r="A55" s="117" t="s">
        <v>6</v>
      </c>
      <c r="B55" s="118">
        <f t="shared" si="3"/>
        <v>2861.6900000000005</v>
      </c>
      <c r="C55" s="118">
        <v>2281.837</v>
      </c>
      <c r="D55" s="118">
        <v>48.077000000000005</v>
      </c>
      <c r="E55" s="118">
        <v>227.19500000000002</v>
      </c>
      <c r="F55" s="118">
        <v>26.505000000000003</v>
      </c>
      <c r="G55" s="118">
        <v>1.4470000000000001</v>
      </c>
      <c r="H55" s="118">
        <v>133.71700000000001</v>
      </c>
      <c r="I55" s="118">
        <v>72.034999999999997</v>
      </c>
      <c r="J55" s="118">
        <v>70.876999999999995</v>
      </c>
      <c r="K55" s="118" t="s">
        <v>103</v>
      </c>
      <c r="L55" s="119"/>
      <c r="M55" s="119"/>
      <c r="N55" s="119"/>
      <c r="O55" s="119"/>
      <c r="P55" s="119"/>
    </row>
    <row r="56" spans="1:16" s="113" customFormat="1" ht="9" customHeight="1">
      <c r="A56" s="117" t="s">
        <v>7</v>
      </c>
      <c r="B56" s="118">
        <f t="shared" si="3"/>
        <v>845.78100000000006</v>
      </c>
      <c r="C56" s="118">
        <v>696.98200000000008</v>
      </c>
      <c r="D56" s="118">
        <v>61.417000000000002</v>
      </c>
      <c r="E56" s="118">
        <v>38.547000000000004</v>
      </c>
      <c r="F56" s="118">
        <v>12.49</v>
      </c>
      <c r="G56" s="118">
        <v>0</v>
      </c>
      <c r="H56" s="118">
        <v>8.977999999999998</v>
      </c>
      <c r="I56" s="118">
        <v>16.812000000000001</v>
      </c>
      <c r="J56" s="118">
        <v>10.555</v>
      </c>
      <c r="K56" s="118" t="s">
        <v>103</v>
      </c>
      <c r="L56" s="119"/>
      <c r="M56" s="119"/>
      <c r="N56" s="119"/>
      <c r="O56" s="119"/>
      <c r="P56" s="119"/>
    </row>
    <row r="57" spans="1:16" s="113" customFormat="1" ht="9" customHeight="1">
      <c r="A57" s="117" t="s">
        <v>8</v>
      </c>
      <c r="B57" s="118">
        <f t="shared" si="3"/>
        <v>4237.7680000000009</v>
      </c>
      <c r="C57" s="118">
        <v>4022.96</v>
      </c>
      <c r="D57" s="118">
        <v>41.558</v>
      </c>
      <c r="E57" s="118">
        <v>92.825999999999979</v>
      </c>
      <c r="F57" s="118">
        <v>1.3140000000000001</v>
      </c>
      <c r="G57" s="118">
        <v>0</v>
      </c>
      <c r="H57" s="118">
        <v>23.09</v>
      </c>
      <c r="I57" s="118">
        <v>30.113</v>
      </c>
      <c r="J57" s="118">
        <v>25.907</v>
      </c>
      <c r="K57" s="118" t="s">
        <v>103</v>
      </c>
      <c r="L57" s="119"/>
      <c r="M57" s="119"/>
      <c r="N57" s="119"/>
      <c r="O57" s="119"/>
      <c r="P57" s="119"/>
    </row>
    <row r="58" spans="1:16" s="113" customFormat="1" ht="9" customHeight="1">
      <c r="A58" s="120" t="s">
        <v>9</v>
      </c>
      <c r="B58" s="121">
        <f t="shared" si="3"/>
        <v>3325.6009999999997</v>
      </c>
      <c r="C58" s="121">
        <v>2792.7809999999995</v>
      </c>
      <c r="D58" s="121">
        <v>77.220000000000013</v>
      </c>
      <c r="E58" s="121">
        <v>226.31300000000005</v>
      </c>
      <c r="F58" s="121">
        <v>34.201000000000001</v>
      </c>
      <c r="G58" s="121">
        <v>0</v>
      </c>
      <c r="H58" s="121">
        <v>24.078999999999997</v>
      </c>
      <c r="I58" s="121">
        <v>105.80199999999998</v>
      </c>
      <c r="J58" s="121">
        <v>65.204999999999998</v>
      </c>
      <c r="K58" s="121" t="s">
        <v>103</v>
      </c>
      <c r="L58" s="119"/>
      <c r="M58" s="119"/>
      <c r="N58" s="119"/>
      <c r="O58" s="119"/>
      <c r="P58" s="119"/>
    </row>
    <row r="59" spans="1:16" s="113" customFormat="1" ht="9" customHeight="1">
      <c r="A59" s="117" t="s">
        <v>10</v>
      </c>
      <c r="B59" s="118">
        <f t="shared" si="3"/>
        <v>15697.291999999999</v>
      </c>
      <c r="C59" s="118">
        <v>11738.598</v>
      </c>
      <c r="D59" s="118">
        <v>1029.4739999999999</v>
      </c>
      <c r="E59" s="118">
        <v>2016.5459999999998</v>
      </c>
      <c r="F59" s="118">
        <v>0</v>
      </c>
      <c r="G59" s="118">
        <v>0</v>
      </c>
      <c r="H59" s="118">
        <v>26.023</v>
      </c>
      <c r="I59" s="118">
        <v>332.51099999999997</v>
      </c>
      <c r="J59" s="118">
        <v>554.14</v>
      </c>
      <c r="K59" s="118" t="s">
        <v>103</v>
      </c>
      <c r="L59" s="119"/>
      <c r="M59" s="119"/>
      <c r="N59" s="119"/>
      <c r="O59" s="119"/>
      <c r="P59" s="119"/>
    </row>
    <row r="60" spans="1:16" s="113" customFormat="1" ht="9" customHeight="1">
      <c r="A60" s="117" t="s">
        <v>11</v>
      </c>
      <c r="B60" s="118">
        <f t="shared" si="3"/>
        <v>1590.7449999999999</v>
      </c>
      <c r="C60" s="118">
        <v>1372.2479999999998</v>
      </c>
      <c r="D60" s="118">
        <v>93.242000000000004</v>
      </c>
      <c r="E60" s="118">
        <v>75.423000000000002</v>
      </c>
      <c r="F60" s="118">
        <v>0</v>
      </c>
      <c r="G60" s="118">
        <v>0</v>
      </c>
      <c r="H60" s="118">
        <v>7.9539999999999988</v>
      </c>
      <c r="I60" s="118">
        <v>26.534000000000002</v>
      </c>
      <c r="J60" s="118">
        <v>15.344000000000001</v>
      </c>
      <c r="K60" s="118" t="s">
        <v>103</v>
      </c>
      <c r="L60" s="119"/>
      <c r="M60" s="119"/>
      <c r="N60" s="119"/>
      <c r="O60" s="119"/>
      <c r="P60" s="119"/>
    </row>
    <row r="61" spans="1:16" s="113" customFormat="1" ht="9" customHeight="1">
      <c r="A61" s="117" t="s">
        <v>12</v>
      </c>
      <c r="B61" s="118">
        <f t="shared" si="3"/>
        <v>4218.5719999999992</v>
      </c>
      <c r="C61" s="118">
        <v>3638.9559999999997</v>
      </c>
      <c r="D61" s="118">
        <v>104.72900000000001</v>
      </c>
      <c r="E61" s="118">
        <v>280.12699999999995</v>
      </c>
      <c r="F61" s="118">
        <v>0</v>
      </c>
      <c r="G61" s="118">
        <v>0</v>
      </c>
      <c r="H61" s="118">
        <v>20.764999999999997</v>
      </c>
      <c r="I61" s="118">
        <v>87.641999999999996</v>
      </c>
      <c r="J61" s="118">
        <v>86.352999999999994</v>
      </c>
      <c r="K61" s="118" t="s">
        <v>103</v>
      </c>
      <c r="L61" s="119"/>
      <c r="M61" s="119"/>
      <c r="N61" s="119"/>
      <c r="O61" s="119"/>
      <c r="P61" s="119"/>
    </row>
    <row r="62" spans="1:16" s="113" customFormat="1" ht="9" customHeight="1">
      <c r="A62" s="120" t="s">
        <v>13</v>
      </c>
      <c r="B62" s="121">
        <f t="shared" si="3"/>
        <v>2696.221</v>
      </c>
      <c r="C62" s="121">
        <v>2250.7509999999997</v>
      </c>
      <c r="D62" s="121">
        <v>253.226</v>
      </c>
      <c r="E62" s="121">
        <v>97.325999999999993</v>
      </c>
      <c r="F62" s="121">
        <v>5.6170000000000009</v>
      </c>
      <c r="G62" s="121">
        <v>0</v>
      </c>
      <c r="H62" s="121">
        <v>14.269</v>
      </c>
      <c r="I62" s="121">
        <v>57.861999999999995</v>
      </c>
      <c r="J62" s="121">
        <v>17.170000000000002</v>
      </c>
      <c r="K62" s="121" t="s">
        <v>103</v>
      </c>
      <c r="L62" s="119"/>
      <c r="M62" s="119"/>
      <c r="N62" s="119"/>
      <c r="O62" s="119"/>
      <c r="P62" s="119"/>
    </row>
    <row r="63" spans="1:16" s="113" customFormat="1" ht="9" customHeight="1">
      <c r="A63" s="117" t="s">
        <v>14</v>
      </c>
      <c r="B63" s="118">
        <f t="shared" si="3"/>
        <v>2107.9799999999996</v>
      </c>
      <c r="C63" s="118">
        <v>1746.3389999999999</v>
      </c>
      <c r="D63" s="118">
        <v>211.47000000000006</v>
      </c>
      <c r="E63" s="118">
        <v>87.051000000000002</v>
      </c>
      <c r="F63" s="118">
        <v>0</v>
      </c>
      <c r="G63" s="118">
        <v>0</v>
      </c>
      <c r="H63" s="118">
        <v>8.1479999999999997</v>
      </c>
      <c r="I63" s="118">
        <v>33.499000000000002</v>
      </c>
      <c r="J63" s="118">
        <v>21.472999999999999</v>
      </c>
      <c r="K63" s="118" t="s">
        <v>103</v>
      </c>
      <c r="L63" s="119"/>
      <c r="M63" s="119"/>
      <c r="N63" s="119"/>
      <c r="O63" s="119"/>
      <c r="P63" s="119"/>
    </row>
    <row r="64" spans="1:16" s="113" customFormat="1" ht="9" customHeight="1">
      <c r="A64" s="117" t="s">
        <v>15</v>
      </c>
      <c r="B64" s="118">
        <f t="shared" si="3"/>
        <v>6831.3779999999997</v>
      </c>
      <c r="C64" s="118">
        <v>5721.375</v>
      </c>
      <c r="D64" s="118">
        <v>99.694999999999993</v>
      </c>
      <c r="E64" s="118">
        <v>573.43499999999983</v>
      </c>
      <c r="F64" s="118">
        <v>0</v>
      </c>
      <c r="G64" s="118">
        <v>0</v>
      </c>
      <c r="H64" s="118">
        <v>40.326999999999998</v>
      </c>
      <c r="I64" s="118">
        <v>205.49600000000004</v>
      </c>
      <c r="J64" s="118">
        <v>191.05</v>
      </c>
      <c r="K64" s="118" t="s">
        <v>103</v>
      </c>
      <c r="L64" s="119"/>
      <c r="M64" s="119"/>
      <c r="N64" s="119"/>
      <c r="O64" s="119"/>
      <c r="P64" s="119"/>
    </row>
    <row r="65" spans="1:16" s="113" customFormat="1" ht="9" customHeight="1">
      <c r="A65" s="117" t="s">
        <v>16</v>
      </c>
      <c r="B65" s="118">
        <f t="shared" si="3"/>
        <v>12144.580999999998</v>
      </c>
      <c r="C65" s="118">
        <v>11179.333999999999</v>
      </c>
      <c r="D65" s="118">
        <v>113.28599999999999</v>
      </c>
      <c r="E65" s="118">
        <v>342.08899999999994</v>
      </c>
      <c r="F65" s="118">
        <v>0</v>
      </c>
      <c r="G65" s="118">
        <v>0</v>
      </c>
      <c r="H65" s="118">
        <v>70.221000000000004</v>
      </c>
      <c r="I65" s="118">
        <v>220.13199999999998</v>
      </c>
      <c r="J65" s="118">
        <v>219.51899999999998</v>
      </c>
      <c r="K65" s="118" t="s">
        <v>103</v>
      </c>
      <c r="L65" s="119"/>
      <c r="M65" s="119"/>
      <c r="N65" s="119"/>
      <c r="O65" s="119"/>
      <c r="P65" s="119"/>
    </row>
    <row r="66" spans="1:16" s="113" customFormat="1" ht="9" customHeight="1">
      <c r="A66" s="120" t="s">
        <v>17</v>
      </c>
      <c r="B66" s="121">
        <f t="shared" si="3"/>
        <v>3402.4929999999999</v>
      </c>
      <c r="C66" s="121">
        <v>2870.39</v>
      </c>
      <c r="D66" s="121">
        <v>179.91800000000001</v>
      </c>
      <c r="E66" s="121">
        <v>178.625</v>
      </c>
      <c r="F66" s="121">
        <v>21.273</v>
      </c>
      <c r="G66" s="121">
        <v>0</v>
      </c>
      <c r="H66" s="121">
        <v>9.7490000000000006</v>
      </c>
      <c r="I66" s="121">
        <v>87.707999999999984</v>
      </c>
      <c r="J66" s="121">
        <v>54.83</v>
      </c>
      <c r="K66" s="121" t="s">
        <v>103</v>
      </c>
      <c r="L66" s="119"/>
      <c r="M66" s="119"/>
      <c r="N66" s="119"/>
      <c r="O66" s="119"/>
      <c r="P66" s="119"/>
    </row>
    <row r="67" spans="1:16" s="113" customFormat="1" ht="9" customHeight="1">
      <c r="A67" s="117" t="s">
        <v>18</v>
      </c>
      <c r="B67" s="118">
        <f t="shared" si="3"/>
        <v>1696.8650000000002</v>
      </c>
      <c r="C67" s="118">
        <v>1402.8590000000002</v>
      </c>
      <c r="D67" s="118">
        <v>149.614</v>
      </c>
      <c r="E67" s="118">
        <v>76.55</v>
      </c>
      <c r="F67" s="118">
        <v>0</v>
      </c>
      <c r="G67" s="118">
        <v>0</v>
      </c>
      <c r="H67" s="118">
        <v>11.220000000000002</v>
      </c>
      <c r="I67" s="118">
        <v>30.471</v>
      </c>
      <c r="J67" s="118">
        <v>26.151000000000003</v>
      </c>
      <c r="K67" s="118" t="s">
        <v>103</v>
      </c>
      <c r="L67" s="119"/>
      <c r="M67" s="119"/>
      <c r="N67" s="119"/>
      <c r="O67" s="119"/>
      <c r="P67" s="119"/>
    </row>
    <row r="68" spans="1:16" s="113" customFormat="1" ht="9" customHeight="1">
      <c r="A68" s="117" t="s">
        <v>19</v>
      </c>
      <c r="B68" s="118">
        <f t="shared" si="3"/>
        <v>1181.6810000000003</v>
      </c>
      <c r="C68" s="118">
        <v>1005.003</v>
      </c>
      <c r="D68" s="118">
        <v>99.01</v>
      </c>
      <c r="E68" s="118">
        <v>39.736000000000011</v>
      </c>
      <c r="F68" s="118">
        <v>0</v>
      </c>
      <c r="G68" s="118">
        <v>0</v>
      </c>
      <c r="H68" s="118">
        <v>7.7620000000000005</v>
      </c>
      <c r="I68" s="118">
        <v>21.276</v>
      </c>
      <c r="J68" s="118">
        <v>8.8940000000000001</v>
      </c>
      <c r="K68" s="118" t="s">
        <v>103</v>
      </c>
      <c r="L68" s="119"/>
      <c r="M68" s="119"/>
      <c r="N68" s="119"/>
      <c r="O68" s="119"/>
      <c r="P68" s="119"/>
    </row>
    <row r="69" spans="1:16" s="113" customFormat="1" ht="9" customHeight="1">
      <c r="A69" s="117" t="s">
        <v>20</v>
      </c>
      <c r="B69" s="118">
        <f t="shared" si="3"/>
        <v>5308.2910000000011</v>
      </c>
      <c r="C69" s="118">
        <v>4148.8860000000004</v>
      </c>
      <c r="D69" s="118">
        <v>73.569000000000003</v>
      </c>
      <c r="E69" s="118">
        <v>682.72500000000014</v>
      </c>
      <c r="F69" s="118">
        <v>15.307</v>
      </c>
      <c r="G69" s="118">
        <v>0</v>
      </c>
      <c r="H69" s="118">
        <v>25.897000000000002</v>
      </c>
      <c r="I69" s="118">
        <v>117.52799999999998</v>
      </c>
      <c r="J69" s="118">
        <v>244.37899999999996</v>
      </c>
      <c r="K69" s="118" t="s">
        <v>103</v>
      </c>
      <c r="L69" s="119"/>
      <c r="M69" s="119"/>
      <c r="N69" s="119"/>
      <c r="O69" s="119"/>
      <c r="P69" s="119"/>
    </row>
    <row r="70" spans="1:16" s="113" customFormat="1" ht="9" customHeight="1">
      <c r="A70" s="120" t="s">
        <v>21</v>
      </c>
      <c r="B70" s="121">
        <f t="shared" si="3"/>
        <v>2835.0940000000001</v>
      </c>
      <c r="C70" s="121">
        <v>2361.1970000000001</v>
      </c>
      <c r="D70" s="121">
        <v>358.74399999999991</v>
      </c>
      <c r="E70" s="121">
        <v>55.567999999999998</v>
      </c>
      <c r="F70" s="121">
        <v>1.996</v>
      </c>
      <c r="G70" s="121">
        <v>1.2170000000000001</v>
      </c>
      <c r="H70" s="121">
        <v>19.253999999999998</v>
      </c>
      <c r="I70" s="121">
        <v>25.327999999999999</v>
      </c>
      <c r="J70" s="121">
        <v>11.790000000000001</v>
      </c>
      <c r="K70" s="121" t="s">
        <v>103</v>
      </c>
      <c r="L70" s="119"/>
      <c r="M70" s="119"/>
      <c r="N70" s="119"/>
      <c r="O70" s="119"/>
      <c r="P70" s="119"/>
    </row>
    <row r="71" spans="1:16" s="113" customFormat="1" ht="9" customHeight="1">
      <c r="A71" s="117" t="s">
        <v>22</v>
      </c>
      <c r="B71" s="118">
        <f t="shared" si="3"/>
        <v>4277.0770000000002</v>
      </c>
      <c r="C71" s="118">
        <v>3666.971</v>
      </c>
      <c r="D71" s="118">
        <v>192.11900000000003</v>
      </c>
      <c r="E71" s="118">
        <v>226.18100000000001</v>
      </c>
      <c r="F71" s="118">
        <v>0</v>
      </c>
      <c r="G71" s="118">
        <v>0</v>
      </c>
      <c r="H71" s="118">
        <v>33.188000000000002</v>
      </c>
      <c r="I71" s="118">
        <v>64.514999999999986</v>
      </c>
      <c r="J71" s="118">
        <v>94.103000000000009</v>
      </c>
      <c r="K71" s="118" t="s">
        <v>103</v>
      </c>
      <c r="L71" s="119"/>
      <c r="M71" s="119"/>
      <c r="N71" s="119"/>
      <c r="O71" s="119"/>
      <c r="P71" s="119"/>
    </row>
    <row r="72" spans="1:16" s="113" customFormat="1" ht="9" customHeight="1">
      <c r="A72" s="117" t="s">
        <v>23</v>
      </c>
      <c r="B72" s="118">
        <f t="shared" si="3"/>
        <v>1744.7529999999999</v>
      </c>
      <c r="C72" s="118">
        <v>1493.0599999999997</v>
      </c>
      <c r="D72" s="118">
        <v>81.504000000000005</v>
      </c>
      <c r="E72" s="118">
        <v>113.14400000000001</v>
      </c>
      <c r="F72" s="118">
        <v>0</v>
      </c>
      <c r="G72" s="118">
        <v>0</v>
      </c>
      <c r="H72" s="118">
        <v>17.870999999999999</v>
      </c>
      <c r="I72" s="118">
        <v>22.408999999999999</v>
      </c>
      <c r="J72" s="118">
        <v>16.765000000000001</v>
      </c>
      <c r="K72" s="118" t="s">
        <v>103</v>
      </c>
      <c r="L72" s="119"/>
      <c r="M72" s="119"/>
      <c r="N72" s="119"/>
      <c r="O72" s="119"/>
      <c r="P72" s="119"/>
    </row>
    <row r="73" spans="1:16" s="113" customFormat="1" ht="9" customHeight="1">
      <c r="A73" s="117" t="s">
        <v>106</v>
      </c>
      <c r="B73" s="118">
        <f t="shared" si="3"/>
        <v>1075.181</v>
      </c>
      <c r="C73" s="118">
        <v>847.65400000000011</v>
      </c>
      <c r="D73" s="118">
        <v>64.843000000000004</v>
      </c>
      <c r="E73" s="118">
        <v>73.793999999999997</v>
      </c>
      <c r="F73" s="118">
        <v>3.4210000000000003</v>
      </c>
      <c r="G73" s="118">
        <v>0</v>
      </c>
      <c r="H73" s="118">
        <v>28.589000000000002</v>
      </c>
      <c r="I73" s="118">
        <v>29.905000000000001</v>
      </c>
      <c r="J73" s="118">
        <v>26.974999999999998</v>
      </c>
      <c r="K73" s="118" t="s">
        <v>103</v>
      </c>
      <c r="L73" s="119"/>
      <c r="M73" s="119"/>
      <c r="N73" s="119"/>
      <c r="O73" s="119"/>
      <c r="P73" s="119"/>
    </row>
    <row r="74" spans="1:16" s="113" customFormat="1" ht="9" customHeight="1">
      <c r="A74" s="120" t="s">
        <v>25</v>
      </c>
      <c r="B74" s="121">
        <f t="shared" si="3"/>
        <v>2208.2889999999993</v>
      </c>
      <c r="C74" s="121">
        <v>1835.3799999999997</v>
      </c>
      <c r="D74" s="121">
        <v>141.43700000000001</v>
      </c>
      <c r="E74" s="121">
        <v>141.11600000000001</v>
      </c>
      <c r="F74" s="121">
        <v>0</v>
      </c>
      <c r="G74" s="121">
        <v>0</v>
      </c>
      <c r="H74" s="121">
        <v>12.348000000000003</v>
      </c>
      <c r="I74" s="121">
        <v>36.961000000000006</v>
      </c>
      <c r="J74" s="121">
        <v>41.046999999999997</v>
      </c>
      <c r="K74" s="121" t="s">
        <v>103</v>
      </c>
      <c r="L74" s="119"/>
      <c r="M74" s="119"/>
      <c r="N74" s="119"/>
      <c r="O74" s="119"/>
      <c r="P74" s="119"/>
    </row>
    <row r="75" spans="1:16" s="113" customFormat="1" ht="9" customHeight="1">
      <c r="A75" s="117" t="s">
        <v>26</v>
      </c>
      <c r="B75" s="118">
        <f t="shared" si="3"/>
        <v>2846.0160000000005</v>
      </c>
      <c r="C75" s="118">
        <v>2524.0920000000001</v>
      </c>
      <c r="D75" s="118">
        <v>42.113</v>
      </c>
      <c r="E75" s="118">
        <v>134.95400000000001</v>
      </c>
      <c r="F75" s="118">
        <v>1.2630000000000001</v>
      </c>
      <c r="G75" s="118">
        <v>0</v>
      </c>
      <c r="H75" s="118">
        <v>24.529999999999998</v>
      </c>
      <c r="I75" s="118">
        <v>79.628</v>
      </c>
      <c r="J75" s="118">
        <v>39.436</v>
      </c>
      <c r="K75" s="118" t="s">
        <v>103</v>
      </c>
      <c r="L75" s="119"/>
      <c r="M75" s="119"/>
      <c r="N75" s="119"/>
      <c r="O75" s="119"/>
      <c r="P75" s="119"/>
    </row>
    <row r="76" spans="1:16" s="113" customFormat="1" ht="9" customHeight="1">
      <c r="A76" s="117" t="s">
        <v>27</v>
      </c>
      <c r="B76" s="118">
        <f t="shared" si="3"/>
        <v>3661.4870000000001</v>
      </c>
      <c r="C76" s="118">
        <v>3252.3359999999998</v>
      </c>
      <c r="D76" s="118">
        <v>37.760999999999989</v>
      </c>
      <c r="E76" s="118">
        <v>161.00900000000001</v>
      </c>
      <c r="F76" s="118">
        <v>28.536000000000001</v>
      </c>
      <c r="G76" s="118">
        <v>0</v>
      </c>
      <c r="H76" s="118">
        <v>26.393000000000001</v>
      </c>
      <c r="I76" s="118">
        <v>108.19199999999999</v>
      </c>
      <c r="J76" s="118">
        <v>47.26</v>
      </c>
      <c r="K76" s="118" t="s">
        <v>103</v>
      </c>
      <c r="L76" s="119"/>
      <c r="M76" s="119"/>
      <c r="N76" s="119"/>
      <c r="O76" s="119"/>
      <c r="P76" s="119"/>
    </row>
    <row r="77" spans="1:16" s="113" customFormat="1" ht="9" customHeight="1">
      <c r="A77" s="117" t="s">
        <v>28</v>
      </c>
      <c r="B77" s="118">
        <f t="shared" si="3"/>
        <v>5545.7329999999993</v>
      </c>
      <c r="C77" s="118">
        <v>5304.1949999999997</v>
      </c>
      <c r="D77" s="118">
        <v>81.240000000000009</v>
      </c>
      <c r="E77" s="118">
        <v>94.81</v>
      </c>
      <c r="F77" s="118">
        <v>0</v>
      </c>
      <c r="G77" s="118">
        <v>10.716999999999999</v>
      </c>
      <c r="H77" s="118">
        <v>8.8040000000000003</v>
      </c>
      <c r="I77" s="118">
        <v>21.067</v>
      </c>
      <c r="J77" s="118">
        <v>24.900000000000006</v>
      </c>
      <c r="K77" s="118" t="s">
        <v>103</v>
      </c>
      <c r="L77" s="119"/>
      <c r="M77" s="119"/>
      <c r="N77" s="119"/>
      <c r="O77" s="119"/>
      <c r="P77" s="119"/>
    </row>
    <row r="78" spans="1:16" s="113" customFormat="1" ht="9" customHeight="1">
      <c r="A78" s="120" t="s">
        <v>29</v>
      </c>
      <c r="B78" s="121">
        <f t="shared" si="3"/>
        <v>3351.6980000000008</v>
      </c>
      <c r="C78" s="121">
        <v>2525.71</v>
      </c>
      <c r="D78" s="121">
        <v>64.679000000000002</v>
      </c>
      <c r="E78" s="121">
        <v>217.39400000000003</v>
      </c>
      <c r="F78" s="121">
        <v>373.28900000000004</v>
      </c>
      <c r="G78" s="121">
        <v>7.7000000000000013E-2</v>
      </c>
      <c r="H78" s="121">
        <v>14.732999999999999</v>
      </c>
      <c r="I78" s="121">
        <v>57.768000000000001</v>
      </c>
      <c r="J78" s="121">
        <v>98.047999999999988</v>
      </c>
      <c r="K78" s="121" t="s">
        <v>103</v>
      </c>
      <c r="L78" s="119"/>
      <c r="M78" s="119"/>
      <c r="N78" s="119"/>
      <c r="O78" s="119"/>
      <c r="P78" s="119"/>
    </row>
    <row r="79" spans="1:16" s="113" customFormat="1" ht="9" customHeight="1">
      <c r="A79" s="117" t="s">
        <v>30</v>
      </c>
      <c r="B79" s="118">
        <f t="shared" si="3"/>
        <v>1144.873</v>
      </c>
      <c r="C79" s="118">
        <v>979.90200000000004</v>
      </c>
      <c r="D79" s="118">
        <v>116.99199999999999</v>
      </c>
      <c r="E79" s="118">
        <v>28.97</v>
      </c>
      <c r="F79" s="118">
        <v>0</v>
      </c>
      <c r="G79" s="118">
        <v>0</v>
      </c>
      <c r="H79" s="118">
        <v>4.7680000000000007</v>
      </c>
      <c r="I79" s="118">
        <v>6.65</v>
      </c>
      <c r="J79" s="118">
        <v>7.5910000000000002</v>
      </c>
      <c r="K79" s="118" t="s">
        <v>103</v>
      </c>
      <c r="L79" s="119"/>
      <c r="M79" s="119"/>
      <c r="N79" s="119"/>
      <c r="O79" s="119"/>
      <c r="P79" s="119"/>
    </row>
    <row r="80" spans="1:16" s="113" customFormat="1" ht="9" customHeight="1">
      <c r="A80" s="117" t="s">
        <v>31</v>
      </c>
      <c r="B80" s="118">
        <f t="shared" si="3"/>
        <v>7020.9599999999991</v>
      </c>
      <c r="C80" s="118">
        <v>6400.01</v>
      </c>
      <c r="D80" s="118">
        <v>112.048</v>
      </c>
      <c r="E80" s="118">
        <v>279.04299999999995</v>
      </c>
      <c r="F80" s="118">
        <v>40.446999999999996</v>
      </c>
      <c r="G80" s="118">
        <v>10.035000000000002</v>
      </c>
      <c r="H80" s="118">
        <v>20.734999999999999</v>
      </c>
      <c r="I80" s="118">
        <v>97.548000000000002</v>
      </c>
      <c r="J80" s="118">
        <v>61.094000000000008</v>
      </c>
      <c r="K80" s="118" t="s">
        <v>103</v>
      </c>
      <c r="L80" s="119"/>
      <c r="M80" s="119"/>
      <c r="N80" s="119"/>
      <c r="O80" s="119"/>
      <c r="P80" s="119"/>
    </row>
    <row r="81" spans="1:22" s="113" customFormat="1" ht="9" customHeight="1">
      <c r="A81" s="117" t="s">
        <v>32</v>
      </c>
      <c r="B81" s="118">
        <f t="shared" si="3"/>
        <v>1806.22</v>
      </c>
      <c r="C81" s="118">
        <v>1424.41</v>
      </c>
      <c r="D81" s="118">
        <v>168.13200000000001</v>
      </c>
      <c r="E81" s="118">
        <v>131.27199999999996</v>
      </c>
      <c r="F81" s="118">
        <v>10.600999999999999</v>
      </c>
      <c r="G81" s="118">
        <v>0</v>
      </c>
      <c r="H81" s="118">
        <v>15.160000000000002</v>
      </c>
      <c r="I81" s="118">
        <v>32.728000000000002</v>
      </c>
      <c r="J81" s="118">
        <v>23.917000000000002</v>
      </c>
      <c r="K81" s="118" t="s">
        <v>103</v>
      </c>
      <c r="L81" s="119"/>
      <c r="M81" s="119"/>
      <c r="N81" s="119"/>
      <c r="O81" s="119"/>
      <c r="P81" s="119"/>
    </row>
    <row r="82" spans="1:22" s="113" customFormat="1" ht="9" customHeight="1">
      <c r="A82" s="120" t="s">
        <v>33</v>
      </c>
      <c r="B82" s="121">
        <f t="shared" si="3"/>
        <v>1468.664</v>
      </c>
      <c r="C82" s="121">
        <v>1229.4490000000001</v>
      </c>
      <c r="D82" s="121">
        <v>145.03800000000001</v>
      </c>
      <c r="E82" s="121">
        <v>42.855999999999995</v>
      </c>
      <c r="F82" s="121">
        <v>0</v>
      </c>
      <c r="G82" s="121">
        <v>0</v>
      </c>
      <c r="H82" s="121">
        <v>19.588000000000001</v>
      </c>
      <c r="I82" s="121">
        <v>25.644999999999996</v>
      </c>
      <c r="J82" s="121">
        <v>6.0879999999999992</v>
      </c>
      <c r="K82" s="121" t="s">
        <v>103</v>
      </c>
      <c r="L82" s="119"/>
      <c r="M82" s="119"/>
      <c r="N82" s="119"/>
      <c r="O82" s="119"/>
      <c r="P82" s="119"/>
    </row>
    <row r="83" spans="1:22" s="113" customFormat="1" ht="9" customHeight="1">
      <c r="A83" s="117"/>
      <c r="B83" s="118"/>
      <c r="C83" s="118"/>
      <c r="D83" s="118"/>
      <c r="E83" s="118"/>
      <c r="F83" s="118"/>
      <c r="G83" s="118"/>
      <c r="H83" s="118"/>
      <c r="I83" s="118"/>
      <c r="J83" s="118"/>
      <c r="K83" s="118"/>
      <c r="L83" s="119"/>
      <c r="M83" s="119"/>
      <c r="N83" s="119"/>
      <c r="O83" s="119"/>
      <c r="P83" s="119"/>
    </row>
    <row r="84" spans="1:22" s="113" customFormat="1" ht="9" customHeight="1">
      <c r="A84" s="108">
        <v>1999</v>
      </c>
      <c r="B84" s="115" t="s">
        <v>36</v>
      </c>
      <c r="C84" s="122"/>
      <c r="D84" s="122"/>
      <c r="E84" s="122"/>
      <c r="F84" s="122"/>
      <c r="G84" s="122"/>
      <c r="H84" s="123"/>
      <c r="I84" s="122"/>
      <c r="J84" s="122"/>
      <c r="K84" s="122"/>
    </row>
    <row r="85" spans="1:22" s="113" customFormat="1" ht="9" customHeight="1">
      <c r="A85" s="114" t="s">
        <v>1</v>
      </c>
      <c r="B85" s="115">
        <f>SUM(B87:B118)</f>
        <v>140670.93199999997</v>
      </c>
      <c r="C85" s="115">
        <f t="shared" ref="C85:J85" si="4">SUM(C87:C118)</f>
        <v>118719.85199999998</v>
      </c>
      <c r="D85" s="115">
        <f t="shared" si="4"/>
        <v>5542.822000000001</v>
      </c>
      <c r="E85" s="115">
        <f t="shared" si="4"/>
        <v>8431.2869999999984</v>
      </c>
      <c r="F85" s="115">
        <f t="shared" si="4"/>
        <v>754.55799999999999</v>
      </c>
      <c r="G85" s="115">
        <f t="shared" si="4"/>
        <v>30.991000000000007</v>
      </c>
      <c r="H85" s="115">
        <f t="shared" si="4"/>
        <v>883.44500000000039</v>
      </c>
      <c r="I85" s="115">
        <f t="shared" si="4"/>
        <v>2889.3449999999998</v>
      </c>
      <c r="J85" s="115">
        <f t="shared" si="4"/>
        <v>3418.6319999999996</v>
      </c>
      <c r="K85" s="115" t="s">
        <v>103</v>
      </c>
    </row>
    <row r="86" spans="1:22" s="113" customFormat="1" ht="3.95" customHeight="1">
      <c r="A86" s="114"/>
      <c r="B86" s="115"/>
      <c r="C86" s="122"/>
      <c r="D86" s="122"/>
      <c r="E86" s="122"/>
      <c r="F86" s="122"/>
      <c r="G86" s="122"/>
      <c r="H86" s="122"/>
      <c r="I86" s="122"/>
      <c r="J86" s="122"/>
      <c r="K86" s="115"/>
    </row>
    <row r="87" spans="1:22" s="113" customFormat="1" ht="9" customHeight="1">
      <c r="A87" s="117" t="s">
        <v>104</v>
      </c>
      <c r="B87" s="118">
        <f>SUM(C87:K87)</f>
        <v>1588.0529999999999</v>
      </c>
      <c r="C87" s="124">
        <v>1247.0829999999999</v>
      </c>
      <c r="D87" s="124">
        <v>169.43200000000002</v>
      </c>
      <c r="E87" s="124">
        <v>93.762000000000029</v>
      </c>
      <c r="F87" s="124">
        <v>0</v>
      </c>
      <c r="G87" s="124">
        <v>0</v>
      </c>
      <c r="H87" s="125">
        <v>12.605</v>
      </c>
      <c r="I87" s="124">
        <v>30.473999999999997</v>
      </c>
      <c r="J87" s="124">
        <v>34.697000000000003</v>
      </c>
      <c r="K87" s="118" t="s">
        <v>103</v>
      </c>
      <c r="M87" s="126"/>
      <c r="N87" s="126"/>
      <c r="O87" s="127"/>
      <c r="Q87" s="128"/>
      <c r="R87" s="128"/>
      <c r="S87" s="128"/>
      <c r="T87" s="128"/>
      <c r="U87" s="128"/>
      <c r="V87" s="128"/>
    </row>
    <row r="88" spans="1:22" s="113" customFormat="1" ht="9" customHeight="1">
      <c r="A88" s="117" t="s">
        <v>3</v>
      </c>
      <c r="B88" s="118">
        <f t="shared" ref="B88:B118" si="5">SUM(C88:K88)</f>
        <v>3882.9769999999999</v>
      </c>
      <c r="C88" s="124">
        <v>3350.1759999999999</v>
      </c>
      <c r="D88" s="124">
        <v>51.129000000000005</v>
      </c>
      <c r="E88" s="124">
        <v>180.83499999999998</v>
      </c>
      <c r="F88" s="124">
        <v>35.635999999999996</v>
      </c>
      <c r="G88" s="124">
        <v>0</v>
      </c>
      <c r="H88" s="125">
        <v>87.686999999999998</v>
      </c>
      <c r="I88" s="124">
        <v>108.08499999999999</v>
      </c>
      <c r="J88" s="124">
        <v>69.429000000000002</v>
      </c>
      <c r="K88" s="118" t="s">
        <v>103</v>
      </c>
      <c r="M88" s="126"/>
      <c r="N88" s="126"/>
      <c r="O88" s="127"/>
      <c r="Q88" s="128"/>
      <c r="R88" s="128"/>
      <c r="S88" s="128"/>
      <c r="T88" s="128"/>
      <c r="U88" s="128"/>
      <c r="V88" s="128"/>
    </row>
    <row r="89" spans="1:22" s="113" customFormat="1" ht="9" customHeight="1">
      <c r="A89" s="117" t="s">
        <v>105</v>
      </c>
      <c r="B89" s="118">
        <f t="shared" si="5"/>
        <v>871.55499999999995</v>
      </c>
      <c r="C89" s="124">
        <v>780.23900000000003</v>
      </c>
      <c r="D89" s="124">
        <v>17.718</v>
      </c>
      <c r="E89" s="124">
        <v>29.862999999999996</v>
      </c>
      <c r="F89" s="124">
        <v>3.6999999999999998E-2</v>
      </c>
      <c r="G89" s="124">
        <v>0</v>
      </c>
      <c r="H89" s="125">
        <v>12.105</v>
      </c>
      <c r="I89" s="124">
        <v>18.343</v>
      </c>
      <c r="J89" s="124">
        <v>13.25</v>
      </c>
      <c r="K89" s="118" t="s">
        <v>103</v>
      </c>
      <c r="M89" s="126"/>
      <c r="N89" s="126"/>
      <c r="O89" s="127"/>
      <c r="Q89" s="128"/>
      <c r="R89" s="128"/>
      <c r="S89" s="128"/>
      <c r="T89" s="128"/>
      <c r="U89" s="128"/>
      <c r="V89" s="128"/>
    </row>
    <row r="90" spans="1:22" s="113" customFormat="1" ht="9" customHeight="1">
      <c r="A90" s="120" t="s">
        <v>5</v>
      </c>
      <c r="B90" s="121">
        <f t="shared" si="5"/>
        <v>1617.8870000000002</v>
      </c>
      <c r="C90" s="129">
        <v>1465.3610000000001</v>
      </c>
      <c r="D90" s="129">
        <v>56.576000000000008</v>
      </c>
      <c r="E90" s="129">
        <v>44.332999999999998</v>
      </c>
      <c r="F90" s="129">
        <v>1.6979999999999997</v>
      </c>
      <c r="G90" s="129">
        <v>12.142000000000003</v>
      </c>
      <c r="H90" s="130">
        <v>10.552000000000001</v>
      </c>
      <c r="I90" s="129">
        <v>17.366999999999997</v>
      </c>
      <c r="J90" s="129">
        <v>9.8580000000000005</v>
      </c>
      <c r="K90" s="121" t="s">
        <v>103</v>
      </c>
      <c r="M90" s="126"/>
      <c r="N90" s="126"/>
      <c r="O90" s="127"/>
      <c r="Q90" s="128"/>
      <c r="R90" s="128"/>
      <c r="S90" s="128"/>
      <c r="T90" s="128"/>
      <c r="U90" s="128"/>
      <c r="V90" s="128"/>
    </row>
    <row r="91" spans="1:22" s="113" customFormat="1" ht="9" customHeight="1">
      <c r="A91" s="117" t="s">
        <v>6</v>
      </c>
      <c r="B91" s="118">
        <f t="shared" si="5"/>
        <v>3591.8390000000004</v>
      </c>
      <c r="C91" s="124">
        <v>2864.6150000000002</v>
      </c>
      <c r="D91" s="124">
        <v>65.722999999999999</v>
      </c>
      <c r="E91" s="124">
        <v>232.33699999999999</v>
      </c>
      <c r="F91" s="124">
        <v>30.067</v>
      </c>
      <c r="G91" s="124">
        <v>0</v>
      </c>
      <c r="H91" s="131">
        <v>172.49499999999998</v>
      </c>
      <c r="I91" s="124">
        <v>90.992000000000019</v>
      </c>
      <c r="J91" s="124">
        <v>135.60999999999999</v>
      </c>
      <c r="K91" s="118" t="s">
        <v>103</v>
      </c>
      <c r="M91" s="126"/>
      <c r="N91" s="126"/>
      <c r="O91" s="127"/>
      <c r="Q91" s="128"/>
      <c r="R91" s="128"/>
      <c r="S91" s="128"/>
      <c r="T91" s="128"/>
      <c r="U91" s="128"/>
      <c r="V91" s="128"/>
    </row>
    <row r="92" spans="1:22" s="113" customFormat="1" ht="9" customHeight="1">
      <c r="A92" s="117" t="s">
        <v>7</v>
      </c>
      <c r="B92" s="118">
        <f t="shared" si="5"/>
        <v>1053.55</v>
      </c>
      <c r="C92" s="124">
        <v>869.94600000000003</v>
      </c>
      <c r="D92" s="124">
        <v>77.302000000000021</v>
      </c>
      <c r="E92" s="124">
        <v>46.827000000000005</v>
      </c>
      <c r="F92" s="124">
        <v>15.179</v>
      </c>
      <c r="G92" s="124">
        <v>0</v>
      </c>
      <c r="H92" s="125">
        <v>11.344000000000003</v>
      </c>
      <c r="I92" s="124">
        <v>16.21</v>
      </c>
      <c r="J92" s="124">
        <v>16.741999999999997</v>
      </c>
      <c r="K92" s="118" t="s">
        <v>103</v>
      </c>
      <c r="M92" s="126"/>
      <c r="N92" s="126"/>
      <c r="O92" s="127"/>
      <c r="Q92" s="128"/>
      <c r="R92" s="128"/>
      <c r="S92" s="128"/>
      <c r="T92" s="128"/>
      <c r="U92" s="128"/>
      <c r="V92" s="128"/>
    </row>
    <row r="93" spans="1:22" s="113" customFormat="1" ht="9" customHeight="1">
      <c r="A93" s="117" t="s">
        <v>8</v>
      </c>
      <c r="B93" s="118">
        <f t="shared" si="5"/>
        <v>5279.5529999999999</v>
      </c>
      <c r="C93" s="124">
        <v>5002.9690000000001</v>
      </c>
      <c r="D93" s="124">
        <v>54.817</v>
      </c>
      <c r="E93" s="124">
        <v>106.33999999999999</v>
      </c>
      <c r="F93" s="124">
        <v>1.8819999999999999</v>
      </c>
      <c r="G93" s="124">
        <v>0</v>
      </c>
      <c r="H93" s="125">
        <v>12.956000000000001</v>
      </c>
      <c r="I93" s="124">
        <v>59.213000000000001</v>
      </c>
      <c r="J93" s="124">
        <v>41.375999999999991</v>
      </c>
      <c r="K93" s="118" t="s">
        <v>103</v>
      </c>
      <c r="M93" s="126"/>
      <c r="N93" s="126"/>
      <c r="O93" s="127"/>
      <c r="Q93" s="128"/>
      <c r="R93" s="128"/>
      <c r="S93" s="128"/>
      <c r="T93" s="128"/>
      <c r="U93" s="128"/>
      <c r="V93" s="128"/>
    </row>
    <row r="94" spans="1:22" s="113" customFormat="1" ht="9" customHeight="1">
      <c r="A94" s="120" t="s">
        <v>9</v>
      </c>
      <c r="B94" s="121">
        <f t="shared" si="5"/>
        <v>4190.3119999999999</v>
      </c>
      <c r="C94" s="129">
        <v>3472.7829999999999</v>
      </c>
      <c r="D94" s="129">
        <v>100.182</v>
      </c>
      <c r="E94" s="129">
        <v>317.37599999999998</v>
      </c>
      <c r="F94" s="129">
        <v>41.766000000000005</v>
      </c>
      <c r="G94" s="129">
        <v>0</v>
      </c>
      <c r="H94" s="130">
        <v>30.885000000000002</v>
      </c>
      <c r="I94" s="129">
        <v>118.84699999999999</v>
      </c>
      <c r="J94" s="129">
        <v>108.47299999999998</v>
      </c>
      <c r="K94" s="121" t="s">
        <v>103</v>
      </c>
      <c r="M94" s="126"/>
      <c r="N94" s="126"/>
      <c r="O94" s="127"/>
      <c r="Q94" s="128"/>
      <c r="R94" s="128"/>
      <c r="S94" s="128"/>
      <c r="T94" s="128"/>
      <c r="U94" s="128"/>
      <c r="V94" s="128"/>
    </row>
    <row r="95" spans="1:22" s="113" customFormat="1" ht="9" customHeight="1">
      <c r="A95" s="117" t="s">
        <v>10</v>
      </c>
      <c r="B95" s="118">
        <f t="shared" si="5"/>
        <v>19250.218000000001</v>
      </c>
      <c r="C95" s="124">
        <v>14068.644</v>
      </c>
      <c r="D95" s="124">
        <v>1297.7550000000001</v>
      </c>
      <c r="E95" s="124">
        <v>2624.2760000000003</v>
      </c>
      <c r="F95" s="124">
        <v>0</v>
      </c>
      <c r="G95" s="124">
        <v>0</v>
      </c>
      <c r="H95" s="125">
        <v>15.242000000000001</v>
      </c>
      <c r="I95" s="124">
        <v>409.80799999999999</v>
      </c>
      <c r="J95" s="124">
        <v>834.49299999999994</v>
      </c>
      <c r="K95" s="118" t="s">
        <v>103</v>
      </c>
      <c r="M95" s="126"/>
      <c r="N95" s="126"/>
      <c r="O95" s="127"/>
      <c r="Q95" s="128"/>
      <c r="R95" s="128"/>
      <c r="S95" s="128"/>
      <c r="T95" s="128"/>
      <c r="U95" s="128"/>
      <c r="V95" s="128"/>
    </row>
    <row r="96" spans="1:22" s="113" customFormat="1" ht="9" customHeight="1">
      <c r="A96" s="117" t="s">
        <v>11</v>
      </c>
      <c r="B96" s="118">
        <f t="shared" si="5"/>
        <v>1994.5470000000003</v>
      </c>
      <c r="C96" s="124">
        <v>1709.8009999999999</v>
      </c>
      <c r="D96" s="124">
        <v>117.24600000000001</v>
      </c>
      <c r="E96" s="124">
        <v>97.441000000000003</v>
      </c>
      <c r="F96" s="124">
        <v>0</v>
      </c>
      <c r="G96" s="124">
        <v>0</v>
      </c>
      <c r="H96" s="125">
        <v>13.199</v>
      </c>
      <c r="I96" s="124">
        <v>31.592000000000002</v>
      </c>
      <c r="J96" s="124">
        <v>25.268000000000001</v>
      </c>
      <c r="K96" s="118" t="s">
        <v>103</v>
      </c>
      <c r="M96" s="126"/>
      <c r="N96" s="126"/>
      <c r="O96" s="127"/>
      <c r="Q96" s="128"/>
      <c r="R96" s="128"/>
      <c r="S96" s="128"/>
      <c r="T96" s="128"/>
      <c r="U96" s="128"/>
      <c r="V96" s="128"/>
    </row>
    <row r="97" spans="1:22" s="113" customFormat="1" ht="9" customHeight="1">
      <c r="A97" s="117" t="s">
        <v>12</v>
      </c>
      <c r="B97" s="118">
        <f t="shared" si="5"/>
        <v>5204.0709999999999</v>
      </c>
      <c r="C97" s="124">
        <v>4501.7149999999992</v>
      </c>
      <c r="D97" s="124">
        <v>129.02600000000001</v>
      </c>
      <c r="E97" s="124">
        <v>320.58099999999996</v>
      </c>
      <c r="F97" s="124">
        <v>0</v>
      </c>
      <c r="G97" s="124">
        <v>0</v>
      </c>
      <c r="H97" s="125">
        <v>28.888999999999996</v>
      </c>
      <c r="I97" s="124">
        <v>82.769000000000005</v>
      </c>
      <c r="J97" s="124">
        <v>141.09099999999998</v>
      </c>
      <c r="K97" s="118" t="s">
        <v>103</v>
      </c>
      <c r="M97" s="126"/>
      <c r="N97" s="126"/>
      <c r="O97" s="127"/>
      <c r="Q97" s="128"/>
      <c r="R97" s="128"/>
      <c r="S97" s="128"/>
      <c r="T97" s="128"/>
      <c r="U97" s="128"/>
      <c r="V97" s="128"/>
    </row>
    <row r="98" spans="1:22" s="113" customFormat="1" ht="9" customHeight="1">
      <c r="A98" s="120" t="s">
        <v>13</v>
      </c>
      <c r="B98" s="121">
        <f t="shared" si="5"/>
        <v>3193.7880000000005</v>
      </c>
      <c r="C98" s="129">
        <v>2786.2870000000003</v>
      </c>
      <c r="D98" s="129">
        <v>199.77300000000002</v>
      </c>
      <c r="E98" s="129">
        <v>84.477000000000018</v>
      </c>
      <c r="F98" s="129">
        <v>4.835</v>
      </c>
      <c r="G98" s="129">
        <v>0</v>
      </c>
      <c r="H98" s="130">
        <v>21.175000000000001</v>
      </c>
      <c r="I98" s="129">
        <v>66.195999999999998</v>
      </c>
      <c r="J98" s="129">
        <v>31.044999999999998</v>
      </c>
      <c r="K98" s="121" t="s">
        <v>103</v>
      </c>
      <c r="M98" s="126"/>
      <c r="N98" s="126"/>
      <c r="O98" s="127"/>
      <c r="Q98" s="128"/>
      <c r="R98" s="128"/>
      <c r="S98" s="128"/>
      <c r="T98" s="128"/>
      <c r="U98" s="128"/>
      <c r="V98" s="128"/>
    </row>
    <row r="99" spans="1:22" s="113" customFormat="1" ht="9" customHeight="1">
      <c r="A99" s="117" t="s">
        <v>14</v>
      </c>
      <c r="B99" s="118">
        <f t="shared" si="5"/>
        <v>2599.0990000000002</v>
      </c>
      <c r="C99" s="124">
        <v>2163.413</v>
      </c>
      <c r="D99" s="124">
        <v>285.99400000000003</v>
      </c>
      <c r="E99" s="124">
        <v>76.564000000000007</v>
      </c>
      <c r="F99" s="118">
        <v>0</v>
      </c>
      <c r="G99" s="124">
        <v>0</v>
      </c>
      <c r="H99" s="131">
        <v>9.42</v>
      </c>
      <c r="I99" s="124">
        <v>30.231000000000002</v>
      </c>
      <c r="J99" s="118">
        <v>33.477000000000004</v>
      </c>
      <c r="K99" s="118" t="s">
        <v>103</v>
      </c>
      <c r="M99" s="126"/>
      <c r="N99" s="132"/>
      <c r="O99" s="127"/>
      <c r="Q99" s="128"/>
      <c r="R99" s="128"/>
      <c r="S99" s="128"/>
      <c r="T99" s="128"/>
      <c r="U99" s="128"/>
      <c r="V99" s="128"/>
    </row>
    <row r="100" spans="1:22" s="113" customFormat="1" ht="9" customHeight="1">
      <c r="A100" s="117" t="s">
        <v>15</v>
      </c>
      <c r="B100" s="118">
        <f t="shared" si="5"/>
        <v>8615.3960000000006</v>
      </c>
      <c r="C100" s="124">
        <v>7126.3040000000001</v>
      </c>
      <c r="D100" s="124">
        <v>149.643</v>
      </c>
      <c r="E100" s="124">
        <v>686.40099999999995</v>
      </c>
      <c r="F100" s="124">
        <v>0</v>
      </c>
      <c r="G100" s="124">
        <v>0</v>
      </c>
      <c r="H100" s="125">
        <v>33.384</v>
      </c>
      <c r="I100" s="124">
        <v>326.601</v>
      </c>
      <c r="J100" s="124">
        <v>293.06299999999999</v>
      </c>
      <c r="K100" s="118" t="s">
        <v>103</v>
      </c>
      <c r="M100" s="126"/>
      <c r="N100" s="126"/>
      <c r="O100" s="127"/>
      <c r="Q100" s="128"/>
      <c r="R100" s="128"/>
      <c r="S100" s="128"/>
      <c r="T100" s="128"/>
      <c r="U100" s="128"/>
      <c r="V100" s="128"/>
    </row>
    <row r="101" spans="1:22" s="113" customFormat="1" ht="9" customHeight="1">
      <c r="A101" s="117" t="s">
        <v>16</v>
      </c>
      <c r="B101" s="118">
        <f t="shared" si="5"/>
        <v>15159.742</v>
      </c>
      <c r="C101" s="124">
        <v>13902.054000000002</v>
      </c>
      <c r="D101" s="124">
        <v>142.24</v>
      </c>
      <c r="E101" s="124">
        <v>399.14100000000002</v>
      </c>
      <c r="F101" s="124">
        <v>0</v>
      </c>
      <c r="G101" s="124">
        <v>0</v>
      </c>
      <c r="H101" s="125">
        <v>60.607000000000006</v>
      </c>
      <c r="I101" s="124">
        <v>294.54899999999998</v>
      </c>
      <c r="J101" s="124">
        <v>361.15100000000001</v>
      </c>
      <c r="K101" s="118" t="s">
        <v>103</v>
      </c>
      <c r="M101" s="126"/>
      <c r="N101" s="126"/>
      <c r="O101" s="127"/>
      <c r="Q101" s="128"/>
      <c r="R101" s="128"/>
      <c r="S101" s="128"/>
      <c r="T101" s="128"/>
      <c r="U101" s="128"/>
      <c r="V101" s="128"/>
    </row>
    <row r="102" spans="1:22" s="113" customFormat="1" ht="9" customHeight="1">
      <c r="A102" s="120" t="s">
        <v>17</v>
      </c>
      <c r="B102" s="121">
        <f t="shared" si="5"/>
        <v>4237.9920000000002</v>
      </c>
      <c r="C102" s="129">
        <v>3550.0060000000003</v>
      </c>
      <c r="D102" s="129">
        <v>240.60299999999998</v>
      </c>
      <c r="E102" s="129">
        <v>222.41800000000001</v>
      </c>
      <c r="F102" s="129">
        <v>26.720000000000002</v>
      </c>
      <c r="G102" s="129">
        <v>0</v>
      </c>
      <c r="H102" s="130">
        <v>10.493000000000002</v>
      </c>
      <c r="I102" s="129">
        <v>96.992999999999995</v>
      </c>
      <c r="J102" s="129">
        <v>90.758999999999986</v>
      </c>
      <c r="K102" s="121" t="s">
        <v>103</v>
      </c>
      <c r="M102" s="126"/>
      <c r="N102" s="126"/>
      <c r="O102" s="127"/>
      <c r="Q102" s="128"/>
      <c r="R102" s="128"/>
      <c r="S102" s="128"/>
      <c r="T102" s="128"/>
      <c r="U102" s="128"/>
      <c r="V102" s="128"/>
    </row>
    <row r="103" spans="1:22" s="113" customFormat="1" ht="9" customHeight="1">
      <c r="A103" s="117" t="s">
        <v>18</v>
      </c>
      <c r="B103" s="118">
        <f t="shared" si="5"/>
        <v>2084.7850000000003</v>
      </c>
      <c r="C103" s="124">
        <v>1739.8349999999998</v>
      </c>
      <c r="D103" s="124">
        <v>174.91</v>
      </c>
      <c r="E103" s="118">
        <v>83.855999999999995</v>
      </c>
      <c r="F103" s="124">
        <v>0</v>
      </c>
      <c r="G103" s="124">
        <v>0</v>
      </c>
      <c r="H103" s="125">
        <v>7.726</v>
      </c>
      <c r="I103" s="124">
        <v>38.419000000000011</v>
      </c>
      <c r="J103" s="124">
        <v>40.038999999999994</v>
      </c>
      <c r="K103" s="118" t="s">
        <v>103</v>
      </c>
      <c r="M103" s="126"/>
      <c r="N103" s="126"/>
      <c r="O103" s="127"/>
      <c r="Q103" s="128"/>
      <c r="R103" s="128"/>
      <c r="S103" s="128"/>
      <c r="T103" s="128"/>
      <c r="U103" s="128"/>
      <c r="V103" s="128"/>
    </row>
    <row r="104" spans="1:22" s="113" customFormat="1" ht="9" customHeight="1">
      <c r="A104" s="117" t="s">
        <v>19</v>
      </c>
      <c r="B104" s="118">
        <f t="shared" si="5"/>
        <v>1469.165</v>
      </c>
      <c r="C104" s="124">
        <v>1235.0830000000001</v>
      </c>
      <c r="D104" s="124">
        <v>142.04000000000002</v>
      </c>
      <c r="E104" s="124">
        <v>45.757999999999996</v>
      </c>
      <c r="F104" s="124">
        <v>0</v>
      </c>
      <c r="G104" s="124">
        <v>0</v>
      </c>
      <c r="H104" s="125">
        <v>9.6670000000000016</v>
      </c>
      <c r="I104" s="124">
        <v>23.013000000000002</v>
      </c>
      <c r="J104" s="124">
        <v>13.603999999999999</v>
      </c>
      <c r="K104" s="118" t="s">
        <v>103</v>
      </c>
      <c r="M104" s="126"/>
      <c r="N104" s="126"/>
      <c r="O104" s="127"/>
      <c r="Q104" s="128"/>
      <c r="R104" s="128"/>
      <c r="S104" s="128"/>
      <c r="T104" s="128"/>
      <c r="U104" s="128"/>
      <c r="V104" s="128"/>
    </row>
    <row r="105" spans="1:22" s="113" customFormat="1" ht="9" customHeight="1">
      <c r="A105" s="117" t="s">
        <v>20</v>
      </c>
      <c r="B105" s="118">
        <f t="shared" si="5"/>
        <v>6615.5559999999996</v>
      </c>
      <c r="C105" s="124">
        <v>5116.2489999999998</v>
      </c>
      <c r="D105" s="124">
        <v>86.867999999999981</v>
      </c>
      <c r="E105" s="124">
        <v>815.64599999999996</v>
      </c>
      <c r="F105" s="124">
        <v>19.757999999999999</v>
      </c>
      <c r="G105" s="124">
        <v>0</v>
      </c>
      <c r="H105" s="125">
        <v>40.707999999999998</v>
      </c>
      <c r="I105" s="124">
        <v>205.68799999999999</v>
      </c>
      <c r="J105" s="124">
        <v>330.63900000000001</v>
      </c>
      <c r="K105" s="118" t="s">
        <v>103</v>
      </c>
      <c r="M105" s="126"/>
      <c r="N105" s="126"/>
      <c r="O105" s="127"/>
      <c r="Q105" s="128"/>
      <c r="R105" s="128"/>
      <c r="S105" s="128"/>
      <c r="T105" s="128"/>
      <c r="U105" s="128"/>
      <c r="V105" s="128"/>
    </row>
    <row r="106" spans="1:22" s="113" customFormat="1" ht="9" customHeight="1">
      <c r="A106" s="120" t="s">
        <v>21</v>
      </c>
      <c r="B106" s="121">
        <f t="shared" si="5"/>
        <v>3476.2730000000001</v>
      </c>
      <c r="C106" s="129">
        <v>2935.0680000000002</v>
      </c>
      <c r="D106" s="129">
        <v>399.53099999999989</v>
      </c>
      <c r="E106" s="129">
        <v>60.471999999999994</v>
      </c>
      <c r="F106" s="129">
        <v>1.8949999999999996</v>
      </c>
      <c r="G106" s="129">
        <v>1.423</v>
      </c>
      <c r="H106" s="130">
        <v>9.447000000000001</v>
      </c>
      <c r="I106" s="129">
        <v>45.332000000000001</v>
      </c>
      <c r="J106" s="129">
        <v>23.105</v>
      </c>
      <c r="K106" s="121" t="s">
        <v>103</v>
      </c>
      <c r="M106" s="126"/>
      <c r="N106" s="126"/>
      <c r="O106" s="127"/>
      <c r="Q106" s="128"/>
      <c r="R106" s="128"/>
      <c r="S106" s="128"/>
      <c r="T106" s="128"/>
      <c r="U106" s="128"/>
      <c r="V106" s="128"/>
    </row>
    <row r="107" spans="1:22" s="113" customFormat="1" ht="9" customHeight="1">
      <c r="A107" s="117" t="s">
        <v>22</v>
      </c>
      <c r="B107" s="118">
        <f t="shared" si="5"/>
        <v>5332.9489999999987</v>
      </c>
      <c r="C107" s="124">
        <v>4562.2499999999991</v>
      </c>
      <c r="D107" s="124">
        <v>236.21699999999998</v>
      </c>
      <c r="E107" s="124">
        <v>263.767</v>
      </c>
      <c r="F107" s="124">
        <v>0</v>
      </c>
      <c r="G107" s="124">
        <v>0</v>
      </c>
      <c r="H107" s="131">
        <v>26.196999999999999</v>
      </c>
      <c r="I107" s="124">
        <v>90.439000000000007</v>
      </c>
      <c r="J107" s="124">
        <v>154.07900000000001</v>
      </c>
      <c r="K107" s="118" t="s">
        <v>103</v>
      </c>
      <c r="M107" s="126"/>
      <c r="N107" s="126"/>
      <c r="O107" s="127"/>
      <c r="Q107" s="128"/>
      <c r="R107" s="128"/>
      <c r="S107" s="128"/>
      <c r="T107" s="128"/>
      <c r="U107" s="128"/>
      <c r="V107" s="128"/>
    </row>
    <row r="108" spans="1:22" s="113" customFormat="1" ht="9" customHeight="1">
      <c r="A108" s="117" t="s">
        <v>23</v>
      </c>
      <c r="B108" s="118">
        <f t="shared" si="5"/>
        <v>2171.89</v>
      </c>
      <c r="C108" s="124">
        <v>1860.8619999999999</v>
      </c>
      <c r="D108" s="124">
        <v>90.89500000000001</v>
      </c>
      <c r="E108" s="124">
        <v>143.179</v>
      </c>
      <c r="F108" s="124">
        <v>0</v>
      </c>
      <c r="G108" s="124">
        <v>0</v>
      </c>
      <c r="H108" s="125">
        <v>18.276999999999997</v>
      </c>
      <c r="I108" s="124">
        <v>26.003</v>
      </c>
      <c r="J108" s="124">
        <v>32.673999999999999</v>
      </c>
      <c r="K108" s="118" t="s">
        <v>103</v>
      </c>
      <c r="M108" s="126"/>
      <c r="N108" s="126"/>
      <c r="O108" s="127"/>
      <c r="Q108" s="128"/>
      <c r="R108" s="128"/>
      <c r="S108" s="128"/>
      <c r="T108" s="128"/>
      <c r="U108" s="128"/>
      <c r="V108" s="128"/>
    </row>
    <row r="109" spans="1:22" s="113" customFormat="1" ht="9" customHeight="1">
      <c r="A109" s="117" t="s">
        <v>106</v>
      </c>
      <c r="B109" s="118">
        <f t="shared" si="5"/>
        <v>1351.646</v>
      </c>
      <c r="C109" s="124">
        <v>1063.278</v>
      </c>
      <c r="D109" s="124">
        <v>76.081999999999994</v>
      </c>
      <c r="E109" s="124">
        <v>82.355000000000004</v>
      </c>
      <c r="F109" s="124">
        <v>3.7639999999999998</v>
      </c>
      <c r="G109" s="124">
        <v>0</v>
      </c>
      <c r="H109" s="125">
        <v>42.959999999999994</v>
      </c>
      <c r="I109" s="124">
        <v>38.857999999999997</v>
      </c>
      <c r="J109" s="124">
        <v>44.348999999999997</v>
      </c>
      <c r="K109" s="118" t="s">
        <v>103</v>
      </c>
      <c r="M109" s="126"/>
      <c r="N109" s="126"/>
      <c r="O109" s="127"/>
      <c r="Q109" s="128"/>
      <c r="R109" s="128"/>
      <c r="S109" s="128"/>
      <c r="T109" s="128"/>
      <c r="U109" s="128"/>
      <c r="V109" s="128"/>
    </row>
    <row r="110" spans="1:22" s="113" customFormat="1" ht="9" customHeight="1">
      <c r="A110" s="120" t="s">
        <v>25</v>
      </c>
      <c r="B110" s="121">
        <f t="shared" si="5"/>
        <v>2676.3839999999996</v>
      </c>
      <c r="C110" s="129">
        <v>2267.4499999999998</v>
      </c>
      <c r="D110" s="129">
        <v>162.90599999999998</v>
      </c>
      <c r="E110" s="129">
        <v>135.96800000000002</v>
      </c>
      <c r="F110" s="129">
        <v>0</v>
      </c>
      <c r="G110" s="129">
        <v>0</v>
      </c>
      <c r="H110" s="130">
        <v>22.922000000000004</v>
      </c>
      <c r="I110" s="129">
        <v>37.930999999999997</v>
      </c>
      <c r="J110" s="129">
        <v>49.207000000000008</v>
      </c>
      <c r="K110" s="121" t="s">
        <v>103</v>
      </c>
      <c r="M110" s="126"/>
      <c r="N110" s="126"/>
      <c r="O110" s="127"/>
      <c r="Q110" s="128"/>
      <c r="R110" s="128"/>
      <c r="S110" s="128"/>
      <c r="T110" s="128"/>
      <c r="U110" s="128"/>
      <c r="V110" s="128"/>
    </row>
    <row r="111" spans="1:22" s="113" customFormat="1" ht="9" customHeight="1">
      <c r="A111" s="117" t="s">
        <v>26</v>
      </c>
      <c r="B111" s="118">
        <f t="shared" si="5"/>
        <v>3503.7470000000003</v>
      </c>
      <c r="C111" s="124">
        <v>3112.7429999999999</v>
      </c>
      <c r="D111" s="124">
        <v>53.576000000000008</v>
      </c>
      <c r="E111" s="124">
        <v>159.31999999999996</v>
      </c>
      <c r="F111" s="118">
        <v>1.56</v>
      </c>
      <c r="G111" s="118">
        <v>0</v>
      </c>
      <c r="H111" s="125">
        <v>20.036000000000001</v>
      </c>
      <c r="I111" s="118">
        <v>91.781000000000006</v>
      </c>
      <c r="J111" s="118">
        <v>64.730999999999995</v>
      </c>
      <c r="K111" s="118" t="s">
        <v>103</v>
      </c>
      <c r="M111" s="126"/>
      <c r="N111" s="132"/>
      <c r="O111" s="127"/>
      <c r="Q111" s="128"/>
      <c r="R111" s="128"/>
      <c r="S111" s="128"/>
      <c r="T111" s="128"/>
      <c r="U111" s="128"/>
      <c r="V111" s="128"/>
    </row>
    <row r="112" spans="1:22" s="113" customFormat="1" ht="9" customHeight="1">
      <c r="A112" s="117" t="s">
        <v>27</v>
      </c>
      <c r="B112" s="118">
        <f t="shared" si="5"/>
        <v>4181.5080000000007</v>
      </c>
      <c r="C112" s="124">
        <v>3686.3010000000004</v>
      </c>
      <c r="D112" s="124">
        <v>45.155000000000001</v>
      </c>
      <c r="E112" s="124">
        <v>224.10800000000003</v>
      </c>
      <c r="F112" s="124">
        <v>33.861000000000004</v>
      </c>
      <c r="G112" s="124">
        <v>0</v>
      </c>
      <c r="H112" s="125">
        <v>27.381000000000004</v>
      </c>
      <c r="I112" s="124">
        <v>95.664999999999992</v>
      </c>
      <c r="J112" s="124">
        <v>69.037000000000006</v>
      </c>
      <c r="K112" s="118" t="s">
        <v>103</v>
      </c>
      <c r="M112" s="126"/>
      <c r="N112" s="126"/>
      <c r="O112" s="127"/>
      <c r="Q112" s="128"/>
      <c r="R112" s="128"/>
      <c r="S112" s="128"/>
      <c r="T112" s="128"/>
      <c r="U112" s="128"/>
      <c r="V112" s="128"/>
    </row>
    <row r="113" spans="1:22" s="113" customFormat="1" ht="9" customHeight="1">
      <c r="A113" s="117" t="s">
        <v>28</v>
      </c>
      <c r="B113" s="118">
        <f t="shared" si="5"/>
        <v>6967.6049999999996</v>
      </c>
      <c r="C113" s="124">
        <v>6627.6270000000004</v>
      </c>
      <c r="D113" s="124">
        <v>125.20900000000002</v>
      </c>
      <c r="E113" s="118">
        <v>104.05300000000003</v>
      </c>
      <c r="F113" s="124">
        <v>0</v>
      </c>
      <c r="G113" s="124">
        <v>7.625</v>
      </c>
      <c r="H113" s="125">
        <v>12.306000000000001</v>
      </c>
      <c r="I113" s="124">
        <v>53.535000000000011</v>
      </c>
      <c r="J113" s="124">
        <v>37.249999999999993</v>
      </c>
      <c r="K113" s="118" t="s">
        <v>103</v>
      </c>
      <c r="M113" s="126"/>
      <c r="N113" s="126"/>
      <c r="O113" s="127"/>
      <c r="Q113" s="128"/>
      <c r="R113" s="128"/>
      <c r="S113" s="128"/>
      <c r="T113" s="128"/>
      <c r="U113" s="128"/>
      <c r="V113" s="128"/>
    </row>
    <row r="114" spans="1:22" s="113" customFormat="1" ht="9" customHeight="1">
      <c r="A114" s="120" t="s">
        <v>29</v>
      </c>
      <c r="B114" s="121">
        <f t="shared" si="5"/>
        <v>4450.063000000001</v>
      </c>
      <c r="C114" s="129">
        <v>3304.5980000000004</v>
      </c>
      <c r="D114" s="129">
        <v>93.959000000000003</v>
      </c>
      <c r="E114" s="129">
        <v>238.53099999999998</v>
      </c>
      <c r="F114" s="129">
        <v>477.62199999999996</v>
      </c>
      <c r="G114" s="129">
        <v>0.13500000000000001</v>
      </c>
      <c r="H114" s="130">
        <v>38.088999999999999</v>
      </c>
      <c r="I114" s="129">
        <v>133.328</v>
      </c>
      <c r="J114" s="129">
        <v>163.80100000000002</v>
      </c>
      <c r="K114" s="121" t="s">
        <v>103</v>
      </c>
      <c r="M114" s="126"/>
      <c r="N114" s="126"/>
      <c r="O114" s="127"/>
      <c r="Q114" s="128"/>
      <c r="R114" s="128"/>
      <c r="S114" s="128"/>
      <c r="T114" s="128"/>
      <c r="U114" s="128"/>
      <c r="V114" s="128"/>
    </row>
    <row r="115" spans="1:22" s="113" customFormat="1" ht="9" customHeight="1">
      <c r="A115" s="117" t="s">
        <v>30</v>
      </c>
      <c r="B115" s="118">
        <f t="shared" si="5"/>
        <v>1416.1220000000003</v>
      </c>
      <c r="C115" s="124">
        <v>1221.5410000000002</v>
      </c>
      <c r="D115" s="124">
        <v>141.03100000000001</v>
      </c>
      <c r="E115" s="124">
        <v>29.731000000000002</v>
      </c>
      <c r="F115" s="124">
        <v>0</v>
      </c>
      <c r="G115" s="124">
        <v>0</v>
      </c>
      <c r="H115" s="125">
        <v>6.351</v>
      </c>
      <c r="I115" s="124">
        <v>6.7789999999999999</v>
      </c>
      <c r="J115" s="124">
        <v>10.689</v>
      </c>
      <c r="K115" s="118" t="s">
        <v>103</v>
      </c>
      <c r="M115" s="126"/>
      <c r="N115" s="126"/>
      <c r="O115" s="127"/>
      <c r="Q115" s="128"/>
      <c r="R115" s="128"/>
      <c r="S115" s="128"/>
      <c r="T115" s="128"/>
      <c r="U115" s="128"/>
      <c r="V115" s="128"/>
    </row>
    <row r="116" spans="1:22" s="113" customFormat="1" ht="9" customHeight="1">
      <c r="A116" s="117" t="s">
        <v>31</v>
      </c>
      <c r="B116" s="118">
        <f t="shared" si="5"/>
        <v>8572.9449999999997</v>
      </c>
      <c r="C116" s="124">
        <v>7804.6760000000013</v>
      </c>
      <c r="D116" s="124">
        <v>142.39800000000002</v>
      </c>
      <c r="E116" s="124">
        <v>312.08099999999996</v>
      </c>
      <c r="F116" s="124">
        <v>47.051000000000002</v>
      </c>
      <c r="G116" s="124">
        <v>9.6660000000000004</v>
      </c>
      <c r="H116" s="125">
        <v>22.484999999999999</v>
      </c>
      <c r="I116" s="124">
        <v>138.536</v>
      </c>
      <c r="J116" s="124">
        <v>96.051999999999992</v>
      </c>
      <c r="K116" s="118" t="s">
        <v>103</v>
      </c>
      <c r="M116" s="126"/>
      <c r="N116" s="126"/>
      <c r="O116" s="127"/>
      <c r="Q116" s="128"/>
      <c r="R116" s="128"/>
      <c r="S116" s="128"/>
      <c r="T116" s="128"/>
      <c r="U116" s="128"/>
      <c r="V116" s="128"/>
    </row>
    <row r="117" spans="1:22" s="113" customFormat="1" ht="9" customHeight="1">
      <c r="A117" s="117" t="s">
        <v>32</v>
      </c>
      <c r="B117" s="118">
        <f t="shared" si="5"/>
        <v>2218.0729999999994</v>
      </c>
      <c r="C117" s="124">
        <v>1793.8279999999997</v>
      </c>
      <c r="D117" s="124">
        <v>207.86599999999999</v>
      </c>
      <c r="E117" s="124">
        <v>114.84299999999999</v>
      </c>
      <c r="F117" s="124">
        <v>11.226999999999999</v>
      </c>
      <c r="G117" s="124">
        <v>0</v>
      </c>
      <c r="H117" s="125">
        <v>15.24</v>
      </c>
      <c r="I117" s="124">
        <v>36.731999999999999</v>
      </c>
      <c r="J117" s="124">
        <v>38.337000000000003</v>
      </c>
      <c r="K117" s="118" t="s">
        <v>103</v>
      </c>
      <c r="M117" s="126"/>
      <c r="N117" s="126"/>
      <c r="O117" s="127"/>
      <c r="Q117" s="128"/>
      <c r="R117" s="128"/>
      <c r="S117" s="128"/>
      <c r="T117" s="128"/>
      <c r="U117" s="128"/>
      <c r="V117" s="128"/>
    </row>
    <row r="118" spans="1:22" s="113" customFormat="1" ht="9" customHeight="1">
      <c r="A118" s="120" t="s">
        <v>33</v>
      </c>
      <c r="B118" s="121">
        <f t="shared" si="5"/>
        <v>1851.6420000000001</v>
      </c>
      <c r="C118" s="129">
        <v>1527.067</v>
      </c>
      <c r="D118" s="129">
        <v>209.02</v>
      </c>
      <c r="E118" s="129">
        <v>54.646999999999998</v>
      </c>
      <c r="F118" s="129">
        <v>0</v>
      </c>
      <c r="G118" s="129">
        <v>0</v>
      </c>
      <c r="H118" s="130">
        <v>20.615000000000002</v>
      </c>
      <c r="I118" s="129">
        <v>29.036000000000001</v>
      </c>
      <c r="J118" s="129">
        <v>11.257000000000001</v>
      </c>
      <c r="K118" s="121" t="s">
        <v>103</v>
      </c>
      <c r="M118" s="126"/>
      <c r="N118" s="126"/>
      <c r="O118" s="127"/>
      <c r="Q118" s="128"/>
      <c r="R118" s="128"/>
      <c r="S118" s="128"/>
      <c r="T118" s="128"/>
      <c r="U118" s="128"/>
      <c r="V118" s="128"/>
    </row>
    <row r="119" spans="1:22" s="113" customFormat="1" ht="9" customHeight="1">
      <c r="A119" s="133"/>
      <c r="B119" s="115"/>
      <c r="C119" s="122"/>
      <c r="D119" s="122"/>
      <c r="E119" s="122"/>
      <c r="F119" s="122"/>
      <c r="G119" s="122"/>
      <c r="H119" s="123"/>
      <c r="I119" s="122"/>
      <c r="J119" s="122"/>
      <c r="K119" s="122"/>
      <c r="M119" s="134"/>
      <c r="N119" s="134"/>
      <c r="O119" s="134"/>
      <c r="P119" s="134"/>
    </row>
    <row r="120" spans="1:22" s="113" customFormat="1" ht="9" customHeight="1">
      <c r="A120" s="108">
        <v>2000</v>
      </c>
      <c r="B120" s="115"/>
      <c r="C120" s="122"/>
      <c r="D120" s="122"/>
      <c r="E120" s="122"/>
      <c r="F120" s="122"/>
      <c r="G120" s="122"/>
      <c r="H120" s="123"/>
      <c r="I120" s="122"/>
      <c r="J120" s="122"/>
      <c r="K120" s="122"/>
      <c r="M120" s="134"/>
      <c r="N120" s="134"/>
      <c r="O120" s="134"/>
      <c r="P120" s="134"/>
    </row>
    <row r="121" spans="1:22" s="113" customFormat="1" ht="9" customHeight="1">
      <c r="A121" s="114" t="s">
        <v>1</v>
      </c>
      <c r="B121" s="115">
        <f>SUM(B123:B154)</f>
        <v>178136.19099999999</v>
      </c>
      <c r="C121" s="115">
        <f t="shared" ref="C121:J121" si="6">SUM(C123:C154)</f>
        <v>151121.82300000003</v>
      </c>
      <c r="D121" s="115">
        <f t="shared" si="6"/>
        <v>7055.2089999999998</v>
      </c>
      <c r="E121" s="115">
        <f t="shared" si="6"/>
        <v>8986.8410000000003</v>
      </c>
      <c r="F121" s="115">
        <f t="shared" si="6"/>
        <v>972.43000000000006</v>
      </c>
      <c r="G121" s="115">
        <f t="shared" si="6"/>
        <v>84.6</v>
      </c>
      <c r="H121" s="115">
        <f t="shared" si="6"/>
        <v>1014.9869999999999</v>
      </c>
      <c r="I121" s="115">
        <f t="shared" si="6"/>
        <v>3909.8519999999985</v>
      </c>
      <c r="J121" s="115">
        <f t="shared" si="6"/>
        <v>4990.4489999999987</v>
      </c>
      <c r="K121" s="115" t="s">
        <v>103</v>
      </c>
      <c r="M121" s="134"/>
      <c r="N121" s="134"/>
      <c r="O121" s="134"/>
      <c r="P121" s="134"/>
    </row>
    <row r="122" spans="1:22" s="113" customFormat="1" ht="3.95" customHeight="1">
      <c r="A122" s="114"/>
      <c r="B122" s="115"/>
      <c r="C122" s="115"/>
      <c r="D122" s="115"/>
      <c r="E122" s="115"/>
      <c r="F122" s="115"/>
      <c r="G122" s="115"/>
      <c r="H122" s="115"/>
      <c r="I122" s="115"/>
      <c r="J122" s="115"/>
      <c r="K122" s="115"/>
      <c r="M122" s="134"/>
      <c r="N122" s="134"/>
      <c r="O122" s="134"/>
      <c r="P122" s="134"/>
    </row>
    <row r="123" spans="1:22" s="113" customFormat="1" ht="9" customHeight="1">
      <c r="A123" s="117" t="s">
        <v>104</v>
      </c>
      <c r="B123" s="118">
        <f t="shared" ref="B123:B154" si="7">SUM(C123:K123)</f>
        <v>2055.8420000000001</v>
      </c>
      <c r="C123" s="118">
        <v>1619.777</v>
      </c>
      <c r="D123" s="118">
        <v>209.56899999999999</v>
      </c>
      <c r="E123" s="118">
        <v>116.82000000000001</v>
      </c>
      <c r="F123" s="118">
        <v>0</v>
      </c>
      <c r="G123" s="118">
        <v>0</v>
      </c>
      <c r="H123" s="118">
        <v>18.622000000000003</v>
      </c>
      <c r="I123" s="118">
        <v>40.205999999999996</v>
      </c>
      <c r="J123" s="118">
        <v>50.847999999999992</v>
      </c>
      <c r="K123" s="118" t="s">
        <v>103</v>
      </c>
      <c r="M123" s="135"/>
      <c r="N123" s="135"/>
      <c r="O123" s="135"/>
      <c r="P123" s="134"/>
      <c r="Q123" s="128"/>
      <c r="R123" s="128"/>
      <c r="S123" s="128"/>
      <c r="T123" s="128"/>
      <c r="U123" s="128"/>
      <c r="V123" s="128"/>
    </row>
    <row r="124" spans="1:22" s="113" customFormat="1" ht="9" customHeight="1">
      <c r="A124" s="117" t="s">
        <v>3</v>
      </c>
      <c r="B124" s="118">
        <f t="shared" si="7"/>
        <v>4992.3380000000006</v>
      </c>
      <c r="C124" s="118">
        <v>4254.2460000000001</v>
      </c>
      <c r="D124" s="118">
        <v>69.908000000000001</v>
      </c>
      <c r="E124" s="118">
        <v>189.50900000000001</v>
      </c>
      <c r="F124" s="118">
        <v>44.884</v>
      </c>
      <c r="G124" s="118">
        <v>0</v>
      </c>
      <c r="H124" s="118">
        <v>125.438</v>
      </c>
      <c r="I124" s="118">
        <v>204.05799999999996</v>
      </c>
      <c r="J124" s="118">
        <v>104.29499999999999</v>
      </c>
      <c r="K124" s="118" t="s">
        <v>103</v>
      </c>
      <c r="M124" s="135"/>
      <c r="N124" s="135"/>
      <c r="O124" s="135"/>
      <c r="Q124" s="128"/>
      <c r="R124" s="128"/>
      <c r="S124" s="128"/>
      <c r="T124" s="128"/>
      <c r="U124" s="128"/>
      <c r="V124" s="128"/>
    </row>
    <row r="125" spans="1:22" s="113" customFormat="1" ht="9" customHeight="1">
      <c r="A125" s="117" t="s">
        <v>105</v>
      </c>
      <c r="B125" s="118">
        <f t="shared" si="7"/>
        <v>1187.2369999999999</v>
      </c>
      <c r="C125" s="118">
        <v>1025.587</v>
      </c>
      <c r="D125" s="118">
        <v>52.096999999999994</v>
      </c>
      <c r="E125" s="118">
        <v>36.130000000000003</v>
      </c>
      <c r="F125" s="118">
        <v>0.14900000000000002</v>
      </c>
      <c r="G125" s="118">
        <v>0</v>
      </c>
      <c r="H125" s="118">
        <v>21.586999999999996</v>
      </c>
      <c r="I125" s="118">
        <v>33.692999999999998</v>
      </c>
      <c r="J125" s="118">
        <v>17.994</v>
      </c>
      <c r="K125" s="118" t="s">
        <v>103</v>
      </c>
      <c r="M125" s="135"/>
      <c r="N125" s="135"/>
      <c r="O125" s="135"/>
      <c r="Q125" s="128"/>
      <c r="R125" s="128"/>
      <c r="S125" s="128"/>
      <c r="T125" s="128"/>
      <c r="U125" s="128"/>
      <c r="V125" s="128"/>
    </row>
    <row r="126" spans="1:22" s="113" customFormat="1" ht="9" customHeight="1">
      <c r="A126" s="120" t="s">
        <v>5</v>
      </c>
      <c r="B126" s="121">
        <f t="shared" si="7"/>
        <v>2073.0029999999997</v>
      </c>
      <c r="C126" s="121">
        <v>1862.1250000000002</v>
      </c>
      <c r="D126" s="121">
        <v>81.452999999999989</v>
      </c>
      <c r="E126" s="121">
        <v>43.696999999999996</v>
      </c>
      <c r="F126" s="121">
        <v>2.2240000000000002</v>
      </c>
      <c r="G126" s="121">
        <v>34.292999999999999</v>
      </c>
      <c r="H126" s="121">
        <v>13.985999999999999</v>
      </c>
      <c r="I126" s="121">
        <v>16.98</v>
      </c>
      <c r="J126" s="121">
        <v>18.245000000000001</v>
      </c>
      <c r="K126" s="121" t="s">
        <v>103</v>
      </c>
      <c r="M126" s="135"/>
      <c r="N126" s="135"/>
      <c r="O126" s="135"/>
      <c r="Q126" s="128"/>
      <c r="R126" s="128"/>
      <c r="S126" s="128"/>
      <c r="T126" s="128"/>
      <c r="U126" s="128"/>
      <c r="V126" s="128"/>
    </row>
    <row r="127" spans="1:22" s="113" customFormat="1" ht="9" customHeight="1">
      <c r="A127" s="117" t="s">
        <v>6</v>
      </c>
      <c r="B127" s="118">
        <f t="shared" si="7"/>
        <v>4294.7379999999994</v>
      </c>
      <c r="C127" s="118">
        <v>3547.384</v>
      </c>
      <c r="D127" s="118">
        <v>87.349000000000004</v>
      </c>
      <c r="E127" s="118">
        <v>270.08600000000001</v>
      </c>
      <c r="F127" s="118">
        <v>36.139999999999993</v>
      </c>
      <c r="G127" s="118">
        <v>0</v>
      </c>
      <c r="H127" s="118">
        <v>87.358999999999995</v>
      </c>
      <c r="I127" s="118">
        <v>120.69</v>
      </c>
      <c r="J127" s="118">
        <v>145.72999999999999</v>
      </c>
      <c r="K127" s="118" t="s">
        <v>103</v>
      </c>
      <c r="M127" s="135"/>
      <c r="N127" s="135"/>
      <c r="O127" s="135"/>
      <c r="Q127" s="128"/>
      <c r="R127" s="128"/>
      <c r="S127" s="128"/>
      <c r="T127" s="128"/>
      <c r="U127" s="128"/>
      <c r="V127" s="128"/>
    </row>
    <row r="128" spans="1:22" s="113" customFormat="1" ht="9" customHeight="1">
      <c r="A128" s="117" t="s">
        <v>7</v>
      </c>
      <c r="B128" s="118">
        <f t="shared" si="7"/>
        <v>1357.73</v>
      </c>
      <c r="C128" s="118">
        <v>1123.7459999999999</v>
      </c>
      <c r="D128" s="118">
        <v>95.758999999999986</v>
      </c>
      <c r="E128" s="118">
        <v>50.539000000000001</v>
      </c>
      <c r="F128" s="118">
        <v>16.858999999999998</v>
      </c>
      <c r="G128" s="118">
        <v>0</v>
      </c>
      <c r="H128" s="118">
        <v>17.535</v>
      </c>
      <c r="I128" s="118">
        <v>28.427999999999997</v>
      </c>
      <c r="J128" s="118">
        <v>24.863999999999997</v>
      </c>
      <c r="K128" s="118" t="s">
        <v>103</v>
      </c>
      <c r="M128" s="135"/>
      <c r="N128" s="135"/>
      <c r="O128" s="135"/>
      <c r="Q128" s="128"/>
      <c r="R128" s="128"/>
      <c r="S128" s="128"/>
      <c r="T128" s="128"/>
      <c r="U128" s="128"/>
      <c r="V128" s="128"/>
    </row>
    <row r="129" spans="1:22" s="113" customFormat="1" ht="9" customHeight="1">
      <c r="A129" s="117" t="s">
        <v>8</v>
      </c>
      <c r="B129" s="118">
        <f t="shared" si="7"/>
        <v>6790.7169999999996</v>
      </c>
      <c r="C129" s="118">
        <v>6447.5349999999999</v>
      </c>
      <c r="D129" s="118">
        <v>71.721000000000004</v>
      </c>
      <c r="E129" s="118">
        <v>122.157</v>
      </c>
      <c r="F129" s="118">
        <v>2.448</v>
      </c>
      <c r="G129" s="118">
        <v>0</v>
      </c>
      <c r="H129" s="118">
        <v>19.732999999999997</v>
      </c>
      <c r="I129" s="118">
        <v>68.418999999999997</v>
      </c>
      <c r="J129" s="118">
        <v>58.703999999999994</v>
      </c>
      <c r="K129" s="118" t="s">
        <v>103</v>
      </c>
      <c r="M129" s="135"/>
      <c r="N129" s="135"/>
      <c r="O129" s="135"/>
      <c r="Q129" s="128"/>
      <c r="R129" s="128"/>
      <c r="S129" s="128"/>
      <c r="T129" s="128"/>
      <c r="U129" s="128"/>
      <c r="V129" s="128"/>
    </row>
    <row r="130" spans="1:22" s="113" customFormat="1" ht="9" customHeight="1">
      <c r="A130" s="120" t="s">
        <v>9</v>
      </c>
      <c r="B130" s="121">
        <f t="shared" si="7"/>
        <v>5261.4800000000005</v>
      </c>
      <c r="C130" s="121">
        <v>4376.13</v>
      </c>
      <c r="D130" s="121">
        <v>124.23800000000001</v>
      </c>
      <c r="E130" s="121">
        <v>344.0150000000001</v>
      </c>
      <c r="F130" s="121">
        <v>48.75</v>
      </c>
      <c r="G130" s="121">
        <v>0</v>
      </c>
      <c r="H130" s="121">
        <v>45.36399999999999</v>
      </c>
      <c r="I130" s="121">
        <v>157.13900000000001</v>
      </c>
      <c r="J130" s="121">
        <v>165.84400000000002</v>
      </c>
      <c r="K130" s="121" t="s">
        <v>103</v>
      </c>
      <c r="M130" s="135"/>
      <c r="N130" s="135"/>
      <c r="O130" s="135"/>
      <c r="P130" s="119"/>
      <c r="Q130" s="128"/>
      <c r="R130" s="128"/>
      <c r="S130" s="128"/>
      <c r="T130" s="128"/>
      <c r="U130" s="128"/>
      <c r="V130" s="128"/>
    </row>
    <row r="131" spans="1:22" s="113" customFormat="1" ht="9" customHeight="1">
      <c r="A131" s="117" t="s">
        <v>10</v>
      </c>
      <c r="B131" s="118">
        <f t="shared" si="7"/>
        <v>23233.846999999998</v>
      </c>
      <c r="C131" s="118">
        <v>17232.467999999997</v>
      </c>
      <c r="D131" s="118">
        <v>1656.277</v>
      </c>
      <c r="E131" s="118">
        <v>2502.5820000000003</v>
      </c>
      <c r="F131" s="118">
        <v>0</v>
      </c>
      <c r="G131" s="118">
        <v>0</v>
      </c>
      <c r="H131" s="118">
        <v>57.452000000000005</v>
      </c>
      <c r="I131" s="118">
        <v>597.43399999999986</v>
      </c>
      <c r="J131" s="118">
        <v>1187.6339999999998</v>
      </c>
      <c r="K131" s="118" t="s">
        <v>103</v>
      </c>
      <c r="M131" s="135"/>
      <c r="N131" s="135"/>
      <c r="O131" s="135"/>
      <c r="P131" s="119"/>
      <c r="Q131" s="128"/>
      <c r="R131" s="128"/>
      <c r="S131" s="128"/>
      <c r="T131" s="128"/>
      <c r="U131" s="128"/>
      <c r="V131" s="128"/>
    </row>
    <row r="132" spans="1:22" s="113" customFormat="1" ht="9" customHeight="1">
      <c r="A132" s="117" t="s">
        <v>11</v>
      </c>
      <c r="B132" s="118">
        <f t="shared" si="7"/>
        <v>2460.0829999999996</v>
      </c>
      <c r="C132" s="118">
        <v>2081.8939999999998</v>
      </c>
      <c r="D132" s="118">
        <v>175.08299999999997</v>
      </c>
      <c r="E132" s="118">
        <v>109.50999999999999</v>
      </c>
      <c r="F132" s="118">
        <v>0</v>
      </c>
      <c r="G132" s="118">
        <v>0</v>
      </c>
      <c r="H132" s="118">
        <v>16.257999999999999</v>
      </c>
      <c r="I132" s="118">
        <v>35.696000000000005</v>
      </c>
      <c r="J132" s="118">
        <v>41.642000000000003</v>
      </c>
      <c r="K132" s="118" t="s">
        <v>103</v>
      </c>
      <c r="M132" s="135"/>
      <c r="N132" s="135"/>
      <c r="O132" s="135"/>
      <c r="P132" s="134"/>
      <c r="Q132" s="128"/>
      <c r="R132" s="128"/>
      <c r="S132" s="128"/>
      <c r="T132" s="128"/>
      <c r="U132" s="128"/>
      <c r="V132" s="128"/>
    </row>
    <row r="133" spans="1:22" s="113" customFormat="1" ht="9" customHeight="1">
      <c r="A133" s="117" t="s">
        <v>12</v>
      </c>
      <c r="B133" s="118">
        <f t="shared" si="7"/>
        <v>6780.1730000000007</v>
      </c>
      <c r="C133" s="118">
        <v>5825.6589999999997</v>
      </c>
      <c r="D133" s="118">
        <v>175.68299999999999</v>
      </c>
      <c r="E133" s="118">
        <v>350.90299999999996</v>
      </c>
      <c r="F133" s="118">
        <v>0</v>
      </c>
      <c r="G133" s="118">
        <v>0</v>
      </c>
      <c r="H133" s="118">
        <v>58.586999999999996</v>
      </c>
      <c r="I133" s="118">
        <v>151.26400000000001</v>
      </c>
      <c r="J133" s="118">
        <v>218.077</v>
      </c>
      <c r="K133" s="118" t="s">
        <v>103</v>
      </c>
      <c r="M133" s="135"/>
      <c r="N133" s="135"/>
      <c r="O133" s="135"/>
      <c r="P133" s="134"/>
      <c r="Q133" s="128"/>
      <c r="R133" s="128"/>
      <c r="S133" s="128"/>
      <c r="T133" s="128"/>
      <c r="U133" s="128"/>
      <c r="V133" s="128"/>
    </row>
    <row r="134" spans="1:22" s="113" customFormat="1" ht="9" customHeight="1">
      <c r="A134" s="120" t="s">
        <v>13</v>
      </c>
      <c r="B134" s="121">
        <f t="shared" si="7"/>
        <v>3867.1459999999997</v>
      </c>
      <c r="C134" s="121">
        <v>3532.5499999999997</v>
      </c>
      <c r="D134" s="121">
        <v>75.97</v>
      </c>
      <c r="E134" s="121">
        <v>100.116</v>
      </c>
      <c r="F134" s="121">
        <v>0.49400000000000011</v>
      </c>
      <c r="G134" s="121">
        <v>0</v>
      </c>
      <c r="H134" s="121">
        <v>22.298000000000002</v>
      </c>
      <c r="I134" s="121">
        <v>87.77000000000001</v>
      </c>
      <c r="J134" s="121">
        <v>47.948000000000008</v>
      </c>
      <c r="K134" s="121" t="s">
        <v>103</v>
      </c>
      <c r="M134" s="135"/>
      <c r="N134" s="135"/>
      <c r="O134" s="135"/>
      <c r="P134" s="134"/>
      <c r="Q134" s="128"/>
      <c r="R134" s="128"/>
      <c r="S134" s="128"/>
      <c r="T134" s="128"/>
      <c r="U134" s="128"/>
      <c r="V134" s="128"/>
    </row>
    <row r="135" spans="1:22" s="113" customFormat="1" ht="9" customHeight="1">
      <c r="A135" s="117" t="s">
        <v>14</v>
      </c>
      <c r="B135" s="118">
        <f t="shared" si="7"/>
        <v>3307.0520000000001</v>
      </c>
      <c r="C135" s="118">
        <v>2768.6220000000003</v>
      </c>
      <c r="D135" s="118">
        <v>333.95499999999998</v>
      </c>
      <c r="E135" s="118">
        <v>93.360000000000014</v>
      </c>
      <c r="F135" s="118">
        <v>0</v>
      </c>
      <c r="G135" s="118">
        <v>0</v>
      </c>
      <c r="H135" s="118">
        <v>7.0850000000000009</v>
      </c>
      <c r="I135" s="118">
        <v>52.512999999999998</v>
      </c>
      <c r="J135" s="118">
        <v>51.516999999999996</v>
      </c>
      <c r="K135" s="118" t="s">
        <v>103</v>
      </c>
      <c r="M135" s="135"/>
      <c r="N135" s="135"/>
      <c r="O135" s="135"/>
      <c r="P135" s="134"/>
      <c r="Q135" s="128"/>
      <c r="R135" s="128"/>
      <c r="S135" s="128"/>
      <c r="T135" s="128"/>
      <c r="U135" s="128"/>
      <c r="V135" s="128"/>
    </row>
    <row r="136" spans="1:22" s="113" customFormat="1" ht="9" customHeight="1">
      <c r="A136" s="117" t="s">
        <v>15</v>
      </c>
      <c r="B136" s="118">
        <f t="shared" si="7"/>
        <v>10935.309999999998</v>
      </c>
      <c r="C136" s="118">
        <v>9065.3379999999997</v>
      </c>
      <c r="D136" s="118">
        <v>195.60299999999998</v>
      </c>
      <c r="E136" s="118">
        <v>776.82399999999996</v>
      </c>
      <c r="F136" s="118">
        <v>0</v>
      </c>
      <c r="G136" s="118">
        <v>0</v>
      </c>
      <c r="H136" s="118">
        <v>41.960999999999999</v>
      </c>
      <c r="I136" s="118">
        <v>395.87199999999996</v>
      </c>
      <c r="J136" s="118">
        <v>459.71199999999999</v>
      </c>
      <c r="K136" s="118" t="s">
        <v>103</v>
      </c>
      <c r="M136" s="135"/>
      <c r="N136" s="135"/>
      <c r="O136" s="135"/>
      <c r="P136" s="134"/>
      <c r="Q136" s="128"/>
      <c r="R136" s="128"/>
      <c r="S136" s="128"/>
      <c r="T136" s="128"/>
      <c r="U136" s="128"/>
      <c r="V136" s="128"/>
    </row>
    <row r="137" spans="1:22" s="113" customFormat="1" ht="9" customHeight="1">
      <c r="A137" s="117" t="s">
        <v>16</v>
      </c>
      <c r="B137" s="118">
        <f t="shared" si="7"/>
        <v>20336.603999999996</v>
      </c>
      <c r="C137" s="118">
        <v>18655.909</v>
      </c>
      <c r="D137" s="118">
        <v>163.38900000000001</v>
      </c>
      <c r="E137" s="118">
        <v>493.62299999999993</v>
      </c>
      <c r="F137" s="118">
        <v>0</v>
      </c>
      <c r="G137" s="118">
        <v>0</v>
      </c>
      <c r="H137" s="118">
        <v>72.812999999999988</v>
      </c>
      <c r="I137" s="118">
        <v>396.28600000000006</v>
      </c>
      <c r="J137" s="118">
        <v>554.58399999999995</v>
      </c>
      <c r="K137" s="118" t="s">
        <v>103</v>
      </c>
      <c r="M137" s="135"/>
      <c r="N137" s="135"/>
      <c r="O137" s="135"/>
      <c r="P137" s="134"/>
      <c r="Q137" s="128"/>
      <c r="R137" s="128"/>
      <c r="S137" s="128"/>
      <c r="T137" s="128"/>
      <c r="U137" s="128"/>
      <c r="V137" s="128"/>
    </row>
    <row r="138" spans="1:22" s="113" customFormat="1" ht="9" customHeight="1">
      <c r="A138" s="120" t="s">
        <v>17</v>
      </c>
      <c r="B138" s="121">
        <f t="shared" si="7"/>
        <v>5395.77</v>
      </c>
      <c r="C138" s="121">
        <v>4471.027</v>
      </c>
      <c r="D138" s="121">
        <v>323.50200000000001</v>
      </c>
      <c r="E138" s="121">
        <v>246.62199999999999</v>
      </c>
      <c r="F138" s="121">
        <v>31.553999999999995</v>
      </c>
      <c r="G138" s="121">
        <v>0</v>
      </c>
      <c r="H138" s="121">
        <v>15.885</v>
      </c>
      <c r="I138" s="121">
        <v>164.43999999999997</v>
      </c>
      <c r="J138" s="121">
        <v>142.74</v>
      </c>
      <c r="K138" s="121" t="s">
        <v>103</v>
      </c>
      <c r="M138" s="135"/>
      <c r="N138" s="135"/>
      <c r="O138" s="135"/>
      <c r="P138" s="134"/>
      <c r="Q138" s="128"/>
      <c r="R138" s="128"/>
      <c r="S138" s="128"/>
      <c r="T138" s="128"/>
      <c r="U138" s="128"/>
      <c r="V138" s="128"/>
    </row>
    <row r="139" spans="1:22" s="113" customFormat="1" ht="9" customHeight="1">
      <c r="A139" s="117" t="s">
        <v>18</v>
      </c>
      <c r="B139" s="118">
        <f t="shared" si="7"/>
        <v>2652.241</v>
      </c>
      <c r="C139" s="118">
        <v>2225.1750000000002</v>
      </c>
      <c r="D139" s="118">
        <v>229.62399999999997</v>
      </c>
      <c r="E139" s="118">
        <v>85.168999999999997</v>
      </c>
      <c r="F139" s="118">
        <v>0</v>
      </c>
      <c r="G139" s="118">
        <v>0</v>
      </c>
      <c r="H139" s="118">
        <v>8.657</v>
      </c>
      <c r="I139" s="118">
        <v>48.154000000000003</v>
      </c>
      <c r="J139" s="118">
        <v>55.461999999999996</v>
      </c>
      <c r="K139" s="118" t="s">
        <v>103</v>
      </c>
      <c r="M139" s="135"/>
      <c r="N139" s="135"/>
      <c r="O139" s="135"/>
      <c r="P139" s="134"/>
      <c r="Q139" s="128"/>
      <c r="R139" s="128"/>
      <c r="S139" s="128"/>
      <c r="T139" s="128"/>
      <c r="U139" s="128"/>
      <c r="V139" s="128"/>
    </row>
    <row r="140" spans="1:22" s="113" customFormat="1" ht="9" customHeight="1">
      <c r="A140" s="117" t="s">
        <v>19</v>
      </c>
      <c r="B140" s="118">
        <f t="shared" si="7"/>
        <v>1853.6219999999998</v>
      </c>
      <c r="C140" s="118">
        <v>1546.116</v>
      </c>
      <c r="D140" s="118">
        <v>187.41800000000001</v>
      </c>
      <c r="E140" s="118">
        <v>50.427999999999997</v>
      </c>
      <c r="F140" s="118">
        <v>0</v>
      </c>
      <c r="G140" s="118">
        <v>0</v>
      </c>
      <c r="H140" s="118">
        <v>13.557000000000002</v>
      </c>
      <c r="I140" s="118">
        <v>35.667999999999999</v>
      </c>
      <c r="J140" s="118">
        <v>20.435000000000002</v>
      </c>
      <c r="K140" s="118" t="s">
        <v>103</v>
      </c>
      <c r="M140" s="135"/>
      <c r="N140" s="135"/>
      <c r="O140" s="135"/>
      <c r="P140" s="134"/>
      <c r="Q140" s="128"/>
      <c r="R140" s="128"/>
      <c r="S140" s="128"/>
      <c r="T140" s="128"/>
      <c r="U140" s="128"/>
      <c r="V140" s="128"/>
    </row>
    <row r="141" spans="1:22" s="113" customFormat="1" ht="9" customHeight="1">
      <c r="A141" s="117" t="s">
        <v>20</v>
      </c>
      <c r="B141" s="118">
        <f t="shared" si="7"/>
        <v>8127.6660000000002</v>
      </c>
      <c r="C141" s="118">
        <v>6493.9840000000004</v>
      </c>
      <c r="D141" s="118">
        <v>101.93999999999998</v>
      </c>
      <c r="E141" s="118">
        <v>813.33500000000004</v>
      </c>
      <c r="F141" s="118">
        <v>23.693999999999999</v>
      </c>
      <c r="G141" s="118">
        <v>0</v>
      </c>
      <c r="H141" s="118">
        <v>28.196999999999999</v>
      </c>
      <c r="I141" s="118">
        <v>231.41899999999998</v>
      </c>
      <c r="J141" s="118">
        <v>435.09700000000004</v>
      </c>
      <c r="K141" s="118" t="s">
        <v>103</v>
      </c>
      <c r="M141" s="135"/>
      <c r="N141" s="135"/>
      <c r="O141" s="135"/>
      <c r="P141" s="134"/>
      <c r="Q141" s="128"/>
      <c r="R141" s="128"/>
      <c r="S141" s="128"/>
      <c r="T141" s="128"/>
      <c r="U141" s="128"/>
      <c r="V141" s="128"/>
    </row>
    <row r="142" spans="1:22" s="113" customFormat="1" ht="9" customHeight="1">
      <c r="A142" s="120" t="s">
        <v>21</v>
      </c>
      <c r="B142" s="121">
        <f t="shared" si="7"/>
        <v>4410.9310000000005</v>
      </c>
      <c r="C142" s="121">
        <v>3715.8339999999998</v>
      </c>
      <c r="D142" s="121">
        <v>521.95699999999999</v>
      </c>
      <c r="E142" s="121">
        <v>75.150000000000006</v>
      </c>
      <c r="F142" s="121">
        <v>2.2330000000000001</v>
      </c>
      <c r="G142" s="121">
        <v>4.4009999999999998</v>
      </c>
      <c r="H142" s="121">
        <v>10.63</v>
      </c>
      <c r="I142" s="121">
        <v>43.197999999999993</v>
      </c>
      <c r="J142" s="121">
        <v>37.527999999999999</v>
      </c>
      <c r="K142" s="121" t="s">
        <v>103</v>
      </c>
      <c r="M142" s="135"/>
      <c r="N142" s="135"/>
      <c r="O142" s="135"/>
      <c r="P142" s="134"/>
      <c r="Q142" s="128"/>
      <c r="R142" s="128"/>
      <c r="S142" s="128"/>
      <c r="T142" s="128"/>
      <c r="U142" s="128"/>
      <c r="V142" s="128"/>
    </row>
    <row r="143" spans="1:22" s="113" customFormat="1" ht="9" customHeight="1">
      <c r="A143" s="117" t="s">
        <v>22</v>
      </c>
      <c r="B143" s="118">
        <f t="shared" si="7"/>
        <v>6984.5810000000001</v>
      </c>
      <c r="C143" s="118">
        <v>5949.9090000000006</v>
      </c>
      <c r="D143" s="118">
        <v>341.07899999999995</v>
      </c>
      <c r="E143" s="118">
        <v>328.89399999999995</v>
      </c>
      <c r="F143" s="118">
        <v>0</v>
      </c>
      <c r="G143" s="118">
        <v>0</v>
      </c>
      <c r="H143" s="118">
        <v>31.712999999999997</v>
      </c>
      <c r="I143" s="118">
        <v>115.373</v>
      </c>
      <c r="J143" s="118">
        <v>217.613</v>
      </c>
      <c r="K143" s="118" t="s">
        <v>103</v>
      </c>
      <c r="M143" s="135"/>
      <c r="N143" s="135"/>
      <c r="O143" s="135"/>
      <c r="P143" s="134"/>
      <c r="Q143" s="128"/>
      <c r="R143" s="128"/>
      <c r="S143" s="128"/>
      <c r="T143" s="128"/>
      <c r="U143" s="128"/>
      <c r="V143" s="128"/>
    </row>
    <row r="144" spans="1:22" s="113" customFormat="1" ht="9" customHeight="1">
      <c r="A144" s="117" t="s">
        <v>23</v>
      </c>
      <c r="B144" s="118">
        <f t="shared" si="7"/>
        <v>2881.1320000000001</v>
      </c>
      <c r="C144" s="118">
        <v>2494.3830000000003</v>
      </c>
      <c r="D144" s="118">
        <v>124.40600000000002</v>
      </c>
      <c r="E144" s="118">
        <v>144.84299999999999</v>
      </c>
      <c r="F144" s="118">
        <v>0</v>
      </c>
      <c r="G144" s="118">
        <v>0</v>
      </c>
      <c r="H144" s="118">
        <v>17.927000000000003</v>
      </c>
      <c r="I144" s="118">
        <v>45.067000000000007</v>
      </c>
      <c r="J144" s="118">
        <v>54.506</v>
      </c>
      <c r="K144" s="118" t="s">
        <v>103</v>
      </c>
      <c r="M144" s="135"/>
      <c r="N144" s="135"/>
      <c r="O144" s="135"/>
      <c r="P144" s="134"/>
      <c r="Q144" s="128"/>
      <c r="R144" s="128"/>
      <c r="S144" s="128"/>
      <c r="T144" s="128"/>
      <c r="U144" s="128"/>
      <c r="V144" s="128"/>
    </row>
    <row r="145" spans="1:22" s="113" customFormat="1" ht="9" customHeight="1">
      <c r="A145" s="117" t="s">
        <v>106</v>
      </c>
      <c r="B145" s="118">
        <f t="shared" si="7"/>
        <v>1827.6029999999998</v>
      </c>
      <c r="C145" s="118">
        <v>1460.5060000000001</v>
      </c>
      <c r="D145" s="118">
        <v>103.46199999999999</v>
      </c>
      <c r="E145" s="118">
        <v>98.588000000000008</v>
      </c>
      <c r="F145" s="118">
        <v>4.415</v>
      </c>
      <c r="G145" s="118">
        <v>0</v>
      </c>
      <c r="H145" s="118">
        <v>45.384999999999998</v>
      </c>
      <c r="I145" s="118">
        <v>51.224999999999994</v>
      </c>
      <c r="J145" s="118">
        <v>64.021999999999991</v>
      </c>
      <c r="K145" s="118" t="s">
        <v>103</v>
      </c>
      <c r="M145" s="135"/>
      <c r="N145" s="135"/>
      <c r="O145" s="135"/>
      <c r="P145" s="134"/>
      <c r="Q145" s="128"/>
      <c r="R145" s="128"/>
      <c r="S145" s="128"/>
      <c r="T145" s="128"/>
      <c r="U145" s="128"/>
      <c r="V145" s="128"/>
    </row>
    <row r="146" spans="1:22" s="113" customFormat="1" ht="9" customHeight="1">
      <c r="A146" s="120" t="s">
        <v>25</v>
      </c>
      <c r="B146" s="121">
        <f t="shared" si="7"/>
        <v>3381.6579999999994</v>
      </c>
      <c r="C146" s="121">
        <v>2869.4139999999998</v>
      </c>
      <c r="D146" s="121">
        <v>215.03300000000002</v>
      </c>
      <c r="E146" s="121">
        <v>146.26</v>
      </c>
      <c r="F146" s="121">
        <v>0</v>
      </c>
      <c r="G146" s="121">
        <v>0</v>
      </c>
      <c r="H146" s="121">
        <v>20.67</v>
      </c>
      <c r="I146" s="121">
        <v>56.766000000000012</v>
      </c>
      <c r="J146" s="121">
        <v>73.515000000000015</v>
      </c>
      <c r="K146" s="121" t="s">
        <v>103</v>
      </c>
      <c r="M146" s="135"/>
      <c r="N146" s="135"/>
      <c r="O146" s="135"/>
      <c r="P146" s="134"/>
      <c r="Q146" s="128"/>
      <c r="R146" s="128"/>
      <c r="S146" s="128"/>
      <c r="T146" s="128"/>
      <c r="U146" s="128"/>
      <c r="V146" s="128"/>
    </row>
    <row r="147" spans="1:22" s="113" customFormat="1" ht="9" customHeight="1">
      <c r="A147" s="117" t="s">
        <v>26</v>
      </c>
      <c r="B147" s="118">
        <f t="shared" si="7"/>
        <v>4435.0890000000009</v>
      </c>
      <c r="C147" s="118">
        <v>3910.8019999999997</v>
      </c>
      <c r="D147" s="118">
        <v>69.790999999999997</v>
      </c>
      <c r="E147" s="118">
        <v>190.49299999999999</v>
      </c>
      <c r="F147" s="118">
        <v>2.2869999999999999</v>
      </c>
      <c r="G147" s="118">
        <v>0</v>
      </c>
      <c r="H147" s="118">
        <v>27.166000000000004</v>
      </c>
      <c r="I147" s="118">
        <v>126.37200000000003</v>
      </c>
      <c r="J147" s="118">
        <v>108.178</v>
      </c>
      <c r="K147" s="118" t="s">
        <v>103</v>
      </c>
      <c r="M147" s="135"/>
      <c r="N147" s="135"/>
      <c r="O147" s="135"/>
      <c r="Q147" s="128"/>
      <c r="R147" s="128"/>
      <c r="S147" s="128"/>
      <c r="T147" s="128"/>
      <c r="U147" s="128"/>
      <c r="V147" s="128"/>
    </row>
    <row r="148" spans="1:22" s="113" customFormat="1" ht="9" customHeight="1">
      <c r="A148" s="117" t="s">
        <v>27</v>
      </c>
      <c r="B148" s="118">
        <f t="shared" si="7"/>
        <v>5408.2520000000004</v>
      </c>
      <c r="C148" s="118">
        <v>4835.4740000000002</v>
      </c>
      <c r="D148" s="118">
        <v>59.341000000000001</v>
      </c>
      <c r="E148" s="118">
        <v>189.93999999999997</v>
      </c>
      <c r="F148" s="118">
        <v>41.606999999999999</v>
      </c>
      <c r="G148" s="118">
        <v>0</v>
      </c>
      <c r="H148" s="118">
        <v>41.818999999999996</v>
      </c>
      <c r="I148" s="118">
        <v>137.01699999999997</v>
      </c>
      <c r="J148" s="118">
        <v>103.05400000000002</v>
      </c>
      <c r="K148" s="118" t="s">
        <v>103</v>
      </c>
      <c r="M148" s="135"/>
      <c r="N148" s="135"/>
      <c r="O148" s="135"/>
      <c r="Q148" s="128"/>
      <c r="R148" s="128"/>
      <c r="S148" s="128"/>
      <c r="T148" s="128"/>
      <c r="U148" s="128"/>
      <c r="V148" s="128"/>
    </row>
    <row r="149" spans="1:22" s="113" customFormat="1" ht="9" customHeight="1">
      <c r="A149" s="117" t="s">
        <v>28</v>
      </c>
      <c r="B149" s="118">
        <f t="shared" si="7"/>
        <v>8576.0249999999996</v>
      </c>
      <c r="C149" s="118">
        <v>8124.3290000000006</v>
      </c>
      <c r="D149" s="118">
        <v>161.17400000000001</v>
      </c>
      <c r="E149" s="118">
        <v>135.626</v>
      </c>
      <c r="F149" s="118">
        <v>0</v>
      </c>
      <c r="G149" s="118">
        <v>23.041000000000004</v>
      </c>
      <c r="H149" s="118">
        <v>12.597</v>
      </c>
      <c r="I149" s="118">
        <v>58.091000000000001</v>
      </c>
      <c r="J149" s="118">
        <v>61.167000000000002</v>
      </c>
      <c r="K149" s="118" t="s">
        <v>103</v>
      </c>
      <c r="M149" s="135"/>
      <c r="N149" s="135"/>
      <c r="O149" s="135"/>
      <c r="Q149" s="128"/>
      <c r="R149" s="128"/>
      <c r="S149" s="128"/>
      <c r="T149" s="128"/>
      <c r="U149" s="128"/>
      <c r="V149" s="128"/>
    </row>
    <row r="150" spans="1:22" s="113" customFormat="1" ht="9" customHeight="1">
      <c r="A150" s="120" t="s">
        <v>29</v>
      </c>
      <c r="B150" s="121">
        <f t="shared" si="7"/>
        <v>5585.2590000000009</v>
      </c>
      <c r="C150" s="121">
        <v>4144.192</v>
      </c>
      <c r="D150" s="121">
        <v>132.35399999999998</v>
      </c>
      <c r="E150" s="121">
        <v>288.88299999999992</v>
      </c>
      <c r="F150" s="121">
        <v>645.75600000000009</v>
      </c>
      <c r="G150" s="121">
        <v>0.72100000000000009</v>
      </c>
      <c r="H150" s="121">
        <v>10.631</v>
      </c>
      <c r="I150" s="121">
        <v>150.84100000000001</v>
      </c>
      <c r="J150" s="121">
        <v>211.88100000000003</v>
      </c>
      <c r="K150" s="121" t="s">
        <v>103</v>
      </c>
      <c r="M150" s="135"/>
      <c r="N150" s="135"/>
      <c r="O150" s="135"/>
      <c r="Q150" s="128"/>
      <c r="R150" s="128"/>
      <c r="S150" s="128"/>
      <c r="T150" s="128"/>
      <c r="U150" s="128"/>
      <c r="V150" s="128"/>
    </row>
    <row r="151" spans="1:22" s="113" customFormat="1" ht="9" customHeight="1">
      <c r="A151" s="117" t="s">
        <v>30</v>
      </c>
      <c r="B151" s="118">
        <f t="shared" si="7"/>
        <v>1819.5800000000006</v>
      </c>
      <c r="C151" s="118">
        <v>1572.6770000000001</v>
      </c>
      <c r="D151" s="118">
        <v>172.38900000000001</v>
      </c>
      <c r="E151" s="118">
        <v>34.620000000000012</v>
      </c>
      <c r="F151" s="118">
        <v>0</v>
      </c>
      <c r="G151" s="118">
        <v>0</v>
      </c>
      <c r="H151" s="118">
        <v>11.643000000000001</v>
      </c>
      <c r="I151" s="118">
        <v>11.967000000000002</v>
      </c>
      <c r="J151" s="118">
        <v>16.283999999999999</v>
      </c>
      <c r="K151" s="118" t="s">
        <v>103</v>
      </c>
      <c r="M151" s="135"/>
      <c r="N151" s="135"/>
      <c r="O151" s="135"/>
      <c r="Q151" s="128"/>
      <c r="R151" s="128"/>
      <c r="S151" s="128"/>
      <c r="T151" s="128"/>
      <c r="U151" s="128"/>
      <c r="V151" s="128"/>
    </row>
    <row r="152" spans="1:22" s="113" customFormat="1" ht="9" customHeight="1">
      <c r="A152" s="117" t="s">
        <v>31</v>
      </c>
      <c r="B152" s="118">
        <f t="shared" si="7"/>
        <v>10713.624</v>
      </c>
      <c r="C152" s="118">
        <v>9714.5669999999991</v>
      </c>
      <c r="D152" s="118">
        <v>188.90899999999996</v>
      </c>
      <c r="E152" s="118">
        <v>360.71699999999998</v>
      </c>
      <c r="F152" s="118">
        <v>57.23</v>
      </c>
      <c r="G152" s="118">
        <v>22.143999999999998</v>
      </c>
      <c r="H152" s="118">
        <v>35.211999999999996</v>
      </c>
      <c r="I152" s="118">
        <v>171.07499999999999</v>
      </c>
      <c r="J152" s="118">
        <v>163.76999999999998</v>
      </c>
      <c r="K152" s="118" t="s">
        <v>103</v>
      </c>
      <c r="M152" s="135"/>
      <c r="N152" s="135"/>
      <c r="O152" s="135"/>
      <c r="Q152" s="128"/>
      <c r="R152" s="128"/>
      <c r="S152" s="128"/>
      <c r="T152" s="128"/>
      <c r="U152" s="128"/>
      <c r="V152" s="128"/>
    </row>
    <row r="153" spans="1:22" s="113" customFormat="1" ht="9" customHeight="1">
      <c r="A153" s="117" t="s">
        <v>32</v>
      </c>
      <c r="B153" s="118">
        <f t="shared" si="7"/>
        <v>2847.9990000000003</v>
      </c>
      <c r="C153" s="118">
        <v>2293</v>
      </c>
      <c r="D153" s="118">
        <v>271.39100000000002</v>
      </c>
      <c r="E153" s="118">
        <v>134.36499999999998</v>
      </c>
      <c r="F153" s="118">
        <v>11.706</v>
      </c>
      <c r="G153" s="118">
        <v>0</v>
      </c>
      <c r="H153" s="118">
        <v>32.251000000000005</v>
      </c>
      <c r="I153" s="118">
        <v>47.837000000000003</v>
      </c>
      <c r="J153" s="118">
        <v>57.448999999999991</v>
      </c>
      <c r="K153" s="118" t="s">
        <v>103</v>
      </c>
      <c r="M153" s="135"/>
      <c r="N153" s="135"/>
      <c r="O153" s="135"/>
      <c r="Q153" s="128"/>
      <c r="R153" s="128"/>
      <c r="S153" s="128"/>
      <c r="T153" s="128"/>
      <c r="U153" s="128"/>
      <c r="V153" s="128"/>
    </row>
    <row r="154" spans="1:22" s="113" customFormat="1" ht="9" customHeight="1">
      <c r="A154" s="120" t="s">
        <v>33</v>
      </c>
      <c r="B154" s="121">
        <f t="shared" si="7"/>
        <v>2301.8589999999999</v>
      </c>
      <c r="C154" s="121">
        <v>1881.4640000000002</v>
      </c>
      <c r="D154" s="121">
        <v>283.38499999999999</v>
      </c>
      <c r="E154" s="121">
        <v>63.037000000000006</v>
      </c>
      <c r="F154" s="121">
        <v>0</v>
      </c>
      <c r="G154" s="121">
        <v>0</v>
      </c>
      <c r="H154" s="121">
        <v>24.969000000000001</v>
      </c>
      <c r="I154" s="121">
        <v>28.894000000000002</v>
      </c>
      <c r="J154" s="121">
        <v>20.11</v>
      </c>
      <c r="K154" s="121" t="s">
        <v>103</v>
      </c>
      <c r="M154" s="135"/>
      <c r="N154" s="135"/>
      <c r="O154" s="135"/>
      <c r="Q154" s="128"/>
      <c r="R154" s="128"/>
      <c r="S154" s="128"/>
      <c r="T154" s="128"/>
      <c r="U154" s="128"/>
      <c r="V154" s="128"/>
    </row>
    <row r="155" spans="1:22" s="113" customFormat="1" ht="9" customHeight="1">
      <c r="A155" s="117"/>
      <c r="B155" s="118"/>
      <c r="C155" s="118"/>
      <c r="D155" s="118"/>
      <c r="E155" s="118"/>
      <c r="F155" s="118"/>
      <c r="G155" s="118"/>
      <c r="H155" s="118"/>
      <c r="I155" s="118"/>
      <c r="J155" s="118"/>
      <c r="K155" s="118"/>
      <c r="M155" s="135"/>
      <c r="N155" s="135"/>
      <c r="O155" s="135"/>
      <c r="Q155" s="128"/>
      <c r="R155" s="128"/>
      <c r="S155" s="128"/>
      <c r="T155" s="128"/>
      <c r="U155" s="128"/>
      <c r="V155" s="128"/>
    </row>
    <row r="156" spans="1:22" s="113" customFormat="1" ht="9" customHeight="1">
      <c r="A156" s="108">
        <v>2001</v>
      </c>
      <c r="B156" s="115"/>
      <c r="C156" s="122"/>
      <c r="D156" s="122"/>
      <c r="E156" s="122"/>
      <c r="F156" s="122"/>
      <c r="G156" s="122"/>
      <c r="H156" s="123"/>
      <c r="I156" s="122"/>
      <c r="J156" s="122"/>
      <c r="K156" s="122"/>
      <c r="M156" s="134"/>
      <c r="N156" s="134"/>
      <c r="O156" s="134"/>
      <c r="P156" s="134"/>
    </row>
    <row r="157" spans="1:22" s="113" customFormat="1" ht="9" customHeight="1">
      <c r="A157" s="114" t="s">
        <v>1</v>
      </c>
      <c r="B157" s="115">
        <f>SUM(B159:B190)</f>
        <v>196931.18600000002</v>
      </c>
      <c r="C157" s="115">
        <f t="shared" ref="C157:J157" si="8">SUM(C159:C190)</f>
        <v>164663.71700000003</v>
      </c>
      <c r="D157" s="115">
        <f t="shared" si="8"/>
        <v>7686.3180000000029</v>
      </c>
      <c r="E157" s="115">
        <f t="shared" si="8"/>
        <v>11262.707999999999</v>
      </c>
      <c r="F157" s="115">
        <f t="shared" si="8"/>
        <v>1033.6419999999998</v>
      </c>
      <c r="G157" s="115">
        <f t="shared" si="8"/>
        <v>92.749999999999986</v>
      </c>
      <c r="H157" s="115">
        <f t="shared" si="8"/>
        <v>4588.1529999999993</v>
      </c>
      <c r="I157" s="115">
        <f t="shared" si="8"/>
        <v>2925.4550000000008</v>
      </c>
      <c r="J157" s="115">
        <f t="shared" si="8"/>
        <v>4678.4429999999993</v>
      </c>
      <c r="K157" s="115" t="s">
        <v>103</v>
      </c>
      <c r="M157" s="134"/>
      <c r="N157" s="134"/>
      <c r="O157" s="134"/>
      <c r="P157" s="134"/>
    </row>
    <row r="158" spans="1:22" s="113" customFormat="1" ht="3.95" customHeight="1">
      <c r="A158" s="114"/>
      <c r="B158" s="115"/>
      <c r="C158" s="115"/>
      <c r="D158" s="115"/>
      <c r="E158" s="115"/>
      <c r="F158" s="115"/>
      <c r="G158" s="115"/>
      <c r="H158" s="115"/>
      <c r="I158" s="115"/>
      <c r="J158" s="115"/>
      <c r="K158" s="115"/>
      <c r="M158" s="134"/>
      <c r="N158" s="134"/>
      <c r="O158" s="134"/>
      <c r="P158" s="134"/>
    </row>
    <row r="159" spans="1:22" s="113" customFormat="1" ht="9" customHeight="1">
      <c r="A159" s="136" t="s">
        <v>104</v>
      </c>
      <c r="B159" s="118">
        <f>SUM(C159:K159)</f>
        <v>2257.585</v>
      </c>
      <c r="C159" s="118">
        <v>1763.5050000000001</v>
      </c>
      <c r="D159" s="118">
        <v>220.727</v>
      </c>
      <c r="E159" s="118">
        <v>122.01</v>
      </c>
      <c r="F159" s="118">
        <v>0</v>
      </c>
      <c r="G159" s="118">
        <v>0</v>
      </c>
      <c r="H159" s="118">
        <v>68.085000000000008</v>
      </c>
      <c r="I159" s="118">
        <v>28.615000000000002</v>
      </c>
      <c r="J159" s="118">
        <v>54.643000000000001</v>
      </c>
      <c r="K159" s="118" t="s">
        <v>103</v>
      </c>
      <c r="M159" s="135"/>
      <c r="N159" s="135"/>
      <c r="O159" s="135"/>
      <c r="P159" s="134"/>
      <c r="Q159" s="128"/>
      <c r="R159" s="128"/>
      <c r="S159" s="128"/>
      <c r="T159" s="128"/>
      <c r="U159" s="128"/>
      <c r="V159" s="128"/>
    </row>
    <row r="160" spans="1:22" s="113" customFormat="1" ht="9" customHeight="1">
      <c r="A160" s="136" t="s">
        <v>3</v>
      </c>
      <c r="B160" s="118">
        <f t="shared" ref="B160:B190" si="9">SUM(C160:K160)</f>
        <v>5378.7379999999994</v>
      </c>
      <c r="C160" s="118">
        <v>4635.7739999999994</v>
      </c>
      <c r="D160" s="118">
        <v>75.222000000000008</v>
      </c>
      <c r="E160" s="118">
        <v>215.41800000000001</v>
      </c>
      <c r="F160" s="118">
        <v>33.752000000000002</v>
      </c>
      <c r="G160" s="118">
        <v>0</v>
      </c>
      <c r="H160" s="118">
        <v>161.10599999999999</v>
      </c>
      <c r="I160" s="118">
        <v>158.029</v>
      </c>
      <c r="J160" s="118">
        <v>99.437000000000012</v>
      </c>
      <c r="K160" s="118" t="s">
        <v>103</v>
      </c>
      <c r="M160" s="135"/>
      <c r="N160" s="135"/>
      <c r="O160" s="135"/>
      <c r="Q160" s="128"/>
      <c r="R160" s="128"/>
      <c r="S160" s="128"/>
      <c r="T160" s="128"/>
      <c r="U160" s="128"/>
      <c r="V160" s="128"/>
    </row>
    <row r="161" spans="1:22" s="113" customFormat="1" ht="9" customHeight="1">
      <c r="A161" s="136" t="s">
        <v>105</v>
      </c>
      <c r="B161" s="118">
        <f t="shared" si="9"/>
        <v>1278.444</v>
      </c>
      <c r="C161" s="118">
        <v>1113.5419999999999</v>
      </c>
      <c r="D161" s="118">
        <v>52.23299999999999</v>
      </c>
      <c r="E161" s="118">
        <v>36.942999999999998</v>
      </c>
      <c r="F161" s="118">
        <v>8.2000000000000017E-2</v>
      </c>
      <c r="G161" s="118">
        <v>0</v>
      </c>
      <c r="H161" s="118">
        <v>26.971000000000004</v>
      </c>
      <c r="I161" s="118">
        <v>32.15</v>
      </c>
      <c r="J161" s="118">
        <v>16.522999999999996</v>
      </c>
      <c r="K161" s="118" t="s">
        <v>103</v>
      </c>
      <c r="M161" s="135"/>
      <c r="N161" s="135"/>
      <c r="O161" s="135"/>
      <c r="Q161" s="128"/>
      <c r="R161" s="128"/>
      <c r="S161" s="128"/>
      <c r="T161" s="128"/>
      <c r="U161" s="128"/>
      <c r="V161" s="128"/>
    </row>
    <row r="162" spans="1:22" s="113" customFormat="1" ht="9" customHeight="1">
      <c r="A162" s="137" t="s">
        <v>5</v>
      </c>
      <c r="B162" s="121">
        <f t="shared" si="9"/>
        <v>2266.8800000000006</v>
      </c>
      <c r="C162" s="121">
        <v>2020.059</v>
      </c>
      <c r="D162" s="121">
        <v>82.134000000000015</v>
      </c>
      <c r="E162" s="121">
        <v>55.882000000000005</v>
      </c>
      <c r="F162" s="121">
        <v>1.8999999999999997</v>
      </c>
      <c r="G162" s="121">
        <v>41</v>
      </c>
      <c r="H162" s="121">
        <v>20.451000000000004</v>
      </c>
      <c r="I162" s="121">
        <v>26.577999999999996</v>
      </c>
      <c r="J162" s="121">
        <v>18.875999999999998</v>
      </c>
      <c r="K162" s="121" t="s">
        <v>103</v>
      </c>
      <c r="M162" s="135"/>
      <c r="N162" s="135"/>
      <c r="O162" s="135"/>
      <c r="Q162" s="128"/>
      <c r="R162" s="128"/>
      <c r="S162" s="128"/>
      <c r="T162" s="128"/>
      <c r="U162" s="128"/>
      <c r="V162" s="128"/>
    </row>
    <row r="163" spans="1:22" s="113" customFormat="1" ht="9" customHeight="1">
      <c r="A163" s="136" t="s">
        <v>6</v>
      </c>
      <c r="B163" s="118">
        <f t="shared" si="9"/>
        <v>4956.4160000000011</v>
      </c>
      <c r="C163" s="118">
        <v>3890.0160000000001</v>
      </c>
      <c r="D163" s="118">
        <v>109.80800000000002</v>
      </c>
      <c r="E163" s="118">
        <v>347.67699999999996</v>
      </c>
      <c r="F163" s="118">
        <v>26.38</v>
      </c>
      <c r="G163" s="118">
        <v>0</v>
      </c>
      <c r="H163" s="118">
        <v>301.26400000000001</v>
      </c>
      <c r="I163" s="118">
        <v>136.904</v>
      </c>
      <c r="J163" s="118">
        <v>144.36700000000002</v>
      </c>
      <c r="K163" s="118" t="s">
        <v>103</v>
      </c>
      <c r="M163" s="135"/>
      <c r="N163" s="135"/>
      <c r="O163" s="135"/>
      <c r="Q163" s="128"/>
      <c r="R163" s="128"/>
      <c r="S163" s="128"/>
      <c r="T163" s="128"/>
      <c r="U163" s="128"/>
      <c r="V163" s="128"/>
    </row>
    <row r="164" spans="1:22" s="113" customFormat="1" ht="9" customHeight="1">
      <c r="A164" s="136" t="s">
        <v>7</v>
      </c>
      <c r="B164" s="118">
        <f t="shared" si="9"/>
        <v>1464.3890000000001</v>
      </c>
      <c r="C164" s="118">
        <v>1223.115</v>
      </c>
      <c r="D164" s="118">
        <v>97.214000000000013</v>
      </c>
      <c r="E164" s="118">
        <v>57.658999999999999</v>
      </c>
      <c r="F164" s="118">
        <v>10.644000000000002</v>
      </c>
      <c r="G164" s="118">
        <v>0</v>
      </c>
      <c r="H164" s="118">
        <v>29.22</v>
      </c>
      <c r="I164" s="118">
        <v>23.153999999999996</v>
      </c>
      <c r="J164" s="118">
        <v>23.382999999999999</v>
      </c>
      <c r="K164" s="118" t="s">
        <v>103</v>
      </c>
      <c r="M164" s="135"/>
      <c r="N164" s="135"/>
      <c r="O164" s="135"/>
      <c r="Q164" s="128"/>
      <c r="R164" s="128"/>
      <c r="S164" s="128"/>
      <c r="T164" s="128"/>
      <c r="U164" s="128"/>
      <c r="V164" s="128"/>
    </row>
    <row r="165" spans="1:22" s="113" customFormat="1" ht="9" customHeight="1">
      <c r="A165" s="136" t="s">
        <v>8</v>
      </c>
      <c r="B165" s="118">
        <f t="shared" si="9"/>
        <v>7571.6399999999976</v>
      </c>
      <c r="C165" s="118">
        <v>7162.552999999999</v>
      </c>
      <c r="D165" s="118">
        <v>78.480999999999995</v>
      </c>
      <c r="E165" s="118">
        <v>148.37500000000003</v>
      </c>
      <c r="F165" s="118">
        <v>1.4799999999999998</v>
      </c>
      <c r="G165" s="118">
        <v>0</v>
      </c>
      <c r="H165" s="118">
        <v>26.536000000000001</v>
      </c>
      <c r="I165" s="118">
        <v>91.355000000000004</v>
      </c>
      <c r="J165" s="118">
        <v>62.86</v>
      </c>
      <c r="K165" s="118" t="s">
        <v>103</v>
      </c>
      <c r="M165" s="135"/>
      <c r="N165" s="135"/>
      <c r="O165" s="135"/>
      <c r="Q165" s="128"/>
      <c r="R165" s="128"/>
      <c r="S165" s="128"/>
      <c r="T165" s="128"/>
      <c r="U165" s="128"/>
      <c r="V165" s="128"/>
    </row>
    <row r="166" spans="1:22" s="113" customFormat="1" ht="9" customHeight="1">
      <c r="A166" s="137" t="s">
        <v>9</v>
      </c>
      <c r="B166" s="121">
        <f t="shared" si="9"/>
        <v>6497.3119999999999</v>
      </c>
      <c r="C166" s="121">
        <v>4855.7069999999994</v>
      </c>
      <c r="D166" s="121">
        <v>141.125</v>
      </c>
      <c r="E166" s="121">
        <v>414.71699999999998</v>
      </c>
      <c r="F166" s="121">
        <v>34.215000000000003</v>
      </c>
      <c r="G166" s="121">
        <v>0</v>
      </c>
      <c r="H166" s="121">
        <v>736.17</v>
      </c>
      <c r="I166" s="121">
        <v>170.86799999999999</v>
      </c>
      <c r="J166" s="121">
        <v>144.51000000000002</v>
      </c>
      <c r="K166" s="121" t="s">
        <v>103</v>
      </c>
      <c r="M166" s="135"/>
      <c r="N166" s="135"/>
      <c r="O166" s="135"/>
      <c r="P166" s="119"/>
      <c r="Q166" s="128"/>
      <c r="R166" s="128"/>
      <c r="S166" s="128"/>
      <c r="T166" s="128"/>
      <c r="U166" s="128"/>
      <c r="V166" s="128"/>
    </row>
    <row r="167" spans="1:22" s="113" customFormat="1" ht="9" customHeight="1">
      <c r="A167" s="136" t="s">
        <v>10</v>
      </c>
      <c r="B167" s="118">
        <f t="shared" si="9"/>
        <v>25697.65</v>
      </c>
      <c r="C167" s="118">
        <v>19026.670000000002</v>
      </c>
      <c r="D167" s="118">
        <v>1687.9260000000002</v>
      </c>
      <c r="E167" s="118">
        <v>3494.7829999999999</v>
      </c>
      <c r="F167" s="118">
        <v>0</v>
      </c>
      <c r="G167" s="118">
        <v>0</v>
      </c>
      <c r="H167" s="118">
        <v>92.406000000000006</v>
      </c>
      <c r="I167" s="118">
        <v>217.93200000000007</v>
      </c>
      <c r="J167" s="118">
        <v>1177.9329999999998</v>
      </c>
      <c r="K167" s="118" t="s">
        <v>103</v>
      </c>
      <c r="M167" s="135"/>
      <c r="N167" s="135"/>
      <c r="O167" s="135"/>
      <c r="P167" s="119"/>
      <c r="Q167" s="128"/>
      <c r="R167" s="128"/>
      <c r="S167" s="128"/>
      <c r="T167" s="128"/>
      <c r="U167" s="128"/>
      <c r="V167" s="128"/>
    </row>
    <row r="168" spans="1:22" s="113" customFormat="1" ht="9" customHeight="1">
      <c r="A168" s="136" t="s">
        <v>11</v>
      </c>
      <c r="B168" s="118">
        <f t="shared" si="9"/>
        <v>2861.6909999999993</v>
      </c>
      <c r="C168" s="118">
        <v>2270.7029999999995</v>
      </c>
      <c r="D168" s="118">
        <v>211.81300000000002</v>
      </c>
      <c r="E168" s="118">
        <v>114.877</v>
      </c>
      <c r="F168" s="118">
        <v>0</v>
      </c>
      <c r="G168" s="118">
        <v>0</v>
      </c>
      <c r="H168" s="118">
        <v>168.26899999999998</v>
      </c>
      <c r="I168" s="118">
        <v>54.921999999999997</v>
      </c>
      <c r="J168" s="118">
        <v>41.107000000000006</v>
      </c>
      <c r="K168" s="118" t="s">
        <v>103</v>
      </c>
      <c r="M168" s="135"/>
      <c r="N168" s="135"/>
      <c r="O168" s="135"/>
      <c r="P168" s="134"/>
      <c r="Q168" s="128"/>
      <c r="R168" s="128"/>
      <c r="S168" s="128"/>
      <c r="T168" s="128"/>
      <c r="U168" s="128"/>
      <c r="V168" s="128"/>
    </row>
    <row r="169" spans="1:22" s="113" customFormat="1" ht="9" customHeight="1">
      <c r="A169" s="136" t="s">
        <v>12</v>
      </c>
      <c r="B169" s="118">
        <f t="shared" si="9"/>
        <v>7448.28</v>
      </c>
      <c r="C169" s="118">
        <v>6270.3019999999997</v>
      </c>
      <c r="D169" s="118">
        <v>201.52</v>
      </c>
      <c r="E169" s="118">
        <v>418.15299999999996</v>
      </c>
      <c r="F169" s="118">
        <v>0</v>
      </c>
      <c r="G169" s="118">
        <v>0</v>
      </c>
      <c r="H169" s="118">
        <v>261.97999999999996</v>
      </c>
      <c r="I169" s="118">
        <v>102.96300000000001</v>
      </c>
      <c r="J169" s="118">
        <v>193.36199999999999</v>
      </c>
      <c r="K169" s="118" t="s">
        <v>103</v>
      </c>
      <c r="M169" s="135"/>
      <c r="N169" s="135"/>
      <c r="O169" s="135"/>
      <c r="P169" s="134"/>
      <c r="Q169" s="128"/>
      <c r="R169" s="128"/>
      <c r="S169" s="128"/>
      <c r="T169" s="128"/>
      <c r="U169" s="128"/>
      <c r="V169" s="128"/>
    </row>
    <row r="170" spans="1:22" s="113" customFormat="1" ht="9" customHeight="1">
      <c r="A170" s="137" t="s">
        <v>13</v>
      </c>
      <c r="B170" s="121">
        <f t="shared" si="9"/>
        <v>4252.25</v>
      </c>
      <c r="C170" s="121">
        <v>3849.3170000000005</v>
      </c>
      <c r="D170" s="121">
        <v>110.645</v>
      </c>
      <c r="E170" s="121">
        <v>106.30499999999998</v>
      </c>
      <c r="F170" s="121">
        <v>1.3520000000000003</v>
      </c>
      <c r="G170" s="121">
        <v>0</v>
      </c>
      <c r="H170" s="121">
        <v>75.571000000000012</v>
      </c>
      <c r="I170" s="121">
        <v>61.552999999999997</v>
      </c>
      <c r="J170" s="121">
        <v>47.507000000000005</v>
      </c>
      <c r="K170" s="121" t="s">
        <v>103</v>
      </c>
      <c r="M170" s="135"/>
      <c r="N170" s="135"/>
      <c r="O170" s="135"/>
      <c r="P170" s="134"/>
      <c r="Q170" s="128"/>
      <c r="R170" s="128"/>
      <c r="S170" s="128"/>
      <c r="T170" s="128"/>
      <c r="U170" s="128"/>
      <c r="V170" s="128"/>
    </row>
    <row r="171" spans="1:22" s="113" customFormat="1" ht="9" customHeight="1">
      <c r="A171" s="136" t="s">
        <v>14</v>
      </c>
      <c r="B171" s="118">
        <f t="shared" si="9"/>
        <v>3636.2060000000001</v>
      </c>
      <c r="C171" s="118">
        <v>3003.181</v>
      </c>
      <c r="D171" s="118">
        <v>366.47499999999997</v>
      </c>
      <c r="E171" s="118">
        <v>122.38</v>
      </c>
      <c r="F171" s="118">
        <v>0</v>
      </c>
      <c r="G171" s="118">
        <v>0</v>
      </c>
      <c r="H171" s="118">
        <v>54.494</v>
      </c>
      <c r="I171" s="118">
        <v>33.497</v>
      </c>
      <c r="J171" s="118">
        <v>56.178999999999995</v>
      </c>
      <c r="K171" s="118" t="s">
        <v>103</v>
      </c>
      <c r="M171" s="135"/>
      <c r="N171" s="135"/>
      <c r="O171" s="135"/>
      <c r="P171" s="134"/>
      <c r="Q171" s="128"/>
      <c r="R171" s="128"/>
      <c r="S171" s="128"/>
      <c r="T171" s="128"/>
      <c r="U171" s="128"/>
      <c r="V171" s="128"/>
    </row>
    <row r="172" spans="1:22" s="113" customFormat="1" ht="9" customHeight="1">
      <c r="A172" s="136" t="s">
        <v>15</v>
      </c>
      <c r="B172" s="118">
        <f t="shared" si="9"/>
        <v>11989.963999999998</v>
      </c>
      <c r="C172" s="118">
        <v>9857.5569999999989</v>
      </c>
      <c r="D172" s="118">
        <v>242.387</v>
      </c>
      <c r="E172" s="118">
        <v>929.49499999999978</v>
      </c>
      <c r="F172" s="118">
        <v>0</v>
      </c>
      <c r="G172" s="118">
        <v>0</v>
      </c>
      <c r="H172" s="118">
        <v>326.93600000000004</v>
      </c>
      <c r="I172" s="118">
        <v>213.98799999999997</v>
      </c>
      <c r="J172" s="118">
        <v>419.60099999999994</v>
      </c>
      <c r="K172" s="118" t="s">
        <v>103</v>
      </c>
      <c r="M172" s="135"/>
      <c r="N172" s="135"/>
      <c r="O172" s="135"/>
      <c r="P172" s="134"/>
      <c r="Q172" s="128"/>
      <c r="R172" s="128"/>
      <c r="S172" s="128"/>
      <c r="T172" s="128"/>
      <c r="U172" s="128"/>
      <c r="V172" s="128"/>
    </row>
    <row r="173" spans="1:22" s="113" customFormat="1" ht="9" customHeight="1">
      <c r="A173" s="136" t="s">
        <v>16</v>
      </c>
      <c r="B173" s="118">
        <f t="shared" si="9"/>
        <v>21771.456999999999</v>
      </c>
      <c r="C173" s="118">
        <v>20064.353999999999</v>
      </c>
      <c r="D173" s="118">
        <v>171.49000000000004</v>
      </c>
      <c r="E173" s="118">
        <v>732.08300000000008</v>
      </c>
      <c r="F173" s="118">
        <v>0</v>
      </c>
      <c r="G173" s="118">
        <v>0</v>
      </c>
      <c r="H173" s="118">
        <v>136.50899999999999</v>
      </c>
      <c r="I173" s="118">
        <v>184.46799999999999</v>
      </c>
      <c r="J173" s="118">
        <v>482.553</v>
      </c>
      <c r="K173" s="118" t="s">
        <v>103</v>
      </c>
      <c r="M173" s="135"/>
      <c r="N173" s="135"/>
      <c r="O173" s="135"/>
      <c r="P173" s="134"/>
      <c r="Q173" s="128"/>
      <c r="R173" s="128"/>
      <c r="S173" s="128"/>
      <c r="T173" s="128"/>
      <c r="U173" s="128"/>
      <c r="V173" s="128"/>
    </row>
    <row r="174" spans="1:22" s="113" customFormat="1" ht="9" customHeight="1">
      <c r="A174" s="137" t="s">
        <v>17</v>
      </c>
      <c r="B174" s="121">
        <f t="shared" si="9"/>
        <v>5911.6909999999998</v>
      </c>
      <c r="C174" s="121">
        <v>4819.5009999999993</v>
      </c>
      <c r="D174" s="121">
        <v>398.57299999999998</v>
      </c>
      <c r="E174" s="121">
        <v>281.79300000000001</v>
      </c>
      <c r="F174" s="121">
        <v>24.475000000000005</v>
      </c>
      <c r="G174" s="121">
        <v>0</v>
      </c>
      <c r="H174" s="121">
        <v>152.482</v>
      </c>
      <c r="I174" s="121">
        <v>105.35400000000003</v>
      </c>
      <c r="J174" s="121">
        <v>129.51300000000001</v>
      </c>
      <c r="K174" s="121" t="s">
        <v>103</v>
      </c>
      <c r="M174" s="135"/>
      <c r="N174" s="135"/>
      <c r="O174" s="135"/>
      <c r="P174" s="134"/>
      <c r="Q174" s="128"/>
      <c r="R174" s="128"/>
      <c r="S174" s="128"/>
      <c r="T174" s="128"/>
      <c r="U174" s="128"/>
      <c r="V174" s="128"/>
    </row>
    <row r="175" spans="1:22" s="113" customFormat="1" ht="9" customHeight="1">
      <c r="A175" s="136" t="s">
        <v>18</v>
      </c>
      <c r="B175" s="118">
        <f t="shared" si="9"/>
        <v>2917.3719999999998</v>
      </c>
      <c r="C175" s="118">
        <v>2407.355</v>
      </c>
      <c r="D175" s="118">
        <v>292.64</v>
      </c>
      <c r="E175" s="118">
        <v>112.06700000000002</v>
      </c>
      <c r="F175" s="118">
        <v>0</v>
      </c>
      <c r="G175" s="118">
        <v>0</v>
      </c>
      <c r="H175" s="118">
        <v>14.683000000000002</v>
      </c>
      <c r="I175" s="118">
        <v>33.743000000000002</v>
      </c>
      <c r="J175" s="118">
        <v>56.883999999999986</v>
      </c>
      <c r="K175" s="118" t="s">
        <v>103</v>
      </c>
      <c r="M175" s="135"/>
      <c r="N175" s="135"/>
      <c r="O175" s="135"/>
      <c r="P175" s="134"/>
      <c r="Q175" s="128"/>
      <c r="R175" s="128"/>
      <c r="S175" s="128"/>
      <c r="T175" s="128"/>
      <c r="U175" s="128"/>
      <c r="V175" s="128"/>
    </row>
    <row r="176" spans="1:22" s="113" customFormat="1" ht="9" customHeight="1">
      <c r="A176" s="136" t="s">
        <v>19</v>
      </c>
      <c r="B176" s="118">
        <f t="shared" si="9"/>
        <v>1957.865</v>
      </c>
      <c r="C176" s="118">
        <v>1655.306</v>
      </c>
      <c r="D176" s="118">
        <v>175.83699999999996</v>
      </c>
      <c r="E176" s="118">
        <v>57.917999999999999</v>
      </c>
      <c r="F176" s="118">
        <v>0</v>
      </c>
      <c r="G176" s="118">
        <v>0</v>
      </c>
      <c r="H176" s="118">
        <v>29.259</v>
      </c>
      <c r="I176" s="118">
        <v>20.276</v>
      </c>
      <c r="J176" s="118">
        <v>19.268999999999998</v>
      </c>
      <c r="K176" s="118" t="s">
        <v>103</v>
      </c>
      <c r="M176" s="135"/>
      <c r="N176" s="135"/>
      <c r="O176" s="135"/>
      <c r="P176" s="134"/>
      <c r="Q176" s="128"/>
      <c r="R176" s="128"/>
      <c r="S176" s="128"/>
      <c r="T176" s="128"/>
      <c r="U176" s="128"/>
      <c r="V176" s="128"/>
    </row>
    <row r="177" spans="1:22" s="113" customFormat="1" ht="9" customHeight="1">
      <c r="A177" s="136" t="s">
        <v>20</v>
      </c>
      <c r="B177" s="118">
        <f t="shared" si="9"/>
        <v>9007.482</v>
      </c>
      <c r="C177" s="118">
        <v>7099.2260000000006</v>
      </c>
      <c r="D177" s="118">
        <v>120.68</v>
      </c>
      <c r="E177" s="118">
        <v>901.7109999999999</v>
      </c>
      <c r="F177" s="118">
        <v>13.940000000000001</v>
      </c>
      <c r="G177" s="118">
        <v>0</v>
      </c>
      <c r="H177" s="118">
        <v>276.041</v>
      </c>
      <c r="I177" s="118">
        <v>214.74</v>
      </c>
      <c r="J177" s="118">
        <v>381.14400000000006</v>
      </c>
      <c r="K177" s="118" t="s">
        <v>103</v>
      </c>
      <c r="M177" s="135"/>
      <c r="N177" s="135"/>
      <c r="O177" s="135"/>
      <c r="P177" s="134"/>
      <c r="Q177" s="128"/>
      <c r="R177" s="128"/>
      <c r="S177" s="128"/>
      <c r="T177" s="128"/>
      <c r="U177" s="128"/>
      <c r="V177" s="128"/>
    </row>
    <row r="178" spans="1:22" s="113" customFormat="1" ht="9" customHeight="1">
      <c r="A178" s="137" t="s">
        <v>21</v>
      </c>
      <c r="B178" s="121">
        <f t="shared" si="9"/>
        <v>4768.0930000000008</v>
      </c>
      <c r="C178" s="121">
        <v>4105.6290000000008</v>
      </c>
      <c r="D178" s="121">
        <v>424.37300000000005</v>
      </c>
      <c r="E178" s="121">
        <v>93.924999999999983</v>
      </c>
      <c r="F178" s="121">
        <v>1.0359999999999998</v>
      </c>
      <c r="G178" s="121">
        <v>3.9569999999999999</v>
      </c>
      <c r="H178" s="121">
        <v>21.541000000000004</v>
      </c>
      <c r="I178" s="121">
        <v>78.506999999999991</v>
      </c>
      <c r="J178" s="121">
        <v>39.125000000000007</v>
      </c>
      <c r="K178" s="121" t="s">
        <v>103</v>
      </c>
      <c r="M178" s="135"/>
      <c r="N178" s="135"/>
      <c r="O178" s="135"/>
      <c r="P178" s="134"/>
      <c r="Q178" s="128"/>
      <c r="R178" s="128"/>
      <c r="S178" s="128"/>
      <c r="T178" s="128"/>
      <c r="U178" s="128"/>
      <c r="V178" s="128"/>
    </row>
    <row r="179" spans="1:22" s="113" customFormat="1" ht="9" customHeight="1">
      <c r="A179" s="136" t="s">
        <v>22</v>
      </c>
      <c r="B179" s="118">
        <f t="shared" si="9"/>
        <v>7699.34</v>
      </c>
      <c r="C179" s="118">
        <v>6463.01</v>
      </c>
      <c r="D179" s="118">
        <v>437.65799999999996</v>
      </c>
      <c r="E179" s="118">
        <v>375.06399999999996</v>
      </c>
      <c r="F179" s="118">
        <v>0</v>
      </c>
      <c r="G179" s="118">
        <v>0</v>
      </c>
      <c r="H179" s="118">
        <v>131.91399999999999</v>
      </c>
      <c r="I179" s="118">
        <v>87.373000000000033</v>
      </c>
      <c r="J179" s="118">
        <v>204.32099999999997</v>
      </c>
      <c r="K179" s="118" t="s">
        <v>103</v>
      </c>
      <c r="M179" s="135"/>
      <c r="N179" s="135"/>
      <c r="O179" s="135"/>
      <c r="P179" s="134"/>
      <c r="Q179" s="128"/>
      <c r="R179" s="128"/>
      <c r="S179" s="128"/>
      <c r="T179" s="128"/>
      <c r="U179" s="128"/>
      <c r="V179" s="128"/>
    </row>
    <row r="180" spans="1:22" s="113" customFormat="1" ht="9" customHeight="1">
      <c r="A180" s="136" t="s">
        <v>23</v>
      </c>
      <c r="B180" s="118">
        <f t="shared" si="9"/>
        <v>3189.6279999999997</v>
      </c>
      <c r="C180" s="118">
        <v>2678.4839999999999</v>
      </c>
      <c r="D180" s="118">
        <v>196.97499999999999</v>
      </c>
      <c r="E180" s="118">
        <v>178.63600000000002</v>
      </c>
      <c r="F180" s="118">
        <v>0</v>
      </c>
      <c r="G180" s="118">
        <v>0</v>
      </c>
      <c r="H180" s="118">
        <v>54.777999999999999</v>
      </c>
      <c r="I180" s="118">
        <v>32.175000000000004</v>
      </c>
      <c r="J180" s="118">
        <v>48.58</v>
      </c>
      <c r="K180" s="118" t="s">
        <v>103</v>
      </c>
      <c r="M180" s="135"/>
      <c r="N180" s="135"/>
      <c r="O180" s="135"/>
      <c r="P180" s="134"/>
      <c r="Q180" s="128"/>
      <c r="R180" s="128"/>
      <c r="S180" s="128"/>
      <c r="T180" s="128"/>
      <c r="U180" s="128"/>
      <c r="V180" s="128"/>
    </row>
    <row r="181" spans="1:22" s="113" customFormat="1" ht="9" customHeight="1">
      <c r="A181" s="136" t="s">
        <v>106</v>
      </c>
      <c r="B181" s="118">
        <f t="shared" si="9"/>
        <v>2114.2710000000002</v>
      </c>
      <c r="C181" s="118">
        <v>1620.8160000000003</v>
      </c>
      <c r="D181" s="118">
        <v>112.73400000000001</v>
      </c>
      <c r="E181" s="118">
        <v>107.52199999999999</v>
      </c>
      <c r="F181" s="118">
        <v>3.411</v>
      </c>
      <c r="G181" s="118">
        <v>0</v>
      </c>
      <c r="H181" s="118">
        <v>134.66899999999998</v>
      </c>
      <c r="I181" s="118">
        <v>70.35299999999998</v>
      </c>
      <c r="J181" s="118">
        <v>64.765999999999991</v>
      </c>
      <c r="K181" s="118" t="s">
        <v>103</v>
      </c>
      <c r="M181" s="135"/>
      <c r="N181" s="135"/>
      <c r="O181" s="135"/>
      <c r="P181" s="134"/>
      <c r="Q181" s="128"/>
      <c r="R181" s="128"/>
      <c r="S181" s="128"/>
      <c r="T181" s="128"/>
      <c r="U181" s="128"/>
      <c r="V181" s="128"/>
    </row>
    <row r="182" spans="1:22" s="113" customFormat="1" ht="9" customHeight="1">
      <c r="A182" s="137" t="s">
        <v>25</v>
      </c>
      <c r="B182" s="121">
        <f t="shared" si="9"/>
        <v>3781.9290000000001</v>
      </c>
      <c r="C182" s="121">
        <v>3102.6539999999995</v>
      </c>
      <c r="D182" s="121">
        <v>253.52099999999999</v>
      </c>
      <c r="E182" s="121">
        <v>208.06100000000001</v>
      </c>
      <c r="F182" s="121">
        <v>0</v>
      </c>
      <c r="G182" s="121">
        <v>0</v>
      </c>
      <c r="H182" s="121">
        <v>106.09899999999999</v>
      </c>
      <c r="I182" s="121">
        <v>43.984000000000002</v>
      </c>
      <c r="J182" s="121">
        <v>67.61</v>
      </c>
      <c r="K182" s="121" t="s">
        <v>103</v>
      </c>
      <c r="M182" s="135"/>
      <c r="N182" s="135"/>
      <c r="O182" s="135"/>
      <c r="P182" s="134"/>
      <c r="Q182" s="128"/>
      <c r="R182" s="128"/>
      <c r="S182" s="128"/>
      <c r="T182" s="128"/>
      <c r="U182" s="128"/>
      <c r="V182" s="128"/>
    </row>
    <row r="183" spans="1:22" s="113" customFormat="1" ht="9" customHeight="1">
      <c r="A183" s="136" t="s">
        <v>26</v>
      </c>
      <c r="B183" s="118">
        <f t="shared" si="9"/>
        <v>4916.6450000000004</v>
      </c>
      <c r="C183" s="118">
        <v>4185.5190000000002</v>
      </c>
      <c r="D183" s="118">
        <v>79.87700000000001</v>
      </c>
      <c r="E183" s="118">
        <v>226.791</v>
      </c>
      <c r="F183" s="118">
        <v>2.2519999999999998</v>
      </c>
      <c r="G183" s="118">
        <v>0</v>
      </c>
      <c r="H183" s="118">
        <v>212.06700000000001</v>
      </c>
      <c r="I183" s="118">
        <v>114.36399999999999</v>
      </c>
      <c r="J183" s="118">
        <v>95.774999999999991</v>
      </c>
      <c r="K183" s="118" t="s">
        <v>103</v>
      </c>
      <c r="M183" s="135"/>
      <c r="N183" s="135"/>
      <c r="O183" s="135"/>
      <c r="Q183" s="128"/>
      <c r="R183" s="128"/>
      <c r="S183" s="128"/>
      <c r="T183" s="128"/>
      <c r="U183" s="128"/>
      <c r="V183" s="128"/>
    </row>
    <row r="184" spans="1:22" s="113" customFormat="1" ht="9" customHeight="1">
      <c r="A184" s="136" t="s">
        <v>27</v>
      </c>
      <c r="B184" s="118">
        <f t="shared" si="9"/>
        <v>6193.4610000000011</v>
      </c>
      <c r="C184" s="118">
        <v>5271.5789999999997</v>
      </c>
      <c r="D184" s="118">
        <v>64.742000000000004</v>
      </c>
      <c r="E184" s="118">
        <v>216.86199999999997</v>
      </c>
      <c r="F184" s="118">
        <v>39.395000000000003</v>
      </c>
      <c r="G184" s="118">
        <v>0</v>
      </c>
      <c r="H184" s="118">
        <v>389.49300000000005</v>
      </c>
      <c r="I184" s="118">
        <v>115.86600000000001</v>
      </c>
      <c r="J184" s="118">
        <v>95.523999999999987</v>
      </c>
      <c r="K184" s="118" t="s">
        <v>103</v>
      </c>
      <c r="M184" s="135"/>
      <c r="N184" s="135"/>
      <c r="O184" s="135"/>
      <c r="Q184" s="128"/>
      <c r="R184" s="128"/>
      <c r="S184" s="128"/>
      <c r="T184" s="128"/>
      <c r="U184" s="128"/>
      <c r="V184" s="128"/>
    </row>
    <row r="185" spans="1:22" s="113" customFormat="1" ht="9" customHeight="1">
      <c r="A185" s="136" t="s">
        <v>28</v>
      </c>
      <c r="B185" s="118">
        <f t="shared" si="9"/>
        <v>9346.7469999999994</v>
      </c>
      <c r="C185" s="118">
        <v>8865.9380000000001</v>
      </c>
      <c r="D185" s="118">
        <v>165.00300000000001</v>
      </c>
      <c r="E185" s="118">
        <v>142.17499999999998</v>
      </c>
      <c r="F185" s="118">
        <v>0</v>
      </c>
      <c r="G185" s="118">
        <v>25.790999999999997</v>
      </c>
      <c r="H185" s="118">
        <v>19.661000000000005</v>
      </c>
      <c r="I185" s="118">
        <v>61.864000000000004</v>
      </c>
      <c r="J185" s="118">
        <v>66.314999999999998</v>
      </c>
      <c r="K185" s="118" t="s">
        <v>103</v>
      </c>
      <c r="M185" s="135"/>
      <c r="N185" s="135"/>
      <c r="O185" s="135"/>
      <c r="Q185" s="128"/>
      <c r="R185" s="128"/>
      <c r="S185" s="128"/>
      <c r="T185" s="128"/>
      <c r="U185" s="128"/>
      <c r="V185" s="128"/>
    </row>
    <row r="186" spans="1:22" s="113" customFormat="1" ht="9" customHeight="1">
      <c r="A186" s="137" t="s">
        <v>29</v>
      </c>
      <c r="B186" s="121">
        <f t="shared" si="9"/>
        <v>6515.8419999999996</v>
      </c>
      <c r="C186" s="121">
        <v>4547.1779999999999</v>
      </c>
      <c r="D186" s="121">
        <v>187.20499999999998</v>
      </c>
      <c r="E186" s="121">
        <v>370.97199999999998</v>
      </c>
      <c r="F186" s="121">
        <v>783.67699999999991</v>
      </c>
      <c r="G186" s="121">
        <v>1.149</v>
      </c>
      <c r="H186" s="121">
        <v>312.75</v>
      </c>
      <c r="I186" s="121">
        <v>148.208</v>
      </c>
      <c r="J186" s="121">
        <v>164.703</v>
      </c>
      <c r="K186" s="121" t="s">
        <v>103</v>
      </c>
      <c r="M186" s="135"/>
      <c r="N186" s="135"/>
      <c r="O186" s="135"/>
      <c r="Q186" s="128"/>
      <c r="R186" s="128"/>
      <c r="S186" s="128"/>
      <c r="T186" s="128"/>
      <c r="U186" s="128"/>
      <c r="V186" s="128"/>
    </row>
    <row r="187" spans="1:22" s="113" customFormat="1" ht="9" customHeight="1">
      <c r="A187" s="136" t="s">
        <v>30</v>
      </c>
      <c r="B187" s="118">
        <f t="shared" si="9"/>
        <v>1924.1099999999997</v>
      </c>
      <c r="C187" s="118">
        <v>1691.3439999999998</v>
      </c>
      <c r="D187" s="118">
        <v>144.93799999999999</v>
      </c>
      <c r="E187" s="118">
        <v>43.596000000000004</v>
      </c>
      <c r="F187" s="118">
        <v>0</v>
      </c>
      <c r="G187" s="118">
        <v>0</v>
      </c>
      <c r="H187" s="118">
        <v>18.045999999999996</v>
      </c>
      <c r="I187" s="118">
        <v>7.1920000000000011</v>
      </c>
      <c r="J187" s="118">
        <v>18.994000000000003</v>
      </c>
      <c r="K187" s="118" t="s">
        <v>103</v>
      </c>
      <c r="M187" s="135"/>
      <c r="N187" s="135"/>
      <c r="O187" s="135"/>
      <c r="Q187" s="128"/>
      <c r="R187" s="128"/>
      <c r="S187" s="128"/>
      <c r="T187" s="128"/>
      <c r="U187" s="128"/>
      <c r="V187" s="128"/>
    </row>
    <row r="188" spans="1:22" s="113" customFormat="1" ht="9" customHeight="1">
      <c r="A188" s="136" t="s">
        <v>31</v>
      </c>
      <c r="B188" s="118">
        <f t="shared" si="9"/>
        <v>11657.901</v>
      </c>
      <c r="C188" s="118">
        <v>10574.453000000001</v>
      </c>
      <c r="D188" s="118">
        <v>207.49</v>
      </c>
      <c r="E188" s="118">
        <v>407.13700000000006</v>
      </c>
      <c r="F188" s="118">
        <v>51.196999999999996</v>
      </c>
      <c r="G188" s="118">
        <v>20.852999999999998</v>
      </c>
      <c r="H188" s="118">
        <v>82.659000000000006</v>
      </c>
      <c r="I188" s="118">
        <v>150.92599999999999</v>
      </c>
      <c r="J188" s="118">
        <v>163.18599999999998</v>
      </c>
      <c r="K188" s="118" t="s">
        <v>103</v>
      </c>
      <c r="M188" s="135"/>
      <c r="N188" s="135"/>
      <c r="O188" s="135"/>
      <c r="Q188" s="128"/>
      <c r="R188" s="128"/>
      <c r="S188" s="128"/>
      <c r="T188" s="128"/>
      <c r="U188" s="128"/>
      <c r="V188" s="128"/>
    </row>
    <row r="189" spans="1:22" s="113" customFormat="1" ht="9" customHeight="1">
      <c r="A189" s="136" t="s">
        <v>32</v>
      </c>
      <c r="B189" s="118">
        <f t="shared" si="9"/>
        <v>3085.2330000000002</v>
      </c>
      <c r="C189" s="118">
        <v>2518.5830000000001</v>
      </c>
      <c r="D189" s="118">
        <v>262.62700000000001</v>
      </c>
      <c r="E189" s="118">
        <v>155.30799999999996</v>
      </c>
      <c r="F189" s="118">
        <v>4.4540000000000006</v>
      </c>
      <c r="G189" s="118">
        <v>0</v>
      </c>
      <c r="H189" s="118">
        <v>19.844000000000001</v>
      </c>
      <c r="I189" s="118">
        <v>64.292999999999992</v>
      </c>
      <c r="J189" s="118">
        <v>60.124000000000002</v>
      </c>
      <c r="K189" s="118" t="s">
        <v>103</v>
      </c>
      <c r="M189" s="135"/>
      <c r="N189" s="135"/>
      <c r="O189" s="135"/>
      <c r="Q189" s="128"/>
      <c r="R189" s="128"/>
      <c r="S189" s="128"/>
      <c r="T189" s="128"/>
      <c r="U189" s="128"/>
      <c r="V189" s="128"/>
    </row>
    <row r="190" spans="1:22" s="113" customFormat="1" ht="9" customHeight="1">
      <c r="A190" s="137" t="s">
        <v>33</v>
      </c>
      <c r="B190" s="121">
        <f t="shared" si="9"/>
        <v>2614.674</v>
      </c>
      <c r="C190" s="121">
        <v>2050.7869999999998</v>
      </c>
      <c r="D190" s="121">
        <v>312.245</v>
      </c>
      <c r="E190" s="121">
        <v>66.412999999999997</v>
      </c>
      <c r="F190" s="121">
        <v>0</v>
      </c>
      <c r="G190" s="121">
        <v>0</v>
      </c>
      <c r="H190" s="121">
        <v>126.19900000000001</v>
      </c>
      <c r="I190" s="121">
        <v>39.261000000000003</v>
      </c>
      <c r="J190" s="121">
        <v>19.769000000000005</v>
      </c>
      <c r="K190" s="121" t="s">
        <v>103</v>
      </c>
      <c r="M190" s="135"/>
      <c r="N190" s="135"/>
      <c r="O190" s="135"/>
      <c r="Q190" s="128"/>
      <c r="R190" s="128"/>
      <c r="S190" s="128"/>
      <c r="T190" s="128"/>
      <c r="U190" s="128"/>
      <c r="V190" s="128"/>
    </row>
    <row r="191" spans="1:22" s="113" customFormat="1" ht="9" customHeight="1">
      <c r="A191" s="133"/>
      <c r="B191" s="115"/>
      <c r="C191" s="122"/>
      <c r="D191" s="122"/>
      <c r="E191" s="122"/>
      <c r="F191" s="122"/>
      <c r="G191" s="122"/>
      <c r="H191" s="123"/>
      <c r="I191" s="122"/>
      <c r="J191" s="122"/>
      <c r="K191" s="122"/>
      <c r="M191" s="134"/>
      <c r="N191" s="134"/>
      <c r="O191" s="134"/>
      <c r="P191" s="134"/>
    </row>
    <row r="192" spans="1:22" s="113" customFormat="1" ht="9" customHeight="1">
      <c r="A192" s="108">
        <v>2002</v>
      </c>
      <c r="B192" s="122"/>
      <c r="C192" s="122"/>
      <c r="D192" s="122"/>
      <c r="E192" s="122"/>
      <c r="F192" s="122"/>
      <c r="G192" s="122"/>
      <c r="H192" s="122"/>
      <c r="I192" s="122"/>
      <c r="J192" s="122"/>
      <c r="K192" s="122"/>
      <c r="M192" s="134"/>
      <c r="N192" s="134"/>
      <c r="O192" s="134"/>
      <c r="P192" s="134"/>
    </row>
    <row r="193" spans="1:22" s="113" customFormat="1" ht="9" customHeight="1">
      <c r="A193" s="114" t="s">
        <v>1</v>
      </c>
      <c r="B193" s="115">
        <f>SUM(B195:B226)</f>
        <v>214909.764</v>
      </c>
      <c r="C193" s="115">
        <f t="shared" ref="C193:J193" si="10">SUM(C195:C226)</f>
        <v>182736.38800000001</v>
      </c>
      <c r="D193" s="115">
        <f t="shared" si="10"/>
        <v>8520.994999999999</v>
      </c>
      <c r="E193" s="115">
        <f t="shared" si="10"/>
        <v>12808.149000000001</v>
      </c>
      <c r="F193" s="115">
        <f t="shared" si="10"/>
        <v>1069.8160000000003</v>
      </c>
      <c r="G193" s="115">
        <f t="shared" si="10"/>
        <v>63.704000000000001</v>
      </c>
      <c r="H193" s="115">
        <f t="shared" si="10"/>
        <v>1528.6739999999995</v>
      </c>
      <c r="I193" s="115">
        <f t="shared" si="10"/>
        <v>3632.3320000000003</v>
      </c>
      <c r="J193" s="115">
        <f t="shared" si="10"/>
        <v>4549.7060000000001</v>
      </c>
      <c r="K193" s="115" t="s">
        <v>103</v>
      </c>
      <c r="M193" s="134"/>
      <c r="N193" s="134"/>
      <c r="O193" s="134"/>
      <c r="P193" s="134"/>
    </row>
    <row r="194" spans="1:22" s="113" customFormat="1" ht="3.95" customHeight="1">
      <c r="A194" s="114"/>
      <c r="B194" s="115"/>
      <c r="C194" s="115"/>
      <c r="D194" s="115"/>
      <c r="E194" s="115"/>
      <c r="F194" s="115"/>
      <c r="G194" s="115"/>
      <c r="H194" s="115"/>
      <c r="I194" s="115"/>
      <c r="J194" s="115"/>
      <c r="K194" s="115"/>
      <c r="M194" s="134"/>
      <c r="N194" s="134"/>
      <c r="O194" s="134"/>
      <c r="P194" s="134"/>
    </row>
    <row r="195" spans="1:22" s="113" customFormat="1" ht="9" customHeight="1">
      <c r="A195" s="136" t="s">
        <v>104</v>
      </c>
      <c r="B195" s="118">
        <f>SUM(C195:K195)</f>
        <v>2506.1369999999997</v>
      </c>
      <c r="C195" s="118">
        <v>1972.0109999999995</v>
      </c>
      <c r="D195" s="118">
        <v>254.55500000000004</v>
      </c>
      <c r="E195" s="118">
        <v>139.50700000000001</v>
      </c>
      <c r="F195" s="118">
        <v>0</v>
      </c>
      <c r="G195" s="118">
        <v>0</v>
      </c>
      <c r="H195" s="118">
        <v>34.106999999999999</v>
      </c>
      <c r="I195" s="118">
        <v>42.38</v>
      </c>
      <c r="J195" s="118">
        <v>63.576999999999998</v>
      </c>
      <c r="K195" s="118" t="s">
        <v>103</v>
      </c>
      <c r="M195" s="135"/>
      <c r="N195" s="135"/>
      <c r="O195" s="135"/>
      <c r="P195" s="134"/>
      <c r="Q195" s="128"/>
      <c r="R195" s="128"/>
      <c r="S195" s="128"/>
      <c r="T195" s="128"/>
      <c r="U195" s="128"/>
      <c r="V195" s="128"/>
    </row>
    <row r="196" spans="1:22" s="113" customFormat="1" ht="9" customHeight="1">
      <c r="A196" s="136" t="s">
        <v>3</v>
      </c>
      <c r="B196" s="118">
        <f t="shared" ref="B196:B226" si="11">SUM(C196:K196)</f>
        <v>6008.7389999999996</v>
      </c>
      <c r="C196" s="118">
        <v>5144.473</v>
      </c>
      <c r="D196" s="118">
        <v>84.61399999999999</v>
      </c>
      <c r="E196" s="118">
        <v>276.18799999999999</v>
      </c>
      <c r="F196" s="118">
        <v>43.96200000000001</v>
      </c>
      <c r="G196" s="118">
        <v>0</v>
      </c>
      <c r="H196" s="118">
        <v>166.02699999999999</v>
      </c>
      <c r="I196" s="118">
        <v>185.94100000000003</v>
      </c>
      <c r="J196" s="118">
        <v>107.53400000000002</v>
      </c>
      <c r="K196" s="118" t="s">
        <v>103</v>
      </c>
      <c r="M196" s="135"/>
      <c r="N196" s="135"/>
      <c r="O196" s="135"/>
      <c r="Q196" s="128"/>
      <c r="R196" s="128"/>
      <c r="S196" s="128"/>
      <c r="T196" s="128"/>
      <c r="U196" s="128"/>
      <c r="V196" s="128"/>
    </row>
    <row r="197" spans="1:22" s="113" customFormat="1" ht="9" customHeight="1">
      <c r="A197" s="136" t="s">
        <v>105</v>
      </c>
      <c r="B197" s="118">
        <f t="shared" si="11"/>
        <v>1422.0650000000001</v>
      </c>
      <c r="C197" s="118">
        <v>1235.5790000000002</v>
      </c>
      <c r="D197" s="118">
        <v>58.20900000000001</v>
      </c>
      <c r="E197" s="118">
        <v>39.835999999999999</v>
      </c>
      <c r="F197" s="118">
        <v>0.10399999999999998</v>
      </c>
      <c r="G197" s="118">
        <v>0</v>
      </c>
      <c r="H197" s="118">
        <v>36.262999999999998</v>
      </c>
      <c r="I197" s="118">
        <v>35.320999999999998</v>
      </c>
      <c r="J197" s="118">
        <v>16.753</v>
      </c>
      <c r="K197" s="118" t="s">
        <v>103</v>
      </c>
      <c r="M197" s="135"/>
      <c r="N197" s="135"/>
      <c r="O197" s="135"/>
      <c r="Q197" s="128"/>
      <c r="R197" s="128"/>
      <c r="S197" s="128"/>
      <c r="T197" s="128"/>
      <c r="U197" s="128"/>
      <c r="V197" s="128"/>
    </row>
    <row r="198" spans="1:22" s="113" customFormat="1" ht="9" customHeight="1">
      <c r="A198" s="137" t="s">
        <v>5</v>
      </c>
      <c r="B198" s="121">
        <f t="shared" si="11"/>
        <v>2550.4179999999997</v>
      </c>
      <c r="C198" s="121">
        <v>2290.1529999999998</v>
      </c>
      <c r="D198" s="121">
        <v>96.708999999999989</v>
      </c>
      <c r="E198" s="121">
        <v>75.436999999999998</v>
      </c>
      <c r="F198" s="121">
        <v>2.67</v>
      </c>
      <c r="G198" s="121">
        <v>30.677000000000003</v>
      </c>
      <c r="H198" s="121">
        <v>14.732999999999999</v>
      </c>
      <c r="I198" s="121">
        <v>19.402999999999999</v>
      </c>
      <c r="J198" s="121">
        <v>20.635999999999999</v>
      </c>
      <c r="K198" s="121" t="s">
        <v>103</v>
      </c>
      <c r="M198" s="135"/>
      <c r="N198" s="135"/>
      <c r="O198" s="135"/>
      <c r="Q198" s="128"/>
      <c r="R198" s="128"/>
      <c r="S198" s="128"/>
      <c r="T198" s="128"/>
      <c r="U198" s="128"/>
      <c r="V198" s="128"/>
    </row>
    <row r="199" spans="1:22" s="113" customFormat="1" ht="9" customHeight="1">
      <c r="A199" s="136" t="s">
        <v>6</v>
      </c>
      <c r="B199" s="118">
        <f t="shared" si="11"/>
        <v>5161.5320000000002</v>
      </c>
      <c r="C199" s="118">
        <v>4280.21</v>
      </c>
      <c r="D199" s="118">
        <v>119.89500000000001</v>
      </c>
      <c r="E199" s="118">
        <v>354.13200000000001</v>
      </c>
      <c r="F199" s="118">
        <v>31.817999999999998</v>
      </c>
      <c r="G199" s="118">
        <v>0</v>
      </c>
      <c r="H199" s="118">
        <v>90.075999999999993</v>
      </c>
      <c r="I199" s="118">
        <v>153.62299999999999</v>
      </c>
      <c r="J199" s="118">
        <v>131.77800000000002</v>
      </c>
      <c r="K199" s="118" t="s">
        <v>103</v>
      </c>
      <c r="M199" s="135"/>
      <c r="N199" s="135"/>
      <c r="O199" s="135"/>
      <c r="Q199" s="128"/>
      <c r="R199" s="128"/>
      <c r="S199" s="128"/>
      <c r="T199" s="128"/>
      <c r="U199" s="128"/>
      <c r="V199" s="128"/>
    </row>
    <row r="200" spans="1:22" s="113" customFormat="1" ht="9" customHeight="1">
      <c r="A200" s="136" t="s">
        <v>7</v>
      </c>
      <c r="B200" s="118">
        <f t="shared" si="11"/>
        <v>1633.3490000000002</v>
      </c>
      <c r="C200" s="118">
        <v>1356.9580000000001</v>
      </c>
      <c r="D200" s="118">
        <v>121.50599999999999</v>
      </c>
      <c r="E200" s="118">
        <v>65.749000000000009</v>
      </c>
      <c r="F200" s="118">
        <v>16.152000000000001</v>
      </c>
      <c r="G200" s="118">
        <v>0</v>
      </c>
      <c r="H200" s="118">
        <v>20.038</v>
      </c>
      <c r="I200" s="118">
        <v>29.729999999999997</v>
      </c>
      <c r="J200" s="118">
        <v>23.215999999999998</v>
      </c>
      <c r="K200" s="118" t="s">
        <v>103</v>
      </c>
      <c r="M200" s="135"/>
      <c r="N200" s="135"/>
      <c r="O200" s="135"/>
      <c r="Q200" s="128"/>
      <c r="R200" s="128"/>
      <c r="S200" s="128"/>
      <c r="T200" s="128"/>
      <c r="U200" s="128"/>
      <c r="V200" s="128"/>
    </row>
    <row r="201" spans="1:22" s="113" customFormat="1" ht="9" customHeight="1">
      <c r="A201" s="136" t="s">
        <v>8</v>
      </c>
      <c r="B201" s="118">
        <f t="shared" si="11"/>
        <v>8593.1360000000041</v>
      </c>
      <c r="C201" s="118">
        <v>8125.3500000000013</v>
      </c>
      <c r="D201" s="118">
        <v>93.088000000000008</v>
      </c>
      <c r="E201" s="118">
        <v>164.59899999999999</v>
      </c>
      <c r="F201" s="118">
        <v>2.0909999999999997</v>
      </c>
      <c r="G201" s="118">
        <v>0</v>
      </c>
      <c r="H201" s="118">
        <v>23.324999999999999</v>
      </c>
      <c r="I201" s="118">
        <v>114.62899999999999</v>
      </c>
      <c r="J201" s="118">
        <v>70.054000000000002</v>
      </c>
      <c r="K201" s="118" t="s">
        <v>103</v>
      </c>
      <c r="M201" s="135"/>
      <c r="N201" s="135"/>
      <c r="O201" s="135"/>
      <c r="Q201" s="128"/>
      <c r="R201" s="128"/>
      <c r="S201" s="128"/>
      <c r="T201" s="128"/>
      <c r="U201" s="128"/>
      <c r="V201" s="128"/>
    </row>
    <row r="202" spans="1:22" s="113" customFormat="1" ht="9" customHeight="1">
      <c r="A202" s="137" t="s">
        <v>9</v>
      </c>
      <c r="B202" s="121">
        <f t="shared" si="11"/>
        <v>6370.0439999999999</v>
      </c>
      <c r="C202" s="121">
        <v>5347.1109999999999</v>
      </c>
      <c r="D202" s="121">
        <v>159.50299999999999</v>
      </c>
      <c r="E202" s="121">
        <v>388.01399999999995</v>
      </c>
      <c r="F202" s="121">
        <v>46.466000000000001</v>
      </c>
      <c r="G202" s="121">
        <v>0</v>
      </c>
      <c r="H202" s="121">
        <v>78.062999999999988</v>
      </c>
      <c r="I202" s="121">
        <v>201.46800000000002</v>
      </c>
      <c r="J202" s="121">
        <v>149.41900000000001</v>
      </c>
      <c r="K202" s="121" t="s">
        <v>103</v>
      </c>
      <c r="M202" s="135"/>
      <c r="N202" s="135"/>
      <c r="O202" s="135"/>
      <c r="P202" s="119"/>
      <c r="Q202" s="128"/>
      <c r="R202" s="128"/>
      <c r="S202" s="128"/>
      <c r="T202" s="128"/>
      <c r="U202" s="128"/>
      <c r="V202" s="128"/>
    </row>
    <row r="203" spans="1:22" s="113" customFormat="1" ht="9" customHeight="1">
      <c r="A203" s="136" t="s">
        <v>10</v>
      </c>
      <c r="B203" s="118">
        <f t="shared" si="11"/>
        <v>27917.150999999998</v>
      </c>
      <c r="C203" s="118">
        <v>21059.97</v>
      </c>
      <c r="D203" s="118">
        <v>1826.8520000000001</v>
      </c>
      <c r="E203" s="118">
        <v>3525.2569999999996</v>
      </c>
      <c r="F203" s="118">
        <v>0</v>
      </c>
      <c r="G203" s="118">
        <v>0</v>
      </c>
      <c r="H203" s="118">
        <v>104.38600000000001</v>
      </c>
      <c r="I203" s="118">
        <v>364.54399999999998</v>
      </c>
      <c r="J203" s="118">
        <v>1036.1420000000001</v>
      </c>
      <c r="K203" s="118" t="s">
        <v>103</v>
      </c>
      <c r="M203" s="135"/>
      <c r="N203" s="135"/>
      <c r="O203" s="135"/>
      <c r="P203" s="119"/>
      <c r="Q203" s="128"/>
      <c r="R203" s="128"/>
      <c r="S203" s="128"/>
      <c r="T203" s="128"/>
      <c r="U203" s="128"/>
      <c r="V203" s="128"/>
    </row>
    <row r="204" spans="1:22" s="113" customFormat="1" ht="9" customHeight="1">
      <c r="A204" s="136" t="s">
        <v>11</v>
      </c>
      <c r="B204" s="118">
        <f t="shared" si="11"/>
        <v>2948.069</v>
      </c>
      <c r="C204" s="118">
        <v>2507.4070000000002</v>
      </c>
      <c r="D204" s="118">
        <v>206.30500000000001</v>
      </c>
      <c r="E204" s="118">
        <v>121.57199999999999</v>
      </c>
      <c r="F204" s="118">
        <v>0</v>
      </c>
      <c r="G204" s="118">
        <v>0</v>
      </c>
      <c r="H204" s="118">
        <v>29.375999999999998</v>
      </c>
      <c r="I204" s="118">
        <v>48.277999999999992</v>
      </c>
      <c r="J204" s="118">
        <v>35.131</v>
      </c>
      <c r="K204" s="118" t="s">
        <v>103</v>
      </c>
      <c r="M204" s="135"/>
      <c r="N204" s="135"/>
      <c r="O204" s="135"/>
      <c r="P204" s="134"/>
      <c r="Q204" s="128"/>
      <c r="R204" s="128"/>
      <c r="S204" s="128"/>
      <c r="T204" s="128"/>
      <c r="U204" s="128"/>
      <c r="V204" s="128"/>
    </row>
    <row r="205" spans="1:22" s="113" customFormat="1" ht="9" customHeight="1">
      <c r="A205" s="136" t="s">
        <v>12</v>
      </c>
      <c r="B205" s="118">
        <f t="shared" si="11"/>
        <v>8082.6430000000009</v>
      </c>
      <c r="C205" s="118">
        <v>6985.308</v>
      </c>
      <c r="D205" s="118">
        <v>227.03800000000004</v>
      </c>
      <c r="E205" s="118">
        <v>459.92500000000001</v>
      </c>
      <c r="F205" s="118">
        <v>0</v>
      </c>
      <c r="G205" s="118">
        <v>0</v>
      </c>
      <c r="H205" s="118">
        <v>83.259</v>
      </c>
      <c r="I205" s="118">
        <v>136.16899999999998</v>
      </c>
      <c r="J205" s="118">
        <v>190.94400000000002</v>
      </c>
      <c r="K205" s="118" t="s">
        <v>103</v>
      </c>
      <c r="M205" s="135"/>
      <c r="N205" s="135"/>
      <c r="O205" s="135"/>
      <c r="P205" s="134"/>
      <c r="Q205" s="128"/>
      <c r="R205" s="128"/>
      <c r="S205" s="128"/>
      <c r="T205" s="128"/>
      <c r="U205" s="128"/>
      <c r="V205" s="128"/>
    </row>
    <row r="206" spans="1:22" s="113" customFormat="1" ht="9" customHeight="1">
      <c r="A206" s="137" t="s">
        <v>13</v>
      </c>
      <c r="B206" s="121">
        <f t="shared" si="11"/>
        <v>4681.1710000000003</v>
      </c>
      <c r="C206" s="121">
        <v>4279.0929999999998</v>
      </c>
      <c r="D206" s="121">
        <v>118.902</v>
      </c>
      <c r="E206" s="121">
        <v>127.33699999999999</v>
      </c>
      <c r="F206" s="121">
        <v>1.7089999999999999</v>
      </c>
      <c r="G206" s="121">
        <v>0</v>
      </c>
      <c r="H206" s="121">
        <v>29.317999999999998</v>
      </c>
      <c r="I206" s="121">
        <v>81.853000000000009</v>
      </c>
      <c r="J206" s="121">
        <v>42.959000000000003</v>
      </c>
      <c r="K206" s="121" t="s">
        <v>103</v>
      </c>
      <c r="M206" s="135"/>
      <c r="N206" s="135"/>
      <c r="O206" s="135"/>
      <c r="P206" s="134"/>
      <c r="Q206" s="128"/>
      <c r="R206" s="128"/>
      <c r="S206" s="128"/>
      <c r="T206" s="128"/>
      <c r="U206" s="128"/>
      <c r="V206" s="128"/>
    </row>
    <row r="207" spans="1:22" s="113" customFormat="1" ht="9" customHeight="1">
      <c r="A207" s="136" t="s">
        <v>14</v>
      </c>
      <c r="B207" s="118">
        <f t="shared" si="11"/>
        <v>4059.3289999999997</v>
      </c>
      <c r="C207" s="118">
        <v>3353.9069999999997</v>
      </c>
      <c r="D207" s="118">
        <v>468.78</v>
      </c>
      <c r="E207" s="118">
        <v>126.625</v>
      </c>
      <c r="F207" s="118">
        <v>0</v>
      </c>
      <c r="G207" s="118">
        <v>0</v>
      </c>
      <c r="H207" s="118">
        <v>16.778000000000002</v>
      </c>
      <c r="I207" s="118">
        <v>46.671000000000006</v>
      </c>
      <c r="J207" s="118">
        <v>46.567999999999998</v>
      </c>
      <c r="K207" s="118" t="s">
        <v>103</v>
      </c>
      <c r="M207" s="135"/>
      <c r="N207" s="135"/>
      <c r="O207" s="135"/>
      <c r="P207" s="134"/>
      <c r="Q207" s="128"/>
      <c r="R207" s="128"/>
      <c r="S207" s="128"/>
      <c r="T207" s="128"/>
      <c r="U207" s="128"/>
      <c r="V207" s="128"/>
    </row>
    <row r="208" spans="1:22" s="113" customFormat="1" ht="9" customHeight="1">
      <c r="A208" s="136" t="s">
        <v>15</v>
      </c>
      <c r="B208" s="118">
        <f t="shared" si="11"/>
        <v>13144.115000000002</v>
      </c>
      <c r="C208" s="118">
        <v>10952.201000000001</v>
      </c>
      <c r="D208" s="118">
        <v>248.03800000000001</v>
      </c>
      <c r="E208" s="118">
        <v>1173.4570000000003</v>
      </c>
      <c r="F208" s="118">
        <v>0</v>
      </c>
      <c r="G208" s="118">
        <v>0</v>
      </c>
      <c r="H208" s="118">
        <v>67.265999999999991</v>
      </c>
      <c r="I208" s="118">
        <v>298.78899999999999</v>
      </c>
      <c r="J208" s="118">
        <v>404.36400000000003</v>
      </c>
      <c r="K208" s="118" t="s">
        <v>103</v>
      </c>
      <c r="M208" s="135"/>
      <c r="N208" s="135"/>
      <c r="O208" s="135"/>
      <c r="P208" s="134"/>
      <c r="Q208" s="128"/>
      <c r="R208" s="128"/>
      <c r="S208" s="128"/>
      <c r="T208" s="128"/>
      <c r="U208" s="128"/>
      <c r="V208" s="128"/>
    </row>
    <row r="209" spans="1:22" s="113" customFormat="1" ht="9" customHeight="1">
      <c r="A209" s="136" t="s">
        <v>16</v>
      </c>
      <c r="B209" s="118">
        <f t="shared" si="11"/>
        <v>24634.890000000003</v>
      </c>
      <c r="C209" s="118">
        <v>22417.972000000002</v>
      </c>
      <c r="D209" s="118">
        <v>197.21499999999997</v>
      </c>
      <c r="E209" s="118">
        <v>1138.4769999999999</v>
      </c>
      <c r="F209" s="118">
        <v>0</v>
      </c>
      <c r="G209" s="118">
        <v>0</v>
      </c>
      <c r="H209" s="118">
        <v>123.32700000000001</v>
      </c>
      <c r="I209" s="118">
        <v>269.697</v>
      </c>
      <c r="J209" s="118">
        <v>488.20199999999994</v>
      </c>
      <c r="K209" s="118" t="s">
        <v>103</v>
      </c>
      <c r="M209" s="135"/>
      <c r="N209" s="135"/>
      <c r="O209" s="135"/>
      <c r="P209" s="134"/>
      <c r="Q209" s="128"/>
      <c r="R209" s="128"/>
      <c r="S209" s="128"/>
      <c r="T209" s="128"/>
      <c r="U209" s="128"/>
      <c r="V209" s="128"/>
    </row>
    <row r="210" spans="1:22" s="113" customFormat="1" ht="9" customHeight="1">
      <c r="A210" s="137" t="s">
        <v>17</v>
      </c>
      <c r="B210" s="121">
        <f t="shared" si="11"/>
        <v>6617.7609999999986</v>
      </c>
      <c r="C210" s="121">
        <v>5536.7699999999995</v>
      </c>
      <c r="D210" s="121">
        <v>455.59599999999989</v>
      </c>
      <c r="E210" s="121">
        <v>314.55499999999995</v>
      </c>
      <c r="F210" s="121">
        <v>31.579000000000001</v>
      </c>
      <c r="G210" s="121">
        <v>0</v>
      </c>
      <c r="H210" s="121">
        <v>19.557999999999996</v>
      </c>
      <c r="I210" s="121">
        <v>138.446</v>
      </c>
      <c r="J210" s="121">
        <v>121.25699999999999</v>
      </c>
      <c r="K210" s="121" t="s">
        <v>103</v>
      </c>
      <c r="M210" s="135"/>
      <c r="N210" s="135"/>
      <c r="O210" s="135"/>
      <c r="P210" s="134"/>
      <c r="Q210" s="128"/>
      <c r="R210" s="128"/>
      <c r="S210" s="128"/>
      <c r="T210" s="128"/>
      <c r="U210" s="128"/>
      <c r="V210" s="128"/>
    </row>
    <row r="211" spans="1:22" s="113" customFormat="1" ht="9" customHeight="1">
      <c r="A211" s="136" t="s">
        <v>18</v>
      </c>
      <c r="B211" s="118">
        <f t="shared" si="11"/>
        <v>3240.7920000000004</v>
      </c>
      <c r="C211" s="118">
        <v>2657.6110000000003</v>
      </c>
      <c r="D211" s="118">
        <v>363.577</v>
      </c>
      <c r="E211" s="118">
        <v>115.75300000000001</v>
      </c>
      <c r="F211" s="118">
        <v>0</v>
      </c>
      <c r="G211" s="118">
        <v>0</v>
      </c>
      <c r="H211" s="118">
        <v>10.827</v>
      </c>
      <c r="I211" s="118">
        <v>33.210999999999999</v>
      </c>
      <c r="J211" s="118">
        <v>59.813000000000009</v>
      </c>
      <c r="K211" s="118" t="s">
        <v>103</v>
      </c>
      <c r="M211" s="135"/>
      <c r="N211" s="135"/>
      <c r="O211" s="135"/>
      <c r="P211" s="134"/>
      <c r="Q211" s="128"/>
      <c r="R211" s="128"/>
      <c r="S211" s="128"/>
      <c r="T211" s="128"/>
      <c r="U211" s="128"/>
      <c r="V211" s="128"/>
    </row>
    <row r="212" spans="1:22" s="113" customFormat="1" ht="9" customHeight="1">
      <c r="A212" s="136" t="s">
        <v>19</v>
      </c>
      <c r="B212" s="118">
        <f t="shared" si="11"/>
        <v>2225.7820000000002</v>
      </c>
      <c r="C212" s="118">
        <v>1864.319</v>
      </c>
      <c r="D212" s="118">
        <v>216.49</v>
      </c>
      <c r="E212" s="118">
        <v>63.231999999999999</v>
      </c>
      <c r="F212" s="118">
        <v>0</v>
      </c>
      <c r="G212" s="118">
        <v>0</v>
      </c>
      <c r="H212" s="118">
        <v>25.807000000000002</v>
      </c>
      <c r="I212" s="118">
        <v>37.622999999999998</v>
      </c>
      <c r="J212" s="118">
        <v>18.311</v>
      </c>
      <c r="K212" s="118" t="s">
        <v>103</v>
      </c>
      <c r="M212" s="135"/>
      <c r="N212" s="135"/>
      <c r="O212" s="135"/>
      <c r="P212" s="134"/>
      <c r="Q212" s="128"/>
      <c r="R212" s="128"/>
      <c r="S212" s="128"/>
      <c r="T212" s="128"/>
      <c r="U212" s="128"/>
      <c r="V212" s="128"/>
    </row>
    <row r="213" spans="1:22" s="113" customFormat="1" ht="9" customHeight="1">
      <c r="A213" s="136" t="s">
        <v>20</v>
      </c>
      <c r="B213" s="118">
        <f t="shared" si="11"/>
        <v>9977.4050000000007</v>
      </c>
      <c r="C213" s="118">
        <v>7880.3679999999995</v>
      </c>
      <c r="D213" s="118">
        <v>120.166</v>
      </c>
      <c r="E213" s="118">
        <v>1259.386</v>
      </c>
      <c r="F213" s="118">
        <v>20.625000000000004</v>
      </c>
      <c r="G213" s="118">
        <v>0</v>
      </c>
      <c r="H213" s="118">
        <v>56.224999999999994</v>
      </c>
      <c r="I213" s="118">
        <v>278.286</v>
      </c>
      <c r="J213" s="118">
        <v>362.34900000000005</v>
      </c>
      <c r="K213" s="118" t="s">
        <v>103</v>
      </c>
      <c r="M213" s="135"/>
      <c r="N213" s="135"/>
      <c r="O213" s="135"/>
      <c r="P213" s="134"/>
      <c r="Q213" s="128"/>
      <c r="R213" s="128"/>
      <c r="S213" s="128"/>
      <c r="T213" s="128"/>
      <c r="U213" s="128"/>
      <c r="V213" s="128"/>
    </row>
    <row r="214" spans="1:22" s="113" customFormat="1" ht="9" customHeight="1">
      <c r="A214" s="137" t="s">
        <v>21</v>
      </c>
      <c r="B214" s="121">
        <f t="shared" si="11"/>
        <v>5196.1140000000005</v>
      </c>
      <c r="C214" s="121">
        <v>4503.68</v>
      </c>
      <c r="D214" s="121">
        <v>463.57299999999998</v>
      </c>
      <c r="E214" s="121">
        <v>103.07000000000001</v>
      </c>
      <c r="F214" s="121">
        <v>1.3330000000000004</v>
      </c>
      <c r="G214" s="121">
        <v>2.2109999999999999</v>
      </c>
      <c r="H214" s="121">
        <v>19.190999999999999</v>
      </c>
      <c r="I214" s="121">
        <v>54.852999999999994</v>
      </c>
      <c r="J214" s="121">
        <v>48.203000000000003</v>
      </c>
      <c r="K214" s="121" t="s">
        <v>103</v>
      </c>
      <c r="M214" s="135"/>
      <c r="N214" s="135"/>
      <c r="O214" s="135"/>
      <c r="P214" s="134"/>
      <c r="Q214" s="128"/>
      <c r="R214" s="128"/>
      <c r="S214" s="128"/>
      <c r="T214" s="128"/>
      <c r="U214" s="128"/>
      <c r="V214" s="128"/>
    </row>
    <row r="215" spans="1:22" s="113" customFormat="1" ht="9" customHeight="1">
      <c r="A215" s="136" t="s">
        <v>22</v>
      </c>
      <c r="B215" s="118">
        <f t="shared" si="11"/>
        <v>8407.8449999999993</v>
      </c>
      <c r="C215" s="118">
        <v>7152.9289999999992</v>
      </c>
      <c r="D215" s="118">
        <v>461.59000000000003</v>
      </c>
      <c r="E215" s="118">
        <v>421.52100000000002</v>
      </c>
      <c r="F215" s="118">
        <v>0</v>
      </c>
      <c r="G215" s="118">
        <v>0</v>
      </c>
      <c r="H215" s="118">
        <v>62.95000000000001</v>
      </c>
      <c r="I215" s="118">
        <v>99.948999999999998</v>
      </c>
      <c r="J215" s="118">
        <v>208.90600000000003</v>
      </c>
      <c r="K215" s="118" t="s">
        <v>103</v>
      </c>
      <c r="M215" s="135"/>
      <c r="N215" s="135"/>
      <c r="O215" s="135"/>
      <c r="P215" s="134"/>
      <c r="Q215" s="128"/>
      <c r="R215" s="128"/>
      <c r="S215" s="128"/>
      <c r="T215" s="128"/>
      <c r="U215" s="128"/>
      <c r="V215" s="128"/>
    </row>
    <row r="216" spans="1:22" s="113" customFormat="1" ht="9" customHeight="1">
      <c r="A216" s="136" t="s">
        <v>23</v>
      </c>
      <c r="B216" s="118">
        <f t="shared" si="11"/>
        <v>3415.0810000000006</v>
      </c>
      <c r="C216" s="118">
        <v>2892.9250000000002</v>
      </c>
      <c r="D216" s="118">
        <v>199.679</v>
      </c>
      <c r="E216" s="118">
        <v>204.83600000000001</v>
      </c>
      <c r="F216" s="118">
        <v>0</v>
      </c>
      <c r="G216" s="118">
        <v>0</v>
      </c>
      <c r="H216" s="118">
        <v>23.532999999999998</v>
      </c>
      <c r="I216" s="118">
        <v>37.995999999999995</v>
      </c>
      <c r="J216" s="118">
        <v>56.112000000000002</v>
      </c>
      <c r="K216" s="118" t="s">
        <v>103</v>
      </c>
      <c r="M216" s="135"/>
      <c r="N216" s="135"/>
      <c r="O216" s="135"/>
      <c r="P216" s="134"/>
      <c r="Q216" s="128"/>
      <c r="R216" s="128"/>
      <c r="S216" s="128"/>
      <c r="T216" s="128"/>
      <c r="U216" s="128"/>
      <c r="V216" s="128"/>
    </row>
    <row r="217" spans="1:22" s="113" customFormat="1" ht="9" customHeight="1">
      <c r="A217" s="136" t="s">
        <v>106</v>
      </c>
      <c r="B217" s="118">
        <f t="shared" si="11"/>
        <v>2269.1289999999995</v>
      </c>
      <c r="C217" s="118">
        <v>1779.1459999999997</v>
      </c>
      <c r="D217" s="118">
        <v>122.93600000000004</v>
      </c>
      <c r="E217" s="118">
        <v>138.696</v>
      </c>
      <c r="F217" s="118">
        <v>3.7439999999999998</v>
      </c>
      <c r="G217" s="118">
        <v>0</v>
      </c>
      <c r="H217" s="118">
        <v>84.036000000000001</v>
      </c>
      <c r="I217" s="118">
        <v>72.592999999999989</v>
      </c>
      <c r="J217" s="118">
        <v>67.977999999999994</v>
      </c>
      <c r="K217" s="118" t="s">
        <v>103</v>
      </c>
      <c r="M217" s="135"/>
      <c r="N217" s="135"/>
      <c r="O217" s="135"/>
      <c r="P217" s="134"/>
      <c r="Q217" s="128"/>
      <c r="R217" s="128"/>
      <c r="S217" s="128"/>
      <c r="T217" s="128"/>
      <c r="U217" s="128"/>
      <c r="V217" s="128"/>
    </row>
    <row r="218" spans="1:22" s="113" customFormat="1" ht="9" customHeight="1">
      <c r="A218" s="137" t="s">
        <v>25</v>
      </c>
      <c r="B218" s="121">
        <f t="shared" si="11"/>
        <v>4088.8240000000001</v>
      </c>
      <c r="C218" s="121">
        <v>3476.48</v>
      </c>
      <c r="D218" s="121">
        <v>262.34900000000005</v>
      </c>
      <c r="E218" s="121">
        <v>189.30500000000006</v>
      </c>
      <c r="F218" s="121">
        <v>0</v>
      </c>
      <c r="G218" s="121">
        <v>0</v>
      </c>
      <c r="H218" s="121">
        <v>22.21</v>
      </c>
      <c r="I218" s="121">
        <v>67.069999999999993</v>
      </c>
      <c r="J218" s="121">
        <v>71.41</v>
      </c>
      <c r="K218" s="121" t="s">
        <v>103</v>
      </c>
      <c r="M218" s="135"/>
      <c r="N218" s="135"/>
      <c r="O218" s="135"/>
      <c r="P218" s="134"/>
      <c r="Q218" s="128"/>
      <c r="R218" s="128"/>
      <c r="S218" s="128"/>
      <c r="T218" s="128"/>
      <c r="U218" s="128"/>
      <c r="V218" s="128"/>
    </row>
    <row r="219" spans="1:22" s="113" customFormat="1" ht="9" customHeight="1">
      <c r="A219" s="136" t="s">
        <v>26</v>
      </c>
      <c r="B219" s="118">
        <f t="shared" si="11"/>
        <v>4978.6660000000011</v>
      </c>
      <c r="C219" s="118">
        <v>4342.6640000000007</v>
      </c>
      <c r="D219" s="118">
        <v>92.593999999999994</v>
      </c>
      <c r="E219" s="118">
        <v>249.929</v>
      </c>
      <c r="F219" s="118">
        <v>2.399</v>
      </c>
      <c r="G219" s="118">
        <v>0</v>
      </c>
      <c r="H219" s="118">
        <v>62.533000000000001</v>
      </c>
      <c r="I219" s="118">
        <v>133.15099999999998</v>
      </c>
      <c r="J219" s="118">
        <v>95.396000000000015</v>
      </c>
      <c r="K219" s="118" t="s">
        <v>103</v>
      </c>
      <c r="M219" s="135"/>
      <c r="N219" s="135"/>
      <c r="O219" s="135"/>
      <c r="Q219" s="128"/>
      <c r="R219" s="128"/>
      <c r="S219" s="128"/>
      <c r="T219" s="128"/>
      <c r="U219" s="128"/>
      <c r="V219" s="128"/>
    </row>
    <row r="220" spans="1:22" s="113" customFormat="1" ht="9" customHeight="1">
      <c r="A220" s="136" t="s">
        <v>27</v>
      </c>
      <c r="B220" s="118">
        <f t="shared" si="11"/>
        <v>6575.2830000000004</v>
      </c>
      <c r="C220" s="118">
        <v>5863.0429999999997</v>
      </c>
      <c r="D220" s="118">
        <v>75.311999999999998</v>
      </c>
      <c r="E220" s="118">
        <v>291.75599999999997</v>
      </c>
      <c r="F220" s="118">
        <v>48.701000000000001</v>
      </c>
      <c r="G220" s="118">
        <v>0</v>
      </c>
      <c r="H220" s="118">
        <v>60.906999999999996</v>
      </c>
      <c r="I220" s="118">
        <v>140.828</v>
      </c>
      <c r="J220" s="118">
        <v>94.736000000000004</v>
      </c>
      <c r="K220" s="118" t="s">
        <v>103</v>
      </c>
      <c r="M220" s="135"/>
      <c r="N220" s="135"/>
      <c r="O220" s="135"/>
      <c r="Q220" s="128"/>
      <c r="R220" s="128"/>
      <c r="S220" s="128"/>
      <c r="T220" s="128"/>
      <c r="U220" s="128"/>
      <c r="V220" s="128"/>
    </row>
    <row r="221" spans="1:22" s="113" customFormat="1" ht="9" customHeight="1">
      <c r="A221" s="136" t="s">
        <v>28</v>
      </c>
      <c r="B221" s="118">
        <f t="shared" si="11"/>
        <v>10388.994000000002</v>
      </c>
      <c r="C221" s="118">
        <v>9869.0060000000012</v>
      </c>
      <c r="D221" s="118">
        <v>190.37400000000002</v>
      </c>
      <c r="E221" s="118">
        <v>158.76000000000002</v>
      </c>
      <c r="F221" s="118">
        <v>0</v>
      </c>
      <c r="G221" s="118">
        <v>19.150999999999996</v>
      </c>
      <c r="H221" s="118">
        <v>15.761999999999997</v>
      </c>
      <c r="I221" s="118">
        <v>65.463999999999999</v>
      </c>
      <c r="J221" s="118">
        <v>70.47699999999999</v>
      </c>
      <c r="K221" s="118" t="s">
        <v>103</v>
      </c>
      <c r="M221" s="135"/>
      <c r="N221" s="135"/>
      <c r="O221" s="135"/>
      <c r="Q221" s="128"/>
      <c r="R221" s="128"/>
      <c r="S221" s="128"/>
      <c r="T221" s="128"/>
      <c r="U221" s="128"/>
      <c r="V221" s="128"/>
    </row>
    <row r="222" spans="1:22" s="113" customFormat="1" ht="9" customHeight="1">
      <c r="A222" s="137" t="s">
        <v>29</v>
      </c>
      <c r="B222" s="121">
        <f t="shared" si="11"/>
        <v>6688.0690000000004</v>
      </c>
      <c r="C222" s="121">
        <v>5015.0960000000005</v>
      </c>
      <c r="D222" s="121">
        <v>197.21499999999997</v>
      </c>
      <c r="E222" s="121">
        <v>358.19100000000009</v>
      </c>
      <c r="F222" s="121">
        <v>748.86800000000017</v>
      </c>
      <c r="G222" s="121">
        <v>0.62100000000000011</v>
      </c>
      <c r="H222" s="121">
        <v>24.177</v>
      </c>
      <c r="I222" s="121">
        <v>161.01800000000003</v>
      </c>
      <c r="J222" s="121">
        <v>182.88300000000001</v>
      </c>
      <c r="K222" s="121" t="s">
        <v>103</v>
      </c>
      <c r="M222" s="135"/>
      <c r="N222" s="135"/>
      <c r="O222" s="135"/>
      <c r="Q222" s="128"/>
      <c r="R222" s="128"/>
      <c r="S222" s="128"/>
      <c r="T222" s="128"/>
      <c r="U222" s="128"/>
      <c r="V222" s="128"/>
    </row>
    <row r="223" spans="1:22" s="113" customFormat="1" ht="9" customHeight="1">
      <c r="A223" s="136" t="s">
        <v>30</v>
      </c>
      <c r="B223" s="118">
        <f t="shared" si="11"/>
        <v>2145.1899999999996</v>
      </c>
      <c r="C223" s="118">
        <v>1882.5809999999997</v>
      </c>
      <c r="D223" s="118">
        <v>171.19499999999999</v>
      </c>
      <c r="E223" s="118">
        <v>43.633000000000003</v>
      </c>
      <c r="F223" s="118">
        <v>0</v>
      </c>
      <c r="G223" s="118">
        <v>0</v>
      </c>
      <c r="H223" s="118">
        <v>17.869</v>
      </c>
      <c r="I223" s="118">
        <v>11.027999999999999</v>
      </c>
      <c r="J223" s="118">
        <v>18.883999999999997</v>
      </c>
      <c r="K223" s="118" t="s">
        <v>103</v>
      </c>
      <c r="M223" s="135"/>
      <c r="N223" s="135"/>
      <c r="O223" s="135"/>
      <c r="Q223" s="128"/>
      <c r="R223" s="128"/>
      <c r="S223" s="128"/>
      <c r="T223" s="128"/>
      <c r="U223" s="128"/>
      <c r="V223" s="128"/>
    </row>
    <row r="224" spans="1:22" s="113" customFormat="1" ht="9" customHeight="1">
      <c r="A224" s="136" t="s">
        <v>31</v>
      </c>
      <c r="B224" s="118">
        <f t="shared" si="11"/>
        <v>12862.442999999999</v>
      </c>
      <c r="C224" s="118">
        <v>11690.94</v>
      </c>
      <c r="D224" s="118">
        <v>248.14099999999999</v>
      </c>
      <c r="E224" s="118">
        <v>452.93700000000001</v>
      </c>
      <c r="F224" s="118">
        <v>64.972999999999999</v>
      </c>
      <c r="G224" s="118">
        <v>11.043999999999999</v>
      </c>
      <c r="H224" s="118">
        <v>57.205000000000005</v>
      </c>
      <c r="I224" s="118">
        <v>170.01799999999997</v>
      </c>
      <c r="J224" s="118">
        <v>167.185</v>
      </c>
      <c r="K224" s="118" t="s">
        <v>103</v>
      </c>
      <c r="M224" s="135"/>
      <c r="N224" s="135"/>
      <c r="O224" s="135"/>
      <c r="Q224" s="128"/>
      <c r="R224" s="128"/>
      <c r="S224" s="128"/>
      <c r="T224" s="128"/>
      <c r="U224" s="128"/>
      <c r="V224" s="128"/>
    </row>
    <row r="225" spans="1:22" s="113" customFormat="1" ht="9" customHeight="1">
      <c r="A225" s="136" t="s">
        <v>32</v>
      </c>
      <c r="B225" s="118">
        <f t="shared" si="11"/>
        <v>3376.2219999999998</v>
      </c>
      <c r="C225" s="118">
        <v>2753.8349999999996</v>
      </c>
      <c r="D225" s="118">
        <v>295.505</v>
      </c>
      <c r="E225" s="118">
        <v>180.88700000000003</v>
      </c>
      <c r="F225" s="118">
        <v>2.6219999999999999</v>
      </c>
      <c r="G225" s="118">
        <v>0</v>
      </c>
      <c r="H225" s="118">
        <v>13.759</v>
      </c>
      <c r="I225" s="118">
        <v>69.253000000000014</v>
      </c>
      <c r="J225" s="118">
        <v>60.361000000000004</v>
      </c>
      <c r="K225" s="118" t="s">
        <v>103</v>
      </c>
      <c r="M225" s="135"/>
      <c r="N225" s="135"/>
      <c r="O225" s="135"/>
      <c r="Q225" s="128"/>
      <c r="R225" s="128"/>
      <c r="S225" s="128"/>
      <c r="T225" s="128"/>
      <c r="U225" s="128"/>
      <c r="V225" s="128"/>
    </row>
    <row r="226" spans="1:22" s="113" customFormat="1" ht="9" customHeight="1">
      <c r="A226" s="137" t="s">
        <v>33</v>
      </c>
      <c r="B226" s="121">
        <f t="shared" si="11"/>
        <v>2743.3760000000007</v>
      </c>
      <c r="C226" s="121">
        <v>2267.2920000000004</v>
      </c>
      <c r="D226" s="121">
        <v>303.49399999999997</v>
      </c>
      <c r="E226" s="121">
        <v>85.59</v>
      </c>
      <c r="F226" s="121">
        <v>0</v>
      </c>
      <c r="G226" s="121">
        <v>0</v>
      </c>
      <c r="H226" s="121">
        <v>35.783000000000001</v>
      </c>
      <c r="I226" s="121">
        <v>33.048999999999999</v>
      </c>
      <c r="J226" s="121">
        <v>18.168000000000003</v>
      </c>
      <c r="K226" s="121" t="s">
        <v>103</v>
      </c>
      <c r="M226" s="135"/>
      <c r="N226" s="135"/>
      <c r="O226" s="135"/>
      <c r="Q226" s="128"/>
      <c r="R226" s="128"/>
      <c r="S226" s="128"/>
      <c r="T226" s="128"/>
      <c r="U226" s="128"/>
      <c r="V226" s="128"/>
    </row>
    <row r="227" spans="1:22" s="139" customFormat="1" ht="9" customHeight="1">
      <c r="A227" s="91"/>
      <c r="B227" s="138"/>
      <c r="C227" s="138"/>
      <c r="D227" s="138"/>
      <c r="E227" s="138"/>
      <c r="F227" s="138"/>
      <c r="G227" s="138"/>
      <c r="H227" s="138"/>
      <c r="I227" s="138"/>
      <c r="J227" s="138"/>
      <c r="K227" s="138"/>
    </row>
    <row r="228" spans="1:22" s="113" customFormat="1" ht="9" customHeight="1">
      <c r="A228" s="140">
        <v>2003</v>
      </c>
      <c r="B228" s="141"/>
      <c r="C228" s="141"/>
      <c r="D228" s="141"/>
      <c r="E228" s="141"/>
      <c r="F228" s="141"/>
      <c r="G228" s="141"/>
      <c r="H228" s="141"/>
      <c r="I228" s="141"/>
      <c r="J228" s="141"/>
      <c r="K228" s="141"/>
      <c r="M228" s="134"/>
      <c r="N228" s="134"/>
      <c r="O228" s="134"/>
      <c r="P228" s="134"/>
    </row>
    <row r="229" spans="1:22" s="113" customFormat="1" ht="9" customHeight="1">
      <c r="A229" s="140" t="s">
        <v>1</v>
      </c>
      <c r="B229" s="142">
        <f>SUM(B231:B262)</f>
        <v>225227.79799999998</v>
      </c>
      <c r="C229" s="142">
        <f t="shared" ref="C229:J229" si="12">SUM(C231:C262)</f>
        <v>192101.15100000001</v>
      </c>
      <c r="D229" s="142">
        <f t="shared" si="12"/>
        <v>8541.9689999999991</v>
      </c>
      <c r="E229" s="142">
        <f t="shared" si="12"/>
        <v>12833.774999999998</v>
      </c>
      <c r="F229" s="142">
        <f t="shared" si="12"/>
        <v>1248.1969999999999</v>
      </c>
      <c r="G229" s="142">
        <f t="shared" si="12"/>
        <v>98.012</v>
      </c>
      <c r="H229" s="142">
        <f t="shared" si="12"/>
        <v>2428.5939999999996</v>
      </c>
      <c r="I229" s="142">
        <f t="shared" si="12"/>
        <v>3586.0909999999999</v>
      </c>
      <c r="J229" s="142">
        <f t="shared" si="12"/>
        <v>4390.009</v>
      </c>
      <c r="K229" s="142" t="s">
        <v>103</v>
      </c>
      <c r="L229" s="124"/>
      <c r="M229" s="143"/>
      <c r="N229" s="143"/>
      <c r="O229" s="143"/>
      <c r="P229" s="143"/>
      <c r="Q229" s="133"/>
      <c r="R229" s="133"/>
      <c r="S229" s="133"/>
      <c r="T229" s="133"/>
    </row>
    <row r="230" spans="1:22" s="113" customFormat="1" ht="3.95" customHeight="1">
      <c r="A230" s="140"/>
      <c r="B230" s="142"/>
      <c r="C230" s="142"/>
      <c r="D230" s="142"/>
      <c r="E230" s="142"/>
      <c r="F230" s="142"/>
      <c r="G230" s="142"/>
      <c r="H230" s="142"/>
      <c r="I230" s="142"/>
      <c r="J230" s="142"/>
      <c r="K230" s="142"/>
      <c r="L230" s="133"/>
      <c r="M230" s="143"/>
      <c r="N230" s="143"/>
      <c r="O230" s="143"/>
      <c r="P230" s="143"/>
      <c r="Q230" s="133"/>
      <c r="R230" s="133"/>
      <c r="S230" s="133"/>
      <c r="T230" s="133"/>
    </row>
    <row r="231" spans="1:22" s="113" customFormat="1" ht="9" customHeight="1">
      <c r="A231" s="144" t="s">
        <v>104</v>
      </c>
      <c r="B231" s="145">
        <f>SUM(C231:K231)</f>
        <v>2544.1190000000001</v>
      </c>
      <c r="C231" s="145">
        <v>1990.5260000000003</v>
      </c>
      <c r="D231" s="145">
        <v>262.19799999999998</v>
      </c>
      <c r="E231" s="145">
        <v>153.92700000000002</v>
      </c>
      <c r="F231" s="145">
        <v>0</v>
      </c>
      <c r="G231" s="145">
        <v>0</v>
      </c>
      <c r="H231" s="145">
        <v>45.195999999999998</v>
      </c>
      <c r="I231" s="145">
        <v>42.998000000000012</v>
      </c>
      <c r="J231" s="145">
        <v>49.273999999999994</v>
      </c>
      <c r="K231" s="145" t="s">
        <v>103</v>
      </c>
      <c r="L231" s="118"/>
      <c r="M231" s="118"/>
      <c r="N231" s="118"/>
      <c r="O231" s="146"/>
      <c r="P231" s="146"/>
      <c r="Q231" s="146"/>
      <c r="R231" s="146"/>
      <c r="S231" s="146"/>
      <c r="T231" s="146"/>
      <c r="U231" s="128"/>
      <c r="V231" s="128"/>
    </row>
    <row r="232" spans="1:22" s="113" customFormat="1" ht="9" customHeight="1">
      <c r="A232" s="144" t="s">
        <v>3</v>
      </c>
      <c r="B232" s="145">
        <f t="shared" ref="B232:B262" si="13">SUM(C232:K232)</f>
        <v>6460.3349999999991</v>
      </c>
      <c r="C232" s="145">
        <v>5453.857</v>
      </c>
      <c r="D232" s="145">
        <v>82.412000000000006</v>
      </c>
      <c r="E232" s="145">
        <v>314.33800000000002</v>
      </c>
      <c r="F232" s="145">
        <v>46.677</v>
      </c>
      <c r="G232" s="145">
        <v>0</v>
      </c>
      <c r="H232" s="145">
        <v>279.13900000000001</v>
      </c>
      <c r="I232" s="145">
        <v>179.96299999999999</v>
      </c>
      <c r="J232" s="145">
        <v>103.94900000000001</v>
      </c>
      <c r="K232" s="145" t="s">
        <v>103</v>
      </c>
      <c r="L232" s="118"/>
      <c r="M232" s="118"/>
      <c r="N232" s="118"/>
      <c r="O232" s="146"/>
      <c r="P232" s="146"/>
      <c r="Q232" s="146"/>
      <c r="R232" s="146"/>
      <c r="S232" s="146"/>
      <c r="T232" s="146"/>
      <c r="U232" s="128"/>
      <c r="V232" s="128"/>
    </row>
    <row r="233" spans="1:22" s="113" customFormat="1" ht="9" customHeight="1">
      <c r="A233" s="144" t="s">
        <v>105</v>
      </c>
      <c r="B233" s="145">
        <f t="shared" si="13"/>
        <v>1499.9849999999997</v>
      </c>
      <c r="C233" s="145">
        <v>1317.7709999999997</v>
      </c>
      <c r="D233" s="145">
        <v>53.138000000000005</v>
      </c>
      <c r="E233" s="145">
        <v>55.226999999999997</v>
      </c>
      <c r="F233" s="145">
        <v>0.10300000000000004</v>
      </c>
      <c r="G233" s="145">
        <v>0</v>
      </c>
      <c r="H233" s="145">
        <v>35.800999999999995</v>
      </c>
      <c r="I233" s="145">
        <v>19.225999999999999</v>
      </c>
      <c r="J233" s="145">
        <v>18.719000000000001</v>
      </c>
      <c r="K233" s="145" t="s">
        <v>103</v>
      </c>
      <c r="L233" s="118"/>
      <c r="M233" s="118"/>
      <c r="N233" s="118"/>
      <c r="O233" s="146"/>
      <c r="P233" s="146"/>
      <c r="Q233" s="146"/>
      <c r="R233" s="146"/>
      <c r="S233" s="146"/>
      <c r="T233" s="146"/>
      <c r="U233" s="128"/>
      <c r="V233" s="128"/>
    </row>
    <row r="234" spans="1:22" s="113" customFormat="1" ht="9" customHeight="1">
      <c r="A234" s="137" t="s">
        <v>5</v>
      </c>
      <c r="B234" s="121">
        <f t="shared" si="13"/>
        <v>2704.174</v>
      </c>
      <c r="C234" s="121">
        <v>2416.1440000000002</v>
      </c>
      <c r="D234" s="121">
        <v>93.942000000000007</v>
      </c>
      <c r="E234" s="121">
        <v>77.272999999999982</v>
      </c>
      <c r="F234" s="121">
        <v>2.6390000000000002</v>
      </c>
      <c r="G234" s="121">
        <v>49.32500000000001</v>
      </c>
      <c r="H234" s="121">
        <v>15.748000000000001</v>
      </c>
      <c r="I234" s="121">
        <v>25.525999999999996</v>
      </c>
      <c r="J234" s="121">
        <v>23.576999999999998</v>
      </c>
      <c r="K234" s="121" t="s">
        <v>103</v>
      </c>
      <c r="L234" s="118"/>
      <c r="M234" s="118"/>
      <c r="N234" s="118"/>
      <c r="O234" s="146"/>
      <c r="P234" s="146"/>
      <c r="Q234" s="146"/>
      <c r="R234" s="146"/>
      <c r="S234" s="146"/>
      <c r="T234" s="146"/>
      <c r="U234" s="128"/>
      <c r="V234" s="128"/>
    </row>
    <row r="235" spans="1:22" s="113" customFormat="1" ht="9" customHeight="1">
      <c r="A235" s="144" t="s">
        <v>6</v>
      </c>
      <c r="B235" s="145">
        <f t="shared" si="13"/>
        <v>5409.44</v>
      </c>
      <c r="C235" s="145">
        <v>4481.8339999999998</v>
      </c>
      <c r="D235" s="145">
        <v>113.53299999999999</v>
      </c>
      <c r="E235" s="145">
        <v>390.07299999999992</v>
      </c>
      <c r="F235" s="145">
        <v>34.038000000000004</v>
      </c>
      <c r="G235" s="145">
        <v>0</v>
      </c>
      <c r="H235" s="145">
        <v>116.55300000000001</v>
      </c>
      <c r="I235" s="145">
        <v>137.21900000000002</v>
      </c>
      <c r="J235" s="145">
        <v>136.19</v>
      </c>
      <c r="K235" s="145" t="s">
        <v>103</v>
      </c>
      <c r="L235" s="118"/>
      <c r="M235" s="118"/>
      <c r="N235" s="118"/>
      <c r="O235" s="146"/>
      <c r="P235" s="146"/>
      <c r="Q235" s="146"/>
      <c r="R235" s="146"/>
      <c r="S235" s="146"/>
      <c r="T235" s="146"/>
      <c r="U235" s="128"/>
      <c r="V235" s="128"/>
    </row>
    <row r="236" spans="1:22" s="113" customFormat="1" ht="9" customHeight="1">
      <c r="A236" s="144" t="s">
        <v>7</v>
      </c>
      <c r="B236" s="145">
        <f t="shared" si="13"/>
        <v>1830.848</v>
      </c>
      <c r="C236" s="145">
        <v>1524.452</v>
      </c>
      <c r="D236" s="145">
        <v>130.471</v>
      </c>
      <c r="E236" s="145">
        <v>72.460999999999999</v>
      </c>
      <c r="F236" s="145">
        <v>17.306000000000001</v>
      </c>
      <c r="G236" s="145">
        <v>0</v>
      </c>
      <c r="H236" s="145">
        <v>34.448999999999998</v>
      </c>
      <c r="I236" s="145">
        <v>28.533000000000001</v>
      </c>
      <c r="J236" s="145">
        <v>23.176000000000002</v>
      </c>
      <c r="K236" s="145" t="s">
        <v>103</v>
      </c>
      <c r="L236" s="118"/>
      <c r="M236" s="118"/>
      <c r="N236" s="118"/>
      <c r="O236" s="146"/>
      <c r="P236" s="146"/>
      <c r="Q236" s="146"/>
      <c r="R236" s="146"/>
      <c r="S236" s="146"/>
      <c r="T236" s="146"/>
      <c r="U236" s="128"/>
      <c r="V236" s="128"/>
    </row>
    <row r="237" spans="1:22" s="113" customFormat="1" ht="9" customHeight="1">
      <c r="A237" s="144" t="s">
        <v>8</v>
      </c>
      <c r="B237" s="145">
        <f t="shared" si="13"/>
        <v>8576.9719999999998</v>
      </c>
      <c r="C237" s="145">
        <v>8105.4600000000009</v>
      </c>
      <c r="D237" s="145">
        <v>89.925999999999988</v>
      </c>
      <c r="E237" s="145">
        <v>193.18000000000004</v>
      </c>
      <c r="F237" s="145">
        <v>2.516</v>
      </c>
      <c r="G237" s="145">
        <v>0</v>
      </c>
      <c r="H237" s="145">
        <v>59.589000000000013</v>
      </c>
      <c r="I237" s="145">
        <v>62.152000000000001</v>
      </c>
      <c r="J237" s="145">
        <v>64.149000000000001</v>
      </c>
      <c r="K237" s="145" t="s">
        <v>103</v>
      </c>
      <c r="L237" s="118"/>
      <c r="M237" s="118"/>
      <c r="N237" s="118"/>
      <c r="O237" s="146"/>
      <c r="P237" s="146"/>
      <c r="Q237" s="146"/>
      <c r="R237" s="146"/>
      <c r="S237" s="146"/>
      <c r="T237" s="146"/>
      <c r="U237" s="128"/>
      <c r="V237" s="128"/>
    </row>
    <row r="238" spans="1:22" s="113" customFormat="1" ht="9" customHeight="1">
      <c r="A238" s="137" t="s">
        <v>9</v>
      </c>
      <c r="B238" s="121">
        <f t="shared" si="13"/>
        <v>6746.9540000000006</v>
      </c>
      <c r="C238" s="121">
        <v>5627.3630000000003</v>
      </c>
      <c r="D238" s="121">
        <v>164.82199999999997</v>
      </c>
      <c r="E238" s="121">
        <v>425.59200000000004</v>
      </c>
      <c r="F238" s="121">
        <v>53.91599999999999</v>
      </c>
      <c r="G238" s="121">
        <v>0</v>
      </c>
      <c r="H238" s="121">
        <v>148.685</v>
      </c>
      <c r="I238" s="121">
        <v>179.58599999999998</v>
      </c>
      <c r="J238" s="121">
        <v>146.98999999999998</v>
      </c>
      <c r="K238" s="121" t="s">
        <v>103</v>
      </c>
      <c r="L238" s="118"/>
      <c r="M238" s="118"/>
      <c r="N238" s="118"/>
      <c r="O238" s="146"/>
      <c r="P238" s="146"/>
      <c r="Q238" s="146"/>
      <c r="R238" s="146"/>
      <c r="S238" s="146"/>
      <c r="T238" s="146"/>
      <c r="U238" s="128"/>
      <c r="V238" s="128"/>
    </row>
    <row r="239" spans="1:22" s="113" customFormat="1" ht="9" customHeight="1">
      <c r="A239" s="144" t="s">
        <v>10</v>
      </c>
      <c r="B239" s="145">
        <f t="shared" si="13"/>
        <v>27353.19</v>
      </c>
      <c r="C239" s="145">
        <v>21043.644</v>
      </c>
      <c r="D239" s="145">
        <v>1656.8340000000003</v>
      </c>
      <c r="E239" s="145">
        <v>3147.0009999999997</v>
      </c>
      <c r="F239" s="145">
        <v>0</v>
      </c>
      <c r="G239" s="145">
        <v>0</v>
      </c>
      <c r="H239" s="145">
        <v>166.72399999999999</v>
      </c>
      <c r="I239" s="145">
        <v>345.99</v>
      </c>
      <c r="J239" s="145">
        <v>992.99700000000007</v>
      </c>
      <c r="K239" s="145" t="s">
        <v>103</v>
      </c>
      <c r="L239" s="118"/>
      <c r="M239" s="118"/>
      <c r="N239" s="118"/>
      <c r="O239" s="146"/>
      <c r="P239" s="146"/>
      <c r="Q239" s="146"/>
      <c r="R239" s="146"/>
      <c r="S239" s="146"/>
      <c r="T239" s="146"/>
      <c r="U239" s="128"/>
      <c r="V239" s="128"/>
    </row>
    <row r="240" spans="1:22" s="113" customFormat="1" ht="9" customHeight="1">
      <c r="A240" s="144" t="s">
        <v>11</v>
      </c>
      <c r="B240" s="145">
        <f t="shared" si="13"/>
        <v>3082.4180000000006</v>
      </c>
      <c r="C240" s="145">
        <v>2614.4440000000004</v>
      </c>
      <c r="D240" s="145">
        <v>207.82599999999999</v>
      </c>
      <c r="E240" s="145">
        <v>149.982</v>
      </c>
      <c r="F240" s="145">
        <v>0</v>
      </c>
      <c r="G240" s="145">
        <v>0</v>
      </c>
      <c r="H240" s="145">
        <v>31.692999999999998</v>
      </c>
      <c r="I240" s="145">
        <v>42.949999999999996</v>
      </c>
      <c r="J240" s="145">
        <v>35.523000000000003</v>
      </c>
      <c r="K240" s="145" t="s">
        <v>103</v>
      </c>
      <c r="L240" s="118"/>
      <c r="M240" s="118"/>
      <c r="N240" s="118"/>
      <c r="O240" s="146"/>
      <c r="P240" s="146"/>
      <c r="Q240" s="146"/>
      <c r="R240" s="146"/>
      <c r="S240" s="146"/>
      <c r="T240" s="146"/>
      <c r="U240" s="128"/>
      <c r="V240" s="128"/>
    </row>
    <row r="241" spans="1:35" s="113" customFormat="1" ht="9" customHeight="1">
      <c r="A241" s="144" t="s">
        <v>12</v>
      </c>
      <c r="B241" s="145">
        <f t="shared" si="13"/>
        <v>8520.1819999999989</v>
      </c>
      <c r="C241" s="145">
        <v>7365.3410000000003</v>
      </c>
      <c r="D241" s="145">
        <v>257.82400000000001</v>
      </c>
      <c r="E241" s="145">
        <v>489.452</v>
      </c>
      <c r="F241" s="145">
        <v>0</v>
      </c>
      <c r="G241" s="145">
        <v>0</v>
      </c>
      <c r="H241" s="145">
        <v>123.08899999999997</v>
      </c>
      <c r="I241" s="145">
        <v>117.03200000000001</v>
      </c>
      <c r="J241" s="145">
        <v>167.44400000000002</v>
      </c>
      <c r="K241" s="145" t="s">
        <v>103</v>
      </c>
      <c r="L241" s="118"/>
      <c r="M241" s="118"/>
      <c r="N241" s="118"/>
      <c r="O241" s="146"/>
      <c r="P241" s="146"/>
      <c r="Q241" s="146"/>
      <c r="R241" s="146"/>
      <c r="S241" s="146"/>
      <c r="T241" s="146"/>
      <c r="U241" s="128"/>
      <c r="V241" s="128"/>
    </row>
    <row r="242" spans="1:35" s="113" customFormat="1" ht="9" customHeight="1">
      <c r="A242" s="137" t="s">
        <v>13</v>
      </c>
      <c r="B242" s="121">
        <f t="shared" si="13"/>
        <v>4919.9950000000008</v>
      </c>
      <c r="C242" s="121">
        <v>4517.4160000000002</v>
      </c>
      <c r="D242" s="121">
        <v>99.706999999999994</v>
      </c>
      <c r="E242" s="121">
        <v>152.20099999999999</v>
      </c>
      <c r="F242" s="121">
        <v>1.5509999999999997</v>
      </c>
      <c r="G242" s="121">
        <v>0</v>
      </c>
      <c r="H242" s="121">
        <v>37.968000000000004</v>
      </c>
      <c r="I242" s="121">
        <v>74.450999999999993</v>
      </c>
      <c r="J242" s="121">
        <v>36.701000000000001</v>
      </c>
      <c r="K242" s="121" t="s">
        <v>103</v>
      </c>
      <c r="L242" s="118"/>
      <c r="M242" s="118"/>
      <c r="N242" s="118"/>
      <c r="O242" s="146"/>
      <c r="P242" s="146"/>
      <c r="Q242" s="146"/>
      <c r="R242" s="146"/>
      <c r="S242" s="146"/>
      <c r="T242" s="146"/>
      <c r="U242" s="128"/>
      <c r="V242" s="128"/>
    </row>
    <row r="243" spans="1:35" s="113" customFormat="1" ht="9" customHeight="1">
      <c r="A243" s="144" t="s">
        <v>14</v>
      </c>
      <c r="B243" s="145">
        <f t="shared" si="13"/>
        <v>4272.8510000000006</v>
      </c>
      <c r="C243" s="145">
        <v>3558.3650000000002</v>
      </c>
      <c r="D243" s="145">
        <v>446.79800000000006</v>
      </c>
      <c r="E243" s="145">
        <v>156.97699999999998</v>
      </c>
      <c r="F243" s="145">
        <v>0</v>
      </c>
      <c r="G243" s="145">
        <v>0</v>
      </c>
      <c r="H243" s="145">
        <v>26.362999999999996</v>
      </c>
      <c r="I243" s="145">
        <v>42.498999999999995</v>
      </c>
      <c r="J243" s="145">
        <v>41.849000000000004</v>
      </c>
      <c r="K243" s="145" t="s">
        <v>103</v>
      </c>
      <c r="L243" s="118"/>
      <c r="M243" s="118"/>
      <c r="N243" s="118"/>
      <c r="O243" s="146"/>
      <c r="P243" s="146"/>
      <c r="Q243" s="146"/>
      <c r="R243" s="146"/>
      <c r="S243" s="146"/>
      <c r="T243" s="146"/>
      <c r="U243" s="128"/>
      <c r="V243" s="128"/>
    </row>
    <row r="244" spans="1:35" s="113" customFormat="1" ht="9" customHeight="1">
      <c r="A244" s="144" t="s">
        <v>15</v>
      </c>
      <c r="B244" s="145">
        <f t="shared" si="13"/>
        <v>13249.483</v>
      </c>
      <c r="C244" s="145">
        <v>11032.487000000001</v>
      </c>
      <c r="D244" s="145">
        <v>271.58600000000001</v>
      </c>
      <c r="E244" s="145">
        <v>1108.6419999999998</v>
      </c>
      <c r="F244" s="145">
        <v>0</v>
      </c>
      <c r="G244" s="145">
        <v>0</v>
      </c>
      <c r="H244" s="145">
        <v>129.46199999999999</v>
      </c>
      <c r="I244" s="145">
        <v>331.80200000000002</v>
      </c>
      <c r="J244" s="145">
        <v>375.50400000000002</v>
      </c>
      <c r="K244" s="145" t="s">
        <v>103</v>
      </c>
      <c r="L244" s="118"/>
      <c r="M244" s="118"/>
      <c r="N244" s="118"/>
      <c r="O244" s="146"/>
      <c r="P244" s="146"/>
      <c r="Q244" s="146"/>
      <c r="R244" s="146"/>
      <c r="S244" s="146"/>
      <c r="T244" s="146"/>
      <c r="U244" s="128"/>
      <c r="V244" s="128"/>
    </row>
    <row r="245" spans="1:35" s="113" customFormat="1" ht="9" customHeight="1">
      <c r="A245" s="144" t="s">
        <v>16</v>
      </c>
      <c r="B245" s="145">
        <f t="shared" si="13"/>
        <v>26735.409999999996</v>
      </c>
      <c r="C245" s="145">
        <v>24534.531999999996</v>
      </c>
      <c r="D245" s="145">
        <v>211.44699999999997</v>
      </c>
      <c r="E245" s="145">
        <v>1044.2169999999999</v>
      </c>
      <c r="F245" s="145">
        <v>0</v>
      </c>
      <c r="G245" s="145">
        <v>0</v>
      </c>
      <c r="H245" s="145">
        <v>153.69500000000002</v>
      </c>
      <c r="I245" s="145">
        <v>323.95699999999999</v>
      </c>
      <c r="J245" s="145">
        <v>467.56200000000001</v>
      </c>
      <c r="K245" s="145" t="s">
        <v>103</v>
      </c>
      <c r="L245" s="118"/>
      <c r="M245" s="118"/>
      <c r="N245" s="118"/>
      <c r="O245" s="146"/>
      <c r="P245" s="146"/>
      <c r="Q245" s="146"/>
      <c r="R245" s="146"/>
      <c r="S245" s="146"/>
      <c r="T245" s="146"/>
      <c r="U245" s="128"/>
      <c r="V245" s="128"/>
    </row>
    <row r="246" spans="1:35" s="113" customFormat="1" ht="9" customHeight="1">
      <c r="A246" s="137" t="s">
        <v>17</v>
      </c>
      <c r="B246" s="121">
        <f t="shared" si="13"/>
        <v>6537.6130000000003</v>
      </c>
      <c r="C246" s="121">
        <v>5368.4000000000005</v>
      </c>
      <c r="D246" s="121">
        <v>466.94400000000007</v>
      </c>
      <c r="E246" s="121">
        <v>348.54699999999997</v>
      </c>
      <c r="F246" s="121">
        <v>34.744999999999997</v>
      </c>
      <c r="G246" s="121">
        <v>0</v>
      </c>
      <c r="H246" s="121">
        <v>52.166000000000004</v>
      </c>
      <c r="I246" s="121">
        <v>144.63200000000001</v>
      </c>
      <c r="J246" s="121">
        <v>122.179</v>
      </c>
      <c r="K246" s="121" t="s">
        <v>103</v>
      </c>
      <c r="L246" s="118"/>
      <c r="M246" s="118"/>
      <c r="N246" s="118"/>
      <c r="O246" s="146"/>
      <c r="P246" s="146"/>
      <c r="Q246" s="146"/>
      <c r="R246" s="146"/>
      <c r="S246" s="146"/>
      <c r="T246" s="146"/>
      <c r="U246" s="128"/>
      <c r="V246" s="128"/>
    </row>
    <row r="247" spans="1:35" s="113" customFormat="1" ht="9" customHeight="1">
      <c r="A247" s="144" t="s">
        <v>18</v>
      </c>
      <c r="B247" s="145">
        <f t="shared" si="13"/>
        <v>3471.7710000000002</v>
      </c>
      <c r="C247" s="145">
        <v>2882.2320000000004</v>
      </c>
      <c r="D247" s="145">
        <v>322.34300000000002</v>
      </c>
      <c r="E247" s="145">
        <v>132.47399999999999</v>
      </c>
      <c r="F247" s="145">
        <v>0</v>
      </c>
      <c r="G247" s="145">
        <v>0</v>
      </c>
      <c r="H247" s="145">
        <v>30.388999999999996</v>
      </c>
      <c r="I247" s="145">
        <v>49.335999999999999</v>
      </c>
      <c r="J247" s="145">
        <v>54.996999999999993</v>
      </c>
      <c r="K247" s="145" t="s">
        <v>103</v>
      </c>
      <c r="L247" s="118"/>
      <c r="M247" s="118"/>
      <c r="N247" s="118"/>
      <c r="O247" s="146"/>
      <c r="P247" s="146"/>
      <c r="Q247" s="146"/>
      <c r="R247" s="146"/>
      <c r="S247" s="146"/>
      <c r="T247" s="146"/>
      <c r="U247" s="128"/>
      <c r="V247" s="128"/>
    </row>
    <row r="248" spans="1:35" s="113" customFormat="1" ht="9" customHeight="1">
      <c r="A248" s="144" t="s">
        <v>19</v>
      </c>
      <c r="B248" s="145">
        <f t="shared" si="13"/>
        <v>2300.038</v>
      </c>
      <c r="C248" s="145">
        <v>1956.8870000000002</v>
      </c>
      <c r="D248" s="145">
        <v>199.17199999999997</v>
      </c>
      <c r="E248" s="145">
        <v>66.952999999999989</v>
      </c>
      <c r="F248" s="145">
        <v>0</v>
      </c>
      <c r="G248" s="145">
        <v>0</v>
      </c>
      <c r="H248" s="145">
        <v>27.193999999999999</v>
      </c>
      <c r="I248" s="145">
        <v>32.335000000000001</v>
      </c>
      <c r="J248" s="145">
        <v>17.497</v>
      </c>
      <c r="K248" s="145" t="s">
        <v>103</v>
      </c>
      <c r="L248" s="118"/>
      <c r="M248" s="118"/>
      <c r="N248" s="118"/>
      <c r="O248" s="146"/>
      <c r="P248" s="146"/>
      <c r="Q248" s="146"/>
      <c r="R248" s="146"/>
      <c r="S248" s="146"/>
      <c r="T248" s="146"/>
      <c r="U248" s="128"/>
      <c r="V248" s="128"/>
    </row>
    <row r="249" spans="1:35" s="113" customFormat="1" ht="9" customHeight="1">
      <c r="A249" s="144" t="s">
        <v>20</v>
      </c>
      <c r="B249" s="145">
        <f t="shared" si="13"/>
        <v>10297.839999999998</v>
      </c>
      <c r="C249" s="145">
        <v>8393.7039999999997</v>
      </c>
      <c r="D249" s="145">
        <v>136.15199999999999</v>
      </c>
      <c r="E249" s="145">
        <v>1102.962</v>
      </c>
      <c r="F249" s="145">
        <v>18.698999999999998</v>
      </c>
      <c r="G249" s="145">
        <v>0</v>
      </c>
      <c r="H249" s="145">
        <v>85.023999999999987</v>
      </c>
      <c r="I249" s="145">
        <v>242.60300000000001</v>
      </c>
      <c r="J249" s="145">
        <v>318.69600000000003</v>
      </c>
      <c r="K249" s="145" t="s">
        <v>103</v>
      </c>
      <c r="L249" s="118"/>
      <c r="M249" s="118"/>
      <c r="N249" s="118"/>
      <c r="O249" s="146"/>
      <c r="P249" s="146"/>
      <c r="Q249" s="146"/>
      <c r="R249" s="146"/>
      <c r="S249" s="146"/>
      <c r="T249" s="146"/>
      <c r="U249" s="128"/>
      <c r="V249" s="128"/>
      <c r="AA249" s="147"/>
    </row>
    <row r="250" spans="1:35" s="113" customFormat="1" ht="9" customHeight="1">
      <c r="A250" s="137" t="s">
        <v>21</v>
      </c>
      <c r="B250" s="121">
        <f t="shared" si="13"/>
        <v>5710.0759999999991</v>
      </c>
      <c r="C250" s="121">
        <v>4892.2339999999995</v>
      </c>
      <c r="D250" s="121">
        <v>515.19600000000003</v>
      </c>
      <c r="E250" s="121">
        <v>122.79999999999998</v>
      </c>
      <c r="F250" s="121">
        <v>1.5940000000000003</v>
      </c>
      <c r="G250" s="121">
        <v>3.1150000000000002</v>
      </c>
      <c r="H250" s="121">
        <v>29.276</v>
      </c>
      <c r="I250" s="121">
        <v>91.196000000000012</v>
      </c>
      <c r="J250" s="121">
        <v>54.664999999999999</v>
      </c>
      <c r="K250" s="121" t="s">
        <v>103</v>
      </c>
      <c r="L250" s="118"/>
      <c r="M250" s="118"/>
      <c r="N250" s="118"/>
      <c r="O250" s="146"/>
      <c r="P250" s="146"/>
      <c r="Q250" s="146"/>
      <c r="R250" s="146"/>
      <c r="S250" s="146"/>
      <c r="T250" s="146"/>
      <c r="U250" s="128"/>
      <c r="V250" s="128"/>
      <c r="AA250" s="147"/>
      <c r="AB250" s="148"/>
      <c r="AC250" s="148"/>
      <c r="AD250" s="148"/>
      <c r="AE250" s="148"/>
      <c r="AF250" s="148"/>
      <c r="AG250" s="148"/>
      <c r="AH250" s="148"/>
      <c r="AI250" s="147"/>
    </row>
    <row r="251" spans="1:35" s="113" customFormat="1" ht="9" customHeight="1">
      <c r="A251" s="144" t="s">
        <v>22</v>
      </c>
      <c r="B251" s="145">
        <f t="shared" si="13"/>
        <v>9173.5710000000017</v>
      </c>
      <c r="C251" s="145">
        <v>7748.1040000000012</v>
      </c>
      <c r="D251" s="145">
        <v>474.77500000000003</v>
      </c>
      <c r="E251" s="145">
        <v>483.93700000000001</v>
      </c>
      <c r="F251" s="145">
        <v>0</v>
      </c>
      <c r="G251" s="145">
        <v>0</v>
      </c>
      <c r="H251" s="145">
        <v>152.08400000000003</v>
      </c>
      <c r="I251" s="145">
        <v>116.40599999999999</v>
      </c>
      <c r="J251" s="145">
        <v>198.26499999999999</v>
      </c>
      <c r="K251" s="145" t="s">
        <v>103</v>
      </c>
      <c r="L251" s="118"/>
      <c r="M251" s="118"/>
      <c r="N251" s="118"/>
      <c r="O251" s="146"/>
      <c r="P251" s="146"/>
      <c r="Q251" s="146"/>
      <c r="R251" s="146"/>
      <c r="S251" s="146"/>
      <c r="T251" s="146"/>
      <c r="U251" s="128"/>
      <c r="V251" s="128"/>
      <c r="AA251" s="147"/>
      <c r="AB251" s="148"/>
      <c r="AC251" s="148"/>
      <c r="AD251" s="148"/>
      <c r="AE251" s="148"/>
      <c r="AF251" s="148"/>
      <c r="AG251" s="148"/>
      <c r="AH251" s="148"/>
      <c r="AI251" s="147"/>
    </row>
    <row r="252" spans="1:35" s="113" customFormat="1" ht="9" customHeight="1">
      <c r="A252" s="144" t="s">
        <v>23</v>
      </c>
      <c r="B252" s="145">
        <f t="shared" si="13"/>
        <v>4028.7290000000003</v>
      </c>
      <c r="C252" s="145">
        <v>3434.1450000000004</v>
      </c>
      <c r="D252" s="145">
        <v>222.80200000000002</v>
      </c>
      <c r="E252" s="145">
        <v>225.09500000000003</v>
      </c>
      <c r="F252" s="145">
        <v>0</v>
      </c>
      <c r="G252" s="145">
        <v>0</v>
      </c>
      <c r="H252" s="145">
        <v>39.984000000000009</v>
      </c>
      <c r="I252" s="145">
        <v>53.175000000000011</v>
      </c>
      <c r="J252" s="145">
        <v>53.528000000000006</v>
      </c>
      <c r="K252" s="145" t="s">
        <v>103</v>
      </c>
      <c r="L252" s="118"/>
      <c r="M252" s="118"/>
      <c r="N252" s="118"/>
      <c r="O252" s="146"/>
      <c r="P252" s="146"/>
      <c r="Q252" s="146"/>
      <c r="R252" s="146"/>
      <c r="S252" s="146"/>
      <c r="T252" s="146"/>
      <c r="U252" s="128"/>
      <c r="V252" s="128"/>
      <c r="AA252" s="147"/>
      <c r="AB252" s="148"/>
      <c r="AC252" s="148"/>
      <c r="AD252" s="148"/>
      <c r="AE252" s="148"/>
      <c r="AF252" s="148"/>
      <c r="AG252" s="148"/>
      <c r="AH252" s="148"/>
      <c r="AI252" s="147"/>
    </row>
    <row r="253" spans="1:35" s="113" customFormat="1" ht="9" customHeight="1">
      <c r="A253" s="144" t="s">
        <v>106</v>
      </c>
      <c r="B253" s="145">
        <f t="shared" si="13"/>
        <v>2541.0779999999995</v>
      </c>
      <c r="C253" s="145">
        <v>2014.1279999999997</v>
      </c>
      <c r="D253" s="145">
        <v>130.32</v>
      </c>
      <c r="E253" s="145">
        <v>150.93199999999999</v>
      </c>
      <c r="F253" s="145">
        <v>4.7060000000000004</v>
      </c>
      <c r="G253" s="145">
        <v>0</v>
      </c>
      <c r="H253" s="145">
        <v>92.765000000000015</v>
      </c>
      <c r="I253" s="145">
        <v>68.412000000000006</v>
      </c>
      <c r="J253" s="145">
        <v>79.814999999999998</v>
      </c>
      <c r="K253" s="145" t="s">
        <v>103</v>
      </c>
      <c r="L253" s="118"/>
      <c r="M253" s="118"/>
      <c r="N253" s="118"/>
      <c r="O253" s="146"/>
      <c r="P253" s="146"/>
      <c r="Q253" s="146"/>
      <c r="R253" s="146"/>
      <c r="S253" s="146"/>
      <c r="T253" s="146"/>
      <c r="U253" s="128"/>
      <c r="V253" s="128"/>
      <c r="AA253" s="147"/>
      <c r="AB253" s="148"/>
      <c r="AC253" s="148"/>
      <c r="AD253" s="148"/>
      <c r="AE253" s="148"/>
      <c r="AF253" s="148"/>
      <c r="AG253" s="148"/>
      <c r="AH253" s="148"/>
      <c r="AI253" s="147"/>
    </row>
    <row r="254" spans="1:35" s="113" customFormat="1" ht="9" customHeight="1">
      <c r="A254" s="137" t="s">
        <v>25</v>
      </c>
      <c r="B254" s="121">
        <f t="shared" si="13"/>
        <v>4332.4809999999998</v>
      </c>
      <c r="C254" s="121">
        <v>3693.4539999999997</v>
      </c>
      <c r="D254" s="121">
        <v>249.67700000000002</v>
      </c>
      <c r="E254" s="121">
        <v>206.64699999999999</v>
      </c>
      <c r="F254" s="121">
        <v>0</v>
      </c>
      <c r="G254" s="121">
        <v>0</v>
      </c>
      <c r="H254" s="121">
        <v>33.819999999999993</v>
      </c>
      <c r="I254" s="121">
        <v>79.507999999999996</v>
      </c>
      <c r="J254" s="121">
        <v>69.375</v>
      </c>
      <c r="K254" s="121" t="s">
        <v>103</v>
      </c>
      <c r="L254" s="118"/>
      <c r="M254" s="118"/>
      <c r="N254" s="118"/>
      <c r="O254" s="146"/>
      <c r="P254" s="146"/>
      <c r="Q254" s="146"/>
      <c r="R254" s="146"/>
      <c r="S254" s="146"/>
      <c r="T254" s="146"/>
      <c r="U254" s="128"/>
      <c r="V254" s="128"/>
      <c r="AA254" s="147"/>
      <c r="AB254" s="147"/>
      <c r="AC254" s="148"/>
      <c r="AD254" s="147"/>
      <c r="AE254" s="148"/>
      <c r="AF254" s="148"/>
      <c r="AG254" s="147"/>
      <c r="AH254" s="148"/>
      <c r="AI254" s="147"/>
    </row>
    <row r="255" spans="1:35" s="113" customFormat="1" ht="9" customHeight="1">
      <c r="A255" s="144" t="s">
        <v>26</v>
      </c>
      <c r="B255" s="145">
        <f t="shared" si="13"/>
        <v>5622.338999999999</v>
      </c>
      <c r="C255" s="145">
        <v>4928.4349999999995</v>
      </c>
      <c r="D255" s="145">
        <v>89.765999999999991</v>
      </c>
      <c r="E255" s="145">
        <v>283.42599999999993</v>
      </c>
      <c r="F255" s="145">
        <v>2.42</v>
      </c>
      <c r="G255" s="145">
        <v>0</v>
      </c>
      <c r="H255" s="145">
        <v>88.710999999999984</v>
      </c>
      <c r="I255" s="145">
        <v>124.048</v>
      </c>
      <c r="J255" s="145">
        <v>105.53300000000002</v>
      </c>
      <c r="K255" s="145" t="s">
        <v>103</v>
      </c>
      <c r="L255" s="118"/>
      <c r="M255" s="118"/>
      <c r="N255" s="118"/>
      <c r="O255" s="146"/>
      <c r="P255" s="146"/>
      <c r="Q255" s="146"/>
      <c r="R255" s="146"/>
      <c r="S255" s="146"/>
      <c r="T255" s="146"/>
      <c r="U255" s="128"/>
      <c r="V255" s="128"/>
      <c r="AA255" s="147"/>
      <c r="AB255" s="148"/>
      <c r="AC255" s="148"/>
      <c r="AD255" s="148"/>
      <c r="AE255" s="148"/>
      <c r="AF255" s="148"/>
      <c r="AG255" s="148"/>
      <c r="AH255" s="148"/>
      <c r="AI255" s="147"/>
    </row>
    <row r="256" spans="1:35" s="113" customFormat="1" ht="9" customHeight="1">
      <c r="A256" s="144" t="s">
        <v>27</v>
      </c>
      <c r="B256" s="145">
        <f t="shared" si="13"/>
        <v>6871.4080000000004</v>
      </c>
      <c r="C256" s="145">
        <v>6112.5209999999997</v>
      </c>
      <c r="D256" s="145">
        <v>80.368000000000009</v>
      </c>
      <c r="E256" s="145">
        <v>260.166</v>
      </c>
      <c r="F256" s="145">
        <v>60.554000000000002</v>
      </c>
      <c r="G256" s="145">
        <v>0</v>
      </c>
      <c r="H256" s="145">
        <v>121.05800000000001</v>
      </c>
      <c r="I256" s="145">
        <v>132.261</v>
      </c>
      <c r="J256" s="145">
        <v>104.47999999999999</v>
      </c>
      <c r="K256" s="145" t="s">
        <v>103</v>
      </c>
      <c r="L256" s="118"/>
      <c r="M256" s="118"/>
      <c r="N256" s="118"/>
      <c r="O256" s="146"/>
      <c r="P256" s="146"/>
      <c r="Q256" s="146"/>
      <c r="R256" s="146"/>
      <c r="S256" s="146"/>
      <c r="T256" s="146"/>
      <c r="U256" s="128"/>
      <c r="V256" s="128"/>
      <c r="AA256" s="147"/>
      <c r="AB256" s="148"/>
      <c r="AC256" s="148"/>
      <c r="AD256" s="148"/>
      <c r="AE256" s="148"/>
      <c r="AF256" s="148"/>
      <c r="AG256" s="148"/>
      <c r="AH256" s="148"/>
      <c r="AI256" s="147"/>
    </row>
    <row r="257" spans="1:35" s="113" customFormat="1" ht="9" customHeight="1">
      <c r="A257" s="144" t="s">
        <v>28</v>
      </c>
      <c r="B257" s="145">
        <f t="shared" si="13"/>
        <v>10792.539000000001</v>
      </c>
      <c r="C257" s="145">
        <v>10227.862000000001</v>
      </c>
      <c r="D257" s="145">
        <v>175.529</v>
      </c>
      <c r="E257" s="145">
        <v>203.10000000000002</v>
      </c>
      <c r="F257" s="145">
        <v>0</v>
      </c>
      <c r="G257" s="145">
        <v>30.001999999999999</v>
      </c>
      <c r="H257" s="145">
        <v>19.97</v>
      </c>
      <c r="I257" s="145">
        <v>62.908000000000001</v>
      </c>
      <c r="J257" s="145">
        <v>73.168000000000006</v>
      </c>
      <c r="K257" s="145" t="s">
        <v>103</v>
      </c>
      <c r="L257" s="118"/>
      <c r="M257" s="118"/>
      <c r="N257" s="118"/>
      <c r="O257" s="146"/>
      <c r="P257" s="146"/>
      <c r="Q257" s="146"/>
      <c r="R257" s="146"/>
      <c r="S257" s="146"/>
      <c r="T257" s="146"/>
      <c r="U257" s="128"/>
      <c r="V257" s="128"/>
      <c r="AA257" s="147"/>
      <c r="AB257" s="148"/>
      <c r="AC257" s="148"/>
      <c r="AD257" s="148"/>
      <c r="AE257" s="148"/>
      <c r="AF257" s="148"/>
      <c r="AG257" s="148"/>
      <c r="AH257" s="148"/>
      <c r="AI257" s="147"/>
    </row>
    <row r="258" spans="1:35" s="113" customFormat="1" ht="9" customHeight="1">
      <c r="A258" s="137" t="s">
        <v>29</v>
      </c>
      <c r="B258" s="121">
        <f t="shared" si="13"/>
        <v>7121.2029999999995</v>
      </c>
      <c r="C258" s="121">
        <v>5251.1209999999992</v>
      </c>
      <c r="D258" s="121">
        <v>228.72700000000003</v>
      </c>
      <c r="E258" s="121">
        <v>362.14300000000009</v>
      </c>
      <c r="F258" s="121">
        <v>883.15900000000011</v>
      </c>
      <c r="G258" s="121">
        <v>0.70800000000000007</v>
      </c>
      <c r="H258" s="121">
        <v>61.853000000000002</v>
      </c>
      <c r="I258" s="121">
        <v>145.78900000000002</v>
      </c>
      <c r="J258" s="121">
        <v>187.703</v>
      </c>
      <c r="K258" s="121" t="s">
        <v>103</v>
      </c>
      <c r="L258" s="118"/>
      <c r="M258" s="118"/>
      <c r="N258" s="118"/>
      <c r="O258" s="146"/>
      <c r="P258" s="146"/>
      <c r="Q258" s="146"/>
      <c r="R258" s="146"/>
      <c r="S258" s="146"/>
      <c r="T258" s="146"/>
      <c r="U258" s="128"/>
      <c r="V258" s="128"/>
      <c r="AA258" s="147"/>
      <c r="AB258" s="148"/>
      <c r="AC258" s="148"/>
      <c r="AD258" s="148"/>
      <c r="AE258" s="148"/>
      <c r="AF258" s="148"/>
      <c r="AG258" s="148"/>
      <c r="AH258" s="148"/>
      <c r="AI258" s="147"/>
    </row>
    <row r="259" spans="1:35" s="113" customFormat="1" ht="9" customHeight="1">
      <c r="A259" s="144" t="s">
        <v>30</v>
      </c>
      <c r="B259" s="145">
        <f t="shared" si="13"/>
        <v>2300.2029999999995</v>
      </c>
      <c r="C259" s="145">
        <v>2020.8569999999997</v>
      </c>
      <c r="D259" s="145">
        <v>180.46299999999999</v>
      </c>
      <c r="E259" s="145">
        <v>51.140000000000008</v>
      </c>
      <c r="F259" s="145">
        <v>0</v>
      </c>
      <c r="G259" s="145">
        <v>0</v>
      </c>
      <c r="H259" s="145">
        <v>17.879000000000001</v>
      </c>
      <c r="I259" s="145">
        <v>12.64</v>
      </c>
      <c r="J259" s="145">
        <v>17.223999999999997</v>
      </c>
      <c r="K259" s="145" t="s">
        <v>103</v>
      </c>
      <c r="L259" s="118"/>
      <c r="M259" s="118"/>
      <c r="N259" s="118"/>
      <c r="O259" s="146"/>
      <c r="P259" s="146"/>
      <c r="Q259" s="146"/>
      <c r="R259" s="146"/>
      <c r="S259" s="146"/>
      <c r="T259" s="146"/>
      <c r="U259" s="128"/>
      <c r="V259" s="128"/>
      <c r="AA259" s="147"/>
      <c r="AB259" s="148"/>
      <c r="AC259" s="148"/>
      <c r="AD259" s="147"/>
      <c r="AE259" s="148"/>
      <c r="AF259" s="148"/>
      <c r="AG259" s="148"/>
      <c r="AH259" s="148"/>
      <c r="AI259" s="147"/>
    </row>
    <row r="260" spans="1:35" s="113" customFormat="1" ht="9" customHeight="1">
      <c r="A260" s="144" t="s">
        <v>31</v>
      </c>
      <c r="B260" s="145">
        <f t="shared" si="13"/>
        <v>13632.106</v>
      </c>
      <c r="C260" s="145">
        <v>12303.639000000001</v>
      </c>
      <c r="D260" s="145">
        <v>270.63200000000006</v>
      </c>
      <c r="E260" s="145">
        <v>531.85500000000002</v>
      </c>
      <c r="F260" s="145">
        <v>76.494</v>
      </c>
      <c r="G260" s="145">
        <v>14.862</v>
      </c>
      <c r="H260" s="145">
        <v>90.750999999999991</v>
      </c>
      <c r="I260" s="145">
        <v>174.93899999999999</v>
      </c>
      <c r="J260" s="145">
        <v>168.934</v>
      </c>
      <c r="K260" s="145" t="s">
        <v>103</v>
      </c>
      <c r="L260" s="118"/>
      <c r="M260" s="118"/>
      <c r="N260" s="118"/>
      <c r="O260" s="146"/>
      <c r="P260" s="146"/>
      <c r="Q260" s="146"/>
      <c r="R260" s="146"/>
      <c r="S260" s="146"/>
      <c r="T260" s="146"/>
      <c r="U260" s="128"/>
      <c r="V260" s="128"/>
      <c r="AA260" s="147"/>
      <c r="AB260" s="148"/>
      <c r="AC260" s="148"/>
      <c r="AD260" s="147"/>
      <c r="AE260" s="148"/>
      <c r="AF260" s="148"/>
      <c r="AG260" s="148"/>
      <c r="AH260" s="148"/>
      <c r="AI260" s="147"/>
    </row>
    <row r="261" spans="1:35" s="113" customFormat="1" ht="9" customHeight="1">
      <c r="A261" s="144" t="s">
        <v>32</v>
      </c>
      <c r="B261" s="145">
        <f t="shared" si="13"/>
        <v>3691.4109999999996</v>
      </c>
      <c r="C261" s="145">
        <v>2922.76</v>
      </c>
      <c r="D261" s="145">
        <v>320.68799999999999</v>
      </c>
      <c r="E261" s="145">
        <v>281.94100000000003</v>
      </c>
      <c r="F261" s="145">
        <v>7.08</v>
      </c>
      <c r="G261" s="145">
        <v>0</v>
      </c>
      <c r="H261" s="145">
        <v>30.583999999999996</v>
      </c>
      <c r="I261" s="145">
        <v>65.932000000000016</v>
      </c>
      <c r="J261" s="145">
        <v>62.426000000000009</v>
      </c>
      <c r="K261" s="145" t="s">
        <v>103</v>
      </c>
      <c r="L261" s="118"/>
      <c r="M261" s="118"/>
      <c r="N261" s="118"/>
      <c r="O261" s="146"/>
      <c r="P261" s="146"/>
      <c r="Q261" s="146"/>
      <c r="R261" s="146"/>
      <c r="S261" s="146"/>
      <c r="T261" s="146"/>
      <c r="U261" s="128"/>
      <c r="V261" s="128"/>
      <c r="AA261" s="147"/>
      <c r="AB261" s="148"/>
      <c r="AC261" s="148"/>
      <c r="AD261" s="148"/>
      <c r="AE261" s="148"/>
      <c r="AF261" s="148"/>
      <c r="AG261" s="148"/>
      <c r="AH261" s="148"/>
      <c r="AI261" s="147"/>
    </row>
    <row r="262" spans="1:35" s="113" customFormat="1" ht="9" customHeight="1">
      <c r="A262" s="137" t="s">
        <v>33</v>
      </c>
      <c r="B262" s="121">
        <f t="shared" si="13"/>
        <v>2897.0359999999996</v>
      </c>
      <c r="C262" s="121">
        <v>2367.0319999999997</v>
      </c>
      <c r="D262" s="121">
        <v>335.95099999999996</v>
      </c>
      <c r="E262" s="121">
        <v>89.113999999999976</v>
      </c>
      <c r="F262" s="121">
        <v>0</v>
      </c>
      <c r="G262" s="121">
        <v>0</v>
      </c>
      <c r="H262" s="121">
        <v>50.932000000000002</v>
      </c>
      <c r="I262" s="121">
        <v>36.086999999999996</v>
      </c>
      <c r="J262" s="121">
        <v>17.919999999999998</v>
      </c>
      <c r="K262" s="121" t="s">
        <v>103</v>
      </c>
      <c r="L262" s="118"/>
      <c r="M262" s="118"/>
      <c r="N262" s="118"/>
      <c r="O262" s="146"/>
      <c r="P262" s="146"/>
      <c r="Q262" s="146"/>
      <c r="R262" s="146"/>
      <c r="S262" s="146"/>
      <c r="T262" s="146"/>
      <c r="U262" s="128"/>
      <c r="V262" s="128"/>
      <c r="AA262" s="147"/>
      <c r="AB262" s="148"/>
      <c r="AC262" s="148"/>
      <c r="AD262" s="148"/>
      <c r="AE262" s="148"/>
      <c r="AF262" s="148"/>
      <c r="AG262" s="148"/>
      <c r="AH262" s="148"/>
      <c r="AI262" s="147"/>
    </row>
    <row r="263" spans="1:35" s="133" customFormat="1" ht="9" customHeight="1">
      <c r="A263" s="136"/>
      <c r="B263" s="118"/>
      <c r="C263" s="118"/>
      <c r="D263" s="118"/>
      <c r="E263" s="118"/>
      <c r="F263" s="118"/>
      <c r="G263" s="118"/>
      <c r="H263" s="118"/>
      <c r="I263" s="118"/>
      <c r="J263" s="118"/>
      <c r="K263" s="118"/>
      <c r="M263" s="149"/>
      <c r="N263" s="149"/>
      <c r="O263" s="149"/>
      <c r="Q263" s="150"/>
      <c r="R263" s="150"/>
      <c r="S263" s="150"/>
      <c r="T263" s="150"/>
      <c r="U263" s="150"/>
      <c r="V263" s="150"/>
      <c r="AA263" s="151"/>
      <c r="AB263" s="152"/>
      <c r="AC263" s="152"/>
      <c r="AD263" s="152"/>
      <c r="AE263" s="152"/>
      <c r="AF263" s="152"/>
      <c r="AG263" s="152"/>
      <c r="AH263" s="152"/>
      <c r="AI263" s="151"/>
    </row>
    <row r="264" spans="1:35" s="113" customFormat="1" ht="9" customHeight="1">
      <c r="A264" s="140">
        <v>2004</v>
      </c>
      <c r="B264" s="141"/>
      <c r="C264" s="141"/>
      <c r="D264" s="141"/>
      <c r="E264" s="141"/>
      <c r="F264" s="141"/>
      <c r="G264" s="141"/>
      <c r="H264" s="141"/>
      <c r="I264" s="141"/>
      <c r="J264" s="141"/>
      <c r="K264" s="141"/>
      <c r="L264" s="133"/>
      <c r="M264" s="143"/>
      <c r="N264" s="143"/>
      <c r="O264" s="143"/>
      <c r="P264" s="143"/>
      <c r="Q264" s="133"/>
      <c r="R264" s="133"/>
      <c r="S264" s="133"/>
      <c r="T264" s="133"/>
      <c r="AA264" s="147"/>
      <c r="AB264" s="148"/>
      <c r="AC264" s="148"/>
      <c r="AD264" s="147"/>
      <c r="AE264" s="148"/>
      <c r="AF264" s="148"/>
      <c r="AG264" s="148"/>
      <c r="AH264" s="148"/>
      <c r="AI264" s="147"/>
    </row>
    <row r="265" spans="1:35" s="113" customFormat="1" ht="9" customHeight="1">
      <c r="A265" s="140" t="s">
        <v>1</v>
      </c>
      <c r="B265" s="142">
        <f>SUM(B267:B298)</f>
        <v>239890.23300000001</v>
      </c>
      <c r="C265" s="142">
        <f t="shared" ref="C265:J265" si="14">SUM(C267:C298)</f>
        <v>201673.73700000002</v>
      </c>
      <c r="D265" s="142">
        <f t="shared" si="14"/>
        <v>9894.2929999999978</v>
      </c>
      <c r="E265" s="142">
        <f t="shared" si="14"/>
        <v>13652.005999999999</v>
      </c>
      <c r="F265" s="142">
        <f t="shared" si="14"/>
        <v>1346.2620000000002</v>
      </c>
      <c r="G265" s="142">
        <f t="shared" si="14"/>
        <v>141.512</v>
      </c>
      <c r="H265" s="142">
        <f t="shared" si="14"/>
        <v>3693.5319999999997</v>
      </c>
      <c r="I265" s="142">
        <f t="shared" si="14"/>
        <v>4483.9009999999998</v>
      </c>
      <c r="J265" s="142">
        <f t="shared" si="14"/>
        <v>5004.9899999999989</v>
      </c>
      <c r="K265" s="142" t="s">
        <v>103</v>
      </c>
      <c r="M265" s="134"/>
      <c r="N265" s="134"/>
      <c r="O265" s="134"/>
      <c r="P265" s="134"/>
      <c r="AA265" s="147"/>
      <c r="AB265" s="148"/>
      <c r="AC265" s="148"/>
      <c r="AD265" s="148"/>
      <c r="AE265" s="148"/>
      <c r="AF265" s="148"/>
      <c r="AG265" s="148"/>
      <c r="AH265" s="148"/>
      <c r="AI265" s="147"/>
    </row>
    <row r="266" spans="1:35" s="113" customFormat="1" ht="3.95" customHeight="1">
      <c r="A266" s="140"/>
      <c r="B266" s="142"/>
      <c r="C266" s="142"/>
      <c r="D266" s="142"/>
      <c r="E266" s="142"/>
      <c r="F266" s="142"/>
      <c r="G266" s="142"/>
      <c r="H266" s="142"/>
      <c r="I266" s="142"/>
      <c r="J266" s="142"/>
      <c r="K266" s="142"/>
      <c r="M266" s="134"/>
      <c r="N266" s="134"/>
      <c r="O266" s="134"/>
      <c r="P266" s="134"/>
      <c r="AA266" s="147"/>
      <c r="AB266" s="148"/>
      <c r="AC266" s="148"/>
      <c r="AD266" s="148"/>
      <c r="AE266" s="148"/>
      <c r="AF266" s="148"/>
      <c r="AG266" s="148"/>
      <c r="AH266" s="148"/>
      <c r="AI266" s="147"/>
    </row>
    <row r="267" spans="1:35" s="113" customFormat="1" ht="9" customHeight="1">
      <c r="A267" s="144" t="s">
        <v>104</v>
      </c>
      <c r="B267" s="145">
        <f>SUM(C267:K267)</f>
        <v>2952.3030000000008</v>
      </c>
      <c r="C267" s="145">
        <v>2319.8860000000004</v>
      </c>
      <c r="D267" s="145">
        <v>309.06400000000002</v>
      </c>
      <c r="E267" s="145">
        <v>159.46700000000001</v>
      </c>
      <c r="F267" s="145">
        <v>0</v>
      </c>
      <c r="G267" s="145">
        <v>0</v>
      </c>
      <c r="H267" s="145">
        <v>59.302</v>
      </c>
      <c r="I267" s="145">
        <v>53.524999999999999</v>
      </c>
      <c r="J267" s="145">
        <v>51.059000000000005</v>
      </c>
      <c r="K267" s="145" t="s">
        <v>103</v>
      </c>
      <c r="M267" s="135"/>
      <c r="N267" s="135"/>
      <c r="O267" s="135"/>
      <c r="P267" s="134"/>
      <c r="Q267" s="128"/>
      <c r="R267" s="128"/>
      <c r="S267" s="128"/>
      <c r="T267" s="128"/>
      <c r="U267" s="128"/>
      <c r="V267" s="128"/>
      <c r="AA267" s="147"/>
      <c r="AB267" s="148"/>
      <c r="AC267" s="148"/>
      <c r="AD267" s="148"/>
      <c r="AE267" s="148"/>
      <c r="AF267" s="148"/>
      <c r="AG267" s="148"/>
      <c r="AH267" s="148"/>
      <c r="AI267" s="147"/>
    </row>
    <row r="268" spans="1:35" s="113" customFormat="1" ht="9" customHeight="1">
      <c r="A268" s="144" t="s">
        <v>3</v>
      </c>
      <c r="B268" s="145">
        <f t="shared" ref="B268:B298" si="15">SUM(C268:K268)</f>
        <v>6845.313000000001</v>
      </c>
      <c r="C268" s="145">
        <v>5670.487000000001</v>
      </c>
      <c r="D268" s="145">
        <v>99.658000000000001</v>
      </c>
      <c r="E268" s="145">
        <v>345.26599999999991</v>
      </c>
      <c r="F268" s="145">
        <v>50.829000000000008</v>
      </c>
      <c r="G268" s="145">
        <v>0</v>
      </c>
      <c r="H268" s="145">
        <v>360.911</v>
      </c>
      <c r="I268" s="145">
        <v>194.37699999999998</v>
      </c>
      <c r="J268" s="145">
        <v>123.78499999999998</v>
      </c>
      <c r="K268" s="145" t="s">
        <v>103</v>
      </c>
      <c r="M268" s="135"/>
      <c r="N268" s="135"/>
      <c r="O268" s="135"/>
      <c r="Q268" s="128"/>
      <c r="R268" s="128"/>
      <c r="S268" s="128"/>
      <c r="T268" s="128"/>
      <c r="U268" s="128"/>
      <c r="V268" s="128"/>
      <c r="AA268" s="147"/>
      <c r="AB268" s="148"/>
      <c r="AC268" s="148"/>
      <c r="AD268" s="148"/>
      <c r="AE268" s="148"/>
      <c r="AF268" s="148"/>
      <c r="AG268" s="148"/>
      <c r="AH268" s="148"/>
      <c r="AI268" s="147"/>
    </row>
    <row r="269" spans="1:35" s="113" customFormat="1" ht="9" customHeight="1">
      <c r="A269" s="144" t="s">
        <v>105</v>
      </c>
      <c r="B269" s="145">
        <f t="shared" si="15"/>
        <v>1666.0629999999999</v>
      </c>
      <c r="C269" s="145">
        <v>1405.2109999999998</v>
      </c>
      <c r="D269" s="145">
        <v>61.727000000000011</v>
      </c>
      <c r="E269" s="145">
        <v>55.195999999999998</v>
      </c>
      <c r="F269" s="145">
        <v>0.11399999999999996</v>
      </c>
      <c r="G269" s="145">
        <v>0</v>
      </c>
      <c r="H269" s="145">
        <v>62.01700000000001</v>
      </c>
      <c r="I269" s="145">
        <v>58.639000000000003</v>
      </c>
      <c r="J269" s="145">
        <v>23.158999999999999</v>
      </c>
      <c r="K269" s="145" t="s">
        <v>103</v>
      </c>
      <c r="M269" s="135"/>
      <c r="N269" s="135"/>
      <c r="O269" s="135"/>
      <c r="Q269" s="128"/>
      <c r="R269" s="128"/>
      <c r="S269" s="128"/>
      <c r="T269" s="128"/>
      <c r="U269" s="128"/>
      <c r="V269" s="128"/>
      <c r="AA269" s="147"/>
      <c r="AB269" s="148"/>
      <c r="AC269" s="148"/>
      <c r="AD269" s="148"/>
      <c r="AE269" s="148"/>
      <c r="AF269" s="148"/>
      <c r="AG269" s="148"/>
      <c r="AH269" s="148"/>
      <c r="AI269" s="147"/>
    </row>
    <row r="270" spans="1:35" s="113" customFormat="1" ht="9" customHeight="1">
      <c r="A270" s="137" t="s">
        <v>5</v>
      </c>
      <c r="B270" s="121">
        <f t="shared" si="15"/>
        <v>2427.2770000000005</v>
      </c>
      <c r="C270" s="121">
        <v>2048.2419999999997</v>
      </c>
      <c r="D270" s="121">
        <v>112.73400000000001</v>
      </c>
      <c r="E270" s="121">
        <v>98.272999999999968</v>
      </c>
      <c r="F270" s="121">
        <v>2.8290000000000002</v>
      </c>
      <c r="G270" s="121">
        <v>83.751000000000005</v>
      </c>
      <c r="H270" s="121">
        <v>25.416</v>
      </c>
      <c r="I270" s="121">
        <v>30.817</v>
      </c>
      <c r="J270" s="121">
        <v>25.215</v>
      </c>
      <c r="K270" s="121" t="s">
        <v>103</v>
      </c>
      <c r="M270" s="135"/>
      <c r="N270" s="135"/>
      <c r="O270" s="135"/>
      <c r="Q270" s="128"/>
      <c r="R270" s="128"/>
      <c r="S270" s="128"/>
      <c r="T270" s="128"/>
      <c r="U270" s="128"/>
      <c r="V270" s="128"/>
      <c r="AA270" s="147"/>
      <c r="AB270" s="148"/>
      <c r="AC270" s="148"/>
      <c r="AD270" s="148"/>
      <c r="AE270" s="148"/>
      <c r="AF270" s="148"/>
      <c r="AG270" s="148"/>
      <c r="AH270" s="148"/>
      <c r="AI270" s="147"/>
    </row>
    <row r="271" spans="1:35" s="113" customFormat="1" ht="9" customHeight="1">
      <c r="A271" s="144" t="s">
        <v>6</v>
      </c>
      <c r="B271" s="145">
        <f t="shared" si="15"/>
        <v>5654.3209999999999</v>
      </c>
      <c r="C271" s="145">
        <v>4582.74</v>
      </c>
      <c r="D271" s="145">
        <v>130.79499999999999</v>
      </c>
      <c r="E271" s="145">
        <v>447.108</v>
      </c>
      <c r="F271" s="145">
        <v>33.808000000000007</v>
      </c>
      <c r="G271" s="145">
        <v>0</v>
      </c>
      <c r="H271" s="145">
        <v>147.291</v>
      </c>
      <c r="I271" s="145">
        <v>148.90699999999998</v>
      </c>
      <c r="J271" s="145">
        <v>163.67199999999997</v>
      </c>
      <c r="K271" s="145" t="s">
        <v>103</v>
      </c>
      <c r="M271" s="135"/>
      <c r="N271" s="135"/>
      <c r="O271" s="135"/>
      <c r="Q271" s="128"/>
      <c r="R271" s="128"/>
      <c r="S271" s="128"/>
      <c r="T271" s="128"/>
      <c r="U271" s="128"/>
      <c r="V271" s="128"/>
      <c r="AA271" s="147"/>
      <c r="AB271" s="148"/>
      <c r="AC271" s="148"/>
      <c r="AD271" s="148"/>
      <c r="AE271" s="148"/>
      <c r="AF271" s="148"/>
      <c r="AG271" s="148"/>
      <c r="AH271" s="148"/>
      <c r="AI271" s="147"/>
    </row>
    <row r="272" spans="1:35" s="113" customFormat="1" ht="9" customHeight="1">
      <c r="A272" s="144" t="s">
        <v>7</v>
      </c>
      <c r="B272" s="145">
        <f t="shared" si="15"/>
        <v>1863.6590000000001</v>
      </c>
      <c r="C272" s="145">
        <v>1500.4790000000003</v>
      </c>
      <c r="D272" s="145">
        <v>146.82099999999997</v>
      </c>
      <c r="E272" s="145">
        <v>82.888999999999996</v>
      </c>
      <c r="F272" s="145">
        <v>23.763000000000002</v>
      </c>
      <c r="G272" s="145">
        <v>0</v>
      </c>
      <c r="H272" s="145">
        <v>47.753</v>
      </c>
      <c r="I272" s="145">
        <v>32.053000000000004</v>
      </c>
      <c r="J272" s="145">
        <v>29.901</v>
      </c>
      <c r="K272" s="145" t="s">
        <v>103</v>
      </c>
      <c r="M272" s="135"/>
      <c r="N272" s="135"/>
      <c r="O272" s="135"/>
      <c r="Q272" s="128"/>
      <c r="R272" s="128"/>
      <c r="S272" s="128"/>
      <c r="T272" s="128"/>
      <c r="U272" s="128"/>
      <c r="V272" s="128"/>
      <c r="AA272" s="147"/>
      <c r="AB272" s="148"/>
      <c r="AC272" s="148"/>
      <c r="AD272" s="148"/>
      <c r="AE272" s="148"/>
      <c r="AF272" s="148"/>
      <c r="AG272" s="148"/>
      <c r="AH272" s="148"/>
      <c r="AI272" s="147"/>
    </row>
    <row r="273" spans="1:35" s="113" customFormat="1" ht="9" customHeight="1">
      <c r="A273" s="144" t="s">
        <v>8</v>
      </c>
      <c r="B273" s="145">
        <f t="shared" si="15"/>
        <v>9429.973</v>
      </c>
      <c r="C273" s="145">
        <v>8849.878999999999</v>
      </c>
      <c r="D273" s="145">
        <v>102.02500000000002</v>
      </c>
      <c r="E273" s="145">
        <v>197.38200000000003</v>
      </c>
      <c r="F273" s="145">
        <v>2.593</v>
      </c>
      <c r="G273" s="145">
        <v>0</v>
      </c>
      <c r="H273" s="145">
        <v>87.218000000000004</v>
      </c>
      <c r="I273" s="145">
        <v>111.60900000000002</v>
      </c>
      <c r="J273" s="145">
        <v>79.266999999999996</v>
      </c>
      <c r="K273" s="145" t="s">
        <v>103</v>
      </c>
      <c r="M273" s="135"/>
      <c r="N273" s="135"/>
      <c r="O273" s="135"/>
      <c r="Q273" s="128"/>
      <c r="R273" s="128"/>
      <c r="S273" s="128"/>
      <c r="T273" s="128"/>
      <c r="U273" s="128"/>
      <c r="V273" s="128"/>
      <c r="AA273" s="147"/>
      <c r="AB273" s="148"/>
      <c r="AC273" s="148"/>
      <c r="AD273" s="148"/>
      <c r="AE273" s="148"/>
      <c r="AF273" s="148"/>
      <c r="AG273" s="148"/>
      <c r="AH273" s="148"/>
      <c r="AI273" s="147"/>
    </row>
    <row r="274" spans="1:35" s="113" customFormat="1" ht="9" customHeight="1">
      <c r="A274" s="137" t="s">
        <v>9</v>
      </c>
      <c r="B274" s="121">
        <f t="shared" si="15"/>
        <v>7079.7970000000014</v>
      </c>
      <c r="C274" s="121">
        <v>5898.4600000000009</v>
      </c>
      <c r="D274" s="121">
        <v>187.96899999999999</v>
      </c>
      <c r="E274" s="121">
        <v>386.98200000000003</v>
      </c>
      <c r="F274" s="121">
        <v>54.071000000000005</v>
      </c>
      <c r="G274" s="121">
        <v>0</v>
      </c>
      <c r="H274" s="121">
        <v>185.108</v>
      </c>
      <c r="I274" s="121">
        <v>197.15799999999996</v>
      </c>
      <c r="J274" s="121">
        <v>170.04899999999998</v>
      </c>
      <c r="K274" s="121" t="s">
        <v>103</v>
      </c>
      <c r="M274" s="135"/>
      <c r="N274" s="135"/>
      <c r="O274" s="135"/>
      <c r="P274" s="119"/>
      <c r="Q274" s="128"/>
      <c r="R274" s="128"/>
      <c r="S274" s="128"/>
      <c r="T274" s="128"/>
      <c r="U274" s="128"/>
      <c r="V274" s="128"/>
      <c r="AA274" s="147"/>
      <c r="AB274" s="148"/>
      <c r="AC274" s="148"/>
      <c r="AD274" s="148"/>
      <c r="AE274" s="148"/>
      <c r="AF274" s="148"/>
      <c r="AG274" s="148"/>
      <c r="AH274" s="148"/>
      <c r="AI274" s="147"/>
    </row>
    <row r="275" spans="1:35" s="113" customFormat="1" ht="9" customHeight="1">
      <c r="A275" s="144" t="s">
        <v>10</v>
      </c>
      <c r="B275" s="145">
        <f t="shared" si="15"/>
        <v>29232.209000000003</v>
      </c>
      <c r="C275" s="145">
        <v>22167.535</v>
      </c>
      <c r="D275" s="145">
        <v>1860.79</v>
      </c>
      <c r="E275" s="145">
        <v>3174.1130000000007</v>
      </c>
      <c r="F275" s="145">
        <v>0</v>
      </c>
      <c r="G275" s="145">
        <v>0</v>
      </c>
      <c r="H275" s="145">
        <v>361.41300000000001</v>
      </c>
      <c r="I275" s="145">
        <v>520.78599999999994</v>
      </c>
      <c r="J275" s="145">
        <v>1147.5720000000001</v>
      </c>
      <c r="K275" s="145" t="s">
        <v>103</v>
      </c>
      <c r="M275" s="135"/>
      <c r="N275" s="135"/>
      <c r="O275" s="135"/>
      <c r="P275" s="119"/>
      <c r="Q275" s="128"/>
      <c r="R275" s="128"/>
      <c r="S275" s="128"/>
      <c r="T275" s="128"/>
      <c r="U275" s="128"/>
      <c r="V275" s="128"/>
      <c r="AA275" s="147"/>
      <c r="AB275" s="148"/>
      <c r="AC275" s="148"/>
      <c r="AD275" s="148"/>
      <c r="AE275" s="148"/>
      <c r="AF275" s="148"/>
      <c r="AG275" s="148"/>
      <c r="AH275" s="148"/>
      <c r="AI275" s="147"/>
    </row>
    <row r="276" spans="1:35" s="113" customFormat="1" ht="9" customHeight="1">
      <c r="A276" s="144" t="s">
        <v>11</v>
      </c>
      <c r="B276" s="145">
        <f t="shared" si="15"/>
        <v>3135.1010000000001</v>
      </c>
      <c r="C276" s="145">
        <v>2605.8009999999999</v>
      </c>
      <c r="D276" s="145">
        <v>267.80900000000003</v>
      </c>
      <c r="E276" s="145">
        <v>139.50199999999998</v>
      </c>
      <c r="F276" s="145">
        <v>0</v>
      </c>
      <c r="G276" s="145">
        <v>0</v>
      </c>
      <c r="H276" s="145">
        <v>36.088000000000001</v>
      </c>
      <c r="I276" s="145">
        <v>47.776999999999994</v>
      </c>
      <c r="J276" s="145">
        <v>38.124000000000002</v>
      </c>
      <c r="K276" s="145" t="s">
        <v>103</v>
      </c>
      <c r="M276" s="135"/>
      <c r="N276" s="135"/>
      <c r="O276" s="135"/>
      <c r="P276" s="134"/>
      <c r="Q276" s="128"/>
      <c r="R276" s="128"/>
      <c r="S276" s="128"/>
      <c r="T276" s="128"/>
      <c r="U276" s="128"/>
      <c r="V276" s="128"/>
      <c r="AA276" s="147"/>
      <c r="AB276" s="148"/>
      <c r="AC276" s="148"/>
      <c r="AD276" s="148"/>
      <c r="AE276" s="148"/>
      <c r="AF276" s="148"/>
      <c r="AG276" s="148"/>
      <c r="AH276" s="148"/>
      <c r="AI276" s="147"/>
    </row>
    <row r="277" spans="1:35" s="113" customFormat="1" ht="9" customHeight="1">
      <c r="A277" s="144" t="s">
        <v>12</v>
      </c>
      <c r="B277" s="145">
        <f t="shared" si="15"/>
        <v>8933.0610000000015</v>
      </c>
      <c r="C277" s="145">
        <v>7581.2900000000009</v>
      </c>
      <c r="D277" s="145">
        <v>289.11299999999994</v>
      </c>
      <c r="E277" s="145">
        <v>539.68600000000004</v>
      </c>
      <c r="F277" s="145">
        <v>0</v>
      </c>
      <c r="G277" s="145">
        <v>0</v>
      </c>
      <c r="H277" s="145">
        <v>183.47299999999998</v>
      </c>
      <c r="I277" s="145">
        <v>179.14</v>
      </c>
      <c r="J277" s="145">
        <v>160.35900000000001</v>
      </c>
      <c r="K277" s="145" t="s">
        <v>103</v>
      </c>
      <c r="M277" s="135"/>
      <c r="N277" s="135"/>
      <c r="O277" s="135"/>
      <c r="P277" s="134"/>
      <c r="Q277" s="128"/>
      <c r="R277" s="128"/>
      <c r="S277" s="128"/>
      <c r="T277" s="128"/>
      <c r="U277" s="128"/>
      <c r="V277" s="128"/>
      <c r="AA277" s="147"/>
      <c r="AB277" s="148"/>
      <c r="AC277" s="148"/>
      <c r="AD277" s="148"/>
      <c r="AE277" s="148"/>
      <c r="AF277" s="148"/>
      <c r="AG277" s="148"/>
      <c r="AH277" s="148"/>
      <c r="AI277" s="147"/>
    </row>
    <row r="278" spans="1:35" s="113" customFormat="1" ht="9" customHeight="1">
      <c r="A278" s="137" t="s">
        <v>13</v>
      </c>
      <c r="B278" s="121">
        <f t="shared" si="15"/>
        <v>5168.3019999999997</v>
      </c>
      <c r="C278" s="121">
        <v>4705.3959999999997</v>
      </c>
      <c r="D278" s="121">
        <v>100.41799999999999</v>
      </c>
      <c r="E278" s="121">
        <v>153.55100000000002</v>
      </c>
      <c r="F278" s="121">
        <v>1.3160000000000001</v>
      </c>
      <c r="G278" s="121">
        <v>0</v>
      </c>
      <c r="H278" s="121">
        <v>57.704999999999991</v>
      </c>
      <c r="I278" s="121">
        <v>106.721</v>
      </c>
      <c r="J278" s="121">
        <v>43.195</v>
      </c>
      <c r="K278" s="121" t="s">
        <v>103</v>
      </c>
      <c r="M278" s="135"/>
      <c r="N278" s="135"/>
      <c r="O278" s="135"/>
      <c r="P278" s="134"/>
      <c r="Q278" s="128"/>
      <c r="R278" s="128"/>
      <c r="S278" s="128"/>
      <c r="T278" s="128"/>
      <c r="U278" s="128"/>
      <c r="V278" s="128"/>
    </row>
    <row r="279" spans="1:35" s="113" customFormat="1" ht="9" customHeight="1">
      <c r="A279" s="144" t="s">
        <v>14</v>
      </c>
      <c r="B279" s="145">
        <f t="shared" si="15"/>
        <v>4459.1050000000005</v>
      </c>
      <c r="C279" s="145">
        <v>3620.6510000000003</v>
      </c>
      <c r="D279" s="145">
        <v>531.94599999999991</v>
      </c>
      <c r="E279" s="145">
        <v>167.19999999999996</v>
      </c>
      <c r="F279" s="145">
        <v>0</v>
      </c>
      <c r="G279" s="145">
        <v>0</v>
      </c>
      <c r="H279" s="145">
        <v>41.801000000000002</v>
      </c>
      <c r="I279" s="145">
        <v>52.314</v>
      </c>
      <c r="J279" s="145">
        <v>45.193000000000005</v>
      </c>
      <c r="K279" s="145" t="s">
        <v>103</v>
      </c>
      <c r="M279" s="135"/>
      <c r="N279" s="135"/>
      <c r="O279" s="135"/>
      <c r="P279" s="134"/>
      <c r="Q279" s="128"/>
      <c r="R279" s="128"/>
      <c r="S279" s="128"/>
      <c r="T279" s="128"/>
      <c r="U279" s="128"/>
      <c r="V279" s="128"/>
    </row>
    <row r="280" spans="1:35" s="113" customFormat="1" ht="9" customHeight="1">
      <c r="A280" s="144" t="s">
        <v>15</v>
      </c>
      <c r="B280" s="145">
        <f t="shared" si="15"/>
        <v>15259.640000000001</v>
      </c>
      <c r="C280" s="145">
        <v>12620.398000000001</v>
      </c>
      <c r="D280" s="145">
        <v>277.20999999999998</v>
      </c>
      <c r="E280" s="145">
        <v>1247.3140000000001</v>
      </c>
      <c r="F280" s="145">
        <v>0</v>
      </c>
      <c r="G280" s="145">
        <v>0</v>
      </c>
      <c r="H280" s="145">
        <v>333.10099999999994</v>
      </c>
      <c r="I280" s="145">
        <v>388.16400000000004</v>
      </c>
      <c r="J280" s="145">
        <v>393.45299999999997</v>
      </c>
      <c r="K280" s="145" t="s">
        <v>103</v>
      </c>
      <c r="M280" s="135"/>
      <c r="N280" s="135"/>
      <c r="O280" s="135"/>
      <c r="P280" s="134"/>
      <c r="Q280" s="128"/>
      <c r="R280" s="128"/>
      <c r="S280" s="128"/>
      <c r="T280" s="128"/>
      <c r="U280" s="128"/>
      <c r="V280" s="128"/>
    </row>
    <row r="281" spans="1:35" s="113" customFormat="1" ht="9" customHeight="1">
      <c r="A281" s="144" t="s">
        <v>16</v>
      </c>
      <c r="B281" s="145">
        <f t="shared" si="15"/>
        <v>27864.845000000008</v>
      </c>
      <c r="C281" s="145">
        <v>25282.893000000004</v>
      </c>
      <c r="D281" s="145">
        <v>250.893</v>
      </c>
      <c r="E281" s="145">
        <v>1149.1859999999999</v>
      </c>
      <c r="F281" s="145">
        <v>0</v>
      </c>
      <c r="G281" s="145">
        <v>0</v>
      </c>
      <c r="H281" s="145">
        <v>249.52200000000002</v>
      </c>
      <c r="I281" s="145">
        <v>390.36500000000001</v>
      </c>
      <c r="J281" s="145">
        <v>541.98599999999999</v>
      </c>
      <c r="K281" s="145" t="s">
        <v>103</v>
      </c>
      <c r="M281" s="135"/>
      <c r="N281" s="135"/>
      <c r="O281" s="135"/>
      <c r="P281" s="134"/>
      <c r="Q281" s="128"/>
      <c r="R281" s="128"/>
      <c r="S281" s="128"/>
      <c r="T281" s="128"/>
      <c r="U281" s="128"/>
      <c r="V281" s="128"/>
    </row>
    <row r="282" spans="1:35" s="113" customFormat="1" ht="9" customHeight="1">
      <c r="A282" s="137" t="s">
        <v>17</v>
      </c>
      <c r="B282" s="121">
        <f t="shared" si="15"/>
        <v>7069.2689999999993</v>
      </c>
      <c r="C282" s="121">
        <v>5698.2999999999993</v>
      </c>
      <c r="D282" s="121">
        <v>553.66499999999996</v>
      </c>
      <c r="E282" s="121">
        <v>375.77800000000008</v>
      </c>
      <c r="F282" s="121">
        <v>38.9</v>
      </c>
      <c r="G282" s="121">
        <v>0</v>
      </c>
      <c r="H282" s="121">
        <v>79.472999999999999</v>
      </c>
      <c r="I282" s="121">
        <v>182.16</v>
      </c>
      <c r="J282" s="121">
        <v>140.99299999999999</v>
      </c>
      <c r="K282" s="121" t="s">
        <v>103</v>
      </c>
      <c r="M282" s="135"/>
      <c r="N282" s="135"/>
      <c r="O282" s="135"/>
      <c r="P282" s="134"/>
      <c r="Q282" s="128"/>
      <c r="R282" s="128"/>
      <c r="S282" s="128"/>
      <c r="T282" s="128"/>
      <c r="U282" s="128"/>
      <c r="V282" s="128"/>
    </row>
    <row r="283" spans="1:35" s="113" customFormat="1" ht="9" customHeight="1">
      <c r="A283" s="144" t="s">
        <v>18</v>
      </c>
      <c r="B283" s="145">
        <f t="shared" si="15"/>
        <v>3616.9890000000005</v>
      </c>
      <c r="C283" s="145">
        <v>3000.4830000000002</v>
      </c>
      <c r="D283" s="145">
        <v>308.02</v>
      </c>
      <c r="E283" s="145">
        <v>146.51000000000002</v>
      </c>
      <c r="F283" s="145">
        <v>0</v>
      </c>
      <c r="G283" s="145">
        <v>0</v>
      </c>
      <c r="H283" s="145">
        <v>52.236999999999995</v>
      </c>
      <c r="I283" s="145">
        <v>60.347000000000001</v>
      </c>
      <c r="J283" s="145">
        <v>49.391999999999996</v>
      </c>
      <c r="K283" s="145" t="s">
        <v>103</v>
      </c>
      <c r="M283" s="135"/>
      <c r="N283" s="135"/>
      <c r="O283" s="135"/>
      <c r="P283" s="134"/>
      <c r="Q283" s="128"/>
      <c r="R283" s="128"/>
      <c r="S283" s="128"/>
      <c r="T283" s="128"/>
      <c r="U283" s="128"/>
      <c r="V283" s="128"/>
    </row>
    <row r="284" spans="1:35" s="113" customFormat="1" ht="9" customHeight="1">
      <c r="A284" s="144" t="s">
        <v>19</v>
      </c>
      <c r="B284" s="145">
        <f t="shared" si="15"/>
        <v>2399.4770000000003</v>
      </c>
      <c r="C284" s="145">
        <v>1963.9230000000002</v>
      </c>
      <c r="D284" s="145">
        <v>244.81899999999996</v>
      </c>
      <c r="E284" s="145">
        <v>88.874000000000024</v>
      </c>
      <c r="F284" s="145">
        <v>0</v>
      </c>
      <c r="G284" s="145">
        <v>0</v>
      </c>
      <c r="H284" s="145">
        <v>47.334999999999994</v>
      </c>
      <c r="I284" s="145">
        <v>34.822000000000003</v>
      </c>
      <c r="J284" s="145">
        <v>19.704000000000004</v>
      </c>
      <c r="K284" s="145" t="s">
        <v>103</v>
      </c>
      <c r="M284" s="135"/>
      <c r="N284" s="135"/>
      <c r="O284" s="135"/>
      <c r="P284" s="134"/>
      <c r="Q284" s="128"/>
      <c r="R284" s="128"/>
      <c r="S284" s="128"/>
      <c r="T284" s="128"/>
      <c r="U284" s="128"/>
      <c r="V284" s="128"/>
    </row>
    <row r="285" spans="1:35" s="113" customFormat="1" ht="9" customHeight="1">
      <c r="A285" s="144" t="s">
        <v>20</v>
      </c>
      <c r="B285" s="145">
        <f t="shared" si="15"/>
        <v>10946.388999999999</v>
      </c>
      <c r="C285" s="145">
        <v>8787.116</v>
      </c>
      <c r="D285" s="145">
        <v>138.92699999999999</v>
      </c>
      <c r="E285" s="145">
        <v>1172.7670000000001</v>
      </c>
      <c r="F285" s="145">
        <v>19.296000000000003</v>
      </c>
      <c r="G285" s="145">
        <v>0</v>
      </c>
      <c r="H285" s="145">
        <v>143.047</v>
      </c>
      <c r="I285" s="145">
        <v>334.29300000000006</v>
      </c>
      <c r="J285" s="145">
        <v>350.94300000000004</v>
      </c>
      <c r="K285" s="145" t="s">
        <v>103</v>
      </c>
      <c r="M285" s="135"/>
      <c r="N285" s="135"/>
      <c r="O285" s="135"/>
      <c r="P285" s="134"/>
      <c r="Q285" s="128"/>
      <c r="R285" s="128"/>
      <c r="S285" s="128"/>
      <c r="T285" s="128"/>
      <c r="U285" s="128"/>
      <c r="V285" s="128"/>
    </row>
    <row r="286" spans="1:35" s="113" customFormat="1" ht="9" customHeight="1">
      <c r="A286" s="137" t="s">
        <v>21</v>
      </c>
      <c r="B286" s="121">
        <f t="shared" si="15"/>
        <v>5947.4259999999995</v>
      </c>
      <c r="C286" s="121">
        <v>4990.3420000000006</v>
      </c>
      <c r="D286" s="121">
        <v>624.91899999999998</v>
      </c>
      <c r="E286" s="121">
        <v>134.505</v>
      </c>
      <c r="F286" s="121">
        <v>1.9279999999999999</v>
      </c>
      <c r="G286" s="121">
        <v>3.6300000000000003</v>
      </c>
      <c r="H286" s="121">
        <v>39.345999999999997</v>
      </c>
      <c r="I286" s="121">
        <v>90.378</v>
      </c>
      <c r="J286" s="121">
        <v>62.378</v>
      </c>
      <c r="K286" s="121" t="s">
        <v>103</v>
      </c>
      <c r="M286" s="135"/>
      <c r="N286" s="135"/>
      <c r="O286" s="135"/>
      <c r="P286" s="134"/>
      <c r="Q286" s="128"/>
      <c r="R286" s="128"/>
      <c r="S286" s="128"/>
      <c r="T286" s="128"/>
      <c r="U286" s="128"/>
      <c r="V286" s="128"/>
    </row>
    <row r="287" spans="1:35" s="113" customFormat="1" ht="9" customHeight="1">
      <c r="A287" s="144" t="s">
        <v>22</v>
      </c>
      <c r="B287" s="145">
        <f t="shared" si="15"/>
        <v>9592.4039999999968</v>
      </c>
      <c r="C287" s="145">
        <v>8106.1539999999995</v>
      </c>
      <c r="D287" s="145">
        <v>539.94800000000009</v>
      </c>
      <c r="E287" s="145">
        <v>491.89800000000002</v>
      </c>
      <c r="F287" s="145">
        <v>0</v>
      </c>
      <c r="G287" s="145">
        <v>0</v>
      </c>
      <c r="H287" s="145">
        <v>94.450999999999993</v>
      </c>
      <c r="I287" s="145">
        <v>137.65200000000002</v>
      </c>
      <c r="J287" s="145">
        <v>222.30100000000004</v>
      </c>
      <c r="K287" s="145" t="s">
        <v>103</v>
      </c>
      <c r="M287" s="135"/>
      <c r="N287" s="135"/>
      <c r="O287" s="135"/>
      <c r="P287" s="134"/>
      <c r="Q287" s="128"/>
      <c r="R287" s="128"/>
      <c r="S287" s="128"/>
      <c r="T287" s="128"/>
      <c r="U287" s="128"/>
      <c r="V287" s="128"/>
    </row>
    <row r="288" spans="1:35" s="113" customFormat="1" ht="9" customHeight="1">
      <c r="A288" s="144" t="s">
        <v>23</v>
      </c>
      <c r="B288" s="145">
        <f t="shared" si="15"/>
        <v>4225.6970000000001</v>
      </c>
      <c r="C288" s="145">
        <v>3465.4010000000007</v>
      </c>
      <c r="D288" s="145">
        <v>295.37899999999996</v>
      </c>
      <c r="E288" s="145">
        <v>248.09699999999998</v>
      </c>
      <c r="F288" s="145">
        <v>0</v>
      </c>
      <c r="G288" s="145">
        <v>0</v>
      </c>
      <c r="H288" s="145">
        <v>90.05</v>
      </c>
      <c r="I288" s="145">
        <v>54.763000000000005</v>
      </c>
      <c r="J288" s="145">
        <v>72.007000000000005</v>
      </c>
      <c r="K288" s="145" t="s">
        <v>103</v>
      </c>
      <c r="M288" s="135"/>
      <c r="N288" s="135"/>
      <c r="O288" s="135"/>
      <c r="P288" s="134"/>
      <c r="Q288" s="128"/>
      <c r="R288" s="128"/>
      <c r="S288" s="128"/>
      <c r="T288" s="128"/>
      <c r="U288" s="128"/>
      <c r="V288" s="128"/>
    </row>
    <row r="289" spans="1:35" s="113" customFormat="1" ht="9" customHeight="1">
      <c r="A289" s="144" t="s">
        <v>106</v>
      </c>
      <c r="B289" s="145">
        <f t="shared" si="15"/>
        <v>2890.4350000000004</v>
      </c>
      <c r="C289" s="145">
        <v>2183.3120000000004</v>
      </c>
      <c r="D289" s="145">
        <v>166.56</v>
      </c>
      <c r="E289" s="145">
        <v>170.87799999999996</v>
      </c>
      <c r="F289" s="145">
        <v>5.7750000000000004</v>
      </c>
      <c r="G289" s="145">
        <v>0</v>
      </c>
      <c r="H289" s="145">
        <v>160.03399999999999</v>
      </c>
      <c r="I289" s="145">
        <v>95.578000000000017</v>
      </c>
      <c r="J289" s="145">
        <v>108.29799999999999</v>
      </c>
      <c r="K289" s="145" t="s">
        <v>103</v>
      </c>
      <c r="M289" s="135"/>
      <c r="N289" s="135"/>
      <c r="O289" s="135"/>
      <c r="P289" s="134"/>
      <c r="Q289" s="128"/>
      <c r="R289" s="128"/>
      <c r="S289" s="128"/>
      <c r="T289" s="128"/>
      <c r="U289" s="128"/>
      <c r="V289" s="128"/>
    </row>
    <row r="290" spans="1:35" s="113" customFormat="1" ht="9" customHeight="1">
      <c r="A290" s="137" t="s">
        <v>25</v>
      </c>
      <c r="B290" s="121">
        <f t="shared" si="15"/>
        <v>4534.3240000000005</v>
      </c>
      <c r="C290" s="121">
        <v>3723.8620000000001</v>
      </c>
      <c r="D290" s="121">
        <v>307.55700000000002</v>
      </c>
      <c r="E290" s="121">
        <v>278.77199999999999</v>
      </c>
      <c r="F290" s="121">
        <v>0</v>
      </c>
      <c r="G290" s="121">
        <v>0</v>
      </c>
      <c r="H290" s="121">
        <v>47.738</v>
      </c>
      <c r="I290" s="121">
        <v>88.653999999999996</v>
      </c>
      <c r="J290" s="121">
        <v>87.741</v>
      </c>
      <c r="K290" s="121" t="s">
        <v>103</v>
      </c>
      <c r="M290" s="135"/>
      <c r="N290" s="135"/>
      <c r="O290" s="135"/>
      <c r="P290" s="134"/>
      <c r="Q290" s="128"/>
      <c r="R290" s="128"/>
      <c r="S290" s="128"/>
      <c r="T290" s="128"/>
      <c r="U290" s="128"/>
      <c r="V290" s="128"/>
    </row>
    <row r="291" spans="1:35" s="113" customFormat="1" ht="9" customHeight="1">
      <c r="A291" s="144" t="s">
        <v>26</v>
      </c>
      <c r="B291" s="145">
        <f t="shared" si="15"/>
        <v>5918.8970000000008</v>
      </c>
      <c r="C291" s="145">
        <v>5118.8900000000003</v>
      </c>
      <c r="D291" s="145">
        <v>104.345</v>
      </c>
      <c r="E291" s="145">
        <v>310.31699999999995</v>
      </c>
      <c r="F291" s="145">
        <v>2.7610000000000006</v>
      </c>
      <c r="G291" s="145">
        <v>0</v>
      </c>
      <c r="H291" s="145">
        <v>108.27200000000001</v>
      </c>
      <c r="I291" s="145">
        <v>136.584</v>
      </c>
      <c r="J291" s="145">
        <v>137.72800000000001</v>
      </c>
      <c r="K291" s="145" t="s">
        <v>103</v>
      </c>
      <c r="M291" s="135"/>
      <c r="N291" s="135"/>
      <c r="O291" s="135"/>
      <c r="Q291" s="128"/>
      <c r="R291" s="128"/>
      <c r="S291" s="128"/>
      <c r="T291" s="128"/>
      <c r="U291" s="128"/>
      <c r="V291" s="128"/>
    </row>
    <row r="292" spans="1:35" s="113" customFormat="1" ht="9" customHeight="1">
      <c r="A292" s="144" t="s">
        <v>27</v>
      </c>
      <c r="B292" s="145">
        <f t="shared" si="15"/>
        <v>7432.3369999999977</v>
      </c>
      <c r="C292" s="145">
        <v>6500.3399999999983</v>
      </c>
      <c r="D292" s="145">
        <v>92.527999999999977</v>
      </c>
      <c r="E292" s="145">
        <v>333.33699999999999</v>
      </c>
      <c r="F292" s="145">
        <v>55.115000000000002</v>
      </c>
      <c r="G292" s="145">
        <v>0</v>
      </c>
      <c r="H292" s="145">
        <v>167.90100000000001</v>
      </c>
      <c r="I292" s="145">
        <v>148.649</v>
      </c>
      <c r="J292" s="145">
        <v>134.46699999999998</v>
      </c>
      <c r="K292" s="145" t="s">
        <v>103</v>
      </c>
      <c r="M292" s="135"/>
      <c r="N292" s="135"/>
      <c r="O292" s="135"/>
      <c r="Q292" s="128"/>
      <c r="R292" s="128"/>
      <c r="S292" s="128"/>
      <c r="T292" s="128"/>
      <c r="U292" s="128"/>
      <c r="V292" s="128"/>
    </row>
    <row r="293" spans="1:35" s="113" customFormat="1" ht="9" customHeight="1">
      <c r="A293" s="144" t="s">
        <v>28</v>
      </c>
      <c r="B293" s="145">
        <f t="shared" si="15"/>
        <v>12269.296999999997</v>
      </c>
      <c r="C293" s="145">
        <v>11628.359999999999</v>
      </c>
      <c r="D293" s="145">
        <v>211.43899999999999</v>
      </c>
      <c r="E293" s="145">
        <v>207.55</v>
      </c>
      <c r="F293" s="145">
        <v>0</v>
      </c>
      <c r="G293" s="145">
        <v>32.580999999999996</v>
      </c>
      <c r="H293" s="145">
        <v>32.739000000000004</v>
      </c>
      <c r="I293" s="145">
        <v>75.736999999999995</v>
      </c>
      <c r="J293" s="145">
        <v>80.890999999999991</v>
      </c>
      <c r="K293" s="145" t="s">
        <v>103</v>
      </c>
      <c r="M293" s="135"/>
      <c r="N293" s="135"/>
      <c r="O293" s="135"/>
      <c r="Q293" s="128"/>
      <c r="R293" s="128"/>
      <c r="S293" s="128"/>
      <c r="T293" s="128"/>
      <c r="U293" s="128"/>
      <c r="V293" s="128"/>
    </row>
    <row r="294" spans="1:35" s="113" customFormat="1" ht="9" customHeight="1">
      <c r="A294" s="137" t="s">
        <v>29</v>
      </c>
      <c r="B294" s="121">
        <f t="shared" si="15"/>
        <v>7784.3209999999999</v>
      </c>
      <c r="C294" s="121">
        <v>5669.2300000000005</v>
      </c>
      <c r="D294" s="121">
        <v>260.303</v>
      </c>
      <c r="E294" s="121">
        <v>400.03600000000012</v>
      </c>
      <c r="F294" s="121">
        <v>976.11500000000001</v>
      </c>
      <c r="G294" s="121">
        <v>0.90800000000000003</v>
      </c>
      <c r="H294" s="121">
        <v>100.91400000000002</v>
      </c>
      <c r="I294" s="121">
        <v>171.74800000000002</v>
      </c>
      <c r="J294" s="121">
        <v>205.06700000000001</v>
      </c>
      <c r="K294" s="121" t="s">
        <v>103</v>
      </c>
      <c r="M294" s="135"/>
      <c r="N294" s="135"/>
      <c r="O294" s="135"/>
      <c r="Q294" s="128"/>
      <c r="R294" s="128"/>
      <c r="S294" s="128"/>
      <c r="T294" s="128"/>
      <c r="U294" s="128"/>
      <c r="V294" s="128"/>
    </row>
    <row r="295" spans="1:35" s="113" customFormat="1" ht="9" customHeight="1">
      <c r="A295" s="144" t="s">
        <v>30</v>
      </c>
      <c r="B295" s="145">
        <f t="shared" si="15"/>
        <v>2401.614</v>
      </c>
      <c r="C295" s="145">
        <v>2086.1710000000003</v>
      </c>
      <c r="D295" s="145">
        <v>200.70999999999998</v>
      </c>
      <c r="E295" s="145">
        <v>53.344000000000008</v>
      </c>
      <c r="F295" s="145">
        <v>0</v>
      </c>
      <c r="G295" s="145">
        <v>0</v>
      </c>
      <c r="H295" s="145">
        <v>26.939000000000004</v>
      </c>
      <c r="I295" s="145">
        <v>16.152999999999999</v>
      </c>
      <c r="J295" s="145">
        <v>18.297000000000001</v>
      </c>
      <c r="K295" s="145" t="s">
        <v>103</v>
      </c>
      <c r="M295" s="135"/>
      <c r="N295" s="135"/>
      <c r="O295" s="135"/>
      <c r="Q295" s="128"/>
      <c r="R295" s="128"/>
      <c r="S295" s="128"/>
      <c r="T295" s="128"/>
      <c r="U295" s="128"/>
      <c r="V295" s="128"/>
    </row>
    <row r="296" spans="1:35" s="113" customFormat="1" ht="9" customHeight="1">
      <c r="A296" s="144" t="s">
        <v>31</v>
      </c>
      <c r="B296" s="145">
        <f t="shared" si="15"/>
        <v>13926.525000000003</v>
      </c>
      <c r="C296" s="145">
        <v>12396.574000000002</v>
      </c>
      <c r="D296" s="145">
        <v>335.31299999999993</v>
      </c>
      <c r="E296" s="145">
        <v>577.51300000000003</v>
      </c>
      <c r="F296" s="145">
        <v>69.823000000000008</v>
      </c>
      <c r="G296" s="145">
        <v>20.641999999999999</v>
      </c>
      <c r="H296" s="145">
        <v>129.23699999999999</v>
      </c>
      <c r="I296" s="145">
        <v>207.36099999999999</v>
      </c>
      <c r="J296" s="145">
        <v>190.06200000000001</v>
      </c>
      <c r="K296" s="145" t="s">
        <v>103</v>
      </c>
      <c r="M296" s="135"/>
      <c r="N296" s="135"/>
      <c r="O296" s="135"/>
      <c r="Q296" s="128"/>
      <c r="R296" s="128"/>
      <c r="S296" s="128"/>
      <c r="T296" s="128"/>
      <c r="U296" s="128"/>
      <c r="V296" s="128"/>
    </row>
    <row r="297" spans="1:35" s="113" customFormat="1" ht="9" customHeight="1">
      <c r="A297" s="144" t="s">
        <v>32</v>
      </c>
      <c r="B297" s="145">
        <f t="shared" si="15"/>
        <v>3891.688000000001</v>
      </c>
      <c r="C297" s="145">
        <v>3098.4560000000006</v>
      </c>
      <c r="D297" s="145">
        <v>369.37399999999997</v>
      </c>
      <c r="E297" s="145">
        <v>220.03199999999995</v>
      </c>
      <c r="F297" s="145">
        <v>7.2259999999999991</v>
      </c>
      <c r="G297" s="145">
        <v>0</v>
      </c>
      <c r="H297" s="145">
        <v>49.77</v>
      </c>
      <c r="I297" s="145">
        <v>80.099000000000004</v>
      </c>
      <c r="J297" s="145">
        <v>66.730999999999995</v>
      </c>
      <c r="K297" s="145" t="s">
        <v>103</v>
      </c>
      <c r="M297" s="135"/>
      <c r="N297" s="135"/>
      <c r="O297" s="135"/>
      <c r="Q297" s="128"/>
      <c r="R297" s="128"/>
      <c r="S297" s="128"/>
      <c r="T297" s="128"/>
      <c r="U297" s="128"/>
      <c r="V297" s="128"/>
    </row>
    <row r="298" spans="1:35" s="113" customFormat="1" ht="9" customHeight="1">
      <c r="A298" s="137" t="s">
        <v>33</v>
      </c>
      <c r="B298" s="121">
        <f t="shared" si="15"/>
        <v>3072.1749999999993</v>
      </c>
      <c r="C298" s="121">
        <v>2397.4749999999995</v>
      </c>
      <c r="D298" s="121">
        <v>411.51499999999999</v>
      </c>
      <c r="E298" s="121">
        <v>98.683000000000007</v>
      </c>
      <c r="F298" s="121">
        <v>0</v>
      </c>
      <c r="G298" s="121">
        <v>0</v>
      </c>
      <c r="H298" s="121">
        <v>85.929999999999993</v>
      </c>
      <c r="I298" s="121">
        <v>56.570999999999998</v>
      </c>
      <c r="J298" s="121">
        <v>22.000999999999998</v>
      </c>
      <c r="K298" s="121" t="s">
        <v>103</v>
      </c>
      <c r="M298" s="135"/>
      <c r="N298" s="135"/>
      <c r="O298" s="135"/>
      <c r="Q298" s="128"/>
      <c r="R298" s="128"/>
      <c r="S298" s="128"/>
      <c r="T298" s="128"/>
      <c r="U298" s="128"/>
      <c r="V298" s="128"/>
    </row>
    <row r="299" spans="1:35" s="133" customFormat="1" ht="9" customHeight="1">
      <c r="A299" s="136"/>
      <c r="B299" s="118"/>
      <c r="C299" s="118"/>
      <c r="D299" s="118"/>
      <c r="E299" s="118"/>
      <c r="F299" s="118"/>
      <c r="G299" s="118"/>
      <c r="H299" s="118"/>
      <c r="I299" s="118"/>
      <c r="J299" s="118"/>
      <c r="K299" s="118"/>
      <c r="M299" s="149"/>
      <c r="N299" s="149"/>
      <c r="O299" s="149"/>
      <c r="Q299" s="150"/>
      <c r="R299" s="150"/>
      <c r="S299" s="150"/>
      <c r="T299" s="150"/>
      <c r="U299" s="150"/>
      <c r="V299" s="150"/>
      <c r="AA299" s="151"/>
      <c r="AB299" s="152"/>
      <c r="AC299" s="152"/>
      <c r="AD299" s="152"/>
      <c r="AE299" s="152"/>
      <c r="AF299" s="152"/>
      <c r="AG299" s="152"/>
      <c r="AH299" s="152"/>
      <c r="AI299" s="151"/>
    </row>
    <row r="300" spans="1:35" s="113" customFormat="1" ht="9" customHeight="1">
      <c r="A300" s="140">
        <v>2005</v>
      </c>
      <c r="B300" s="141"/>
      <c r="C300" s="141"/>
      <c r="D300" s="141"/>
      <c r="E300" s="141"/>
      <c r="F300" s="141"/>
      <c r="G300" s="141"/>
      <c r="H300" s="141"/>
      <c r="I300" s="141"/>
      <c r="J300" s="141"/>
      <c r="K300" s="141"/>
      <c r="L300" s="133"/>
      <c r="M300" s="143"/>
      <c r="N300" s="143"/>
      <c r="O300" s="143"/>
      <c r="P300" s="143"/>
      <c r="Q300" s="133"/>
      <c r="R300" s="133"/>
      <c r="S300" s="133"/>
      <c r="T300" s="133"/>
      <c r="AA300" s="147"/>
      <c r="AB300" s="148"/>
      <c r="AC300" s="148"/>
      <c r="AD300" s="147"/>
      <c r="AE300" s="148"/>
      <c r="AF300" s="148"/>
      <c r="AG300" s="148"/>
      <c r="AH300" s="148"/>
      <c r="AI300" s="147"/>
    </row>
    <row r="301" spans="1:35" s="113" customFormat="1" ht="9" customHeight="1">
      <c r="A301" s="140" t="s">
        <v>1</v>
      </c>
      <c r="B301" s="142">
        <f>SUM(B303:B334)</f>
        <v>278892.35200000001</v>
      </c>
      <c r="C301" s="142">
        <f t="shared" ref="C301:J301" si="16">SUM(C303:C334)</f>
        <v>236315.01</v>
      </c>
      <c r="D301" s="142">
        <f t="shared" si="16"/>
        <v>11086.569000000001</v>
      </c>
      <c r="E301" s="142">
        <f t="shared" si="16"/>
        <v>15261.759000000004</v>
      </c>
      <c r="F301" s="142">
        <f t="shared" si="16"/>
        <v>1507.771</v>
      </c>
      <c r="G301" s="142">
        <f t="shared" si="16"/>
        <v>204.12700000000001</v>
      </c>
      <c r="H301" s="142">
        <f t="shared" si="16"/>
        <v>3995.2189999999996</v>
      </c>
      <c r="I301" s="142">
        <f t="shared" si="16"/>
        <v>4910.7839999999997</v>
      </c>
      <c r="J301" s="142">
        <f t="shared" si="16"/>
        <v>5611.1129999999985</v>
      </c>
      <c r="K301" s="142" t="s">
        <v>103</v>
      </c>
      <c r="M301" s="134"/>
      <c r="N301" s="134"/>
      <c r="O301" s="134"/>
      <c r="P301" s="134"/>
      <c r="AA301" s="147"/>
      <c r="AB301" s="148"/>
      <c r="AC301" s="148"/>
      <c r="AD301" s="148"/>
      <c r="AE301" s="148"/>
      <c r="AF301" s="148"/>
      <c r="AG301" s="148"/>
      <c r="AH301" s="148"/>
      <c r="AI301" s="147"/>
    </row>
    <row r="302" spans="1:35" s="113" customFormat="1" ht="3.95" customHeight="1">
      <c r="A302" s="140"/>
      <c r="B302" s="142"/>
      <c r="C302" s="142"/>
      <c r="D302" s="142"/>
      <c r="E302" s="142"/>
      <c r="F302" s="142"/>
      <c r="G302" s="142"/>
      <c r="H302" s="142"/>
      <c r="I302" s="142"/>
      <c r="J302" s="142"/>
      <c r="K302" s="142"/>
      <c r="M302" s="134"/>
      <c r="N302" s="134"/>
      <c r="O302" s="134"/>
      <c r="P302" s="134"/>
      <c r="AA302" s="147"/>
      <c r="AB302" s="148"/>
      <c r="AC302" s="148"/>
      <c r="AD302" s="148"/>
      <c r="AE302" s="148"/>
      <c r="AF302" s="148"/>
      <c r="AG302" s="148"/>
      <c r="AH302" s="148"/>
      <c r="AI302" s="147"/>
    </row>
    <row r="303" spans="1:35" s="113" customFormat="1" ht="9" customHeight="1">
      <c r="A303" s="144" t="s">
        <v>104</v>
      </c>
      <c r="B303" s="145">
        <f>SUM(C303:K303)</f>
        <v>3290.4449999999997</v>
      </c>
      <c r="C303" s="145">
        <v>2563.3479999999995</v>
      </c>
      <c r="D303" s="145">
        <v>355.50500000000005</v>
      </c>
      <c r="E303" s="145">
        <v>197.52100000000002</v>
      </c>
      <c r="F303" s="145">
        <v>0</v>
      </c>
      <c r="G303" s="145">
        <v>0</v>
      </c>
      <c r="H303" s="145">
        <v>61.525000000000006</v>
      </c>
      <c r="I303" s="145">
        <v>52.461999999999996</v>
      </c>
      <c r="J303" s="145">
        <v>60.083999999999996</v>
      </c>
      <c r="K303" s="145" t="s">
        <v>103</v>
      </c>
      <c r="M303" s="135"/>
      <c r="N303" s="135"/>
      <c r="O303" s="135"/>
      <c r="P303" s="134"/>
      <c r="Q303" s="128"/>
      <c r="R303" s="128"/>
      <c r="S303" s="128"/>
      <c r="T303" s="128"/>
      <c r="U303" s="128"/>
      <c r="V303" s="128"/>
      <c r="AA303" s="147"/>
      <c r="AB303" s="148"/>
      <c r="AC303" s="148"/>
      <c r="AD303" s="148"/>
      <c r="AE303" s="148"/>
      <c r="AF303" s="148"/>
      <c r="AG303" s="148"/>
      <c r="AH303" s="148"/>
      <c r="AI303" s="147"/>
    </row>
    <row r="304" spans="1:35" s="113" customFormat="1" ht="9" customHeight="1">
      <c r="A304" s="144" t="s">
        <v>3</v>
      </c>
      <c r="B304" s="145">
        <f t="shared" ref="B304:B334" si="17">SUM(C304:K304)</f>
        <v>8158.0569999999998</v>
      </c>
      <c r="C304" s="145">
        <v>6824.8920000000007</v>
      </c>
      <c r="D304" s="145">
        <v>112.834</v>
      </c>
      <c r="E304" s="145">
        <v>366.47599999999994</v>
      </c>
      <c r="F304" s="145">
        <v>52.190999999999995</v>
      </c>
      <c r="G304" s="145">
        <v>0</v>
      </c>
      <c r="H304" s="145">
        <v>435.04100000000005</v>
      </c>
      <c r="I304" s="145">
        <v>232.32599999999996</v>
      </c>
      <c r="J304" s="145">
        <v>134.297</v>
      </c>
      <c r="K304" s="145" t="s">
        <v>103</v>
      </c>
      <c r="M304" s="135"/>
      <c r="N304" s="135"/>
      <c r="O304" s="135"/>
      <c r="Q304" s="128"/>
      <c r="R304" s="128"/>
      <c r="S304" s="128"/>
      <c r="T304" s="128"/>
      <c r="U304" s="128"/>
      <c r="V304" s="128"/>
      <c r="AA304" s="147"/>
      <c r="AB304" s="148"/>
      <c r="AC304" s="148"/>
      <c r="AD304" s="148"/>
      <c r="AE304" s="148"/>
      <c r="AF304" s="148"/>
      <c r="AG304" s="148"/>
      <c r="AH304" s="148"/>
      <c r="AI304" s="147"/>
    </row>
    <row r="305" spans="1:35" s="113" customFormat="1" ht="9" customHeight="1">
      <c r="A305" s="144" t="s">
        <v>105</v>
      </c>
      <c r="B305" s="145">
        <f t="shared" si="17"/>
        <v>1957.9389999999999</v>
      </c>
      <c r="C305" s="145">
        <v>1631.9009999999998</v>
      </c>
      <c r="D305" s="145">
        <v>79.703999999999994</v>
      </c>
      <c r="E305" s="145">
        <v>73.397000000000006</v>
      </c>
      <c r="F305" s="145">
        <v>0.12299999999999997</v>
      </c>
      <c r="G305" s="145">
        <v>0</v>
      </c>
      <c r="H305" s="145">
        <v>93.230999999999995</v>
      </c>
      <c r="I305" s="145">
        <v>50.53</v>
      </c>
      <c r="J305" s="145">
        <v>29.052999999999997</v>
      </c>
      <c r="K305" s="145" t="s">
        <v>103</v>
      </c>
      <c r="M305" s="135"/>
      <c r="N305" s="135"/>
      <c r="O305" s="135"/>
      <c r="Q305" s="128"/>
      <c r="R305" s="128"/>
      <c r="S305" s="128"/>
      <c r="T305" s="128"/>
      <c r="U305" s="128"/>
      <c r="V305" s="128"/>
      <c r="AA305" s="147"/>
      <c r="AB305" s="148"/>
      <c r="AC305" s="148"/>
      <c r="AD305" s="148"/>
      <c r="AE305" s="148"/>
      <c r="AF305" s="148"/>
      <c r="AG305" s="148"/>
      <c r="AH305" s="148"/>
      <c r="AI305" s="147"/>
    </row>
    <row r="306" spans="1:35" s="113" customFormat="1" ht="9" customHeight="1">
      <c r="A306" s="137" t="s">
        <v>5</v>
      </c>
      <c r="B306" s="121">
        <f t="shared" si="17"/>
        <v>2835.098</v>
      </c>
      <c r="C306" s="121">
        <v>2368.7640000000001</v>
      </c>
      <c r="D306" s="121">
        <v>137.23599999999999</v>
      </c>
      <c r="E306" s="121">
        <v>127.33900000000001</v>
      </c>
      <c r="F306" s="121">
        <v>3.0100000000000002</v>
      </c>
      <c r="G306" s="121">
        <v>119.786</v>
      </c>
      <c r="H306" s="121">
        <v>21.673000000000002</v>
      </c>
      <c r="I306" s="121">
        <v>31.923000000000002</v>
      </c>
      <c r="J306" s="121">
        <v>25.367000000000001</v>
      </c>
      <c r="K306" s="121" t="s">
        <v>103</v>
      </c>
      <c r="M306" s="135"/>
      <c r="N306" s="135"/>
      <c r="O306" s="135"/>
      <c r="Q306" s="128"/>
      <c r="R306" s="128"/>
      <c r="S306" s="128"/>
      <c r="T306" s="128"/>
      <c r="U306" s="128"/>
      <c r="V306" s="128"/>
      <c r="AA306" s="147"/>
      <c r="AB306" s="148"/>
      <c r="AC306" s="148"/>
      <c r="AD306" s="148"/>
      <c r="AE306" s="148"/>
      <c r="AF306" s="148"/>
      <c r="AG306" s="148"/>
      <c r="AH306" s="148"/>
      <c r="AI306" s="147"/>
    </row>
    <row r="307" spans="1:35" s="113" customFormat="1" ht="9" customHeight="1">
      <c r="A307" s="144" t="s">
        <v>6</v>
      </c>
      <c r="B307" s="145">
        <f t="shared" si="17"/>
        <v>6595.8839999999991</v>
      </c>
      <c r="C307" s="145">
        <v>5438.3079999999991</v>
      </c>
      <c r="D307" s="145">
        <v>154.49300000000002</v>
      </c>
      <c r="E307" s="145">
        <v>444.84000000000003</v>
      </c>
      <c r="F307" s="145">
        <v>37.896999999999998</v>
      </c>
      <c r="G307" s="145">
        <v>0</v>
      </c>
      <c r="H307" s="145">
        <v>202.262</v>
      </c>
      <c r="I307" s="145">
        <v>164.7</v>
      </c>
      <c r="J307" s="145">
        <v>153.38399999999999</v>
      </c>
      <c r="K307" s="145" t="s">
        <v>103</v>
      </c>
      <c r="M307" s="135"/>
      <c r="N307" s="135"/>
      <c r="O307" s="135"/>
      <c r="Q307" s="128"/>
      <c r="R307" s="128"/>
      <c r="S307" s="128"/>
      <c r="T307" s="128"/>
      <c r="U307" s="128"/>
      <c r="V307" s="128"/>
      <c r="AA307" s="147"/>
      <c r="AB307" s="148"/>
      <c r="AC307" s="148"/>
      <c r="AD307" s="148"/>
      <c r="AE307" s="148"/>
      <c r="AF307" s="148"/>
      <c r="AG307" s="148"/>
      <c r="AH307" s="148"/>
      <c r="AI307" s="147"/>
    </row>
    <row r="308" spans="1:35" s="113" customFormat="1" ht="9" customHeight="1">
      <c r="A308" s="144" t="s">
        <v>7</v>
      </c>
      <c r="B308" s="145">
        <f t="shared" si="17"/>
        <v>2265.498</v>
      </c>
      <c r="C308" s="145">
        <v>1821.9010000000001</v>
      </c>
      <c r="D308" s="145">
        <v>189.071</v>
      </c>
      <c r="E308" s="145">
        <v>103.233</v>
      </c>
      <c r="F308" s="145">
        <v>27.872</v>
      </c>
      <c r="G308" s="145">
        <v>0</v>
      </c>
      <c r="H308" s="145">
        <v>54.448000000000008</v>
      </c>
      <c r="I308" s="145">
        <v>37.789000000000001</v>
      </c>
      <c r="J308" s="145">
        <v>31.183999999999997</v>
      </c>
      <c r="K308" s="145" t="s">
        <v>103</v>
      </c>
      <c r="M308" s="135"/>
      <c r="N308" s="135"/>
      <c r="O308" s="135"/>
      <c r="Q308" s="128"/>
      <c r="R308" s="128"/>
      <c r="S308" s="128"/>
      <c r="T308" s="128"/>
      <c r="U308" s="128"/>
      <c r="V308" s="128"/>
      <c r="AA308" s="147"/>
      <c r="AB308" s="148"/>
      <c r="AC308" s="148"/>
      <c r="AD308" s="148"/>
      <c r="AE308" s="148"/>
      <c r="AF308" s="148"/>
      <c r="AG308" s="148"/>
      <c r="AH308" s="148"/>
      <c r="AI308" s="147"/>
    </row>
    <row r="309" spans="1:35" s="113" customFormat="1" ht="9" customHeight="1">
      <c r="A309" s="144" t="s">
        <v>8</v>
      </c>
      <c r="B309" s="145">
        <f t="shared" si="17"/>
        <v>11142.878000000001</v>
      </c>
      <c r="C309" s="145">
        <v>10484.041000000001</v>
      </c>
      <c r="D309" s="145">
        <v>119.84500000000001</v>
      </c>
      <c r="E309" s="145">
        <v>230.13500000000002</v>
      </c>
      <c r="F309" s="145">
        <v>2.0350000000000001</v>
      </c>
      <c r="G309" s="145">
        <v>0</v>
      </c>
      <c r="H309" s="145">
        <v>105.48999999999998</v>
      </c>
      <c r="I309" s="145">
        <v>116.48500000000001</v>
      </c>
      <c r="J309" s="145">
        <v>84.847000000000008</v>
      </c>
      <c r="K309" s="145" t="s">
        <v>103</v>
      </c>
      <c r="M309" s="135"/>
      <c r="N309" s="135"/>
      <c r="O309" s="135"/>
      <c r="Q309" s="128"/>
      <c r="R309" s="128"/>
      <c r="S309" s="128"/>
      <c r="T309" s="128"/>
      <c r="U309" s="128"/>
      <c r="V309" s="128"/>
      <c r="AA309" s="147"/>
      <c r="AB309" s="148"/>
      <c r="AC309" s="148"/>
      <c r="AD309" s="148"/>
      <c r="AE309" s="148"/>
      <c r="AF309" s="148"/>
      <c r="AG309" s="148"/>
      <c r="AH309" s="148"/>
      <c r="AI309" s="147"/>
    </row>
    <row r="310" spans="1:35" s="113" customFormat="1" ht="9" customHeight="1">
      <c r="A310" s="137" t="s">
        <v>9</v>
      </c>
      <c r="B310" s="121">
        <f t="shared" si="17"/>
        <v>8185.0140000000001</v>
      </c>
      <c r="C310" s="121">
        <v>6877.8510000000006</v>
      </c>
      <c r="D310" s="121">
        <v>216.39</v>
      </c>
      <c r="E310" s="121">
        <v>425.97199999999987</v>
      </c>
      <c r="F310" s="121">
        <v>58.914999999999992</v>
      </c>
      <c r="G310" s="121">
        <v>0</v>
      </c>
      <c r="H310" s="121">
        <v>208.32100000000003</v>
      </c>
      <c r="I310" s="121">
        <v>227.31200000000001</v>
      </c>
      <c r="J310" s="121">
        <v>170.25299999999999</v>
      </c>
      <c r="K310" s="121" t="s">
        <v>103</v>
      </c>
      <c r="M310" s="135"/>
      <c r="N310" s="135"/>
      <c r="O310" s="135"/>
      <c r="P310" s="119"/>
      <c r="Q310" s="128"/>
      <c r="R310" s="128"/>
      <c r="S310" s="128"/>
      <c r="T310" s="128"/>
      <c r="U310" s="128"/>
      <c r="V310" s="128"/>
      <c r="AA310" s="147"/>
      <c r="AB310" s="148"/>
      <c r="AC310" s="148"/>
      <c r="AD310" s="148"/>
      <c r="AE310" s="148"/>
      <c r="AF310" s="148"/>
      <c r="AG310" s="148"/>
      <c r="AH310" s="148"/>
      <c r="AI310" s="147"/>
    </row>
    <row r="311" spans="1:35" s="113" customFormat="1" ht="9" customHeight="1">
      <c r="A311" s="144" t="s">
        <v>10</v>
      </c>
      <c r="B311" s="145">
        <f t="shared" si="17"/>
        <v>34899.346000000005</v>
      </c>
      <c r="C311" s="145">
        <v>27105.397000000004</v>
      </c>
      <c r="D311" s="145">
        <v>1892.7529999999999</v>
      </c>
      <c r="E311" s="145">
        <v>3484.6810000000005</v>
      </c>
      <c r="F311" s="145">
        <v>0</v>
      </c>
      <c r="G311" s="145">
        <v>0</v>
      </c>
      <c r="H311" s="145">
        <v>319.899</v>
      </c>
      <c r="I311" s="145">
        <v>547.54200000000003</v>
      </c>
      <c r="J311" s="145">
        <v>1549.0739999999998</v>
      </c>
      <c r="K311" s="145" t="s">
        <v>103</v>
      </c>
      <c r="M311" s="135"/>
      <c r="N311" s="135"/>
      <c r="O311" s="135"/>
      <c r="P311" s="119"/>
      <c r="Q311" s="128"/>
      <c r="R311" s="128"/>
      <c r="S311" s="128"/>
      <c r="T311" s="128"/>
      <c r="U311" s="128"/>
      <c r="V311" s="128"/>
      <c r="AA311" s="147"/>
      <c r="AB311" s="148"/>
      <c r="AC311" s="148"/>
      <c r="AD311" s="148"/>
      <c r="AE311" s="148"/>
      <c r="AF311" s="148"/>
      <c r="AG311" s="148"/>
      <c r="AH311" s="148"/>
      <c r="AI311" s="147"/>
    </row>
    <row r="312" spans="1:35" s="113" customFormat="1" ht="9" customHeight="1">
      <c r="A312" s="144" t="s">
        <v>11</v>
      </c>
      <c r="B312" s="145">
        <f t="shared" si="17"/>
        <v>3587.7119999999995</v>
      </c>
      <c r="C312" s="145">
        <v>3034.848</v>
      </c>
      <c r="D312" s="145">
        <v>288.166</v>
      </c>
      <c r="E312" s="145">
        <v>142.70900000000003</v>
      </c>
      <c r="F312" s="145">
        <v>0</v>
      </c>
      <c r="G312" s="145">
        <v>0</v>
      </c>
      <c r="H312" s="145">
        <v>33.110999999999997</v>
      </c>
      <c r="I312" s="145">
        <v>55.083999999999996</v>
      </c>
      <c r="J312" s="145">
        <v>33.794000000000004</v>
      </c>
      <c r="K312" s="145" t="s">
        <v>103</v>
      </c>
      <c r="M312" s="135"/>
      <c r="N312" s="135"/>
      <c r="O312" s="135"/>
      <c r="P312" s="134"/>
      <c r="Q312" s="128"/>
      <c r="R312" s="128"/>
      <c r="S312" s="128"/>
      <c r="T312" s="128"/>
      <c r="U312" s="128"/>
      <c r="V312" s="128"/>
      <c r="AA312" s="147"/>
      <c r="AB312" s="148"/>
      <c r="AC312" s="148"/>
      <c r="AD312" s="148"/>
      <c r="AE312" s="148"/>
      <c r="AF312" s="148"/>
      <c r="AG312" s="148"/>
      <c r="AH312" s="148"/>
      <c r="AI312" s="147"/>
    </row>
    <row r="313" spans="1:35" s="113" customFormat="1" ht="9" customHeight="1">
      <c r="A313" s="144" t="s">
        <v>12</v>
      </c>
      <c r="B313" s="145">
        <f t="shared" si="17"/>
        <v>10323.09</v>
      </c>
      <c r="C313" s="145">
        <v>8906.7990000000009</v>
      </c>
      <c r="D313" s="145">
        <v>323.95600000000002</v>
      </c>
      <c r="E313" s="145">
        <v>543.93399999999986</v>
      </c>
      <c r="F313" s="145">
        <v>0</v>
      </c>
      <c r="G313" s="145">
        <v>0</v>
      </c>
      <c r="H313" s="145">
        <v>171.40699999999998</v>
      </c>
      <c r="I313" s="145">
        <v>199.75399999999999</v>
      </c>
      <c r="J313" s="145">
        <v>177.23999999999998</v>
      </c>
      <c r="K313" s="145" t="s">
        <v>103</v>
      </c>
      <c r="M313" s="135"/>
      <c r="N313" s="135"/>
      <c r="O313" s="135"/>
      <c r="P313" s="134"/>
      <c r="Q313" s="128"/>
      <c r="R313" s="128"/>
      <c r="S313" s="128"/>
      <c r="T313" s="128"/>
      <c r="U313" s="128"/>
      <c r="V313" s="128"/>
      <c r="AA313" s="147"/>
      <c r="AB313" s="148"/>
      <c r="AC313" s="148"/>
      <c r="AD313" s="148"/>
      <c r="AE313" s="148"/>
      <c r="AF313" s="148"/>
      <c r="AG313" s="148"/>
      <c r="AH313" s="148"/>
      <c r="AI313" s="147"/>
    </row>
    <row r="314" spans="1:35" s="113" customFormat="1" ht="9" customHeight="1">
      <c r="A314" s="137" t="s">
        <v>13</v>
      </c>
      <c r="B314" s="121">
        <f t="shared" si="17"/>
        <v>5946.4500000000007</v>
      </c>
      <c r="C314" s="121">
        <v>5453.2640000000001</v>
      </c>
      <c r="D314" s="121">
        <v>97.296999999999997</v>
      </c>
      <c r="E314" s="121">
        <v>192.09700000000001</v>
      </c>
      <c r="F314" s="121">
        <v>1.171</v>
      </c>
      <c r="G314" s="121">
        <v>0</v>
      </c>
      <c r="H314" s="121">
        <v>55.484000000000002</v>
      </c>
      <c r="I314" s="121">
        <v>97.456999999999994</v>
      </c>
      <c r="J314" s="121">
        <v>49.68</v>
      </c>
      <c r="K314" s="121" t="s">
        <v>103</v>
      </c>
      <c r="M314" s="135"/>
      <c r="N314" s="135"/>
      <c r="O314" s="135"/>
      <c r="P314" s="134"/>
      <c r="Q314" s="128"/>
      <c r="R314" s="128"/>
      <c r="S314" s="128"/>
      <c r="T314" s="128"/>
      <c r="U314" s="128"/>
      <c r="V314" s="128"/>
    </row>
    <row r="315" spans="1:35" s="113" customFormat="1" ht="9" customHeight="1">
      <c r="A315" s="144" t="s">
        <v>14</v>
      </c>
      <c r="B315" s="145">
        <f t="shared" si="17"/>
        <v>5161.4999999999991</v>
      </c>
      <c r="C315" s="145">
        <v>4219.8310000000001</v>
      </c>
      <c r="D315" s="145">
        <v>632.23599999999999</v>
      </c>
      <c r="E315" s="145">
        <v>165.643</v>
      </c>
      <c r="F315" s="145">
        <v>0</v>
      </c>
      <c r="G315" s="145">
        <v>0</v>
      </c>
      <c r="H315" s="145">
        <v>39.128</v>
      </c>
      <c r="I315" s="145">
        <v>56.052</v>
      </c>
      <c r="J315" s="145">
        <v>48.61</v>
      </c>
      <c r="K315" s="145" t="s">
        <v>103</v>
      </c>
      <c r="M315" s="135"/>
      <c r="N315" s="135"/>
      <c r="O315" s="135"/>
      <c r="P315" s="134"/>
      <c r="Q315" s="128"/>
      <c r="R315" s="128"/>
      <c r="S315" s="128"/>
      <c r="T315" s="128"/>
      <c r="U315" s="128"/>
      <c r="V315" s="128"/>
    </row>
    <row r="316" spans="1:35" s="113" customFormat="1" ht="9" customHeight="1">
      <c r="A316" s="144" t="s">
        <v>15</v>
      </c>
      <c r="B316" s="145">
        <f t="shared" si="17"/>
        <v>17292.874999999996</v>
      </c>
      <c r="C316" s="145">
        <v>14423.008</v>
      </c>
      <c r="D316" s="145">
        <v>326.22199999999987</v>
      </c>
      <c r="E316" s="145">
        <v>1369.9769999999996</v>
      </c>
      <c r="F316" s="145">
        <v>0</v>
      </c>
      <c r="G316" s="145">
        <v>0</v>
      </c>
      <c r="H316" s="145">
        <v>345.74899999999997</v>
      </c>
      <c r="I316" s="145">
        <v>417.45699999999994</v>
      </c>
      <c r="J316" s="145">
        <v>410.46199999999999</v>
      </c>
      <c r="K316" s="145" t="s">
        <v>103</v>
      </c>
      <c r="M316" s="135"/>
      <c r="N316" s="135"/>
      <c r="O316" s="135"/>
      <c r="P316" s="134"/>
      <c r="Q316" s="128"/>
      <c r="R316" s="128"/>
      <c r="S316" s="128"/>
      <c r="T316" s="128"/>
      <c r="U316" s="128"/>
      <c r="V316" s="128"/>
    </row>
    <row r="317" spans="1:35" s="113" customFormat="1" ht="9" customHeight="1">
      <c r="A317" s="144" t="s">
        <v>16</v>
      </c>
      <c r="B317" s="145">
        <f t="shared" si="17"/>
        <v>32430.433999999994</v>
      </c>
      <c r="C317" s="145">
        <v>29623.312999999995</v>
      </c>
      <c r="D317" s="145">
        <v>288.73699999999997</v>
      </c>
      <c r="E317" s="145">
        <v>1279.3729999999998</v>
      </c>
      <c r="F317" s="145">
        <v>0</v>
      </c>
      <c r="G317" s="145">
        <v>0</v>
      </c>
      <c r="H317" s="145">
        <v>298.24299999999999</v>
      </c>
      <c r="I317" s="145">
        <v>409.358</v>
      </c>
      <c r="J317" s="145">
        <v>531.41</v>
      </c>
      <c r="K317" s="145" t="s">
        <v>103</v>
      </c>
      <c r="M317" s="135"/>
      <c r="N317" s="135"/>
      <c r="O317" s="135"/>
      <c r="P317" s="134"/>
      <c r="Q317" s="128"/>
      <c r="R317" s="128"/>
      <c r="S317" s="128"/>
      <c r="T317" s="128"/>
      <c r="U317" s="128"/>
      <c r="V317" s="128"/>
    </row>
    <row r="318" spans="1:35" s="113" customFormat="1" ht="9" customHeight="1">
      <c r="A318" s="137" t="s">
        <v>17</v>
      </c>
      <c r="B318" s="121">
        <f t="shared" si="17"/>
        <v>8223.1750000000011</v>
      </c>
      <c r="C318" s="121">
        <v>6734.2050000000008</v>
      </c>
      <c r="D318" s="121">
        <v>622.53300000000002</v>
      </c>
      <c r="E318" s="121">
        <v>427.697</v>
      </c>
      <c r="F318" s="121">
        <v>34.594999999999999</v>
      </c>
      <c r="G318" s="121">
        <v>0</v>
      </c>
      <c r="H318" s="121">
        <v>64.882000000000005</v>
      </c>
      <c r="I318" s="121">
        <v>203.08700000000002</v>
      </c>
      <c r="J318" s="121">
        <v>136.17600000000002</v>
      </c>
      <c r="K318" s="121" t="s">
        <v>103</v>
      </c>
      <c r="M318" s="135"/>
      <c r="N318" s="135"/>
      <c r="O318" s="135"/>
      <c r="P318" s="134"/>
      <c r="Q318" s="128"/>
      <c r="R318" s="128"/>
      <c r="S318" s="128"/>
      <c r="T318" s="128"/>
      <c r="U318" s="128"/>
      <c r="V318" s="128"/>
    </row>
    <row r="319" spans="1:35" s="113" customFormat="1" ht="9" customHeight="1">
      <c r="A319" s="144" t="s">
        <v>18</v>
      </c>
      <c r="B319" s="145">
        <f t="shared" si="17"/>
        <v>4236.9889999999996</v>
      </c>
      <c r="C319" s="145">
        <v>3528.4479999999999</v>
      </c>
      <c r="D319" s="145">
        <v>345.39099999999996</v>
      </c>
      <c r="E319" s="145">
        <v>180.107</v>
      </c>
      <c r="F319" s="145">
        <v>0</v>
      </c>
      <c r="G319" s="145">
        <v>0</v>
      </c>
      <c r="H319" s="145">
        <v>53.628999999999991</v>
      </c>
      <c r="I319" s="145">
        <v>70.298999999999992</v>
      </c>
      <c r="J319" s="145">
        <v>59.114999999999995</v>
      </c>
      <c r="K319" s="145" t="s">
        <v>103</v>
      </c>
      <c r="M319" s="135"/>
      <c r="N319" s="135"/>
      <c r="O319" s="135"/>
      <c r="P319" s="134"/>
      <c r="Q319" s="128"/>
      <c r="R319" s="128"/>
      <c r="S319" s="128"/>
      <c r="T319" s="128"/>
      <c r="U319" s="128"/>
      <c r="V319" s="128"/>
    </row>
    <row r="320" spans="1:35" s="113" customFormat="1" ht="9" customHeight="1">
      <c r="A320" s="144" t="s">
        <v>19</v>
      </c>
      <c r="B320" s="145">
        <f t="shared" si="17"/>
        <v>2794.6200000000003</v>
      </c>
      <c r="C320" s="145">
        <v>2325.0970000000002</v>
      </c>
      <c r="D320" s="145">
        <v>278.35300000000001</v>
      </c>
      <c r="E320" s="145">
        <v>85.760999999999996</v>
      </c>
      <c r="F320" s="145">
        <v>0</v>
      </c>
      <c r="G320" s="145">
        <v>0</v>
      </c>
      <c r="H320" s="145">
        <v>37.261000000000003</v>
      </c>
      <c r="I320" s="145">
        <v>46.143000000000001</v>
      </c>
      <c r="J320" s="145">
        <v>22.004999999999999</v>
      </c>
      <c r="K320" s="145" t="s">
        <v>103</v>
      </c>
      <c r="M320" s="135"/>
      <c r="N320" s="135"/>
      <c r="O320" s="135"/>
      <c r="P320" s="134"/>
      <c r="Q320" s="128"/>
      <c r="R320" s="128"/>
      <c r="S320" s="128"/>
      <c r="T320" s="128"/>
      <c r="U320" s="128"/>
      <c r="V320" s="128"/>
    </row>
    <row r="321" spans="1:35" s="113" customFormat="1" ht="9" customHeight="1">
      <c r="A321" s="144" t="s">
        <v>20</v>
      </c>
      <c r="B321" s="145">
        <f t="shared" si="17"/>
        <v>13252.057999999999</v>
      </c>
      <c r="C321" s="145">
        <v>10643.156999999999</v>
      </c>
      <c r="D321" s="145">
        <v>147.39899999999997</v>
      </c>
      <c r="E321" s="145">
        <v>1558.0609999999999</v>
      </c>
      <c r="F321" s="145">
        <v>20.522000000000002</v>
      </c>
      <c r="G321" s="145">
        <v>0</v>
      </c>
      <c r="H321" s="145">
        <v>116.29699999999998</v>
      </c>
      <c r="I321" s="145">
        <v>349.73899999999998</v>
      </c>
      <c r="J321" s="145">
        <v>416.88300000000004</v>
      </c>
      <c r="K321" s="145" t="s">
        <v>103</v>
      </c>
      <c r="M321" s="135"/>
      <c r="N321" s="135"/>
      <c r="O321" s="135"/>
      <c r="P321" s="134"/>
      <c r="Q321" s="128"/>
      <c r="R321" s="128"/>
      <c r="S321" s="128"/>
      <c r="T321" s="128"/>
      <c r="U321" s="128"/>
      <c r="V321" s="128"/>
    </row>
    <row r="322" spans="1:35" s="113" customFormat="1" ht="9" customHeight="1">
      <c r="A322" s="137" t="s">
        <v>21</v>
      </c>
      <c r="B322" s="121">
        <f t="shared" si="17"/>
        <v>7002.5470000000005</v>
      </c>
      <c r="C322" s="121">
        <v>5894.0160000000005</v>
      </c>
      <c r="D322" s="121">
        <v>725.72400000000005</v>
      </c>
      <c r="E322" s="121">
        <v>169.64600000000002</v>
      </c>
      <c r="F322" s="121">
        <v>2.1359999999999997</v>
      </c>
      <c r="G322" s="121">
        <v>7.6140000000000008</v>
      </c>
      <c r="H322" s="121">
        <v>32.814</v>
      </c>
      <c r="I322" s="121">
        <v>100.629</v>
      </c>
      <c r="J322" s="121">
        <v>69.968000000000004</v>
      </c>
      <c r="K322" s="121" t="s">
        <v>103</v>
      </c>
      <c r="M322" s="135"/>
      <c r="N322" s="135"/>
      <c r="O322" s="135"/>
      <c r="P322" s="134"/>
      <c r="Q322" s="128"/>
      <c r="R322" s="128"/>
      <c r="S322" s="128"/>
      <c r="T322" s="128"/>
      <c r="U322" s="128"/>
      <c r="V322" s="128"/>
    </row>
    <row r="323" spans="1:35" s="113" customFormat="1" ht="9" customHeight="1">
      <c r="A323" s="144" t="s">
        <v>22</v>
      </c>
      <c r="B323" s="145">
        <f t="shared" si="17"/>
        <v>11101.494999999999</v>
      </c>
      <c r="C323" s="145">
        <v>9532.0399999999991</v>
      </c>
      <c r="D323" s="145">
        <v>580.84500000000003</v>
      </c>
      <c r="E323" s="145">
        <v>539.87300000000005</v>
      </c>
      <c r="F323" s="145">
        <v>0</v>
      </c>
      <c r="G323" s="145">
        <v>0</v>
      </c>
      <c r="H323" s="145">
        <v>85.704999999999998</v>
      </c>
      <c r="I323" s="145">
        <v>146.86000000000001</v>
      </c>
      <c r="J323" s="145">
        <v>216.172</v>
      </c>
      <c r="K323" s="145" t="s">
        <v>103</v>
      </c>
      <c r="M323" s="135"/>
      <c r="N323" s="135"/>
      <c r="O323" s="135"/>
      <c r="P323" s="134"/>
      <c r="Q323" s="128"/>
      <c r="R323" s="128"/>
      <c r="S323" s="128"/>
      <c r="T323" s="128"/>
      <c r="U323" s="128"/>
      <c r="V323" s="128"/>
    </row>
    <row r="324" spans="1:35" s="113" customFormat="1" ht="9" customHeight="1">
      <c r="A324" s="144" t="s">
        <v>23</v>
      </c>
      <c r="B324" s="145">
        <f t="shared" si="17"/>
        <v>4887.4340000000011</v>
      </c>
      <c r="C324" s="145">
        <v>4030.2380000000003</v>
      </c>
      <c r="D324" s="145">
        <v>329.04200000000003</v>
      </c>
      <c r="E324" s="145">
        <v>269.42099999999999</v>
      </c>
      <c r="F324" s="145">
        <v>0</v>
      </c>
      <c r="G324" s="145">
        <v>0</v>
      </c>
      <c r="H324" s="145">
        <v>107.41499999999999</v>
      </c>
      <c r="I324" s="145">
        <v>77.781000000000006</v>
      </c>
      <c r="J324" s="145">
        <v>73.536999999999992</v>
      </c>
      <c r="K324" s="145" t="s">
        <v>103</v>
      </c>
      <c r="M324" s="135"/>
      <c r="N324" s="135"/>
      <c r="O324" s="135"/>
      <c r="P324" s="134"/>
      <c r="Q324" s="128"/>
      <c r="R324" s="128"/>
      <c r="S324" s="128"/>
      <c r="T324" s="128"/>
      <c r="U324" s="128"/>
      <c r="V324" s="128"/>
    </row>
    <row r="325" spans="1:35" s="113" customFormat="1" ht="9" customHeight="1">
      <c r="A325" s="144" t="s">
        <v>106</v>
      </c>
      <c r="B325" s="145">
        <f t="shared" si="17"/>
        <v>3599.0140000000001</v>
      </c>
      <c r="C325" s="145">
        <v>2663.21</v>
      </c>
      <c r="D325" s="145">
        <v>195.87800000000001</v>
      </c>
      <c r="E325" s="145">
        <v>205.851</v>
      </c>
      <c r="F325" s="145">
        <v>5.7650000000000006</v>
      </c>
      <c r="G325" s="145">
        <v>0</v>
      </c>
      <c r="H325" s="145">
        <v>298.36799999999999</v>
      </c>
      <c r="I325" s="145">
        <v>123.50699999999999</v>
      </c>
      <c r="J325" s="145">
        <v>106.435</v>
      </c>
      <c r="K325" s="145" t="s">
        <v>103</v>
      </c>
      <c r="M325" s="135"/>
      <c r="N325" s="135"/>
      <c r="O325" s="135"/>
      <c r="P325" s="134"/>
      <c r="Q325" s="128"/>
      <c r="R325" s="128"/>
      <c r="S325" s="128"/>
      <c r="T325" s="128"/>
      <c r="U325" s="128"/>
      <c r="V325" s="128"/>
    </row>
    <row r="326" spans="1:35" s="113" customFormat="1" ht="9" customHeight="1">
      <c r="A326" s="137" t="s">
        <v>25</v>
      </c>
      <c r="B326" s="121">
        <f t="shared" si="17"/>
        <v>5197.5730000000003</v>
      </c>
      <c r="C326" s="121">
        <v>4379.8460000000005</v>
      </c>
      <c r="D326" s="121">
        <v>323.88000000000005</v>
      </c>
      <c r="E326" s="121">
        <v>261.71800000000002</v>
      </c>
      <c r="F326" s="121">
        <v>0</v>
      </c>
      <c r="G326" s="121">
        <v>0</v>
      </c>
      <c r="H326" s="121">
        <v>52.075000000000003</v>
      </c>
      <c r="I326" s="121">
        <v>95.307999999999993</v>
      </c>
      <c r="J326" s="121">
        <v>84.745999999999995</v>
      </c>
      <c r="K326" s="121" t="s">
        <v>103</v>
      </c>
      <c r="M326" s="135"/>
      <c r="N326" s="135"/>
      <c r="O326" s="135"/>
      <c r="P326" s="134"/>
      <c r="Q326" s="128"/>
      <c r="R326" s="128"/>
      <c r="S326" s="128"/>
      <c r="T326" s="128"/>
      <c r="U326" s="128"/>
      <c r="V326" s="128"/>
    </row>
    <row r="327" spans="1:35" s="113" customFormat="1" ht="9" customHeight="1">
      <c r="A327" s="144" t="s">
        <v>26</v>
      </c>
      <c r="B327" s="145">
        <f t="shared" si="17"/>
        <v>6748.1760000000013</v>
      </c>
      <c r="C327" s="145">
        <v>5837.0170000000007</v>
      </c>
      <c r="D327" s="145">
        <v>119.82799999999999</v>
      </c>
      <c r="E327" s="145">
        <v>347.09400000000005</v>
      </c>
      <c r="F327" s="145">
        <v>2.8490000000000002</v>
      </c>
      <c r="G327" s="145">
        <v>0</v>
      </c>
      <c r="H327" s="145">
        <v>96.396999999999991</v>
      </c>
      <c r="I327" s="145">
        <v>175.18399999999997</v>
      </c>
      <c r="J327" s="145">
        <v>169.80700000000002</v>
      </c>
      <c r="K327" s="145" t="s">
        <v>103</v>
      </c>
      <c r="M327" s="135"/>
      <c r="N327" s="135"/>
      <c r="O327" s="135"/>
      <c r="Q327" s="128"/>
      <c r="R327" s="128"/>
      <c r="S327" s="128"/>
      <c r="T327" s="128"/>
      <c r="U327" s="128"/>
      <c r="V327" s="128"/>
    </row>
    <row r="328" spans="1:35" s="113" customFormat="1" ht="9" customHeight="1">
      <c r="A328" s="144" t="s">
        <v>27</v>
      </c>
      <c r="B328" s="145">
        <f t="shared" si="17"/>
        <v>8670.4230000000007</v>
      </c>
      <c r="C328" s="145">
        <v>7594.5520000000006</v>
      </c>
      <c r="D328" s="145">
        <v>102.06100000000001</v>
      </c>
      <c r="E328" s="145">
        <v>399.11300000000006</v>
      </c>
      <c r="F328" s="145">
        <v>61.470999999999997</v>
      </c>
      <c r="G328" s="145">
        <v>0</v>
      </c>
      <c r="H328" s="145">
        <v>201.268</v>
      </c>
      <c r="I328" s="145">
        <v>177.529</v>
      </c>
      <c r="J328" s="145">
        <v>134.429</v>
      </c>
      <c r="K328" s="145" t="s">
        <v>103</v>
      </c>
      <c r="M328" s="135"/>
      <c r="N328" s="135"/>
      <c r="O328" s="135"/>
      <c r="Q328" s="128"/>
      <c r="R328" s="128"/>
      <c r="S328" s="128"/>
      <c r="T328" s="128"/>
      <c r="U328" s="128"/>
      <c r="V328" s="128"/>
    </row>
    <row r="329" spans="1:35" s="113" customFormat="1" ht="9" customHeight="1">
      <c r="A329" s="144" t="s">
        <v>28</v>
      </c>
      <c r="B329" s="145">
        <f t="shared" si="17"/>
        <v>13432.364999999998</v>
      </c>
      <c r="C329" s="145">
        <v>12662.222999999998</v>
      </c>
      <c r="D329" s="145">
        <v>237.99799999999999</v>
      </c>
      <c r="E329" s="145">
        <v>250.041</v>
      </c>
      <c r="F329" s="145">
        <v>0</v>
      </c>
      <c r="G329" s="145">
        <v>43.985999999999997</v>
      </c>
      <c r="H329" s="145">
        <v>58.67</v>
      </c>
      <c r="I329" s="145">
        <v>88.668000000000006</v>
      </c>
      <c r="J329" s="145">
        <v>90.778999999999982</v>
      </c>
      <c r="K329" s="145" t="s">
        <v>103</v>
      </c>
      <c r="M329" s="135"/>
      <c r="N329" s="135"/>
      <c r="O329" s="135"/>
      <c r="Q329" s="128"/>
      <c r="R329" s="128"/>
      <c r="S329" s="128"/>
      <c r="T329" s="128"/>
      <c r="U329" s="128"/>
      <c r="V329" s="128"/>
    </row>
    <row r="330" spans="1:35" s="113" customFormat="1" ht="9" customHeight="1">
      <c r="A330" s="137" t="s">
        <v>29</v>
      </c>
      <c r="B330" s="121">
        <f t="shared" si="17"/>
        <v>8881.3940000000002</v>
      </c>
      <c r="C330" s="121">
        <v>6563.9860000000008</v>
      </c>
      <c r="D330" s="121">
        <v>321.82000000000005</v>
      </c>
      <c r="E330" s="121">
        <v>386.96600000000001</v>
      </c>
      <c r="F330" s="121">
        <v>1104.1600000000001</v>
      </c>
      <c r="G330" s="121">
        <v>1.603</v>
      </c>
      <c r="H330" s="121">
        <v>72.461999999999989</v>
      </c>
      <c r="I330" s="121">
        <v>193.566</v>
      </c>
      <c r="J330" s="121">
        <v>236.83100000000002</v>
      </c>
      <c r="K330" s="121" t="s">
        <v>103</v>
      </c>
      <c r="M330" s="135"/>
      <c r="N330" s="135"/>
      <c r="O330" s="135"/>
      <c r="Q330" s="128"/>
      <c r="R330" s="128"/>
      <c r="S330" s="128"/>
      <c r="T330" s="128"/>
      <c r="U330" s="128"/>
      <c r="V330" s="128"/>
    </row>
    <row r="331" spans="1:35" s="113" customFormat="1" ht="9" customHeight="1">
      <c r="A331" s="144" t="s">
        <v>30</v>
      </c>
      <c r="B331" s="145">
        <f t="shared" si="17"/>
        <v>2765.0440000000008</v>
      </c>
      <c r="C331" s="145">
        <v>2415.8340000000007</v>
      </c>
      <c r="D331" s="145">
        <v>234.64300000000003</v>
      </c>
      <c r="E331" s="145">
        <v>62.415999999999997</v>
      </c>
      <c r="F331" s="145">
        <v>0</v>
      </c>
      <c r="G331" s="145">
        <v>0</v>
      </c>
      <c r="H331" s="145">
        <v>18.939999999999998</v>
      </c>
      <c r="I331" s="145">
        <v>16.440999999999999</v>
      </c>
      <c r="J331" s="145">
        <v>16.77</v>
      </c>
      <c r="K331" s="145" t="s">
        <v>103</v>
      </c>
      <c r="M331" s="135"/>
      <c r="N331" s="135"/>
      <c r="O331" s="135"/>
      <c r="Q331" s="128"/>
      <c r="R331" s="128"/>
      <c r="S331" s="128"/>
      <c r="T331" s="128"/>
      <c r="U331" s="128"/>
      <c r="V331" s="128"/>
    </row>
    <row r="332" spans="1:35" s="113" customFormat="1" ht="9" customHeight="1">
      <c r="A332" s="144" t="s">
        <v>31</v>
      </c>
      <c r="B332" s="145">
        <f t="shared" si="17"/>
        <v>16059.105000000003</v>
      </c>
      <c r="C332" s="145">
        <v>14367.791000000001</v>
      </c>
      <c r="D332" s="145">
        <v>405.06500000000005</v>
      </c>
      <c r="E332" s="145">
        <v>630.81200000000001</v>
      </c>
      <c r="F332" s="145">
        <v>84.2</v>
      </c>
      <c r="G332" s="145">
        <v>31.137999999999998</v>
      </c>
      <c r="H332" s="145">
        <v>114.11399999999999</v>
      </c>
      <c r="I332" s="145">
        <v>214.44699999999997</v>
      </c>
      <c r="J332" s="145">
        <v>211.53800000000001</v>
      </c>
      <c r="K332" s="145" t="s">
        <v>103</v>
      </c>
      <c r="M332" s="135"/>
      <c r="N332" s="135"/>
      <c r="O332" s="135"/>
      <c r="Q332" s="128"/>
      <c r="R332" s="128"/>
      <c r="S332" s="128"/>
      <c r="T332" s="128"/>
      <c r="U332" s="128"/>
      <c r="V332" s="128"/>
    </row>
    <row r="333" spans="1:35" s="113" customFormat="1" ht="9" customHeight="1">
      <c r="A333" s="144" t="s">
        <v>32</v>
      </c>
      <c r="B333" s="145">
        <f t="shared" si="17"/>
        <v>4415.7390000000005</v>
      </c>
      <c r="C333" s="145">
        <v>3578.5050000000001</v>
      </c>
      <c r="D333" s="145">
        <v>412.697</v>
      </c>
      <c r="E333" s="145">
        <v>231.07500000000002</v>
      </c>
      <c r="F333" s="145">
        <v>8.8589999999999982</v>
      </c>
      <c r="G333" s="145">
        <v>0</v>
      </c>
      <c r="H333" s="145">
        <v>39.433999999999997</v>
      </c>
      <c r="I333" s="145">
        <v>86.076000000000008</v>
      </c>
      <c r="J333" s="145">
        <v>59.093000000000004</v>
      </c>
      <c r="K333" s="145" t="s">
        <v>103</v>
      </c>
      <c r="M333" s="135"/>
      <c r="N333" s="135"/>
      <c r="O333" s="135"/>
      <c r="Q333" s="128"/>
      <c r="R333" s="128"/>
      <c r="S333" s="128"/>
      <c r="T333" s="128"/>
      <c r="U333" s="128"/>
      <c r="V333" s="128"/>
    </row>
    <row r="334" spans="1:35" s="113" customFormat="1" ht="9" customHeight="1">
      <c r="A334" s="137" t="s">
        <v>33</v>
      </c>
      <c r="B334" s="121">
        <f t="shared" si="17"/>
        <v>3552.9810000000007</v>
      </c>
      <c r="C334" s="121">
        <v>2787.3789999999999</v>
      </c>
      <c r="D334" s="121">
        <v>488.96700000000004</v>
      </c>
      <c r="E334" s="121">
        <v>108.78</v>
      </c>
      <c r="F334" s="121">
        <v>0</v>
      </c>
      <c r="G334" s="121">
        <v>0</v>
      </c>
      <c r="H334" s="121">
        <v>100.476</v>
      </c>
      <c r="I334" s="121">
        <v>49.289000000000001</v>
      </c>
      <c r="J334" s="121">
        <v>18.089999999999996</v>
      </c>
      <c r="K334" s="121" t="s">
        <v>103</v>
      </c>
      <c r="M334" s="135"/>
      <c r="N334" s="135"/>
      <c r="O334" s="135"/>
      <c r="Q334" s="128"/>
      <c r="R334" s="128"/>
      <c r="S334" s="128"/>
      <c r="T334" s="128"/>
      <c r="U334" s="128"/>
      <c r="V334" s="128"/>
    </row>
    <row r="335" spans="1:35" s="113" customFormat="1" ht="9" customHeight="1">
      <c r="B335" s="141"/>
      <c r="C335" s="141"/>
      <c r="D335" s="141"/>
      <c r="E335" s="141"/>
      <c r="F335" s="141"/>
      <c r="G335" s="141"/>
      <c r="H335" s="141"/>
      <c r="I335" s="141"/>
      <c r="J335" s="141"/>
      <c r="K335" s="141"/>
      <c r="L335" s="133"/>
      <c r="M335" s="143"/>
      <c r="N335" s="143"/>
      <c r="O335" s="143"/>
      <c r="P335" s="143"/>
      <c r="Q335" s="133"/>
      <c r="R335" s="133"/>
      <c r="S335" s="133"/>
      <c r="T335" s="133"/>
      <c r="AA335" s="147"/>
      <c r="AB335" s="148"/>
      <c r="AC335" s="148"/>
      <c r="AD335" s="147"/>
      <c r="AE335" s="148"/>
      <c r="AF335" s="148"/>
      <c r="AG335" s="148"/>
      <c r="AH335" s="148"/>
      <c r="AI335" s="147"/>
    </row>
    <row r="336" spans="1:35" s="113" customFormat="1" ht="9" customHeight="1">
      <c r="A336" s="140">
        <v>2006</v>
      </c>
      <c r="B336" s="141"/>
      <c r="C336" s="141"/>
      <c r="D336" s="141"/>
      <c r="E336" s="141"/>
      <c r="F336" s="141"/>
      <c r="G336" s="141"/>
      <c r="H336" s="141"/>
      <c r="I336" s="141"/>
      <c r="J336" s="141"/>
      <c r="K336" s="141"/>
      <c r="L336" s="133"/>
      <c r="M336" s="143"/>
      <c r="N336" s="143"/>
      <c r="O336" s="143"/>
      <c r="P336" s="143"/>
      <c r="Q336" s="133"/>
      <c r="R336" s="133"/>
      <c r="S336" s="133"/>
      <c r="T336" s="133"/>
      <c r="AA336" s="147"/>
      <c r="AB336" s="148"/>
      <c r="AC336" s="148"/>
      <c r="AD336" s="147"/>
      <c r="AE336" s="148"/>
      <c r="AF336" s="148"/>
      <c r="AG336" s="148"/>
      <c r="AH336" s="148"/>
      <c r="AI336" s="147"/>
    </row>
    <row r="337" spans="1:35" s="113" customFormat="1" ht="9" customHeight="1">
      <c r="A337" s="140" t="s">
        <v>1</v>
      </c>
      <c r="B337" s="142">
        <f>SUM(B339:B371)</f>
        <v>329337.34899999999</v>
      </c>
      <c r="C337" s="142">
        <f t="shared" ref="C337:J337" si="18">SUM(C339:C371)</f>
        <v>277515.00599999999</v>
      </c>
      <c r="D337" s="142">
        <f t="shared" si="18"/>
        <v>13023.472999999998</v>
      </c>
      <c r="E337" s="142">
        <f t="shared" si="18"/>
        <v>18813.556</v>
      </c>
      <c r="F337" s="142">
        <f t="shared" si="18"/>
        <v>1771.1889999999996</v>
      </c>
      <c r="G337" s="142">
        <f t="shared" si="18"/>
        <v>253.62699999999998</v>
      </c>
      <c r="H337" s="142">
        <f t="shared" si="18"/>
        <v>6275.9359999999997</v>
      </c>
      <c r="I337" s="142">
        <f t="shared" si="18"/>
        <v>5246.4660000000003</v>
      </c>
      <c r="J337" s="142">
        <f t="shared" si="18"/>
        <v>6438.0960000000005</v>
      </c>
      <c r="K337" s="142" t="s">
        <v>103</v>
      </c>
      <c r="M337" s="134"/>
      <c r="N337" s="134"/>
      <c r="O337" s="134"/>
      <c r="P337" s="134"/>
      <c r="AA337" s="147"/>
      <c r="AB337" s="148"/>
      <c r="AC337" s="148"/>
      <c r="AD337" s="148"/>
      <c r="AE337" s="148"/>
      <c r="AF337" s="148"/>
      <c r="AG337" s="148"/>
      <c r="AH337" s="148"/>
      <c r="AI337" s="147"/>
    </row>
    <row r="338" spans="1:35" s="113" customFormat="1" ht="3.95" customHeight="1">
      <c r="A338" s="140"/>
      <c r="B338" s="142"/>
      <c r="C338" s="142"/>
      <c r="D338" s="142"/>
      <c r="E338" s="142"/>
      <c r="F338" s="142"/>
      <c r="G338" s="142"/>
      <c r="H338" s="142"/>
      <c r="I338" s="142"/>
      <c r="J338" s="142"/>
      <c r="K338" s="142"/>
      <c r="M338" s="134"/>
      <c r="N338" s="134"/>
      <c r="O338" s="134"/>
      <c r="P338" s="134"/>
      <c r="AA338" s="147"/>
      <c r="AB338" s="148"/>
      <c r="AC338" s="148"/>
      <c r="AD338" s="148"/>
      <c r="AE338" s="148"/>
      <c r="AF338" s="148"/>
      <c r="AG338" s="148"/>
      <c r="AH338" s="148"/>
      <c r="AI338" s="147"/>
    </row>
    <row r="339" spans="1:35" s="113" customFormat="1" ht="9" customHeight="1">
      <c r="A339" s="144" t="s">
        <v>104</v>
      </c>
      <c r="B339" s="145">
        <f>SUM(C339:K339)</f>
        <v>3982.5990000000006</v>
      </c>
      <c r="C339" s="145">
        <v>3116.4230000000002</v>
      </c>
      <c r="D339" s="145">
        <v>411.29199999999997</v>
      </c>
      <c r="E339" s="145">
        <v>192.3</v>
      </c>
      <c r="F339" s="145">
        <v>0</v>
      </c>
      <c r="G339" s="145">
        <v>0</v>
      </c>
      <c r="H339" s="145">
        <v>96.507000000000005</v>
      </c>
      <c r="I339" s="145">
        <v>69.522999999999996</v>
      </c>
      <c r="J339" s="145">
        <v>96.554000000000002</v>
      </c>
      <c r="K339" s="145" t="s">
        <v>103</v>
      </c>
      <c r="M339" s="135"/>
      <c r="N339" s="135"/>
      <c r="O339" s="135"/>
      <c r="P339" s="134"/>
      <c r="Q339" s="128"/>
      <c r="R339" s="128"/>
      <c r="S339" s="128"/>
      <c r="T339" s="128"/>
      <c r="U339" s="128"/>
      <c r="V339" s="128"/>
      <c r="AA339" s="147"/>
      <c r="AB339" s="148"/>
      <c r="AC339" s="148"/>
      <c r="AD339" s="148"/>
      <c r="AE339" s="148"/>
      <c r="AF339" s="148"/>
      <c r="AG339" s="148"/>
      <c r="AH339" s="148"/>
      <c r="AI339" s="147"/>
    </row>
    <row r="340" spans="1:35" s="113" customFormat="1" ht="9" customHeight="1">
      <c r="A340" s="144" t="s">
        <v>3</v>
      </c>
      <c r="B340" s="145">
        <f t="shared" ref="B340:B371" si="19">SUM(C340:K340)</f>
        <v>9269.6250000000018</v>
      </c>
      <c r="C340" s="145">
        <v>7811.3450000000003</v>
      </c>
      <c r="D340" s="145">
        <v>131.56800000000001</v>
      </c>
      <c r="E340" s="145">
        <v>400.57199999999995</v>
      </c>
      <c r="F340" s="145">
        <v>62.988999999999997</v>
      </c>
      <c r="G340" s="145">
        <v>0</v>
      </c>
      <c r="H340" s="145">
        <v>492.173</v>
      </c>
      <c r="I340" s="145">
        <v>207.947</v>
      </c>
      <c r="J340" s="145">
        <v>163.03100000000001</v>
      </c>
      <c r="K340" s="145" t="s">
        <v>103</v>
      </c>
      <c r="M340" s="135"/>
      <c r="N340" s="135"/>
      <c r="O340" s="135"/>
      <c r="Q340" s="128"/>
      <c r="R340" s="128"/>
      <c r="S340" s="128"/>
      <c r="T340" s="128"/>
      <c r="U340" s="128"/>
      <c r="V340" s="128"/>
      <c r="AA340" s="147"/>
      <c r="AB340" s="148"/>
      <c r="AC340" s="148"/>
      <c r="AD340" s="148"/>
      <c r="AE340" s="148"/>
      <c r="AF340" s="148"/>
      <c r="AG340" s="148"/>
      <c r="AH340" s="148"/>
      <c r="AI340" s="147"/>
    </row>
    <row r="341" spans="1:35" s="113" customFormat="1" ht="9" customHeight="1">
      <c r="A341" s="144" t="s">
        <v>105</v>
      </c>
      <c r="B341" s="145">
        <f t="shared" si="19"/>
        <v>2319.1710000000003</v>
      </c>
      <c r="C341" s="145">
        <v>1940.6690000000003</v>
      </c>
      <c r="D341" s="145">
        <v>83.848000000000013</v>
      </c>
      <c r="E341" s="145">
        <v>88.963999999999984</v>
      </c>
      <c r="F341" s="145">
        <v>0.13500000000000001</v>
      </c>
      <c r="G341" s="145">
        <v>0</v>
      </c>
      <c r="H341" s="145">
        <v>117.35000000000001</v>
      </c>
      <c r="I341" s="145">
        <v>48.980000000000004</v>
      </c>
      <c r="J341" s="145">
        <v>39.225000000000001</v>
      </c>
      <c r="K341" s="145" t="s">
        <v>103</v>
      </c>
      <c r="M341" s="135"/>
      <c r="N341" s="135"/>
      <c r="O341" s="135"/>
      <c r="Q341" s="128"/>
      <c r="R341" s="128"/>
      <c r="S341" s="128"/>
      <c r="T341" s="128"/>
      <c r="U341" s="128"/>
      <c r="V341" s="128"/>
      <c r="AA341" s="147"/>
      <c r="AB341" s="148"/>
      <c r="AC341" s="148"/>
      <c r="AD341" s="148"/>
      <c r="AE341" s="148"/>
      <c r="AF341" s="148"/>
      <c r="AG341" s="148"/>
      <c r="AH341" s="148"/>
      <c r="AI341" s="147"/>
    </row>
    <row r="342" spans="1:35" s="113" customFormat="1" ht="9" customHeight="1">
      <c r="A342" s="137" t="s">
        <v>5</v>
      </c>
      <c r="B342" s="121">
        <f t="shared" si="19"/>
        <v>3353.88</v>
      </c>
      <c r="C342" s="121">
        <v>2783.17</v>
      </c>
      <c r="D342" s="121">
        <v>170.79999999999998</v>
      </c>
      <c r="E342" s="121">
        <v>121.23400000000001</v>
      </c>
      <c r="F342" s="121">
        <v>4.5050000000000008</v>
      </c>
      <c r="G342" s="121">
        <v>157.40399999999997</v>
      </c>
      <c r="H342" s="121">
        <v>49.914999999999999</v>
      </c>
      <c r="I342" s="121">
        <v>37.881999999999998</v>
      </c>
      <c r="J342" s="121">
        <v>28.970000000000002</v>
      </c>
      <c r="K342" s="121" t="s">
        <v>103</v>
      </c>
      <c r="M342" s="135"/>
      <c r="N342" s="135"/>
      <c r="O342" s="135"/>
      <c r="Q342" s="128"/>
      <c r="R342" s="128"/>
      <c r="S342" s="128"/>
      <c r="T342" s="128"/>
      <c r="U342" s="128"/>
      <c r="V342" s="128"/>
      <c r="AA342" s="147"/>
      <c r="AB342" s="148"/>
      <c r="AC342" s="148"/>
      <c r="AD342" s="148"/>
      <c r="AE342" s="148"/>
      <c r="AF342" s="148"/>
      <c r="AG342" s="148"/>
      <c r="AH342" s="148"/>
      <c r="AI342" s="147"/>
    </row>
    <row r="343" spans="1:35" s="113" customFormat="1" ht="9" customHeight="1">
      <c r="A343" s="144" t="s">
        <v>6</v>
      </c>
      <c r="B343" s="145">
        <f t="shared" si="19"/>
        <v>8111.4309999999987</v>
      </c>
      <c r="C343" s="145">
        <v>6763.2</v>
      </c>
      <c r="D343" s="145">
        <v>169.684</v>
      </c>
      <c r="E343" s="145">
        <v>484.98199999999997</v>
      </c>
      <c r="F343" s="145">
        <v>44.274999999999991</v>
      </c>
      <c r="G343" s="145">
        <v>0</v>
      </c>
      <c r="H343" s="145">
        <v>210.09599999999998</v>
      </c>
      <c r="I343" s="145">
        <v>223.59299999999999</v>
      </c>
      <c r="J343" s="145">
        <v>215.601</v>
      </c>
      <c r="K343" s="145" t="s">
        <v>103</v>
      </c>
      <c r="M343" s="135"/>
      <c r="N343" s="135"/>
      <c r="O343" s="135"/>
      <c r="Q343" s="128"/>
      <c r="R343" s="128"/>
      <c r="S343" s="128"/>
      <c r="T343" s="128"/>
      <c r="U343" s="128"/>
      <c r="V343" s="128"/>
      <c r="AA343" s="147"/>
      <c r="AB343" s="148"/>
      <c r="AC343" s="148"/>
      <c r="AD343" s="148"/>
      <c r="AE343" s="148"/>
      <c r="AF343" s="148"/>
      <c r="AG343" s="148"/>
      <c r="AH343" s="148"/>
      <c r="AI343" s="147"/>
    </row>
    <row r="344" spans="1:35" s="113" customFormat="1" ht="9" customHeight="1">
      <c r="A344" s="144" t="s">
        <v>7</v>
      </c>
      <c r="B344" s="145">
        <f t="shared" si="19"/>
        <v>2529.9900000000002</v>
      </c>
      <c r="C344" s="145">
        <v>2013.8719999999998</v>
      </c>
      <c r="D344" s="145">
        <v>222.49399999999997</v>
      </c>
      <c r="E344" s="145">
        <v>102.24300000000001</v>
      </c>
      <c r="F344" s="145">
        <v>34.443000000000005</v>
      </c>
      <c r="G344" s="145">
        <v>0</v>
      </c>
      <c r="H344" s="145">
        <v>89.538000000000011</v>
      </c>
      <c r="I344" s="145">
        <v>28.966999999999999</v>
      </c>
      <c r="J344" s="145">
        <v>38.433</v>
      </c>
      <c r="K344" s="145" t="s">
        <v>103</v>
      </c>
      <c r="M344" s="135"/>
      <c r="N344" s="135"/>
      <c r="O344" s="135"/>
      <c r="Q344" s="128"/>
      <c r="R344" s="128"/>
      <c r="S344" s="128"/>
      <c r="T344" s="128"/>
      <c r="U344" s="128"/>
      <c r="V344" s="128"/>
      <c r="AA344" s="147"/>
      <c r="AB344" s="148"/>
      <c r="AC344" s="148"/>
      <c r="AD344" s="148"/>
      <c r="AE344" s="148"/>
      <c r="AF344" s="148"/>
      <c r="AG344" s="148"/>
      <c r="AH344" s="148"/>
      <c r="AI344" s="147"/>
    </row>
    <row r="345" spans="1:35" s="113" customFormat="1" ht="9" customHeight="1">
      <c r="A345" s="144" t="s">
        <v>8</v>
      </c>
      <c r="B345" s="145">
        <f t="shared" si="19"/>
        <v>12941.153999999999</v>
      </c>
      <c r="C345" s="145">
        <v>12167.557999999999</v>
      </c>
      <c r="D345" s="145">
        <v>136.31500000000003</v>
      </c>
      <c r="E345" s="145">
        <v>263.15700000000004</v>
      </c>
      <c r="F345" s="145">
        <v>2.274</v>
      </c>
      <c r="G345" s="145">
        <v>0</v>
      </c>
      <c r="H345" s="145">
        <v>161.25700000000001</v>
      </c>
      <c r="I345" s="145">
        <v>116.575</v>
      </c>
      <c r="J345" s="145">
        <v>94.018000000000001</v>
      </c>
      <c r="K345" s="145" t="s">
        <v>103</v>
      </c>
      <c r="M345" s="135"/>
      <c r="N345" s="135"/>
      <c r="O345" s="135"/>
      <c r="Q345" s="128"/>
      <c r="R345" s="128"/>
      <c r="S345" s="128"/>
      <c r="T345" s="128"/>
      <c r="U345" s="128"/>
      <c r="V345" s="128"/>
      <c r="AA345" s="147"/>
      <c r="AB345" s="148"/>
      <c r="AC345" s="148"/>
      <c r="AD345" s="148"/>
      <c r="AE345" s="148"/>
      <c r="AF345" s="148"/>
      <c r="AG345" s="148"/>
      <c r="AH345" s="148"/>
      <c r="AI345" s="147"/>
    </row>
    <row r="346" spans="1:35" s="113" customFormat="1" ht="9" customHeight="1">
      <c r="A346" s="137" t="s">
        <v>9</v>
      </c>
      <c r="B346" s="121">
        <f t="shared" si="19"/>
        <v>9390.7669999999998</v>
      </c>
      <c r="C346" s="121">
        <v>7781.7940000000008</v>
      </c>
      <c r="D346" s="121">
        <v>237.83900000000003</v>
      </c>
      <c r="E346" s="121">
        <v>458.74200000000002</v>
      </c>
      <c r="F346" s="121">
        <v>66.239000000000004</v>
      </c>
      <c r="G346" s="121">
        <v>0</v>
      </c>
      <c r="H346" s="121">
        <v>356.91699999999992</v>
      </c>
      <c r="I346" s="121">
        <v>229.11099999999999</v>
      </c>
      <c r="J346" s="121">
        <v>260.125</v>
      </c>
      <c r="K346" s="121" t="s">
        <v>103</v>
      </c>
      <c r="M346" s="135"/>
      <c r="N346" s="135"/>
      <c r="O346" s="135"/>
      <c r="P346" s="119"/>
      <c r="Q346" s="128"/>
      <c r="R346" s="128"/>
      <c r="S346" s="128"/>
      <c r="T346" s="128"/>
      <c r="U346" s="128"/>
      <c r="V346" s="128"/>
      <c r="AA346" s="147"/>
      <c r="AB346" s="148"/>
      <c r="AC346" s="148"/>
      <c r="AD346" s="148"/>
      <c r="AE346" s="148"/>
      <c r="AF346" s="148"/>
      <c r="AG346" s="148"/>
      <c r="AH346" s="148"/>
      <c r="AI346" s="147"/>
    </row>
    <row r="347" spans="1:35" s="113" customFormat="1" ht="9" customHeight="1">
      <c r="A347" s="144" t="s">
        <v>10</v>
      </c>
      <c r="B347" s="145">
        <f t="shared" si="19"/>
        <v>44207.146999999997</v>
      </c>
      <c r="C347" s="145">
        <v>34675.311000000002</v>
      </c>
      <c r="D347" s="145">
        <v>2162.7530000000002</v>
      </c>
      <c r="E347" s="145">
        <v>4864.875</v>
      </c>
      <c r="F347" s="145">
        <v>0</v>
      </c>
      <c r="G347" s="145">
        <v>0</v>
      </c>
      <c r="H347" s="145">
        <v>458.68700000000001</v>
      </c>
      <c r="I347" s="145">
        <v>615.80799999999999</v>
      </c>
      <c r="J347" s="145">
        <v>1429.713</v>
      </c>
      <c r="K347" s="145" t="s">
        <v>103</v>
      </c>
      <c r="M347" s="135"/>
      <c r="N347" s="135"/>
      <c r="O347" s="135"/>
      <c r="P347" s="119"/>
      <c r="Q347" s="128"/>
      <c r="R347" s="128"/>
      <c r="S347" s="128"/>
      <c r="T347" s="128"/>
      <c r="U347" s="128"/>
      <c r="V347" s="128"/>
      <c r="AA347" s="147"/>
      <c r="AB347" s="148"/>
      <c r="AC347" s="148"/>
      <c r="AD347" s="148"/>
      <c r="AE347" s="148"/>
      <c r="AF347" s="148"/>
      <c r="AG347" s="148"/>
      <c r="AH347" s="148"/>
      <c r="AI347" s="147"/>
    </row>
    <row r="348" spans="1:35" s="113" customFormat="1" ht="9" customHeight="1">
      <c r="A348" s="144" t="s">
        <v>11</v>
      </c>
      <c r="B348" s="145">
        <f t="shared" si="19"/>
        <v>4365.7199999999984</v>
      </c>
      <c r="C348" s="145">
        <v>3621.3449999999989</v>
      </c>
      <c r="D348" s="145">
        <v>358.27899999999994</v>
      </c>
      <c r="E348" s="145">
        <v>172.04500000000002</v>
      </c>
      <c r="F348" s="145">
        <v>0</v>
      </c>
      <c r="G348" s="145">
        <v>0</v>
      </c>
      <c r="H348" s="145">
        <v>96.73</v>
      </c>
      <c r="I348" s="145">
        <v>76.782000000000011</v>
      </c>
      <c r="J348" s="145">
        <v>40.538999999999994</v>
      </c>
      <c r="K348" s="145" t="s">
        <v>103</v>
      </c>
      <c r="M348" s="135"/>
      <c r="N348" s="135"/>
      <c r="O348" s="135"/>
      <c r="P348" s="134"/>
      <c r="Q348" s="128"/>
      <c r="R348" s="128"/>
      <c r="S348" s="128"/>
      <c r="T348" s="128"/>
      <c r="U348" s="128"/>
      <c r="V348" s="128"/>
      <c r="AA348" s="147"/>
      <c r="AB348" s="148"/>
      <c r="AC348" s="148"/>
      <c r="AD348" s="148"/>
      <c r="AE348" s="148"/>
      <c r="AF348" s="148"/>
      <c r="AG348" s="148"/>
      <c r="AH348" s="148"/>
      <c r="AI348" s="147"/>
    </row>
    <row r="349" spans="1:35" s="113" customFormat="1" ht="9" customHeight="1">
      <c r="A349" s="144" t="s">
        <v>12</v>
      </c>
      <c r="B349" s="145">
        <f t="shared" si="19"/>
        <v>12239.034</v>
      </c>
      <c r="C349" s="145">
        <v>10507.234999999999</v>
      </c>
      <c r="D349" s="145">
        <v>369.72399999999999</v>
      </c>
      <c r="E349" s="145">
        <v>630.54200000000003</v>
      </c>
      <c r="F349" s="145">
        <v>0</v>
      </c>
      <c r="G349" s="145">
        <v>0</v>
      </c>
      <c r="H349" s="145">
        <v>279.29599999999999</v>
      </c>
      <c r="I349" s="145">
        <v>228.88799999999998</v>
      </c>
      <c r="J349" s="145">
        <v>223.34899999999999</v>
      </c>
      <c r="K349" s="145" t="s">
        <v>103</v>
      </c>
      <c r="M349" s="135"/>
      <c r="N349" s="135"/>
      <c r="O349" s="135"/>
      <c r="P349" s="134"/>
      <c r="Q349" s="128"/>
      <c r="R349" s="128"/>
      <c r="S349" s="128"/>
      <c r="T349" s="128"/>
      <c r="U349" s="128"/>
      <c r="V349" s="128"/>
      <c r="AA349" s="147"/>
      <c r="AB349" s="148"/>
      <c r="AC349" s="148"/>
      <c r="AD349" s="148"/>
      <c r="AE349" s="148"/>
      <c r="AF349" s="148"/>
      <c r="AG349" s="148"/>
      <c r="AH349" s="148"/>
      <c r="AI349" s="147"/>
    </row>
    <row r="350" spans="1:35" s="113" customFormat="1" ht="9" customHeight="1">
      <c r="A350" s="137" t="s">
        <v>13</v>
      </c>
      <c r="B350" s="121">
        <f t="shared" si="19"/>
        <v>6630.9070000000002</v>
      </c>
      <c r="C350" s="121">
        <v>6100.6670000000004</v>
      </c>
      <c r="D350" s="121">
        <v>127.842</v>
      </c>
      <c r="E350" s="121">
        <v>196.88499999999999</v>
      </c>
      <c r="F350" s="121">
        <v>1.4810000000000001</v>
      </c>
      <c r="G350" s="121">
        <v>0</v>
      </c>
      <c r="H350" s="121">
        <v>76.544000000000011</v>
      </c>
      <c r="I350" s="121">
        <v>71.853999999999999</v>
      </c>
      <c r="J350" s="121">
        <v>55.634</v>
      </c>
      <c r="K350" s="121" t="s">
        <v>103</v>
      </c>
      <c r="M350" s="135"/>
      <c r="N350" s="135"/>
      <c r="O350" s="135"/>
      <c r="P350" s="134"/>
      <c r="Q350" s="128"/>
      <c r="R350" s="128"/>
      <c r="S350" s="128"/>
      <c r="T350" s="128"/>
      <c r="U350" s="128"/>
      <c r="V350" s="128"/>
    </row>
    <row r="351" spans="1:35" s="113" customFormat="1" ht="9" customHeight="1">
      <c r="A351" s="144" t="s">
        <v>14</v>
      </c>
      <c r="B351" s="145">
        <f t="shared" si="19"/>
        <v>6083.3209999999999</v>
      </c>
      <c r="C351" s="145">
        <v>4862.2060000000001</v>
      </c>
      <c r="D351" s="145">
        <v>786.16000000000008</v>
      </c>
      <c r="E351" s="145">
        <v>226.40699999999995</v>
      </c>
      <c r="F351" s="145">
        <v>0</v>
      </c>
      <c r="G351" s="145">
        <v>0</v>
      </c>
      <c r="H351" s="145">
        <v>80.422000000000011</v>
      </c>
      <c r="I351" s="145">
        <v>73.09899999999999</v>
      </c>
      <c r="J351" s="145">
        <v>55.027000000000001</v>
      </c>
      <c r="K351" s="145" t="s">
        <v>103</v>
      </c>
      <c r="M351" s="135"/>
      <c r="N351" s="135"/>
      <c r="O351" s="135"/>
      <c r="P351" s="134"/>
      <c r="Q351" s="128"/>
      <c r="R351" s="128"/>
      <c r="S351" s="128"/>
      <c r="T351" s="128"/>
      <c r="U351" s="128"/>
      <c r="V351" s="128"/>
    </row>
    <row r="352" spans="1:35" s="113" customFormat="1" ht="9" customHeight="1">
      <c r="A352" s="144" t="s">
        <v>15</v>
      </c>
      <c r="B352" s="145">
        <f t="shared" si="19"/>
        <v>21022.405000000002</v>
      </c>
      <c r="C352" s="145">
        <v>17595.423000000003</v>
      </c>
      <c r="D352" s="145">
        <v>369.73</v>
      </c>
      <c r="E352" s="145">
        <v>1548.3760000000004</v>
      </c>
      <c r="F352" s="145">
        <v>0</v>
      </c>
      <c r="G352" s="145">
        <v>0</v>
      </c>
      <c r="H352" s="145">
        <v>531.12400000000002</v>
      </c>
      <c r="I352" s="145">
        <v>425.94200000000001</v>
      </c>
      <c r="J352" s="145">
        <v>551.81000000000006</v>
      </c>
      <c r="K352" s="145" t="s">
        <v>103</v>
      </c>
      <c r="M352" s="135"/>
      <c r="N352" s="135"/>
      <c r="O352" s="135"/>
      <c r="P352" s="134"/>
      <c r="Q352" s="128"/>
      <c r="R352" s="128"/>
      <c r="S352" s="128"/>
      <c r="T352" s="128"/>
      <c r="U352" s="128"/>
      <c r="V352" s="128"/>
    </row>
    <row r="353" spans="1:22" s="113" customFormat="1" ht="9" customHeight="1">
      <c r="A353" s="144" t="s">
        <v>16</v>
      </c>
      <c r="B353" s="145">
        <f t="shared" si="19"/>
        <v>38539.055</v>
      </c>
      <c r="C353" s="145">
        <v>34100.425999999992</v>
      </c>
      <c r="D353" s="145">
        <v>317.18400000000003</v>
      </c>
      <c r="E353" s="145">
        <v>2509.8169999999996</v>
      </c>
      <c r="F353" s="145">
        <v>0</v>
      </c>
      <c r="G353" s="145">
        <v>0</v>
      </c>
      <c r="H353" s="145">
        <v>438.62400000000002</v>
      </c>
      <c r="I353" s="145">
        <v>512.30000000000007</v>
      </c>
      <c r="J353" s="145">
        <v>660.70399999999995</v>
      </c>
      <c r="K353" s="145" t="s">
        <v>103</v>
      </c>
      <c r="M353" s="135"/>
      <c r="N353" s="135"/>
      <c r="O353" s="135"/>
      <c r="P353" s="134"/>
      <c r="Q353" s="128"/>
      <c r="R353" s="128"/>
      <c r="S353" s="128"/>
      <c r="T353" s="128"/>
      <c r="U353" s="128"/>
      <c r="V353" s="128"/>
    </row>
    <row r="354" spans="1:22" s="113" customFormat="1" ht="9" customHeight="1">
      <c r="A354" s="137" t="s">
        <v>17</v>
      </c>
      <c r="B354" s="121">
        <f t="shared" si="19"/>
        <v>9615.8010000000013</v>
      </c>
      <c r="C354" s="121">
        <v>7839.7560000000003</v>
      </c>
      <c r="D354" s="121">
        <v>771.88299999999992</v>
      </c>
      <c r="E354" s="121">
        <v>477.33600000000018</v>
      </c>
      <c r="F354" s="121">
        <v>38.67</v>
      </c>
      <c r="G354" s="121">
        <v>0</v>
      </c>
      <c r="H354" s="121">
        <v>127.697</v>
      </c>
      <c r="I354" s="121">
        <v>210.48599999999999</v>
      </c>
      <c r="J354" s="121">
        <v>149.97300000000001</v>
      </c>
      <c r="K354" s="121" t="s">
        <v>103</v>
      </c>
      <c r="M354" s="135"/>
      <c r="N354" s="135"/>
      <c r="O354" s="135"/>
      <c r="P354" s="134"/>
      <c r="Q354" s="128"/>
      <c r="R354" s="128"/>
      <c r="S354" s="128"/>
      <c r="T354" s="128"/>
      <c r="U354" s="128"/>
      <c r="V354" s="128"/>
    </row>
    <row r="355" spans="1:22" s="113" customFormat="1" ht="9" customHeight="1">
      <c r="A355" s="144" t="s">
        <v>18</v>
      </c>
      <c r="B355" s="145">
        <f t="shared" si="19"/>
        <v>4818.6629999999996</v>
      </c>
      <c r="C355" s="145">
        <v>4022.22</v>
      </c>
      <c r="D355" s="145">
        <v>386.60399999999998</v>
      </c>
      <c r="E355" s="145">
        <v>173.392</v>
      </c>
      <c r="F355" s="145">
        <v>0</v>
      </c>
      <c r="G355" s="145">
        <v>0</v>
      </c>
      <c r="H355" s="145">
        <v>74.481999999999999</v>
      </c>
      <c r="I355" s="145">
        <v>73.811000000000007</v>
      </c>
      <c r="J355" s="145">
        <v>88.154000000000011</v>
      </c>
      <c r="K355" s="145" t="s">
        <v>103</v>
      </c>
      <c r="M355" s="135"/>
      <c r="N355" s="135"/>
      <c r="O355" s="135"/>
      <c r="P355" s="134"/>
      <c r="Q355" s="128"/>
      <c r="R355" s="128"/>
      <c r="S355" s="128"/>
      <c r="T355" s="128"/>
      <c r="U355" s="128"/>
      <c r="V355" s="128"/>
    </row>
    <row r="356" spans="1:22" s="113" customFormat="1" ht="9" customHeight="1">
      <c r="A356" s="144" t="s">
        <v>19</v>
      </c>
      <c r="B356" s="145">
        <f t="shared" si="19"/>
        <v>3193.7050000000004</v>
      </c>
      <c r="C356" s="145">
        <v>2684.8760000000002</v>
      </c>
      <c r="D356" s="145">
        <v>294.94499999999999</v>
      </c>
      <c r="E356" s="145">
        <v>84.734999999999999</v>
      </c>
      <c r="F356" s="145">
        <v>0</v>
      </c>
      <c r="G356" s="145">
        <v>0</v>
      </c>
      <c r="H356" s="145">
        <v>70.685000000000002</v>
      </c>
      <c r="I356" s="145">
        <v>33.812000000000005</v>
      </c>
      <c r="J356" s="145">
        <v>24.651999999999997</v>
      </c>
      <c r="K356" s="145" t="s">
        <v>103</v>
      </c>
      <c r="M356" s="135"/>
      <c r="N356" s="135"/>
      <c r="O356" s="135"/>
      <c r="P356" s="134"/>
      <c r="Q356" s="128"/>
      <c r="R356" s="128"/>
      <c r="S356" s="128"/>
      <c r="T356" s="128"/>
      <c r="U356" s="128"/>
      <c r="V356" s="128"/>
    </row>
    <row r="357" spans="1:22" s="113" customFormat="1" ht="9" customHeight="1">
      <c r="A357" s="144" t="s">
        <v>20</v>
      </c>
      <c r="B357" s="145">
        <f t="shared" si="19"/>
        <v>15505.166999999999</v>
      </c>
      <c r="C357" s="145">
        <v>13014.621999999999</v>
      </c>
      <c r="D357" s="145">
        <v>168.23999999999998</v>
      </c>
      <c r="E357" s="145">
        <v>1307.5520000000001</v>
      </c>
      <c r="F357" s="145">
        <v>25.831</v>
      </c>
      <c r="G357" s="145">
        <v>0</v>
      </c>
      <c r="H357" s="145">
        <v>127.75899999999999</v>
      </c>
      <c r="I357" s="145">
        <v>319.322</v>
      </c>
      <c r="J357" s="145">
        <v>541.84100000000001</v>
      </c>
      <c r="K357" s="145" t="s">
        <v>103</v>
      </c>
      <c r="M357" s="135"/>
      <c r="N357" s="135"/>
      <c r="O357" s="135"/>
      <c r="P357" s="134"/>
      <c r="Q357" s="128"/>
      <c r="R357" s="128"/>
      <c r="S357" s="128"/>
      <c r="T357" s="128"/>
      <c r="U357" s="128"/>
      <c r="V357" s="128"/>
    </row>
    <row r="358" spans="1:22" s="113" customFormat="1" ht="9" customHeight="1">
      <c r="A358" s="137" t="s">
        <v>21</v>
      </c>
      <c r="B358" s="121">
        <f t="shared" si="19"/>
        <v>7886.8620000000001</v>
      </c>
      <c r="C358" s="121">
        <v>6678.973</v>
      </c>
      <c r="D358" s="121">
        <v>850.1819999999999</v>
      </c>
      <c r="E358" s="121">
        <v>150.178</v>
      </c>
      <c r="F358" s="121">
        <v>2.14</v>
      </c>
      <c r="G358" s="121">
        <v>7.8630000000000004</v>
      </c>
      <c r="H358" s="121">
        <v>40.824999999999996</v>
      </c>
      <c r="I358" s="121">
        <v>93.078000000000003</v>
      </c>
      <c r="J358" s="121">
        <v>63.62299999999999</v>
      </c>
      <c r="K358" s="121" t="s">
        <v>103</v>
      </c>
      <c r="M358" s="135"/>
      <c r="N358" s="135"/>
      <c r="O358" s="135"/>
      <c r="P358" s="134"/>
      <c r="Q358" s="128"/>
      <c r="R358" s="128"/>
      <c r="S358" s="128"/>
      <c r="T358" s="128"/>
      <c r="U358" s="128"/>
      <c r="V358" s="128"/>
    </row>
    <row r="359" spans="1:22" s="113" customFormat="1" ht="9" customHeight="1">
      <c r="A359" s="144" t="s">
        <v>22</v>
      </c>
      <c r="B359" s="145">
        <f t="shared" si="19"/>
        <v>12897.871999999999</v>
      </c>
      <c r="C359" s="145">
        <v>10937.245999999999</v>
      </c>
      <c r="D359" s="145">
        <v>713.70399999999995</v>
      </c>
      <c r="E359" s="145">
        <v>687.70600000000002</v>
      </c>
      <c r="F359" s="145">
        <v>0</v>
      </c>
      <c r="G359" s="145">
        <v>0</v>
      </c>
      <c r="H359" s="145">
        <v>151.21299999999999</v>
      </c>
      <c r="I359" s="145">
        <v>165.55300000000003</v>
      </c>
      <c r="J359" s="145">
        <v>242.44999999999996</v>
      </c>
      <c r="K359" s="145" t="s">
        <v>103</v>
      </c>
      <c r="M359" s="135"/>
      <c r="N359" s="135"/>
      <c r="O359" s="135"/>
      <c r="P359" s="134"/>
      <c r="Q359" s="128"/>
      <c r="R359" s="128"/>
      <c r="S359" s="128"/>
      <c r="T359" s="128"/>
      <c r="U359" s="128"/>
      <c r="V359" s="128"/>
    </row>
    <row r="360" spans="1:22" s="113" customFormat="1" ht="9" customHeight="1">
      <c r="A360" s="144" t="s">
        <v>23</v>
      </c>
      <c r="B360" s="145">
        <f t="shared" si="19"/>
        <v>5581.4379999999992</v>
      </c>
      <c r="C360" s="145">
        <v>4525.7709999999997</v>
      </c>
      <c r="D360" s="145">
        <v>399.33</v>
      </c>
      <c r="E360" s="145">
        <v>309.26800000000003</v>
      </c>
      <c r="F360" s="145">
        <v>0</v>
      </c>
      <c r="G360" s="145">
        <v>0</v>
      </c>
      <c r="H360" s="145">
        <v>183.233</v>
      </c>
      <c r="I360" s="145">
        <v>70.537999999999997</v>
      </c>
      <c r="J360" s="145">
        <v>93.298000000000002</v>
      </c>
      <c r="K360" s="145" t="s">
        <v>103</v>
      </c>
      <c r="M360" s="135"/>
      <c r="N360" s="135"/>
      <c r="O360" s="135"/>
      <c r="P360" s="134"/>
      <c r="Q360" s="128"/>
      <c r="R360" s="128"/>
      <c r="S360" s="128"/>
      <c r="T360" s="128"/>
      <c r="U360" s="128"/>
      <c r="V360" s="128"/>
    </row>
    <row r="361" spans="1:22" s="113" customFormat="1" ht="9" customHeight="1">
      <c r="A361" s="144" t="s">
        <v>106</v>
      </c>
      <c r="B361" s="145">
        <f t="shared" si="19"/>
        <v>4282.3920000000007</v>
      </c>
      <c r="C361" s="145">
        <v>3223.0320000000002</v>
      </c>
      <c r="D361" s="145">
        <v>237.00700000000003</v>
      </c>
      <c r="E361" s="145">
        <v>243.041</v>
      </c>
      <c r="F361" s="145">
        <v>6.7630000000000008</v>
      </c>
      <c r="G361" s="145">
        <v>0</v>
      </c>
      <c r="H361" s="145">
        <v>296.16999999999996</v>
      </c>
      <c r="I361" s="145">
        <v>130.18099999999998</v>
      </c>
      <c r="J361" s="145">
        <v>146.19800000000001</v>
      </c>
      <c r="K361" s="145" t="s">
        <v>103</v>
      </c>
      <c r="M361" s="135"/>
      <c r="N361" s="135"/>
      <c r="O361" s="135"/>
      <c r="P361" s="134"/>
      <c r="Q361" s="128"/>
      <c r="R361" s="128"/>
      <c r="S361" s="128"/>
      <c r="T361" s="128"/>
      <c r="U361" s="128"/>
      <c r="V361" s="128"/>
    </row>
    <row r="362" spans="1:22" s="113" customFormat="1" ht="9" customHeight="1">
      <c r="A362" s="137" t="s">
        <v>25</v>
      </c>
      <c r="B362" s="121">
        <f t="shared" si="19"/>
        <v>5991.6749999999984</v>
      </c>
      <c r="C362" s="121">
        <v>5051.3959999999988</v>
      </c>
      <c r="D362" s="121">
        <v>346.80200000000002</v>
      </c>
      <c r="E362" s="121">
        <v>287.25700000000001</v>
      </c>
      <c r="F362" s="121">
        <v>0</v>
      </c>
      <c r="G362" s="121">
        <v>0</v>
      </c>
      <c r="H362" s="121">
        <v>112.14</v>
      </c>
      <c r="I362" s="121">
        <v>91.84</v>
      </c>
      <c r="J362" s="121">
        <v>102.24000000000001</v>
      </c>
      <c r="K362" s="121" t="s">
        <v>103</v>
      </c>
      <c r="M362" s="135"/>
      <c r="N362" s="135"/>
      <c r="O362" s="135"/>
      <c r="P362" s="134"/>
      <c r="Q362" s="128"/>
      <c r="R362" s="128"/>
      <c r="S362" s="128"/>
      <c r="T362" s="128"/>
      <c r="U362" s="128"/>
      <c r="V362" s="128"/>
    </row>
    <row r="363" spans="1:22" s="113" customFormat="1" ht="9" customHeight="1">
      <c r="A363" s="144" t="s">
        <v>26</v>
      </c>
      <c r="B363" s="145">
        <f t="shared" si="19"/>
        <v>8012.4929999999986</v>
      </c>
      <c r="C363" s="145">
        <v>6885.7009999999991</v>
      </c>
      <c r="D363" s="145">
        <v>139.24399999999997</v>
      </c>
      <c r="E363" s="145">
        <v>386.62099999999998</v>
      </c>
      <c r="F363" s="145">
        <v>3.4160000000000004</v>
      </c>
      <c r="G363" s="145">
        <v>0</v>
      </c>
      <c r="H363" s="145">
        <v>198.91900000000001</v>
      </c>
      <c r="I363" s="145">
        <v>205.04799999999997</v>
      </c>
      <c r="J363" s="145">
        <v>193.54400000000004</v>
      </c>
      <c r="K363" s="145" t="s">
        <v>103</v>
      </c>
      <c r="M363" s="135"/>
      <c r="N363" s="135"/>
      <c r="O363" s="135"/>
      <c r="Q363" s="128"/>
      <c r="R363" s="128"/>
      <c r="S363" s="128"/>
      <c r="T363" s="128"/>
      <c r="U363" s="128"/>
      <c r="V363" s="128"/>
    </row>
    <row r="364" spans="1:22" s="113" customFormat="1" ht="9" customHeight="1">
      <c r="A364" s="144" t="s">
        <v>27</v>
      </c>
      <c r="B364" s="145">
        <f t="shared" si="19"/>
        <v>10104.021999999999</v>
      </c>
      <c r="C364" s="145">
        <v>8919.27</v>
      </c>
      <c r="D364" s="145">
        <v>115.13200000000001</v>
      </c>
      <c r="E364" s="145">
        <v>385.41799999999995</v>
      </c>
      <c r="F364" s="145">
        <v>73.659000000000006</v>
      </c>
      <c r="G364" s="145">
        <v>0</v>
      </c>
      <c r="H364" s="145">
        <v>245.4</v>
      </c>
      <c r="I364" s="145">
        <v>186.24400000000003</v>
      </c>
      <c r="J364" s="145">
        <v>178.899</v>
      </c>
      <c r="K364" s="145" t="s">
        <v>103</v>
      </c>
      <c r="M364" s="135"/>
      <c r="N364" s="135"/>
      <c r="O364" s="135"/>
      <c r="Q364" s="128"/>
      <c r="R364" s="128"/>
      <c r="S364" s="128"/>
      <c r="T364" s="128"/>
      <c r="U364" s="128"/>
      <c r="V364" s="128"/>
    </row>
    <row r="365" spans="1:22" s="113" customFormat="1" ht="9" customHeight="1">
      <c r="A365" s="144" t="s">
        <v>28</v>
      </c>
      <c r="B365" s="145">
        <f t="shared" si="19"/>
        <v>14577.517999999998</v>
      </c>
      <c r="C365" s="145">
        <v>13653.061999999998</v>
      </c>
      <c r="D365" s="145">
        <v>326.02999999999997</v>
      </c>
      <c r="E365" s="145">
        <v>285.18</v>
      </c>
      <c r="F365" s="145">
        <v>0</v>
      </c>
      <c r="G365" s="145">
        <v>46.659999999999989</v>
      </c>
      <c r="H365" s="145">
        <v>77.583000000000013</v>
      </c>
      <c r="I365" s="145">
        <v>97.543000000000006</v>
      </c>
      <c r="J365" s="145">
        <v>91.46</v>
      </c>
      <c r="K365" s="145" t="s">
        <v>103</v>
      </c>
      <c r="M365" s="135"/>
      <c r="N365" s="135"/>
      <c r="O365" s="135"/>
      <c r="Q365" s="128"/>
      <c r="R365" s="128"/>
      <c r="S365" s="128"/>
      <c r="T365" s="128"/>
      <c r="U365" s="128"/>
      <c r="V365" s="128"/>
    </row>
    <row r="366" spans="1:22" s="113" customFormat="1" ht="9" customHeight="1">
      <c r="A366" s="137" t="s">
        <v>29</v>
      </c>
      <c r="B366" s="121">
        <f t="shared" si="19"/>
        <v>10146.878999999999</v>
      </c>
      <c r="C366" s="121">
        <v>7455.2669999999998</v>
      </c>
      <c r="D366" s="121">
        <v>372.48899999999998</v>
      </c>
      <c r="E366" s="121">
        <v>403.32900000000001</v>
      </c>
      <c r="F366" s="121">
        <v>1312.5469999999998</v>
      </c>
      <c r="G366" s="121">
        <v>2.097</v>
      </c>
      <c r="H366" s="121">
        <v>154.05499999999998</v>
      </c>
      <c r="I366" s="121">
        <v>202.40799999999999</v>
      </c>
      <c r="J366" s="121">
        <v>244.68700000000001</v>
      </c>
      <c r="K366" s="121" t="s">
        <v>103</v>
      </c>
      <c r="M366" s="135"/>
      <c r="N366" s="135"/>
      <c r="O366" s="135"/>
      <c r="Q366" s="128"/>
      <c r="R366" s="128"/>
      <c r="S366" s="128"/>
      <c r="T366" s="128"/>
      <c r="U366" s="128"/>
      <c r="V366" s="128"/>
    </row>
    <row r="367" spans="1:22" s="113" customFormat="1" ht="9" customHeight="1">
      <c r="A367" s="144" t="s">
        <v>30</v>
      </c>
      <c r="B367" s="145">
        <f t="shared" si="19"/>
        <v>3207.806</v>
      </c>
      <c r="C367" s="145">
        <v>2805.3520000000003</v>
      </c>
      <c r="D367" s="145">
        <v>271.81899999999996</v>
      </c>
      <c r="E367" s="145">
        <v>76.699999999999989</v>
      </c>
      <c r="F367" s="145">
        <v>0</v>
      </c>
      <c r="G367" s="145">
        <v>0</v>
      </c>
      <c r="H367" s="145">
        <v>22.118000000000002</v>
      </c>
      <c r="I367" s="145">
        <v>15.818000000000001</v>
      </c>
      <c r="J367" s="145">
        <v>15.999000000000001</v>
      </c>
      <c r="K367" s="145" t="s">
        <v>103</v>
      </c>
      <c r="M367" s="135"/>
      <c r="N367" s="135"/>
      <c r="O367" s="135"/>
      <c r="Q367" s="128"/>
      <c r="R367" s="128"/>
      <c r="S367" s="128"/>
      <c r="T367" s="128"/>
      <c r="U367" s="128"/>
      <c r="V367" s="128"/>
    </row>
    <row r="368" spans="1:22" s="113" customFormat="1" ht="9" customHeight="1">
      <c r="A368" s="144" t="s">
        <v>31</v>
      </c>
      <c r="B368" s="145">
        <f t="shared" si="19"/>
        <v>18346.710999999996</v>
      </c>
      <c r="C368" s="145">
        <v>16394.566999999999</v>
      </c>
      <c r="D368" s="145">
        <v>445.815</v>
      </c>
      <c r="E368" s="145">
        <v>760.62700000000007</v>
      </c>
      <c r="F368" s="145">
        <v>82.924999999999997</v>
      </c>
      <c r="G368" s="145">
        <v>39.603000000000002</v>
      </c>
      <c r="H368" s="145">
        <v>195.17400000000001</v>
      </c>
      <c r="I368" s="145">
        <v>220.76399999999998</v>
      </c>
      <c r="J368" s="145">
        <v>207.23600000000002</v>
      </c>
      <c r="K368" s="145" t="s">
        <v>103</v>
      </c>
      <c r="M368" s="135"/>
      <c r="N368" s="135"/>
      <c r="O368" s="135"/>
      <c r="Q368" s="128"/>
      <c r="R368" s="128"/>
      <c r="S368" s="128"/>
      <c r="T368" s="128"/>
      <c r="U368" s="128"/>
      <c r="V368" s="128"/>
    </row>
    <row r="369" spans="1:35" s="113" customFormat="1" ht="9" customHeight="1">
      <c r="A369" s="144" t="s">
        <v>32</v>
      </c>
      <c r="B369" s="145">
        <f t="shared" si="19"/>
        <v>5391.4880000000012</v>
      </c>
      <c r="C369" s="145">
        <v>4228.4800000000005</v>
      </c>
      <c r="D369" s="145">
        <v>517.86399999999992</v>
      </c>
      <c r="E369" s="145">
        <v>413.85899999999998</v>
      </c>
      <c r="F369" s="145">
        <v>8.8970000000000002</v>
      </c>
      <c r="G369" s="145">
        <v>0</v>
      </c>
      <c r="H369" s="145">
        <v>66.504999999999995</v>
      </c>
      <c r="I369" s="145">
        <v>81.694000000000003</v>
      </c>
      <c r="J369" s="145">
        <v>74.189000000000007</v>
      </c>
      <c r="K369" s="145" t="s">
        <v>103</v>
      </c>
      <c r="M369" s="135"/>
      <c r="N369" s="135"/>
      <c r="O369" s="135"/>
      <c r="Q369" s="128"/>
      <c r="R369" s="128"/>
      <c r="S369" s="128"/>
      <c r="T369" s="128"/>
      <c r="U369" s="128"/>
      <c r="V369" s="128"/>
    </row>
    <row r="370" spans="1:35" s="113" customFormat="1" ht="9" customHeight="1">
      <c r="A370" s="137" t="s">
        <v>33</v>
      </c>
      <c r="B370" s="121">
        <f t="shared" si="19"/>
        <v>4358.24</v>
      </c>
      <c r="C370" s="121">
        <v>3354.7710000000002</v>
      </c>
      <c r="D370" s="121">
        <v>610.87099999999998</v>
      </c>
      <c r="E370" s="121">
        <v>120.21600000000001</v>
      </c>
      <c r="F370" s="121">
        <v>0</v>
      </c>
      <c r="G370" s="121">
        <v>0</v>
      </c>
      <c r="H370" s="121">
        <v>164.38699999999997</v>
      </c>
      <c r="I370" s="121">
        <v>81.074999999999989</v>
      </c>
      <c r="J370" s="121">
        <v>26.919999999999998</v>
      </c>
      <c r="K370" s="121" t="s">
        <v>103</v>
      </c>
      <c r="M370" s="135"/>
      <c r="N370" s="135"/>
      <c r="O370" s="135"/>
      <c r="Q370" s="128"/>
      <c r="R370" s="128"/>
      <c r="S370" s="128"/>
      <c r="T370" s="128"/>
      <c r="U370" s="128"/>
      <c r="V370" s="128"/>
    </row>
    <row r="371" spans="1:35" s="113" customFormat="1" ht="9" customHeight="1">
      <c r="A371" s="144" t="s">
        <v>107</v>
      </c>
      <c r="B371" s="145">
        <f t="shared" si="19"/>
        <v>432.411</v>
      </c>
      <c r="C371" s="145">
        <v>0</v>
      </c>
      <c r="D371" s="145">
        <v>0</v>
      </c>
      <c r="E371" s="145">
        <v>0</v>
      </c>
      <c r="F371" s="145">
        <v>0</v>
      </c>
      <c r="G371" s="145">
        <v>0</v>
      </c>
      <c r="H371" s="145">
        <v>432.411</v>
      </c>
      <c r="I371" s="145">
        <v>0</v>
      </c>
      <c r="J371" s="145">
        <v>0</v>
      </c>
      <c r="K371" s="145" t="s">
        <v>103</v>
      </c>
      <c r="M371" s="135"/>
      <c r="N371" s="135"/>
      <c r="O371" s="135"/>
      <c r="Q371" s="128"/>
      <c r="R371" s="128"/>
      <c r="S371" s="128"/>
      <c r="T371" s="128"/>
      <c r="U371" s="128"/>
      <c r="V371" s="128"/>
    </row>
    <row r="372" spans="1:35" s="113" customFormat="1" ht="9" customHeight="1">
      <c r="B372" s="141"/>
      <c r="C372" s="141"/>
      <c r="D372" s="141"/>
      <c r="E372" s="141"/>
      <c r="F372" s="141"/>
      <c r="G372" s="141"/>
      <c r="H372" s="141"/>
      <c r="I372" s="141"/>
      <c r="J372" s="141"/>
      <c r="K372" s="141"/>
      <c r="L372" s="133"/>
      <c r="M372" s="143"/>
      <c r="N372" s="143"/>
      <c r="O372" s="143"/>
      <c r="P372" s="143"/>
      <c r="Q372" s="133"/>
      <c r="R372" s="133"/>
      <c r="S372" s="133"/>
      <c r="T372" s="133"/>
      <c r="AA372" s="147"/>
      <c r="AB372" s="148"/>
      <c r="AC372" s="148"/>
      <c r="AD372" s="147"/>
      <c r="AE372" s="148"/>
      <c r="AF372" s="148"/>
      <c r="AG372" s="148"/>
      <c r="AH372" s="148"/>
      <c r="AI372" s="147"/>
    </row>
    <row r="373" spans="1:35" s="113" customFormat="1" ht="9" customHeight="1">
      <c r="A373" s="140">
        <v>2007</v>
      </c>
      <c r="B373" s="141"/>
      <c r="C373" s="141"/>
      <c r="D373" s="141"/>
      <c r="E373" s="141"/>
      <c r="F373" s="141"/>
      <c r="G373" s="141"/>
      <c r="H373" s="141"/>
      <c r="I373" s="141"/>
      <c r="J373" s="141"/>
      <c r="K373" s="141"/>
      <c r="L373" s="133"/>
      <c r="M373" s="143"/>
      <c r="N373" s="143"/>
      <c r="O373" s="143"/>
      <c r="P373" s="143"/>
      <c r="Q373" s="133"/>
      <c r="R373" s="133"/>
      <c r="S373" s="133"/>
      <c r="T373" s="133"/>
      <c r="AA373" s="147"/>
      <c r="AB373" s="148"/>
      <c r="AC373" s="148"/>
      <c r="AD373" s="147"/>
      <c r="AE373" s="148"/>
      <c r="AF373" s="148"/>
      <c r="AG373" s="148"/>
      <c r="AH373" s="148"/>
      <c r="AI373" s="147"/>
    </row>
    <row r="374" spans="1:35" s="113" customFormat="1" ht="9" customHeight="1">
      <c r="A374" s="140" t="s">
        <v>1</v>
      </c>
      <c r="B374" s="142">
        <f>SUM(B376:B407)</f>
        <v>332757.75699999998</v>
      </c>
      <c r="C374" s="142">
        <f t="shared" ref="C374:J374" si="20">SUM(C376:C407)</f>
        <v>276815.78399999993</v>
      </c>
      <c r="D374" s="142">
        <f t="shared" si="20"/>
        <v>12994.651000000002</v>
      </c>
      <c r="E374" s="142">
        <f t="shared" si="20"/>
        <v>20245.047000000006</v>
      </c>
      <c r="F374" s="142">
        <f t="shared" si="20"/>
        <v>1746.3429999999998</v>
      </c>
      <c r="G374" s="142">
        <f t="shared" si="20"/>
        <v>197.09800000000004</v>
      </c>
      <c r="H374" s="142">
        <f t="shared" si="20"/>
        <v>7447.2740000000003</v>
      </c>
      <c r="I374" s="142">
        <f t="shared" si="20"/>
        <v>6051.9690000000019</v>
      </c>
      <c r="J374" s="142">
        <f t="shared" si="20"/>
        <v>7259.5910000000003</v>
      </c>
      <c r="K374" s="142" t="s">
        <v>103</v>
      </c>
      <c r="M374" s="134"/>
      <c r="N374" s="134"/>
      <c r="O374" s="134"/>
      <c r="P374" s="134"/>
      <c r="AA374" s="147"/>
      <c r="AB374" s="148"/>
      <c r="AC374" s="148"/>
      <c r="AD374" s="148"/>
      <c r="AE374" s="148"/>
      <c r="AF374" s="148"/>
      <c r="AG374" s="148"/>
      <c r="AH374" s="148"/>
      <c r="AI374" s="147"/>
    </row>
    <row r="375" spans="1:35" s="113" customFormat="1" ht="3.95" customHeight="1">
      <c r="A375" s="140"/>
      <c r="B375" s="142"/>
      <c r="C375" s="142"/>
      <c r="D375" s="142"/>
      <c r="E375" s="142"/>
      <c r="F375" s="142"/>
      <c r="G375" s="142"/>
      <c r="H375" s="142"/>
      <c r="I375" s="142"/>
      <c r="J375" s="142"/>
      <c r="K375" s="142"/>
      <c r="M375" s="134"/>
      <c r="N375" s="134"/>
      <c r="O375" s="134"/>
      <c r="P375" s="134"/>
      <c r="AA375" s="147"/>
      <c r="AB375" s="148"/>
      <c r="AC375" s="148"/>
      <c r="AD375" s="148"/>
      <c r="AE375" s="148"/>
      <c r="AF375" s="148"/>
      <c r="AG375" s="148"/>
      <c r="AH375" s="148"/>
      <c r="AI375" s="147"/>
    </row>
    <row r="376" spans="1:35" s="113" customFormat="1" ht="9" customHeight="1">
      <c r="A376" s="144" t="s">
        <v>104</v>
      </c>
      <c r="B376" s="145">
        <f>SUM(C376:K376)</f>
        <v>4059.739</v>
      </c>
      <c r="C376" s="145">
        <v>3149.8060000000005</v>
      </c>
      <c r="D376" s="145">
        <v>419.00400000000002</v>
      </c>
      <c r="E376" s="145">
        <v>221.61099999999999</v>
      </c>
      <c r="F376" s="145">
        <v>0</v>
      </c>
      <c r="G376" s="145">
        <v>0</v>
      </c>
      <c r="H376" s="145">
        <v>106.93499999999999</v>
      </c>
      <c r="I376" s="145">
        <v>76.72</v>
      </c>
      <c r="J376" s="145">
        <v>85.663000000000011</v>
      </c>
      <c r="K376" s="145" t="s">
        <v>103</v>
      </c>
      <c r="M376" s="135"/>
      <c r="N376" s="135"/>
      <c r="O376" s="135"/>
      <c r="P376" s="134"/>
      <c r="Q376" s="128"/>
      <c r="R376" s="128"/>
      <c r="S376" s="128"/>
      <c r="T376" s="128"/>
      <c r="U376" s="128"/>
      <c r="V376" s="128"/>
      <c r="AA376" s="147"/>
      <c r="AB376" s="148"/>
      <c r="AC376" s="148"/>
      <c r="AD376" s="148"/>
      <c r="AE376" s="148"/>
      <c r="AF376" s="148"/>
      <c r="AG376" s="148"/>
      <c r="AH376" s="148"/>
      <c r="AI376" s="147"/>
    </row>
    <row r="377" spans="1:35" s="113" customFormat="1" ht="9" customHeight="1">
      <c r="A377" s="144" t="s">
        <v>3</v>
      </c>
      <c r="B377" s="145">
        <f t="shared" ref="B377:B407" si="21">SUM(C377:K377)</f>
        <v>9551.5479999999989</v>
      </c>
      <c r="C377" s="145">
        <v>7871.076</v>
      </c>
      <c r="D377" s="145">
        <v>127.56800000000001</v>
      </c>
      <c r="E377" s="145">
        <v>450.834</v>
      </c>
      <c r="F377" s="145">
        <v>64.460999999999999</v>
      </c>
      <c r="G377" s="145">
        <v>0</v>
      </c>
      <c r="H377" s="145">
        <v>582.53399999999988</v>
      </c>
      <c r="I377" s="145">
        <v>275.202</v>
      </c>
      <c r="J377" s="145">
        <v>179.87300000000002</v>
      </c>
      <c r="K377" s="145" t="s">
        <v>103</v>
      </c>
      <c r="M377" s="135"/>
      <c r="N377" s="135"/>
      <c r="O377" s="135"/>
      <c r="Q377" s="128"/>
      <c r="R377" s="128"/>
      <c r="S377" s="128"/>
      <c r="T377" s="128"/>
      <c r="U377" s="128"/>
      <c r="V377" s="128"/>
      <c r="AA377" s="147"/>
      <c r="AB377" s="148"/>
      <c r="AC377" s="148"/>
      <c r="AD377" s="148"/>
      <c r="AE377" s="148"/>
      <c r="AF377" s="148"/>
      <c r="AG377" s="148"/>
      <c r="AH377" s="148"/>
      <c r="AI377" s="147"/>
    </row>
    <row r="378" spans="1:35" s="113" customFormat="1" ht="9" customHeight="1">
      <c r="A378" s="144" t="s">
        <v>105</v>
      </c>
      <c r="B378" s="145">
        <f t="shared" si="21"/>
        <v>2510.511</v>
      </c>
      <c r="C378" s="145">
        <v>1985.7919999999999</v>
      </c>
      <c r="D378" s="145">
        <v>106.91800000000001</v>
      </c>
      <c r="E378" s="145">
        <v>103.15500000000003</v>
      </c>
      <c r="F378" s="145">
        <v>0.15300000000000002</v>
      </c>
      <c r="G378" s="145">
        <v>0</v>
      </c>
      <c r="H378" s="145">
        <v>203.148</v>
      </c>
      <c r="I378" s="145">
        <v>61.179999999999993</v>
      </c>
      <c r="J378" s="145">
        <v>50.164999999999999</v>
      </c>
      <c r="K378" s="145" t="s">
        <v>103</v>
      </c>
      <c r="M378" s="135"/>
      <c r="N378" s="135"/>
      <c r="O378" s="135"/>
      <c r="Q378" s="128"/>
      <c r="R378" s="128"/>
      <c r="S378" s="128"/>
      <c r="T378" s="128"/>
      <c r="U378" s="128"/>
      <c r="V378" s="128"/>
      <c r="AA378" s="147"/>
      <c r="AB378" s="148"/>
      <c r="AC378" s="148"/>
      <c r="AD378" s="148"/>
      <c r="AE378" s="148"/>
      <c r="AF378" s="148"/>
      <c r="AG378" s="148"/>
      <c r="AH378" s="148"/>
      <c r="AI378" s="147"/>
    </row>
    <row r="379" spans="1:35" s="113" customFormat="1" ht="9" customHeight="1">
      <c r="A379" s="137" t="s">
        <v>5</v>
      </c>
      <c r="B379" s="121">
        <f t="shared" si="21"/>
        <v>3382.7229999999995</v>
      </c>
      <c r="C379" s="121">
        <v>2778.0899999999997</v>
      </c>
      <c r="D379" s="121">
        <v>175.50799999999998</v>
      </c>
      <c r="E379" s="121">
        <v>152.91999999999999</v>
      </c>
      <c r="F379" s="121">
        <v>5.048</v>
      </c>
      <c r="G379" s="121">
        <v>139.53100000000001</v>
      </c>
      <c r="H379" s="121">
        <v>59.247</v>
      </c>
      <c r="I379" s="121">
        <v>39.452000000000005</v>
      </c>
      <c r="J379" s="121">
        <v>32.927</v>
      </c>
      <c r="K379" s="121" t="s">
        <v>103</v>
      </c>
      <c r="M379" s="135"/>
      <c r="N379" s="135"/>
      <c r="O379" s="135"/>
      <c r="Q379" s="128"/>
      <c r="R379" s="128"/>
      <c r="S379" s="128"/>
      <c r="T379" s="128"/>
      <c r="U379" s="128"/>
      <c r="V379" s="128"/>
      <c r="AA379" s="147"/>
      <c r="AB379" s="148"/>
      <c r="AC379" s="148"/>
      <c r="AD379" s="148"/>
      <c r="AE379" s="148"/>
      <c r="AF379" s="148"/>
      <c r="AG379" s="148"/>
      <c r="AH379" s="148"/>
      <c r="AI379" s="147"/>
    </row>
    <row r="380" spans="1:35" s="113" customFormat="1" ht="9" customHeight="1">
      <c r="A380" s="144" t="s">
        <v>6</v>
      </c>
      <c r="B380" s="145">
        <f t="shared" si="21"/>
        <v>8066.5860000000002</v>
      </c>
      <c r="C380" s="145">
        <v>6622.6930000000011</v>
      </c>
      <c r="D380" s="145">
        <v>172.78900000000002</v>
      </c>
      <c r="E380" s="145">
        <v>598.81499999999983</v>
      </c>
      <c r="F380" s="145">
        <v>41.808000000000007</v>
      </c>
      <c r="G380" s="145">
        <v>0</v>
      </c>
      <c r="H380" s="145">
        <v>227.61899999999997</v>
      </c>
      <c r="I380" s="145">
        <v>178.91000000000003</v>
      </c>
      <c r="J380" s="145">
        <v>223.952</v>
      </c>
      <c r="K380" s="145" t="s">
        <v>103</v>
      </c>
      <c r="M380" s="135"/>
      <c r="N380" s="135"/>
      <c r="O380" s="135"/>
      <c r="Q380" s="128"/>
      <c r="R380" s="128"/>
      <c r="S380" s="128"/>
      <c r="T380" s="128"/>
      <c r="U380" s="128"/>
      <c r="V380" s="128"/>
      <c r="AA380" s="147"/>
      <c r="AB380" s="148"/>
      <c r="AC380" s="148"/>
      <c r="AD380" s="148"/>
      <c r="AE380" s="148"/>
      <c r="AF380" s="148"/>
      <c r="AG380" s="148"/>
      <c r="AH380" s="148"/>
      <c r="AI380" s="147"/>
    </row>
    <row r="381" spans="1:35" s="113" customFormat="1" ht="9" customHeight="1">
      <c r="A381" s="144" t="s">
        <v>7</v>
      </c>
      <c r="B381" s="145">
        <f t="shared" si="21"/>
        <v>2595.34</v>
      </c>
      <c r="C381" s="145">
        <v>2033.0540000000003</v>
      </c>
      <c r="D381" s="145">
        <v>227.32900000000004</v>
      </c>
      <c r="E381" s="145">
        <v>122.09499999999998</v>
      </c>
      <c r="F381" s="145">
        <v>34.992000000000004</v>
      </c>
      <c r="G381" s="145">
        <v>0</v>
      </c>
      <c r="H381" s="145">
        <v>91.685999999999993</v>
      </c>
      <c r="I381" s="145">
        <v>42.743000000000002</v>
      </c>
      <c r="J381" s="145">
        <v>43.440999999999995</v>
      </c>
      <c r="K381" s="145" t="s">
        <v>103</v>
      </c>
      <c r="M381" s="135"/>
      <c r="N381" s="135"/>
      <c r="O381" s="135"/>
      <c r="Q381" s="128"/>
      <c r="R381" s="128"/>
      <c r="S381" s="128"/>
      <c r="T381" s="128"/>
      <c r="U381" s="128"/>
      <c r="V381" s="128"/>
      <c r="AA381" s="147"/>
      <c r="AB381" s="148"/>
      <c r="AC381" s="148"/>
      <c r="AD381" s="148"/>
      <c r="AE381" s="148"/>
      <c r="AF381" s="148"/>
      <c r="AG381" s="148"/>
      <c r="AH381" s="148"/>
      <c r="AI381" s="147"/>
    </row>
    <row r="382" spans="1:35" s="113" customFormat="1" ht="9" customHeight="1">
      <c r="A382" s="144" t="s">
        <v>8</v>
      </c>
      <c r="B382" s="145">
        <f t="shared" si="21"/>
        <v>13169.846</v>
      </c>
      <c r="C382" s="145">
        <v>12349.014999999999</v>
      </c>
      <c r="D382" s="145">
        <v>129.762</v>
      </c>
      <c r="E382" s="145">
        <v>298.69599999999997</v>
      </c>
      <c r="F382" s="145">
        <v>2.5919999999999996</v>
      </c>
      <c r="G382" s="145">
        <v>0</v>
      </c>
      <c r="H382" s="145">
        <v>177.11199999999999</v>
      </c>
      <c r="I382" s="145">
        <v>113.41200000000001</v>
      </c>
      <c r="J382" s="145">
        <v>99.257000000000005</v>
      </c>
      <c r="K382" s="145" t="s">
        <v>103</v>
      </c>
      <c r="M382" s="135"/>
      <c r="N382" s="135"/>
      <c r="O382" s="135"/>
      <c r="Q382" s="128"/>
      <c r="R382" s="128"/>
      <c r="S382" s="128"/>
      <c r="T382" s="128"/>
      <c r="U382" s="128"/>
      <c r="V382" s="128"/>
      <c r="AA382" s="147"/>
      <c r="AB382" s="148"/>
      <c r="AC382" s="148"/>
      <c r="AD382" s="148"/>
      <c r="AE382" s="148"/>
      <c r="AF382" s="148"/>
      <c r="AG382" s="148"/>
      <c r="AH382" s="148"/>
      <c r="AI382" s="147"/>
    </row>
    <row r="383" spans="1:35" s="113" customFormat="1" ht="9" customHeight="1">
      <c r="A383" s="137" t="s">
        <v>9</v>
      </c>
      <c r="B383" s="121">
        <f t="shared" si="21"/>
        <v>9449.0950000000012</v>
      </c>
      <c r="C383" s="121">
        <v>7806.232</v>
      </c>
      <c r="D383" s="121">
        <v>228.61399999999998</v>
      </c>
      <c r="E383" s="121">
        <v>494.279</v>
      </c>
      <c r="F383" s="121">
        <v>67.459000000000003</v>
      </c>
      <c r="G383" s="121">
        <v>0</v>
      </c>
      <c r="H383" s="121">
        <v>319.13599999999997</v>
      </c>
      <c r="I383" s="121">
        <v>248.47599999999997</v>
      </c>
      <c r="J383" s="121">
        <v>284.899</v>
      </c>
      <c r="K383" s="121" t="s">
        <v>103</v>
      </c>
      <c r="M383" s="135"/>
      <c r="N383" s="135"/>
      <c r="O383" s="135"/>
      <c r="P383" s="119"/>
      <c r="Q383" s="128"/>
      <c r="R383" s="128"/>
      <c r="S383" s="128"/>
      <c r="T383" s="128"/>
      <c r="U383" s="128"/>
      <c r="V383" s="128"/>
      <c r="AA383" s="147"/>
      <c r="AB383" s="148"/>
      <c r="AC383" s="148"/>
      <c r="AD383" s="148"/>
      <c r="AE383" s="148"/>
      <c r="AF383" s="148"/>
      <c r="AG383" s="148"/>
      <c r="AH383" s="148"/>
      <c r="AI383" s="147"/>
    </row>
    <row r="384" spans="1:35" s="113" customFormat="1" ht="9" customHeight="1">
      <c r="A384" s="144" t="s">
        <v>10</v>
      </c>
      <c r="B384" s="145">
        <f t="shared" si="21"/>
        <v>43355.572</v>
      </c>
      <c r="C384" s="145">
        <v>33538.32</v>
      </c>
      <c r="D384" s="145">
        <v>1961.3879999999999</v>
      </c>
      <c r="E384" s="145">
        <v>5167.7960000000012</v>
      </c>
      <c r="F384" s="145">
        <v>0</v>
      </c>
      <c r="G384" s="145">
        <v>0</v>
      </c>
      <c r="H384" s="145">
        <v>638.78899999999999</v>
      </c>
      <c r="I384" s="145">
        <v>675.38900000000012</v>
      </c>
      <c r="J384" s="145">
        <v>1373.8899999999999</v>
      </c>
      <c r="K384" s="145" t="s">
        <v>103</v>
      </c>
      <c r="M384" s="135"/>
      <c r="N384" s="135"/>
      <c r="O384" s="135"/>
      <c r="P384" s="119"/>
      <c r="Q384" s="128"/>
      <c r="R384" s="128"/>
      <c r="S384" s="128"/>
      <c r="T384" s="128"/>
      <c r="U384" s="128"/>
      <c r="V384" s="128"/>
      <c r="AA384" s="147"/>
      <c r="AB384" s="148"/>
      <c r="AC384" s="148"/>
      <c r="AD384" s="148"/>
      <c r="AE384" s="148"/>
      <c r="AF384" s="148"/>
      <c r="AG384" s="148"/>
      <c r="AH384" s="148"/>
      <c r="AI384" s="147"/>
    </row>
    <row r="385" spans="1:35" s="113" customFormat="1" ht="9" customHeight="1">
      <c r="A385" s="144" t="s">
        <v>11</v>
      </c>
      <c r="B385" s="145">
        <f t="shared" si="21"/>
        <v>4313.8670000000002</v>
      </c>
      <c r="C385" s="145">
        <v>3580.723</v>
      </c>
      <c r="D385" s="145">
        <v>343.66600000000005</v>
      </c>
      <c r="E385" s="145">
        <v>161.524</v>
      </c>
      <c r="F385" s="145">
        <v>0</v>
      </c>
      <c r="G385" s="145">
        <v>0</v>
      </c>
      <c r="H385" s="145">
        <v>96.024000000000015</v>
      </c>
      <c r="I385" s="145">
        <v>82.14</v>
      </c>
      <c r="J385" s="145">
        <v>49.79</v>
      </c>
      <c r="K385" s="145" t="s">
        <v>103</v>
      </c>
      <c r="M385" s="135"/>
      <c r="N385" s="135"/>
      <c r="O385" s="135"/>
      <c r="P385" s="134"/>
      <c r="Q385" s="128"/>
      <c r="R385" s="128"/>
      <c r="S385" s="128"/>
      <c r="T385" s="128"/>
      <c r="U385" s="128"/>
      <c r="V385" s="128"/>
      <c r="AA385" s="147"/>
      <c r="AB385" s="148"/>
      <c r="AC385" s="148"/>
      <c r="AD385" s="148"/>
      <c r="AE385" s="148"/>
      <c r="AF385" s="148"/>
      <c r="AG385" s="148"/>
      <c r="AH385" s="148"/>
      <c r="AI385" s="147"/>
    </row>
    <row r="386" spans="1:35" s="113" customFormat="1" ht="9" customHeight="1">
      <c r="A386" s="144" t="s">
        <v>12</v>
      </c>
      <c r="B386" s="145">
        <f t="shared" si="21"/>
        <v>12421.269</v>
      </c>
      <c r="C386" s="145">
        <v>10596.355</v>
      </c>
      <c r="D386" s="145">
        <v>372.59099999999995</v>
      </c>
      <c r="E386" s="145">
        <v>676.99499999999989</v>
      </c>
      <c r="F386" s="145">
        <v>0</v>
      </c>
      <c r="G386" s="145">
        <v>0</v>
      </c>
      <c r="H386" s="145">
        <v>280.24400000000003</v>
      </c>
      <c r="I386" s="145">
        <v>257.80400000000009</v>
      </c>
      <c r="J386" s="145">
        <v>237.28000000000003</v>
      </c>
      <c r="K386" s="145" t="s">
        <v>103</v>
      </c>
      <c r="M386" s="135"/>
      <c r="N386" s="135"/>
      <c r="O386" s="135"/>
      <c r="P386" s="134"/>
      <c r="Q386" s="128"/>
      <c r="R386" s="128"/>
      <c r="S386" s="128"/>
      <c r="T386" s="128"/>
      <c r="U386" s="128"/>
      <c r="V386" s="128"/>
      <c r="AA386" s="147"/>
      <c r="AB386" s="148"/>
      <c r="AC386" s="148"/>
      <c r="AD386" s="148"/>
      <c r="AE386" s="148"/>
      <c r="AF386" s="148"/>
      <c r="AG386" s="148"/>
      <c r="AH386" s="148"/>
      <c r="AI386" s="147"/>
    </row>
    <row r="387" spans="1:35" s="113" customFormat="1" ht="9" customHeight="1">
      <c r="A387" s="137" t="s">
        <v>13</v>
      </c>
      <c r="B387" s="121">
        <f t="shared" si="21"/>
        <v>6697.2519999999995</v>
      </c>
      <c r="C387" s="121">
        <v>6074.4819999999991</v>
      </c>
      <c r="D387" s="121">
        <v>124.81899999999999</v>
      </c>
      <c r="E387" s="121">
        <v>216.995</v>
      </c>
      <c r="F387" s="121">
        <v>1.5050000000000001</v>
      </c>
      <c r="G387" s="121">
        <v>0</v>
      </c>
      <c r="H387" s="121">
        <v>114.367</v>
      </c>
      <c r="I387" s="121">
        <v>101.679</v>
      </c>
      <c r="J387" s="121">
        <v>63.405000000000001</v>
      </c>
      <c r="K387" s="121" t="s">
        <v>103</v>
      </c>
      <c r="M387" s="135"/>
      <c r="N387" s="135"/>
      <c r="O387" s="135"/>
      <c r="P387" s="134"/>
      <c r="Q387" s="128"/>
      <c r="R387" s="128"/>
      <c r="S387" s="128"/>
      <c r="T387" s="128"/>
      <c r="U387" s="128"/>
      <c r="V387" s="128"/>
    </row>
    <row r="388" spans="1:35" s="113" customFormat="1" ht="9" customHeight="1">
      <c r="A388" s="144" t="s">
        <v>14</v>
      </c>
      <c r="B388" s="145">
        <f t="shared" si="21"/>
        <v>6184.9909999999991</v>
      </c>
      <c r="C388" s="145">
        <v>4884.4719999999998</v>
      </c>
      <c r="D388" s="145">
        <v>831.12099999999998</v>
      </c>
      <c r="E388" s="145">
        <v>226.994</v>
      </c>
      <c r="F388" s="145">
        <v>0</v>
      </c>
      <c r="G388" s="145">
        <v>0</v>
      </c>
      <c r="H388" s="145">
        <v>104.589</v>
      </c>
      <c r="I388" s="145">
        <v>74.316000000000017</v>
      </c>
      <c r="J388" s="145">
        <v>63.498999999999995</v>
      </c>
      <c r="K388" s="145" t="s">
        <v>103</v>
      </c>
      <c r="M388" s="135"/>
      <c r="N388" s="135"/>
      <c r="O388" s="135"/>
      <c r="P388" s="134"/>
      <c r="Q388" s="128"/>
      <c r="R388" s="128"/>
      <c r="S388" s="128"/>
      <c r="T388" s="128"/>
      <c r="U388" s="128"/>
      <c r="V388" s="128"/>
    </row>
    <row r="389" spans="1:35" s="113" customFormat="1" ht="9" customHeight="1">
      <c r="A389" s="144" t="s">
        <v>15</v>
      </c>
      <c r="B389" s="145">
        <f t="shared" si="21"/>
        <v>21669.329999999994</v>
      </c>
      <c r="C389" s="145">
        <v>17905.513999999999</v>
      </c>
      <c r="D389" s="145">
        <v>374.267</v>
      </c>
      <c r="E389" s="145">
        <v>1670.4740000000002</v>
      </c>
      <c r="F389" s="145">
        <v>0</v>
      </c>
      <c r="G389" s="145">
        <v>0</v>
      </c>
      <c r="H389" s="145">
        <v>598.56999999999994</v>
      </c>
      <c r="I389" s="145">
        <v>556.94000000000005</v>
      </c>
      <c r="J389" s="145">
        <v>563.56500000000005</v>
      </c>
      <c r="K389" s="145" t="s">
        <v>103</v>
      </c>
      <c r="M389" s="135"/>
      <c r="N389" s="135"/>
      <c r="O389" s="135"/>
      <c r="P389" s="134"/>
      <c r="Q389" s="128"/>
      <c r="R389" s="128"/>
      <c r="S389" s="128"/>
      <c r="T389" s="128"/>
      <c r="U389" s="128"/>
      <c r="V389" s="128"/>
    </row>
    <row r="390" spans="1:35" s="113" customFormat="1" ht="9" customHeight="1">
      <c r="A390" s="144" t="s">
        <v>16</v>
      </c>
      <c r="B390" s="145">
        <f t="shared" si="21"/>
        <v>39239.883000000009</v>
      </c>
      <c r="C390" s="145">
        <v>34600.83</v>
      </c>
      <c r="D390" s="145">
        <v>311.28500000000003</v>
      </c>
      <c r="E390" s="145">
        <v>2295.4590000000003</v>
      </c>
      <c r="F390" s="145">
        <v>0</v>
      </c>
      <c r="G390" s="145">
        <v>0</v>
      </c>
      <c r="H390" s="145">
        <v>626.91300000000001</v>
      </c>
      <c r="I390" s="145">
        <v>601.84700000000009</v>
      </c>
      <c r="J390" s="145">
        <v>803.54900000000009</v>
      </c>
      <c r="K390" s="145" t="s">
        <v>103</v>
      </c>
      <c r="M390" s="135"/>
      <c r="N390" s="135"/>
      <c r="O390" s="135"/>
      <c r="P390" s="134"/>
      <c r="Q390" s="128"/>
      <c r="R390" s="128"/>
      <c r="S390" s="128"/>
      <c r="T390" s="128"/>
      <c r="U390" s="128"/>
      <c r="V390" s="128"/>
    </row>
    <row r="391" spans="1:35" s="113" customFormat="1" ht="9" customHeight="1">
      <c r="A391" s="137" t="s">
        <v>17</v>
      </c>
      <c r="B391" s="121">
        <f t="shared" si="21"/>
        <v>9702.768</v>
      </c>
      <c r="C391" s="121">
        <v>7787.2690000000002</v>
      </c>
      <c r="D391" s="121">
        <v>764.32899999999995</v>
      </c>
      <c r="E391" s="121">
        <v>542.51199999999994</v>
      </c>
      <c r="F391" s="121">
        <v>39.494</v>
      </c>
      <c r="G391" s="121">
        <v>0</v>
      </c>
      <c r="H391" s="121">
        <v>151.63200000000001</v>
      </c>
      <c r="I391" s="121">
        <v>246.30199999999999</v>
      </c>
      <c r="J391" s="121">
        <v>171.23000000000002</v>
      </c>
      <c r="K391" s="121" t="s">
        <v>103</v>
      </c>
      <c r="M391" s="135"/>
      <c r="N391" s="135"/>
      <c r="O391" s="135"/>
      <c r="P391" s="134"/>
      <c r="Q391" s="128"/>
      <c r="R391" s="128"/>
      <c r="S391" s="128"/>
      <c r="T391" s="128"/>
      <c r="U391" s="128"/>
      <c r="V391" s="128"/>
    </row>
    <row r="392" spans="1:35" s="113" customFormat="1" ht="9" customHeight="1">
      <c r="A392" s="144" t="s">
        <v>18</v>
      </c>
      <c r="B392" s="145">
        <f t="shared" si="21"/>
        <v>4765.4989999999998</v>
      </c>
      <c r="C392" s="145">
        <v>3976.1099999999997</v>
      </c>
      <c r="D392" s="145">
        <v>327.49300000000005</v>
      </c>
      <c r="E392" s="145">
        <v>210.88699999999992</v>
      </c>
      <c r="F392" s="145">
        <v>0</v>
      </c>
      <c r="G392" s="145">
        <v>0</v>
      </c>
      <c r="H392" s="145">
        <v>74.327000000000012</v>
      </c>
      <c r="I392" s="145">
        <v>55.896999999999998</v>
      </c>
      <c r="J392" s="145">
        <v>120.78500000000001</v>
      </c>
      <c r="K392" s="145" t="s">
        <v>103</v>
      </c>
      <c r="M392" s="135"/>
      <c r="N392" s="135"/>
      <c r="O392" s="135"/>
      <c r="P392" s="134"/>
      <c r="Q392" s="128"/>
      <c r="R392" s="128"/>
      <c r="S392" s="128"/>
      <c r="T392" s="128"/>
      <c r="U392" s="128"/>
      <c r="V392" s="128"/>
    </row>
    <row r="393" spans="1:35" s="113" customFormat="1" ht="9" customHeight="1">
      <c r="A393" s="144" t="s">
        <v>19</v>
      </c>
      <c r="B393" s="145">
        <f t="shared" si="21"/>
        <v>3319.0529999999999</v>
      </c>
      <c r="C393" s="145">
        <v>2675.7939999999999</v>
      </c>
      <c r="D393" s="145">
        <v>322.41999999999996</v>
      </c>
      <c r="E393" s="145">
        <v>117.759</v>
      </c>
      <c r="F393" s="145">
        <v>0</v>
      </c>
      <c r="G393" s="145">
        <v>0</v>
      </c>
      <c r="H393" s="145">
        <v>123.26100000000001</v>
      </c>
      <c r="I393" s="145">
        <v>51.849000000000004</v>
      </c>
      <c r="J393" s="145">
        <v>27.97</v>
      </c>
      <c r="K393" s="145" t="s">
        <v>103</v>
      </c>
      <c r="M393" s="135"/>
      <c r="N393" s="135"/>
      <c r="O393" s="135"/>
      <c r="P393" s="134"/>
      <c r="Q393" s="128"/>
      <c r="R393" s="128"/>
      <c r="S393" s="128"/>
      <c r="T393" s="128"/>
      <c r="U393" s="128"/>
      <c r="V393" s="128"/>
    </row>
    <row r="394" spans="1:35" s="113" customFormat="1" ht="9" customHeight="1">
      <c r="A394" s="144" t="s">
        <v>20</v>
      </c>
      <c r="B394" s="145">
        <f t="shared" si="21"/>
        <v>16157.851999999999</v>
      </c>
      <c r="C394" s="145">
        <v>12907.756000000001</v>
      </c>
      <c r="D394" s="145">
        <v>159.54400000000001</v>
      </c>
      <c r="E394" s="145">
        <v>1490.693</v>
      </c>
      <c r="F394" s="145">
        <v>31.656999999999996</v>
      </c>
      <c r="G394" s="145">
        <v>0</v>
      </c>
      <c r="H394" s="145">
        <v>419.55200000000008</v>
      </c>
      <c r="I394" s="145">
        <v>377.01100000000002</v>
      </c>
      <c r="J394" s="145">
        <v>771.6389999999999</v>
      </c>
      <c r="K394" s="145" t="s">
        <v>103</v>
      </c>
      <c r="M394" s="135"/>
      <c r="N394" s="135"/>
      <c r="O394" s="135"/>
      <c r="P394" s="134"/>
      <c r="Q394" s="128"/>
      <c r="R394" s="128"/>
      <c r="S394" s="128"/>
      <c r="T394" s="128"/>
      <c r="U394" s="128"/>
      <c r="V394" s="128"/>
    </row>
    <row r="395" spans="1:35" s="113" customFormat="1" ht="9" customHeight="1">
      <c r="A395" s="137" t="s">
        <v>21</v>
      </c>
      <c r="B395" s="121">
        <f t="shared" si="21"/>
        <v>7954.7340000000004</v>
      </c>
      <c r="C395" s="121">
        <v>6640.5959999999995</v>
      </c>
      <c r="D395" s="121">
        <v>857.20100000000002</v>
      </c>
      <c r="E395" s="121">
        <v>184.74299999999999</v>
      </c>
      <c r="F395" s="121">
        <v>2.1349999999999998</v>
      </c>
      <c r="G395" s="121">
        <v>2.734</v>
      </c>
      <c r="H395" s="121">
        <v>79.113</v>
      </c>
      <c r="I395" s="121">
        <v>116.54299999999999</v>
      </c>
      <c r="J395" s="121">
        <v>71.668999999999997</v>
      </c>
      <c r="K395" s="121" t="s">
        <v>103</v>
      </c>
      <c r="M395" s="135"/>
      <c r="N395" s="135"/>
      <c r="O395" s="135"/>
      <c r="P395" s="134"/>
      <c r="Q395" s="128"/>
      <c r="R395" s="128"/>
      <c r="S395" s="128"/>
      <c r="T395" s="128"/>
      <c r="U395" s="128"/>
      <c r="V395" s="128"/>
    </row>
    <row r="396" spans="1:35" s="113" customFormat="1" ht="9" customHeight="1">
      <c r="A396" s="144" t="s">
        <v>22</v>
      </c>
      <c r="B396" s="145">
        <f t="shared" si="21"/>
        <v>13012.563</v>
      </c>
      <c r="C396" s="145">
        <v>10907.547999999999</v>
      </c>
      <c r="D396" s="145">
        <v>684.08300000000008</v>
      </c>
      <c r="E396" s="145">
        <v>716.63600000000008</v>
      </c>
      <c r="F396" s="145">
        <v>0</v>
      </c>
      <c r="G396" s="145">
        <v>0</v>
      </c>
      <c r="H396" s="145">
        <v>232.14400000000001</v>
      </c>
      <c r="I396" s="145">
        <v>189.78800000000004</v>
      </c>
      <c r="J396" s="145">
        <v>282.36399999999998</v>
      </c>
      <c r="K396" s="145" t="s">
        <v>103</v>
      </c>
      <c r="M396" s="135"/>
      <c r="N396" s="135"/>
      <c r="O396" s="135"/>
      <c r="P396" s="134"/>
      <c r="Q396" s="128"/>
      <c r="R396" s="128"/>
      <c r="S396" s="128"/>
      <c r="T396" s="128"/>
      <c r="U396" s="128"/>
      <c r="V396" s="128"/>
    </row>
    <row r="397" spans="1:35" s="113" customFormat="1" ht="9" customHeight="1">
      <c r="A397" s="144" t="s">
        <v>23</v>
      </c>
      <c r="B397" s="145">
        <f t="shared" si="21"/>
        <v>5897.3630000000003</v>
      </c>
      <c r="C397" s="145">
        <v>4718.9970000000003</v>
      </c>
      <c r="D397" s="145">
        <v>397.995</v>
      </c>
      <c r="E397" s="145">
        <v>371.214</v>
      </c>
      <c r="F397" s="145">
        <v>0</v>
      </c>
      <c r="G397" s="145">
        <v>0</v>
      </c>
      <c r="H397" s="145">
        <v>202.83099999999993</v>
      </c>
      <c r="I397" s="145">
        <v>92.89100000000002</v>
      </c>
      <c r="J397" s="145">
        <v>113.435</v>
      </c>
      <c r="K397" s="145" t="s">
        <v>103</v>
      </c>
      <c r="M397" s="135"/>
      <c r="N397" s="135"/>
      <c r="O397" s="135"/>
      <c r="P397" s="134"/>
      <c r="Q397" s="128"/>
      <c r="R397" s="128"/>
      <c r="S397" s="128"/>
      <c r="T397" s="128"/>
      <c r="U397" s="128"/>
      <c r="V397" s="128"/>
    </row>
    <row r="398" spans="1:35" s="113" customFormat="1" ht="9" customHeight="1">
      <c r="A398" s="144" t="s">
        <v>106</v>
      </c>
      <c r="B398" s="145">
        <f t="shared" si="21"/>
        <v>4594.1060000000007</v>
      </c>
      <c r="C398" s="145">
        <v>3299.3430000000003</v>
      </c>
      <c r="D398" s="145">
        <v>246.684</v>
      </c>
      <c r="E398" s="145">
        <v>382.7120000000001</v>
      </c>
      <c r="F398" s="145">
        <v>7.6010000000000009</v>
      </c>
      <c r="G398" s="145">
        <v>0</v>
      </c>
      <c r="H398" s="145">
        <v>345.66900000000004</v>
      </c>
      <c r="I398" s="145">
        <v>135.84</v>
      </c>
      <c r="J398" s="145">
        <v>176.25700000000001</v>
      </c>
      <c r="K398" s="145" t="s">
        <v>103</v>
      </c>
      <c r="M398" s="135"/>
      <c r="N398" s="135"/>
      <c r="O398" s="135"/>
      <c r="P398" s="134"/>
      <c r="Q398" s="128"/>
      <c r="R398" s="128"/>
      <c r="S398" s="128"/>
      <c r="T398" s="128"/>
      <c r="U398" s="128"/>
      <c r="V398" s="128"/>
    </row>
    <row r="399" spans="1:35" s="113" customFormat="1" ht="9" customHeight="1">
      <c r="A399" s="137" t="s">
        <v>25</v>
      </c>
      <c r="B399" s="121">
        <f t="shared" si="21"/>
        <v>6281.8790000000008</v>
      </c>
      <c r="C399" s="121">
        <v>5177.0010000000002</v>
      </c>
      <c r="D399" s="121">
        <v>379.91400000000004</v>
      </c>
      <c r="E399" s="121">
        <v>375.26500000000004</v>
      </c>
      <c r="F399" s="121">
        <v>0</v>
      </c>
      <c r="G399" s="121">
        <v>0</v>
      </c>
      <c r="H399" s="121">
        <v>85.358999999999995</v>
      </c>
      <c r="I399" s="121">
        <v>139.15600000000001</v>
      </c>
      <c r="J399" s="121">
        <v>125.18400000000001</v>
      </c>
      <c r="K399" s="121" t="s">
        <v>103</v>
      </c>
      <c r="M399" s="135"/>
      <c r="N399" s="135"/>
      <c r="O399" s="135"/>
      <c r="P399" s="134"/>
      <c r="Q399" s="128"/>
      <c r="R399" s="128"/>
      <c r="S399" s="128"/>
      <c r="T399" s="128"/>
      <c r="U399" s="128"/>
      <c r="V399" s="128"/>
    </row>
    <row r="400" spans="1:35" s="113" customFormat="1" ht="9" customHeight="1">
      <c r="A400" s="144" t="s">
        <v>26</v>
      </c>
      <c r="B400" s="145">
        <f t="shared" si="21"/>
        <v>8133.1269999999995</v>
      </c>
      <c r="C400" s="145">
        <v>6842.6729999999998</v>
      </c>
      <c r="D400" s="145">
        <v>143.54400000000001</v>
      </c>
      <c r="E400" s="145">
        <v>444.79900000000004</v>
      </c>
      <c r="F400" s="145">
        <v>3.6829999999999998</v>
      </c>
      <c r="G400" s="145">
        <v>0</v>
      </c>
      <c r="H400" s="145">
        <v>266.84199999999998</v>
      </c>
      <c r="I400" s="145">
        <v>193.09399999999997</v>
      </c>
      <c r="J400" s="145">
        <v>238.49199999999999</v>
      </c>
      <c r="K400" s="145" t="s">
        <v>103</v>
      </c>
      <c r="M400" s="135"/>
      <c r="N400" s="135"/>
      <c r="O400" s="135"/>
      <c r="Q400" s="128"/>
      <c r="R400" s="128"/>
      <c r="S400" s="128"/>
      <c r="T400" s="128"/>
      <c r="U400" s="128"/>
      <c r="V400" s="128"/>
    </row>
    <row r="401" spans="1:35" s="113" customFormat="1" ht="9" customHeight="1">
      <c r="A401" s="144" t="s">
        <v>27</v>
      </c>
      <c r="B401" s="145">
        <f t="shared" si="21"/>
        <v>10277.820000000002</v>
      </c>
      <c r="C401" s="145">
        <v>8927.3350000000009</v>
      </c>
      <c r="D401" s="145">
        <v>111.22800000000001</v>
      </c>
      <c r="E401" s="145">
        <v>449.37599999999992</v>
      </c>
      <c r="F401" s="145">
        <v>75.947999999999993</v>
      </c>
      <c r="G401" s="145">
        <v>0</v>
      </c>
      <c r="H401" s="145">
        <v>315.54800000000006</v>
      </c>
      <c r="I401" s="145">
        <v>202.96200000000002</v>
      </c>
      <c r="J401" s="145">
        <v>195.42300000000003</v>
      </c>
      <c r="K401" s="145" t="s">
        <v>103</v>
      </c>
      <c r="M401" s="135"/>
      <c r="N401" s="135"/>
      <c r="O401" s="135"/>
      <c r="Q401" s="128"/>
      <c r="R401" s="128"/>
      <c r="S401" s="128"/>
      <c r="T401" s="128"/>
      <c r="U401" s="128"/>
      <c r="V401" s="128"/>
    </row>
    <row r="402" spans="1:35" s="113" customFormat="1" ht="9" customHeight="1">
      <c r="A402" s="144" t="s">
        <v>28</v>
      </c>
      <c r="B402" s="145">
        <f t="shared" si="21"/>
        <v>13032.403999999999</v>
      </c>
      <c r="C402" s="145">
        <v>12048.749</v>
      </c>
      <c r="D402" s="145">
        <v>365.67100000000005</v>
      </c>
      <c r="E402" s="145">
        <v>319.97000000000003</v>
      </c>
      <c r="F402" s="145">
        <v>0</v>
      </c>
      <c r="G402" s="145">
        <v>26.104000000000003</v>
      </c>
      <c r="H402" s="145">
        <v>57.365000000000002</v>
      </c>
      <c r="I402" s="145">
        <v>105.122</v>
      </c>
      <c r="J402" s="145">
        <v>109.423</v>
      </c>
      <c r="K402" s="145" t="s">
        <v>103</v>
      </c>
      <c r="M402" s="135"/>
      <c r="N402" s="135"/>
      <c r="O402" s="135"/>
      <c r="Q402" s="128"/>
      <c r="R402" s="128"/>
      <c r="S402" s="128"/>
      <c r="T402" s="128"/>
      <c r="U402" s="128"/>
      <c r="V402" s="128"/>
    </row>
    <row r="403" spans="1:35" s="113" customFormat="1" ht="9" customHeight="1">
      <c r="A403" s="137" t="s">
        <v>29</v>
      </c>
      <c r="B403" s="121">
        <f t="shared" si="21"/>
        <v>10803.347</v>
      </c>
      <c r="C403" s="121">
        <v>7877.8320000000003</v>
      </c>
      <c r="D403" s="121">
        <v>349.61200000000002</v>
      </c>
      <c r="E403" s="121">
        <v>515.52600000000007</v>
      </c>
      <c r="F403" s="121">
        <v>1271.7929999999999</v>
      </c>
      <c r="G403" s="121">
        <v>3.0430000000000001</v>
      </c>
      <c r="H403" s="121">
        <v>198.86700000000002</v>
      </c>
      <c r="I403" s="121">
        <v>288.28599999999994</v>
      </c>
      <c r="J403" s="121">
        <v>298.38799999999998</v>
      </c>
      <c r="K403" s="121" t="s">
        <v>103</v>
      </c>
      <c r="M403" s="135"/>
      <c r="N403" s="135"/>
      <c r="O403" s="135"/>
      <c r="Q403" s="128"/>
      <c r="R403" s="128"/>
      <c r="S403" s="128"/>
      <c r="T403" s="128"/>
      <c r="U403" s="128"/>
      <c r="V403" s="128"/>
    </row>
    <row r="404" spans="1:35" s="113" customFormat="1" ht="9" customHeight="1">
      <c r="A404" s="144" t="s">
        <v>30</v>
      </c>
      <c r="B404" s="145">
        <f t="shared" si="21"/>
        <v>3241.5279999999993</v>
      </c>
      <c r="C404" s="145">
        <v>2821.6719999999996</v>
      </c>
      <c r="D404" s="145">
        <v>282.00700000000001</v>
      </c>
      <c r="E404" s="145">
        <v>65.582000000000008</v>
      </c>
      <c r="F404" s="145">
        <v>0</v>
      </c>
      <c r="G404" s="145">
        <v>0</v>
      </c>
      <c r="H404" s="145">
        <v>34.946999999999996</v>
      </c>
      <c r="I404" s="145">
        <v>17.864999999999998</v>
      </c>
      <c r="J404" s="145">
        <v>19.455000000000002</v>
      </c>
      <c r="K404" s="145" t="s">
        <v>103</v>
      </c>
      <c r="M404" s="135"/>
      <c r="N404" s="135"/>
      <c r="O404" s="135"/>
      <c r="Q404" s="128"/>
      <c r="R404" s="128"/>
      <c r="S404" s="128"/>
      <c r="T404" s="128"/>
      <c r="U404" s="128"/>
      <c r="V404" s="128"/>
    </row>
    <row r="405" spans="1:35" s="113" customFormat="1" ht="9" customHeight="1">
      <c r="A405" s="144" t="s">
        <v>31</v>
      </c>
      <c r="B405" s="145">
        <f t="shared" si="21"/>
        <v>19087.292999999998</v>
      </c>
      <c r="C405" s="145">
        <v>16810.359</v>
      </c>
      <c r="D405" s="145">
        <v>464.20699999999999</v>
      </c>
      <c r="E405" s="145">
        <v>807.12100000000009</v>
      </c>
      <c r="F405" s="145">
        <v>86.599000000000004</v>
      </c>
      <c r="G405" s="145">
        <v>25.686</v>
      </c>
      <c r="H405" s="145">
        <v>357.4849999999999</v>
      </c>
      <c r="I405" s="145">
        <v>271.714</v>
      </c>
      <c r="J405" s="145">
        <v>264.12199999999996</v>
      </c>
      <c r="K405" s="145" t="s">
        <v>103</v>
      </c>
      <c r="M405" s="135"/>
      <c r="N405" s="135"/>
      <c r="O405" s="135"/>
      <c r="Q405" s="128"/>
      <c r="R405" s="128"/>
      <c r="S405" s="128"/>
      <c r="T405" s="128"/>
      <c r="U405" s="128"/>
      <c r="V405" s="128"/>
    </row>
    <row r="406" spans="1:35" s="113" customFormat="1" ht="9" customHeight="1">
      <c r="A406" s="144" t="s">
        <v>32</v>
      </c>
      <c r="B406" s="145">
        <f t="shared" si="21"/>
        <v>5484.7610000000004</v>
      </c>
      <c r="C406" s="145">
        <v>4327.991</v>
      </c>
      <c r="D406" s="145">
        <v>564.75199999999995</v>
      </c>
      <c r="E406" s="145">
        <v>266.63</v>
      </c>
      <c r="F406" s="145">
        <v>9.4149999999999991</v>
      </c>
      <c r="G406" s="145">
        <v>0</v>
      </c>
      <c r="H406" s="145">
        <v>114.55699999999999</v>
      </c>
      <c r="I406" s="145">
        <v>115.11699999999999</v>
      </c>
      <c r="J406" s="145">
        <v>86.298999999999992</v>
      </c>
      <c r="K406" s="145" t="s">
        <v>103</v>
      </c>
      <c r="M406" s="135"/>
      <c r="N406" s="135"/>
      <c r="O406" s="135"/>
      <c r="Q406" s="128"/>
      <c r="R406" s="128"/>
      <c r="S406" s="128"/>
      <c r="T406" s="128"/>
      <c r="U406" s="128"/>
      <c r="V406" s="128"/>
    </row>
    <row r="407" spans="1:35" s="113" customFormat="1" ht="9" customHeight="1">
      <c r="A407" s="137" t="s">
        <v>33</v>
      </c>
      <c r="B407" s="121">
        <f t="shared" si="21"/>
        <v>4344.1080000000011</v>
      </c>
      <c r="C407" s="121">
        <v>3292.3050000000007</v>
      </c>
      <c r="D407" s="121">
        <v>667.33799999999997</v>
      </c>
      <c r="E407" s="121">
        <v>124.98000000000003</v>
      </c>
      <c r="F407" s="121">
        <v>0</v>
      </c>
      <c r="G407" s="121">
        <v>0</v>
      </c>
      <c r="H407" s="121">
        <v>160.86199999999999</v>
      </c>
      <c r="I407" s="121">
        <v>66.321999999999989</v>
      </c>
      <c r="J407" s="121">
        <v>32.301000000000002</v>
      </c>
      <c r="K407" s="121" t="s">
        <v>103</v>
      </c>
      <c r="M407" s="135"/>
      <c r="N407" s="135"/>
      <c r="O407" s="135"/>
      <c r="Q407" s="128"/>
      <c r="R407" s="128"/>
      <c r="S407" s="128"/>
      <c r="T407" s="128"/>
      <c r="U407" s="128"/>
      <c r="V407" s="128"/>
    </row>
    <row r="408" spans="1:35" s="113" customFormat="1" ht="9" customHeight="1">
      <c r="B408" s="141"/>
      <c r="C408" s="141"/>
      <c r="D408" s="141"/>
      <c r="E408" s="141"/>
      <c r="F408" s="141"/>
      <c r="G408" s="141"/>
      <c r="H408" s="141"/>
      <c r="I408" s="141"/>
      <c r="J408" s="141"/>
      <c r="K408" s="141"/>
      <c r="L408" s="133"/>
      <c r="M408" s="143"/>
      <c r="N408" s="143"/>
      <c r="O408" s="143"/>
      <c r="P408" s="143"/>
      <c r="Q408" s="133"/>
      <c r="R408" s="133"/>
      <c r="S408" s="133"/>
      <c r="T408" s="133"/>
      <c r="AA408" s="147"/>
      <c r="AB408" s="148"/>
      <c r="AC408" s="148"/>
      <c r="AD408" s="147"/>
      <c r="AE408" s="148"/>
      <c r="AF408" s="148"/>
      <c r="AG408" s="148"/>
      <c r="AH408" s="148"/>
      <c r="AI408" s="147"/>
    </row>
    <row r="409" spans="1:35" s="113" customFormat="1" ht="9" customHeight="1">
      <c r="A409" s="140">
        <v>2008</v>
      </c>
      <c r="B409" s="141"/>
      <c r="C409" s="141"/>
      <c r="D409" s="141"/>
      <c r="E409" s="141"/>
      <c r="F409" s="141"/>
      <c r="G409" s="141"/>
      <c r="H409" s="141"/>
      <c r="I409" s="141"/>
      <c r="J409" s="141"/>
      <c r="K409" s="141"/>
      <c r="L409" s="133"/>
      <c r="M409" s="143"/>
      <c r="N409" s="143"/>
      <c r="O409" s="143"/>
      <c r="P409" s="143"/>
      <c r="Q409" s="133"/>
      <c r="R409" s="133"/>
      <c r="S409" s="133"/>
      <c r="T409" s="133"/>
      <c r="AA409" s="147"/>
      <c r="AB409" s="148"/>
      <c r="AC409" s="148"/>
      <c r="AD409" s="147"/>
      <c r="AE409" s="148"/>
      <c r="AF409" s="148"/>
      <c r="AG409" s="148"/>
      <c r="AH409" s="148"/>
      <c r="AI409" s="147"/>
    </row>
    <row r="410" spans="1:35" s="113" customFormat="1" ht="9" customHeight="1">
      <c r="A410" s="140" t="s">
        <v>1</v>
      </c>
      <c r="B410" s="142">
        <f>SUM(B412:B443)</f>
        <v>423454.85799999989</v>
      </c>
      <c r="C410" s="142">
        <f t="shared" ref="C410:K410" si="22">SUM(C412:C443)</f>
        <v>332598.26500000001</v>
      </c>
      <c r="D410" s="142">
        <f t="shared" si="22"/>
        <v>16558.166000000001</v>
      </c>
      <c r="E410" s="142">
        <f t="shared" si="22"/>
        <v>21100.245000000006</v>
      </c>
      <c r="F410" s="142">
        <f t="shared" si="22"/>
        <v>2228.203</v>
      </c>
      <c r="G410" s="142">
        <f t="shared" si="22"/>
        <v>370.08000000000004</v>
      </c>
      <c r="H410" s="142">
        <f t="shared" si="22"/>
        <v>8111.7870000000021</v>
      </c>
      <c r="I410" s="142">
        <f t="shared" si="22"/>
        <v>6558.6510000000007</v>
      </c>
      <c r="J410" s="142">
        <f t="shared" si="22"/>
        <v>6727.6970000000019</v>
      </c>
      <c r="K410" s="142">
        <f t="shared" si="22"/>
        <v>29201.763999999999</v>
      </c>
      <c r="M410" s="134"/>
      <c r="N410" s="134"/>
      <c r="O410" s="134"/>
      <c r="P410" s="134"/>
      <c r="AA410" s="147"/>
      <c r="AB410" s="148"/>
      <c r="AC410" s="148"/>
      <c r="AD410" s="148"/>
      <c r="AE410" s="148"/>
      <c r="AF410" s="148"/>
      <c r="AG410" s="148"/>
      <c r="AH410" s="148"/>
      <c r="AI410" s="147"/>
    </row>
    <row r="411" spans="1:35" s="113" customFormat="1" ht="3.95" customHeight="1">
      <c r="A411" s="140"/>
      <c r="B411" s="142"/>
      <c r="C411" s="142"/>
      <c r="D411" s="142"/>
      <c r="E411" s="142"/>
      <c r="F411" s="142"/>
      <c r="G411" s="142"/>
      <c r="H411" s="142"/>
      <c r="I411" s="142"/>
      <c r="J411" s="142"/>
      <c r="K411" s="142"/>
      <c r="M411" s="134"/>
      <c r="N411" s="134"/>
      <c r="O411" s="134"/>
      <c r="P411" s="134"/>
      <c r="AA411" s="147"/>
      <c r="AB411" s="148"/>
      <c r="AC411" s="148"/>
      <c r="AD411" s="148"/>
      <c r="AE411" s="148"/>
      <c r="AF411" s="148"/>
      <c r="AG411" s="148"/>
      <c r="AH411" s="148"/>
      <c r="AI411" s="147"/>
    </row>
    <row r="412" spans="1:35" s="113" customFormat="1" ht="9" customHeight="1">
      <c r="A412" s="144" t="s">
        <v>104</v>
      </c>
      <c r="B412" s="145">
        <f>SUM(C412:K412)</f>
        <v>4935.0539999999992</v>
      </c>
      <c r="C412" s="145">
        <v>3717.2280000000005</v>
      </c>
      <c r="D412" s="145">
        <v>464.74099999999993</v>
      </c>
      <c r="E412" s="145">
        <v>228.84799999999998</v>
      </c>
      <c r="F412" s="145">
        <v>0</v>
      </c>
      <c r="G412" s="145">
        <v>0</v>
      </c>
      <c r="H412" s="145">
        <v>119.41800000000001</v>
      </c>
      <c r="I412" s="145">
        <v>75.508999999999986</v>
      </c>
      <c r="J412" s="145">
        <v>66.574000000000012</v>
      </c>
      <c r="K412" s="145">
        <v>262.73599999999999</v>
      </c>
      <c r="M412" s="135"/>
      <c r="N412" s="135"/>
      <c r="O412" s="135"/>
      <c r="P412" s="134"/>
      <c r="Q412" s="128"/>
      <c r="R412" s="128"/>
      <c r="S412" s="128"/>
      <c r="T412" s="128"/>
      <c r="U412" s="128"/>
      <c r="V412" s="128"/>
      <c r="AA412" s="147"/>
      <c r="AB412" s="148"/>
      <c r="AC412" s="148"/>
      <c r="AD412" s="148"/>
      <c r="AE412" s="148"/>
      <c r="AF412" s="148"/>
      <c r="AG412" s="148"/>
      <c r="AH412" s="148"/>
      <c r="AI412" s="147"/>
    </row>
    <row r="413" spans="1:35" s="113" customFormat="1" ht="9" customHeight="1">
      <c r="A413" s="144" t="s">
        <v>3</v>
      </c>
      <c r="B413" s="145">
        <f t="shared" ref="B413:B443" si="23">SUM(C413:K413)</f>
        <v>11947.563999999997</v>
      </c>
      <c r="C413" s="145">
        <v>9508.9309999999987</v>
      </c>
      <c r="D413" s="145">
        <v>220.87100000000001</v>
      </c>
      <c r="E413" s="145">
        <v>473.572</v>
      </c>
      <c r="F413" s="145">
        <v>80.909000000000006</v>
      </c>
      <c r="G413" s="145">
        <v>0</v>
      </c>
      <c r="H413" s="145">
        <v>560.23199999999997</v>
      </c>
      <c r="I413" s="145">
        <v>268.82799999999997</v>
      </c>
      <c r="J413" s="145">
        <v>141.90800000000002</v>
      </c>
      <c r="K413" s="145">
        <v>692.3130000000001</v>
      </c>
      <c r="M413" s="135"/>
      <c r="N413" s="135"/>
      <c r="O413" s="135"/>
      <c r="Q413" s="128"/>
      <c r="R413" s="128"/>
      <c r="S413" s="128"/>
      <c r="T413" s="128"/>
      <c r="U413" s="128"/>
      <c r="V413" s="128"/>
      <c r="AA413" s="147"/>
      <c r="AB413" s="148"/>
      <c r="AC413" s="148"/>
      <c r="AD413" s="148"/>
      <c r="AE413" s="148"/>
      <c r="AF413" s="148"/>
      <c r="AG413" s="148"/>
      <c r="AH413" s="148"/>
      <c r="AI413" s="147"/>
    </row>
    <row r="414" spans="1:35" s="113" customFormat="1" ht="9" customHeight="1">
      <c r="A414" s="144" t="s">
        <v>105</v>
      </c>
      <c r="B414" s="145">
        <f t="shared" si="23"/>
        <v>2953.0640000000003</v>
      </c>
      <c r="C414" s="145">
        <v>2264.7140000000004</v>
      </c>
      <c r="D414" s="145">
        <v>128.846</v>
      </c>
      <c r="E414" s="145">
        <v>118.181</v>
      </c>
      <c r="F414" s="145">
        <v>0.21100000000000002</v>
      </c>
      <c r="G414" s="145">
        <v>0</v>
      </c>
      <c r="H414" s="145">
        <v>175.97799999999998</v>
      </c>
      <c r="I414" s="145">
        <v>63.961999999999996</v>
      </c>
      <c r="J414" s="145">
        <v>44.733999999999995</v>
      </c>
      <c r="K414" s="145">
        <v>156.43799999999999</v>
      </c>
      <c r="M414" s="135"/>
      <c r="N414" s="135"/>
      <c r="O414" s="135"/>
      <c r="Q414" s="128"/>
      <c r="R414" s="128"/>
      <c r="S414" s="128"/>
      <c r="T414" s="128"/>
      <c r="U414" s="128"/>
      <c r="V414" s="128"/>
      <c r="AA414" s="147"/>
      <c r="AB414" s="148"/>
      <c r="AC414" s="148"/>
      <c r="AD414" s="148"/>
      <c r="AE414" s="148"/>
      <c r="AF414" s="148"/>
      <c r="AG414" s="148"/>
      <c r="AH414" s="148"/>
      <c r="AI414" s="147"/>
    </row>
    <row r="415" spans="1:35" s="113" customFormat="1" ht="9" customHeight="1">
      <c r="A415" s="137" t="s">
        <v>5</v>
      </c>
      <c r="B415" s="121">
        <f t="shared" si="23"/>
        <v>6009.9689999999991</v>
      </c>
      <c r="C415" s="121">
        <v>3173.6429999999996</v>
      </c>
      <c r="D415" s="121">
        <v>204.10900000000004</v>
      </c>
      <c r="E415" s="121">
        <v>181.50399999999999</v>
      </c>
      <c r="F415" s="121">
        <v>6.2540000000000004</v>
      </c>
      <c r="G415" s="121">
        <v>289.75600000000003</v>
      </c>
      <c r="H415" s="121">
        <v>91.364000000000004</v>
      </c>
      <c r="I415" s="121">
        <v>43.822000000000003</v>
      </c>
      <c r="J415" s="121">
        <v>33.243000000000002</v>
      </c>
      <c r="K415" s="121">
        <v>1986.2739999999997</v>
      </c>
      <c r="M415" s="135"/>
      <c r="N415" s="135"/>
      <c r="O415" s="135"/>
      <c r="Q415" s="128"/>
      <c r="R415" s="128"/>
      <c r="S415" s="128"/>
      <c r="T415" s="128"/>
      <c r="U415" s="128"/>
      <c r="V415" s="128"/>
      <c r="AA415" s="147"/>
      <c r="AB415" s="148"/>
      <c r="AC415" s="148"/>
      <c r="AD415" s="148"/>
      <c r="AE415" s="148"/>
      <c r="AF415" s="148"/>
      <c r="AG415" s="148"/>
      <c r="AH415" s="148"/>
      <c r="AI415" s="147"/>
    </row>
    <row r="416" spans="1:35" s="113" customFormat="1" ht="9" customHeight="1">
      <c r="A416" s="144" t="s">
        <v>6</v>
      </c>
      <c r="B416" s="145">
        <f t="shared" si="23"/>
        <v>10069.538999999999</v>
      </c>
      <c r="C416" s="145">
        <v>7985.6890000000003</v>
      </c>
      <c r="D416" s="145">
        <v>253.892</v>
      </c>
      <c r="E416" s="145">
        <v>518.46999999999991</v>
      </c>
      <c r="F416" s="145">
        <v>49.114000000000004</v>
      </c>
      <c r="G416" s="145">
        <v>0</v>
      </c>
      <c r="H416" s="145">
        <v>259.142</v>
      </c>
      <c r="I416" s="145">
        <v>188.19900000000001</v>
      </c>
      <c r="J416" s="145">
        <v>213.755</v>
      </c>
      <c r="K416" s="145">
        <v>601.27800000000002</v>
      </c>
      <c r="M416" s="135"/>
      <c r="N416" s="135"/>
      <c r="O416" s="135"/>
      <c r="Q416" s="128"/>
      <c r="R416" s="128"/>
      <c r="S416" s="128"/>
      <c r="T416" s="128"/>
      <c r="U416" s="128"/>
      <c r="V416" s="128"/>
      <c r="AA416" s="147"/>
      <c r="AB416" s="148"/>
      <c r="AC416" s="148"/>
      <c r="AD416" s="148"/>
      <c r="AE416" s="148"/>
      <c r="AF416" s="148"/>
      <c r="AG416" s="148"/>
      <c r="AH416" s="148"/>
      <c r="AI416" s="147"/>
    </row>
    <row r="417" spans="1:35" s="113" customFormat="1" ht="9" customHeight="1">
      <c r="A417" s="144" t="s">
        <v>7</v>
      </c>
      <c r="B417" s="145">
        <f t="shared" si="23"/>
        <v>3088.2899999999995</v>
      </c>
      <c r="C417" s="145">
        <v>2325.0259999999998</v>
      </c>
      <c r="D417" s="145">
        <v>253.232</v>
      </c>
      <c r="E417" s="145">
        <v>123.035</v>
      </c>
      <c r="F417" s="145">
        <v>49.503999999999998</v>
      </c>
      <c r="G417" s="145">
        <v>0</v>
      </c>
      <c r="H417" s="145">
        <v>100.11900000000003</v>
      </c>
      <c r="I417" s="145">
        <v>38.169000000000004</v>
      </c>
      <c r="J417" s="145">
        <v>40.469000000000001</v>
      </c>
      <c r="K417" s="145">
        <v>158.73600000000002</v>
      </c>
      <c r="M417" s="135"/>
      <c r="N417" s="135"/>
      <c r="O417" s="135"/>
      <c r="Q417" s="128"/>
      <c r="R417" s="128"/>
      <c r="S417" s="128"/>
      <c r="T417" s="128"/>
      <c r="U417" s="128"/>
      <c r="V417" s="128"/>
      <c r="AA417" s="147"/>
      <c r="AB417" s="148"/>
      <c r="AC417" s="148"/>
      <c r="AD417" s="148"/>
      <c r="AE417" s="148"/>
      <c r="AF417" s="148"/>
      <c r="AG417" s="148"/>
      <c r="AH417" s="148"/>
      <c r="AI417" s="147"/>
    </row>
    <row r="418" spans="1:35" s="113" customFormat="1" ht="9" customHeight="1">
      <c r="A418" s="144" t="s">
        <v>8</v>
      </c>
      <c r="B418" s="145">
        <f t="shared" si="23"/>
        <v>16878.085999999999</v>
      </c>
      <c r="C418" s="145">
        <v>14632.840999999999</v>
      </c>
      <c r="D418" s="145">
        <v>265.11</v>
      </c>
      <c r="E418" s="145">
        <v>320.79599999999999</v>
      </c>
      <c r="F418" s="145">
        <v>3.2450000000000001</v>
      </c>
      <c r="G418" s="145">
        <v>0</v>
      </c>
      <c r="H418" s="145">
        <v>168.136</v>
      </c>
      <c r="I418" s="145">
        <v>134.53399999999999</v>
      </c>
      <c r="J418" s="145">
        <v>100.68299999999999</v>
      </c>
      <c r="K418" s="145">
        <v>1252.7409999999998</v>
      </c>
      <c r="M418" s="135"/>
      <c r="N418" s="135"/>
      <c r="O418" s="135"/>
      <c r="Q418" s="128"/>
      <c r="R418" s="128"/>
      <c r="S418" s="128"/>
      <c r="T418" s="128"/>
      <c r="U418" s="128"/>
      <c r="V418" s="128"/>
      <c r="AA418" s="147"/>
      <c r="AB418" s="148"/>
      <c r="AC418" s="148"/>
      <c r="AD418" s="148"/>
      <c r="AE418" s="148"/>
      <c r="AF418" s="148"/>
      <c r="AG418" s="148"/>
      <c r="AH418" s="148"/>
      <c r="AI418" s="147"/>
    </row>
    <row r="419" spans="1:35" s="113" customFormat="1" ht="9" customHeight="1">
      <c r="A419" s="137" t="s">
        <v>9</v>
      </c>
      <c r="B419" s="121">
        <f t="shared" si="23"/>
        <v>12211.321</v>
      </c>
      <c r="C419" s="121">
        <v>9706.9740000000002</v>
      </c>
      <c r="D419" s="121">
        <v>334.52600000000001</v>
      </c>
      <c r="E419" s="121">
        <v>504.30299999999994</v>
      </c>
      <c r="F419" s="121">
        <v>84.231000000000009</v>
      </c>
      <c r="G419" s="121">
        <v>0</v>
      </c>
      <c r="H419" s="121">
        <v>310.29300000000001</v>
      </c>
      <c r="I419" s="121">
        <v>310.94000000000005</v>
      </c>
      <c r="J419" s="121">
        <v>250.62699999999998</v>
      </c>
      <c r="K419" s="121">
        <v>709.42699999999991</v>
      </c>
      <c r="M419" s="135"/>
      <c r="N419" s="135"/>
      <c r="O419" s="135"/>
      <c r="P419" s="119"/>
      <c r="Q419" s="128"/>
      <c r="R419" s="128"/>
      <c r="S419" s="128"/>
      <c r="T419" s="128"/>
      <c r="U419" s="128"/>
      <c r="V419" s="128"/>
      <c r="AA419" s="147"/>
      <c r="AB419" s="148"/>
      <c r="AC419" s="148"/>
      <c r="AD419" s="148"/>
      <c r="AE419" s="148"/>
      <c r="AF419" s="148"/>
      <c r="AG419" s="148"/>
      <c r="AH419" s="148"/>
      <c r="AI419" s="147"/>
    </row>
    <row r="420" spans="1:35" s="113" customFormat="1" ht="9" customHeight="1">
      <c r="A420" s="144" t="s">
        <v>10</v>
      </c>
      <c r="B420" s="145">
        <f t="shared" si="23"/>
        <v>51973.695000000007</v>
      </c>
      <c r="C420" s="145">
        <v>39760.773999999998</v>
      </c>
      <c r="D420" s="145">
        <v>2265.4740000000002</v>
      </c>
      <c r="E420" s="145">
        <v>4910.9800000000014</v>
      </c>
      <c r="F420" s="145">
        <v>0</v>
      </c>
      <c r="G420" s="145">
        <v>0</v>
      </c>
      <c r="H420" s="145">
        <v>655.928</v>
      </c>
      <c r="I420" s="145">
        <v>828.51800000000014</v>
      </c>
      <c r="J420" s="145">
        <v>1333.6349999999998</v>
      </c>
      <c r="K420" s="145">
        <v>2218.386</v>
      </c>
      <c r="M420" s="135"/>
      <c r="N420" s="135"/>
      <c r="O420" s="135"/>
      <c r="P420" s="119"/>
      <c r="Q420" s="128"/>
      <c r="R420" s="128"/>
      <c r="S420" s="128"/>
      <c r="T420" s="128"/>
      <c r="U420" s="128"/>
      <c r="V420" s="128"/>
      <c r="AA420" s="147"/>
      <c r="AB420" s="148"/>
      <c r="AC420" s="148"/>
      <c r="AD420" s="148"/>
      <c r="AE420" s="148"/>
      <c r="AF420" s="148"/>
      <c r="AG420" s="148"/>
      <c r="AH420" s="148"/>
      <c r="AI420" s="147"/>
    </row>
    <row r="421" spans="1:35" s="113" customFormat="1" ht="9" customHeight="1">
      <c r="A421" s="144" t="s">
        <v>11</v>
      </c>
      <c r="B421" s="145">
        <f t="shared" si="23"/>
        <v>5467.0560000000005</v>
      </c>
      <c r="C421" s="145">
        <v>4369.3279999999995</v>
      </c>
      <c r="D421" s="145">
        <v>398.86599999999999</v>
      </c>
      <c r="E421" s="145">
        <v>165.001</v>
      </c>
      <c r="F421" s="145">
        <v>0</v>
      </c>
      <c r="G421" s="145">
        <v>0</v>
      </c>
      <c r="H421" s="145">
        <v>97.527000000000001</v>
      </c>
      <c r="I421" s="145">
        <v>97.293999999999997</v>
      </c>
      <c r="J421" s="145">
        <v>47.203000000000003</v>
      </c>
      <c r="K421" s="145">
        <v>291.83699999999999</v>
      </c>
      <c r="M421" s="135"/>
      <c r="N421" s="135"/>
      <c r="O421" s="135"/>
      <c r="P421" s="134"/>
      <c r="Q421" s="128"/>
      <c r="R421" s="128"/>
      <c r="S421" s="128"/>
      <c r="T421" s="128"/>
      <c r="U421" s="128"/>
      <c r="V421" s="128"/>
      <c r="AA421" s="147"/>
      <c r="AB421" s="148"/>
      <c r="AC421" s="148"/>
      <c r="AD421" s="148"/>
      <c r="AE421" s="148"/>
      <c r="AF421" s="148"/>
      <c r="AG421" s="148"/>
      <c r="AH421" s="148"/>
      <c r="AI421" s="147"/>
    </row>
    <row r="422" spans="1:35" s="113" customFormat="1" ht="9" customHeight="1">
      <c r="A422" s="144" t="s">
        <v>12</v>
      </c>
      <c r="B422" s="145">
        <f t="shared" si="23"/>
        <v>16265.105000000001</v>
      </c>
      <c r="C422" s="145">
        <v>13362.34</v>
      </c>
      <c r="D422" s="145">
        <v>536.43100000000004</v>
      </c>
      <c r="E422" s="145">
        <v>746.20100000000002</v>
      </c>
      <c r="F422" s="145">
        <v>0</v>
      </c>
      <c r="G422" s="145">
        <v>0</v>
      </c>
      <c r="H422" s="145">
        <v>234.53300000000002</v>
      </c>
      <c r="I422" s="145">
        <v>276.55</v>
      </c>
      <c r="J422" s="145">
        <v>213.44899999999998</v>
      </c>
      <c r="K422" s="145">
        <v>895.601</v>
      </c>
      <c r="M422" s="135"/>
      <c r="N422" s="135"/>
      <c r="O422" s="135"/>
      <c r="P422" s="134"/>
      <c r="Q422" s="128"/>
      <c r="R422" s="128"/>
      <c r="S422" s="128"/>
      <c r="T422" s="128"/>
      <c r="U422" s="128"/>
      <c r="V422" s="128"/>
      <c r="AA422" s="147"/>
      <c r="AB422" s="148"/>
      <c r="AC422" s="148"/>
      <c r="AD422" s="148"/>
      <c r="AE422" s="148"/>
      <c r="AF422" s="148"/>
      <c r="AG422" s="148"/>
      <c r="AH422" s="148"/>
      <c r="AI422" s="147"/>
    </row>
    <row r="423" spans="1:35" s="113" customFormat="1" ht="9" customHeight="1">
      <c r="A423" s="137" t="s">
        <v>13</v>
      </c>
      <c r="B423" s="121">
        <f t="shared" si="23"/>
        <v>9007.5899999999983</v>
      </c>
      <c r="C423" s="121">
        <v>7697.9089999999997</v>
      </c>
      <c r="D423" s="121">
        <v>228.16899999999998</v>
      </c>
      <c r="E423" s="121">
        <v>235.77700000000004</v>
      </c>
      <c r="F423" s="121">
        <v>2.0609999999999995</v>
      </c>
      <c r="G423" s="121">
        <v>0</v>
      </c>
      <c r="H423" s="121">
        <v>126.58800000000001</v>
      </c>
      <c r="I423" s="121">
        <v>118.667</v>
      </c>
      <c r="J423" s="121">
        <v>62.78</v>
      </c>
      <c r="K423" s="121">
        <v>535.6389999999999</v>
      </c>
      <c r="M423" s="135"/>
      <c r="N423" s="135"/>
      <c r="O423" s="135"/>
      <c r="P423" s="134"/>
      <c r="Q423" s="128"/>
      <c r="R423" s="128"/>
      <c r="S423" s="128"/>
      <c r="T423" s="128"/>
      <c r="U423" s="128"/>
      <c r="V423" s="128"/>
    </row>
    <row r="424" spans="1:35" s="113" customFormat="1" ht="9" customHeight="1">
      <c r="A424" s="144" t="s">
        <v>14</v>
      </c>
      <c r="B424" s="145">
        <f t="shared" si="23"/>
        <v>8043.8510000000006</v>
      </c>
      <c r="C424" s="145">
        <v>6124.7439999999997</v>
      </c>
      <c r="D424" s="145">
        <v>930.66099999999994</v>
      </c>
      <c r="E424" s="145">
        <v>228.14000000000004</v>
      </c>
      <c r="F424" s="145">
        <v>0</v>
      </c>
      <c r="G424" s="145">
        <v>0</v>
      </c>
      <c r="H424" s="145">
        <v>123.82899999999999</v>
      </c>
      <c r="I424" s="145">
        <v>94.613</v>
      </c>
      <c r="J424" s="145">
        <v>63.769000000000005</v>
      </c>
      <c r="K424" s="145">
        <v>478.09500000000003</v>
      </c>
      <c r="M424" s="135"/>
      <c r="N424" s="135"/>
      <c r="O424" s="135"/>
      <c r="P424" s="134"/>
      <c r="Q424" s="128"/>
      <c r="R424" s="128"/>
      <c r="S424" s="128"/>
      <c r="T424" s="128"/>
      <c r="U424" s="128"/>
      <c r="V424" s="128"/>
    </row>
    <row r="425" spans="1:35" s="113" customFormat="1" ht="9" customHeight="1">
      <c r="A425" s="144" t="s">
        <v>15</v>
      </c>
      <c r="B425" s="145">
        <f t="shared" si="23"/>
        <v>27210.260999999999</v>
      </c>
      <c r="C425" s="145">
        <v>21519.414000000001</v>
      </c>
      <c r="D425" s="145">
        <v>596.51899999999989</v>
      </c>
      <c r="E425" s="145">
        <v>1728.2269999999999</v>
      </c>
      <c r="F425" s="145">
        <v>0</v>
      </c>
      <c r="G425" s="145">
        <v>0</v>
      </c>
      <c r="H425" s="145">
        <v>739.10300000000007</v>
      </c>
      <c r="I425" s="145">
        <v>533.15899999999999</v>
      </c>
      <c r="J425" s="145">
        <v>548.18799999999999</v>
      </c>
      <c r="K425" s="145">
        <v>1545.6510000000001</v>
      </c>
      <c r="M425" s="135"/>
      <c r="N425" s="135"/>
      <c r="O425" s="135"/>
      <c r="P425" s="134"/>
      <c r="Q425" s="128"/>
      <c r="R425" s="128"/>
      <c r="S425" s="128"/>
      <c r="T425" s="128"/>
      <c r="U425" s="128"/>
      <c r="V425" s="128"/>
    </row>
    <row r="426" spans="1:35" s="113" customFormat="1" ht="9" customHeight="1">
      <c r="A426" s="144" t="s">
        <v>16</v>
      </c>
      <c r="B426" s="145">
        <f t="shared" si="23"/>
        <v>51157.813999999998</v>
      </c>
      <c r="C426" s="145">
        <v>43374.655999999995</v>
      </c>
      <c r="D426" s="145">
        <v>735.64</v>
      </c>
      <c r="E426" s="145">
        <v>2277.9250000000006</v>
      </c>
      <c r="F426" s="145">
        <v>0</v>
      </c>
      <c r="G426" s="145">
        <v>0</v>
      </c>
      <c r="H426" s="145">
        <v>708.0859999999999</v>
      </c>
      <c r="I426" s="145">
        <v>679.3420000000001</v>
      </c>
      <c r="J426" s="145">
        <v>780.68900000000008</v>
      </c>
      <c r="K426" s="145">
        <v>2601.4760000000001</v>
      </c>
      <c r="M426" s="135"/>
      <c r="N426" s="135"/>
      <c r="O426" s="135"/>
      <c r="P426" s="134"/>
      <c r="Q426" s="128"/>
      <c r="R426" s="128"/>
      <c r="S426" s="128"/>
      <c r="T426" s="128"/>
      <c r="U426" s="128"/>
      <c r="V426" s="128"/>
    </row>
    <row r="427" spans="1:35" s="113" customFormat="1" ht="9" customHeight="1">
      <c r="A427" s="137" t="s">
        <v>17</v>
      </c>
      <c r="B427" s="121">
        <f t="shared" si="23"/>
        <v>12613.688999999997</v>
      </c>
      <c r="C427" s="121">
        <v>9902.7149999999983</v>
      </c>
      <c r="D427" s="121">
        <v>908.46300000000008</v>
      </c>
      <c r="E427" s="121">
        <v>467.82699999999994</v>
      </c>
      <c r="F427" s="121">
        <v>55.241999999999997</v>
      </c>
      <c r="G427" s="121">
        <v>0</v>
      </c>
      <c r="H427" s="121">
        <v>163.98500000000001</v>
      </c>
      <c r="I427" s="121">
        <v>260.66899999999998</v>
      </c>
      <c r="J427" s="121">
        <v>171.55099999999999</v>
      </c>
      <c r="K427" s="121">
        <v>683.23699999999985</v>
      </c>
      <c r="M427" s="135"/>
      <c r="N427" s="135"/>
      <c r="O427" s="135"/>
      <c r="P427" s="134"/>
      <c r="Q427" s="128"/>
      <c r="R427" s="128"/>
      <c r="S427" s="128"/>
      <c r="T427" s="128"/>
      <c r="U427" s="128"/>
      <c r="V427" s="128"/>
    </row>
    <row r="428" spans="1:35" s="113" customFormat="1" ht="9" customHeight="1">
      <c r="A428" s="144" t="s">
        <v>18</v>
      </c>
      <c r="B428" s="145">
        <f t="shared" si="23"/>
        <v>5998.107</v>
      </c>
      <c r="C428" s="145">
        <v>4812.799</v>
      </c>
      <c r="D428" s="145">
        <v>400.50900000000001</v>
      </c>
      <c r="E428" s="145">
        <v>217.904</v>
      </c>
      <c r="F428" s="145">
        <v>0</v>
      </c>
      <c r="G428" s="145">
        <v>0</v>
      </c>
      <c r="H428" s="145">
        <v>90.575000000000003</v>
      </c>
      <c r="I428" s="145">
        <v>97.475999999999999</v>
      </c>
      <c r="J428" s="145">
        <v>81.77</v>
      </c>
      <c r="K428" s="145">
        <v>297.07400000000007</v>
      </c>
      <c r="M428" s="135"/>
      <c r="N428" s="135"/>
      <c r="O428" s="135"/>
      <c r="P428" s="134"/>
      <c r="Q428" s="128"/>
      <c r="R428" s="128"/>
      <c r="S428" s="128"/>
      <c r="T428" s="128"/>
      <c r="U428" s="128"/>
      <c r="V428" s="128"/>
    </row>
    <row r="429" spans="1:35" s="113" customFormat="1" ht="9" customHeight="1">
      <c r="A429" s="144" t="s">
        <v>19</v>
      </c>
      <c r="B429" s="145">
        <f t="shared" si="23"/>
        <v>4138.4929999999995</v>
      </c>
      <c r="C429" s="145">
        <v>3177.2059999999997</v>
      </c>
      <c r="D429" s="145">
        <v>367.12900000000002</v>
      </c>
      <c r="E429" s="145">
        <v>117.45699999999999</v>
      </c>
      <c r="F429" s="145">
        <v>0</v>
      </c>
      <c r="G429" s="145">
        <v>0</v>
      </c>
      <c r="H429" s="145">
        <v>121.26700000000002</v>
      </c>
      <c r="I429" s="145">
        <v>63.75</v>
      </c>
      <c r="J429" s="145">
        <v>26.959999999999997</v>
      </c>
      <c r="K429" s="145">
        <v>264.72399999999999</v>
      </c>
      <c r="M429" s="135"/>
      <c r="N429" s="135"/>
      <c r="O429" s="135"/>
      <c r="P429" s="134"/>
      <c r="Q429" s="128"/>
      <c r="R429" s="128"/>
      <c r="S429" s="128"/>
      <c r="T429" s="128"/>
      <c r="U429" s="128"/>
      <c r="V429" s="128"/>
    </row>
    <row r="430" spans="1:35" s="113" customFormat="1" ht="9" customHeight="1">
      <c r="A430" s="144" t="s">
        <v>20</v>
      </c>
      <c r="B430" s="145">
        <f t="shared" si="23"/>
        <v>20563.956999999995</v>
      </c>
      <c r="C430" s="145">
        <v>15469.345999999998</v>
      </c>
      <c r="D430" s="145">
        <v>289.62700000000001</v>
      </c>
      <c r="E430" s="145">
        <v>2227.2060000000001</v>
      </c>
      <c r="F430" s="145">
        <v>34.080999999999996</v>
      </c>
      <c r="G430" s="145">
        <v>0</v>
      </c>
      <c r="H430" s="145">
        <v>401.04799999999994</v>
      </c>
      <c r="I430" s="145">
        <v>467.63299999999998</v>
      </c>
      <c r="J430" s="145">
        <v>634.01900000000001</v>
      </c>
      <c r="K430" s="145">
        <v>1040.9970000000001</v>
      </c>
      <c r="M430" s="135"/>
      <c r="N430" s="135"/>
      <c r="O430" s="135"/>
      <c r="P430" s="134"/>
      <c r="Q430" s="128"/>
      <c r="R430" s="128"/>
      <c r="S430" s="128"/>
      <c r="T430" s="128"/>
      <c r="U430" s="128"/>
      <c r="V430" s="128"/>
    </row>
    <row r="431" spans="1:35" s="113" customFormat="1" ht="9" customHeight="1">
      <c r="A431" s="137" t="s">
        <v>21</v>
      </c>
      <c r="B431" s="121">
        <f t="shared" si="23"/>
        <v>10560.501000000002</v>
      </c>
      <c r="C431" s="121">
        <v>8446.6349999999984</v>
      </c>
      <c r="D431" s="121">
        <v>993.32299999999998</v>
      </c>
      <c r="E431" s="121">
        <v>201.17200000000003</v>
      </c>
      <c r="F431" s="121">
        <v>2.7450000000000001</v>
      </c>
      <c r="G431" s="121">
        <v>0.63700000000000001</v>
      </c>
      <c r="H431" s="121">
        <v>117.85900000000001</v>
      </c>
      <c r="I431" s="121">
        <v>125.252</v>
      </c>
      <c r="J431" s="121">
        <v>68.251999999999995</v>
      </c>
      <c r="K431" s="121">
        <v>604.62599999999998</v>
      </c>
      <c r="M431" s="135"/>
      <c r="N431" s="135"/>
      <c r="O431" s="135"/>
      <c r="P431" s="134"/>
      <c r="Q431" s="128"/>
      <c r="R431" s="128"/>
      <c r="S431" s="128"/>
      <c r="T431" s="128"/>
      <c r="U431" s="128"/>
      <c r="V431" s="128"/>
    </row>
    <row r="432" spans="1:35" s="113" customFormat="1" ht="9" customHeight="1">
      <c r="A432" s="144" t="s">
        <v>22</v>
      </c>
      <c r="B432" s="145">
        <f t="shared" si="23"/>
        <v>17183.842000000001</v>
      </c>
      <c r="C432" s="145">
        <v>13972.764000000001</v>
      </c>
      <c r="D432" s="145">
        <v>866.82399999999996</v>
      </c>
      <c r="E432" s="145">
        <v>723.89199999999983</v>
      </c>
      <c r="F432" s="145">
        <v>0</v>
      </c>
      <c r="G432" s="145">
        <v>0</v>
      </c>
      <c r="H432" s="145">
        <v>269.20600000000002</v>
      </c>
      <c r="I432" s="145">
        <v>208.77600000000001</v>
      </c>
      <c r="J432" s="145">
        <v>260.322</v>
      </c>
      <c r="K432" s="145">
        <v>882.05799999999999</v>
      </c>
      <c r="M432" s="135"/>
      <c r="N432" s="135"/>
      <c r="O432" s="135"/>
      <c r="P432" s="134"/>
      <c r="Q432" s="128"/>
      <c r="R432" s="128"/>
      <c r="S432" s="128"/>
      <c r="T432" s="128"/>
      <c r="U432" s="128"/>
      <c r="V432" s="128"/>
    </row>
    <row r="433" spans="1:35" s="113" customFormat="1" ht="9" customHeight="1">
      <c r="A433" s="144" t="s">
        <v>23</v>
      </c>
      <c r="B433" s="145">
        <f t="shared" si="23"/>
        <v>7358.0559999999996</v>
      </c>
      <c r="C433" s="145">
        <v>5574.3429999999998</v>
      </c>
      <c r="D433" s="145">
        <v>467.72999999999996</v>
      </c>
      <c r="E433" s="145">
        <v>440.6160000000001</v>
      </c>
      <c r="F433" s="145">
        <v>0</v>
      </c>
      <c r="G433" s="145">
        <v>0</v>
      </c>
      <c r="H433" s="145">
        <v>262.86099999999999</v>
      </c>
      <c r="I433" s="145">
        <v>91.427999999999997</v>
      </c>
      <c r="J433" s="145">
        <v>113.45199999999998</v>
      </c>
      <c r="K433" s="145">
        <v>407.62600000000003</v>
      </c>
      <c r="M433" s="135"/>
      <c r="N433" s="135"/>
      <c r="O433" s="135"/>
      <c r="P433" s="134"/>
      <c r="Q433" s="128"/>
      <c r="R433" s="128"/>
      <c r="S433" s="128"/>
      <c r="T433" s="128"/>
      <c r="U433" s="128"/>
      <c r="V433" s="128"/>
    </row>
    <row r="434" spans="1:35" s="113" customFormat="1" ht="9" customHeight="1">
      <c r="A434" s="144" t="s">
        <v>106</v>
      </c>
      <c r="B434" s="145">
        <f t="shared" si="23"/>
        <v>5574.3770000000013</v>
      </c>
      <c r="C434" s="145">
        <v>3937.1360000000004</v>
      </c>
      <c r="D434" s="145">
        <v>293.00800000000004</v>
      </c>
      <c r="E434" s="145">
        <v>353.76800000000009</v>
      </c>
      <c r="F434" s="145">
        <v>10.331000000000001</v>
      </c>
      <c r="G434" s="145">
        <v>0</v>
      </c>
      <c r="H434" s="145">
        <v>384.06399999999996</v>
      </c>
      <c r="I434" s="145">
        <v>154.12600000000003</v>
      </c>
      <c r="J434" s="145">
        <v>176.75100000000003</v>
      </c>
      <c r="K434" s="145">
        <v>265.19299999999998</v>
      </c>
      <c r="M434" s="135"/>
      <c r="N434" s="135"/>
      <c r="O434" s="135"/>
      <c r="P434" s="134"/>
      <c r="Q434" s="128"/>
      <c r="R434" s="128"/>
      <c r="S434" s="128"/>
      <c r="T434" s="128"/>
      <c r="U434" s="128"/>
      <c r="V434" s="128"/>
    </row>
    <row r="435" spans="1:35" s="113" customFormat="1" ht="9" customHeight="1">
      <c r="A435" s="137" t="s">
        <v>25</v>
      </c>
      <c r="B435" s="121">
        <f t="shared" si="23"/>
        <v>7965.5090000000009</v>
      </c>
      <c r="C435" s="121">
        <v>6391.5670000000009</v>
      </c>
      <c r="D435" s="121">
        <v>464.71300000000002</v>
      </c>
      <c r="E435" s="121">
        <v>352.63100000000003</v>
      </c>
      <c r="F435" s="121">
        <v>0</v>
      </c>
      <c r="G435" s="121">
        <v>0</v>
      </c>
      <c r="H435" s="121">
        <v>116.63800000000001</v>
      </c>
      <c r="I435" s="121">
        <v>119.65699999999998</v>
      </c>
      <c r="J435" s="121">
        <v>104.63500000000001</v>
      </c>
      <c r="K435" s="121">
        <v>415.66800000000001</v>
      </c>
      <c r="M435" s="135"/>
      <c r="N435" s="135"/>
      <c r="O435" s="135"/>
      <c r="P435" s="134"/>
      <c r="Q435" s="128"/>
      <c r="R435" s="128"/>
      <c r="S435" s="128"/>
      <c r="T435" s="128"/>
      <c r="U435" s="128"/>
      <c r="V435" s="128"/>
    </row>
    <row r="436" spans="1:35" s="113" customFormat="1" ht="9" customHeight="1">
      <c r="A436" s="144" t="s">
        <v>26</v>
      </c>
      <c r="B436" s="145">
        <f t="shared" si="23"/>
        <v>10392.117</v>
      </c>
      <c r="C436" s="145">
        <v>8113.1369999999997</v>
      </c>
      <c r="D436" s="145">
        <v>231.93200000000002</v>
      </c>
      <c r="E436" s="145">
        <v>482.87700000000001</v>
      </c>
      <c r="F436" s="145">
        <v>4.7899999999999991</v>
      </c>
      <c r="G436" s="145">
        <v>0</v>
      </c>
      <c r="H436" s="145">
        <v>266.31099999999998</v>
      </c>
      <c r="I436" s="145">
        <v>232.23100000000002</v>
      </c>
      <c r="J436" s="145">
        <v>217.00600000000003</v>
      </c>
      <c r="K436" s="145">
        <v>843.83299999999997</v>
      </c>
      <c r="M436" s="135"/>
      <c r="N436" s="135"/>
      <c r="O436" s="135"/>
      <c r="Q436" s="128"/>
      <c r="R436" s="128"/>
      <c r="S436" s="128"/>
      <c r="T436" s="128"/>
      <c r="U436" s="128"/>
      <c r="V436" s="128"/>
    </row>
    <row r="437" spans="1:35" s="113" customFormat="1" ht="9" customHeight="1">
      <c r="A437" s="144" t="s">
        <v>27</v>
      </c>
      <c r="B437" s="145">
        <f t="shared" si="23"/>
        <v>13010.546000000002</v>
      </c>
      <c r="C437" s="145">
        <v>8471.4620000000014</v>
      </c>
      <c r="D437" s="145">
        <v>190.77799999999999</v>
      </c>
      <c r="E437" s="145">
        <v>526.48800000000017</v>
      </c>
      <c r="F437" s="145">
        <v>109.57500000000002</v>
      </c>
      <c r="G437" s="145">
        <v>0</v>
      </c>
      <c r="H437" s="145">
        <v>418.70300000000003</v>
      </c>
      <c r="I437" s="145">
        <v>208.72</v>
      </c>
      <c r="J437" s="145">
        <v>171.2</v>
      </c>
      <c r="K437" s="145">
        <v>2913.6200000000003</v>
      </c>
      <c r="M437" s="135"/>
      <c r="N437" s="135"/>
      <c r="O437" s="135"/>
      <c r="Q437" s="128"/>
      <c r="R437" s="128"/>
      <c r="S437" s="128"/>
      <c r="T437" s="128"/>
      <c r="U437" s="128"/>
      <c r="V437" s="128"/>
    </row>
    <row r="438" spans="1:35" s="113" customFormat="1" ht="9" customHeight="1">
      <c r="A438" s="144" t="s">
        <v>28</v>
      </c>
      <c r="B438" s="145">
        <f t="shared" si="23"/>
        <v>16159.449000000001</v>
      </c>
      <c r="C438" s="145">
        <v>12318.955</v>
      </c>
      <c r="D438" s="145">
        <v>438.34399999999994</v>
      </c>
      <c r="E438" s="145">
        <v>347.214</v>
      </c>
      <c r="F438" s="145">
        <v>0</v>
      </c>
      <c r="G438" s="145">
        <v>32.989000000000004</v>
      </c>
      <c r="H438" s="145">
        <v>91.655000000000001</v>
      </c>
      <c r="I438" s="145">
        <v>114.79299999999999</v>
      </c>
      <c r="J438" s="145">
        <v>111.04</v>
      </c>
      <c r="K438" s="145">
        <v>2704.4589999999998</v>
      </c>
      <c r="M438" s="135"/>
      <c r="N438" s="135"/>
      <c r="O438" s="135"/>
      <c r="Q438" s="128"/>
      <c r="R438" s="128"/>
      <c r="S438" s="128"/>
      <c r="T438" s="128"/>
      <c r="U438" s="128"/>
      <c r="V438" s="128"/>
    </row>
    <row r="439" spans="1:35" s="113" customFormat="1" ht="9" customHeight="1">
      <c r="A439" s="137" t="s">
        <v>29</v>
      </c>
      <c r="B439" s="121">
        <f t="shared" si="23"/>
        <v>13548.308000000001</v>
      </c>
      <c r="C439" s="121">
        <v>9314.2620000000024</v>
      </c>
      <c r="D439" s="121">
        <v>451.73</v>
      </c>
      <c r="E439" s="121">
        <v>478.81699999999995</v>
      </c>
      <c r="F439" s="121">
        <v>1615.2539999999999</v>
      </c>
      <c r="G439" s="121">
        <v>4.077</v>
      </c>
      <c r="H439" s="121">
        <v>211.524</v>
      </c>
      <c r="I439" s="121">
        <v>184.13400000000004</v>
      </c>
      <c r="J439" s="121">
        <v>274.85500000000002</v>
      </c>
      <c r="K439" s="121">
        <v>1013.6550000000001</v>
      </c>
      <c r="M439" s="135"/>
      <c r="N439" s="135"/>
      <c r="O439" s="135"/>
      <c r="Q439" s="128"/>
      <c r="R439" s="128"/>
      <c r="S439" s="128"/>
      <c r="T439" s="128"/>
      <c r="U439" s="128"/>
      <c r="V439" s="128"/>
    </row>
    <row r="440" spans="1:35" s="113" customFormat="1" ht="9" customHeight="1">
      <c r="A440" s="144" t="s">
        <v>30</v>
      </c>
      <c r="B440" s="145">
        <f t="shared" si="23"/>
        <v>4113.9129999999996</v>
      </c>
      <c r="C440" s="145">
        <v>3363.02</v>
      </c>
      <c r="D440" s="145">
        <v>322.51400000000001</v>
      </c>
      <c r="E440" s="145">
        <v>74.47</v>
      </c>
      <c r="F440" s="145">
        <v>0</v>
      </c>
      <c r="G440" s="145">
        <v>0</v>
      </c>
      <c r="H440" s="145">
        <v>37.505999999999993</v>
      </c>
      <c r="I440" s="145">
        <v>23.014000000000003</v>
      </c>
      <c r="J440" s="145">
        <v>18.910999999999998</v>
      </c>
      <c r="K440" s="145">
        <v>274.47799999999995</v>
      </c>
      <c r="M440" s="135"/>
      <c r="N440" s="135"/>
      <c r="O440" s="135"/>
      <c r="Q440" s="128"/>
      <c r="R440" s="128"/>
      <c r="S440" s="128"/>
      <c r="T440" s="128"/>
      <c r="U440" s="128"/>
      <c r="V440" s="128"/>
    </row>
    <row r="441" spans="1:35" s="113" customFormat="1" ht="9" customHeight="1">
      <c r="A441" s="144" t="s">
        <v>31</v>
      </c>
      <c r="B441" s="145">
        <f t="shared" si="23"/>
        <v>24593.585000000003</v>
      </c>
      <c r="C441" s="145">
        <v>20531.145000000004</v>
      </c>
      <c r="D441" s="145">
        <v>687.18399999999997</v>
      </c>
      <c r="E441" s="145">
        <v>849.49700000000007</v>
      </c>
      <c r="F441" s="145">
        <v>108.53299999999999</v>
      </c>
      <c r="G441" s="145">
        <v>42.621000000000002</v>
      </c>
      <c r="H441" s="145">
        <v>340.95700000000005</v>
      </c>
      <c r="I441" s="145">
        <v>265.86099999999999</v>
      </c>
      <c r="J441" s="145">
        <v>252.73099999999999</v>
      </c>
      <c r="K441" s="145">
        <v>1515.056</v>
      </c>
      <c r="M441" s="135"/>
      <c r="N441" s="135"/>
      <c r="O441" s="135"/>
      <c r="Q441" s="128"/>
      <c r="R441" s="128"/>
      <c r="S441" s="128"/>
      <c r="T441" s="128"/>
      <c r="U441" s="128"/>
      <c r="V441" s="128"/>
    </row>
    <row r="442" spans="1:35" s="113" customFormat="1" ht="9" customHeight="1">
      <c r="A442" s="144" t="s">
        <v>32</v>
      </c>
      <c r="B442" s="145">
        <f t="shared" si="23"/>
        <v>6917.2289999999994</v>
      </c>
      <c r="C442" s="145">
        <v>5271.7689999999984</v>
      </c>
      <c r="D442" s="145">
        <v>638.28200000000004</v>
      </c>
      <c r="E442" s="145">
        <v>321.76400000000007</v>
      </c>
      <c r="F442" s="145">
        <v>12.122999999999999</v>
      </c>
      <c r="G442" s="145">
        <v>0</v>
      </c>
      <c r="H442" s="145">
        <v>130.05099999999999</v>
      </c>
      <c r="I442" s="145">
        <v>112.03299999999999</v>
      </c>
      <c r="J442" s="145">
        <v>80.38000000000001</v>
      </c>
      <c r="K442" s="145">
        <v>350.827</v>
      </c>
      <c r="M442" s="135"/>
      <c r="N442" s="135"/>
      <c r="O442" s="135"/>
      <c r="Q442" s="128"/>
      <c r="R442" s="128"/>
      <c r="S442" s="128"/>
      <c r="T442" s="128"/>
      <c r="U442" s="128"/>
      <c r="V442" s="128"/>
    </row>
    <row r="443" spans="1:35" s="113" customFormat="1" ht="9" customHeight="1">
      <c r="A443" s="137" t="s">
        <v>33</v>
      </c>
      <c r="B443" s="121">
        <f t="shared" si="23"/>
        <v>5544.9210000000003</v>
      </c>
      <c r="C443" s="121">
        <v>4005.7929999999992</v>
      </c>
      <c r="D443" s="121">
        <v>728.98899999999992</v>
      </c>
      <c r="E443" s="121">
        <v>155.685</v>
      </c>
      <c r="F443" s="121">
        <v>0</v>
      </c>
      <c r="G443" s="121">
        <v>0</v>
      </c>
      <c r="H443" s="121">
        <v>217.30100000000002</v>
      </c>
      <c r="I443" s="121">
        <v>76.992000000000004</v>
      </c>
      <c r="J443" s="121">
        <v>22.156000000000002</v>
      </c>
      <c r="K443" s="121">
        <v>338.005</v>
      </c>
      <c r="M443" s="135"/>
      <c r="N443" s="135"/>
      <c r="O443" s="135"/>
      <c r="Q443" s="128"/>
      <c r="R443" s="128"/>
      <c r="S443" s="128"/>
      <c r="T443" s="128"/>
      <c r="U443" s="128"/>
      <c r="V443" s="128"/>
    </row>
    <row r="444" spans="1:35" s="113" customFormat="1" ht="9" customHeight="1">
      <c r="B444" s="141"/>
      <c r="C444" s="141"/>
      <c r="D444" s="141"/>
      <c r="E444" s="141"/>
      <c r="F444" s="141"/>
      <c r="G444" s="141"/>
      <c r="H444" s="141"/>
      <c r="I444" s="141"/>
      <c r="J444" s="141"/>
      <c r="K444" s="141"/>
      <c r="L444" s="133"/>
      <c r="M444" s="143"/>
      <c r="N444" s="143"/>
      <c r="O444" s="143"/>
      <c r="P444" s="143"/>
      <c r="Q444" s="133"/>
      <c r="R444" s="133"/>
      <c r="S444" s="133"/>
      <c r="T444" s="133"/>
      <c r="AA444" s="147"/>
      <c r="AB444" s="148"/>
      <c r="AC444" s="148"/>
      <c r="AD444" s="147"/>
      <c r="AE444" s="148"/>
      <c r="AF444" s="148"/>
      <c r="AG444" s="148"/>
      <c r="AH444" s="148"/>
      <c r="AI444" s="147"/>
    </row>
    <row r="445" spans="1:35" s="113" customFormat="1" ht="9" customHeight="1">
      <c r="A445" s="140">
        <v>2009</v>
      </c>
      <c r="B445" s="141"/>
      <c r="C445" s="141"/>
      <c r="D445" s="141"/>
      <c r="E445" s="141"/>
      <c r="F445" s="141"/>
      <c r="G445" s="141"/>
      <c r="H445" s="141"/>
      <c r="I445" s="141"/>
      <c r="J445" s="141"/>
      <c r="K445" s="141"/>
      <c r="L445" s="133"/>
      <c r="M445" s="143"/>
      <c r="N445" s="143"/>
      <c r="O445" s="143"/>
      <c r="P445" s="143"/>
      <c r="Q445" s="133"/>
      <c r="R445" s="133"/>
      <c r="S445" s="133"/>
      <c r="T445" s="133"/>
      <c r="AA445" s="147"/>
      <c r="AB445" s="148"/>
      <c r="AC445" s="148"/>
      <c r="AD445" s="147"/>
      <c r="AE445" s="148"/>
      <c r="AF445" s="148"/>
      <c r="AG445" s="148"/>
      <c r="AH445" s="148"/>
      <c r="AI445" s="147"/>
    </row>
    <row r="446" spans="1:35" s="113" customFormat="1" ht="9" customHeight="1">
      <c r="A446" s="140" t="s">
        <v>1</v>
      </c>
      <c r="B446" s="142">
        <f>SUM(B448:B479)</f>
        <v>375717.34399999998</v>
      </c>
      <c r="C446" s="142">
        <f t="shared" ref="C446:K446" si="24">SUM(C448:C479)</f>
        <v>280334.15399999998</v>
      </c>
      <c r="D446" s="142">
        <f t="shared" si="24"/>
        <v>13969.896999999999</v>
      </c>
      <c r="E446" s="142">
        <f t="shared" si="24"/>
        <v>20447.755000000001</v>
      </c>
      <c r="F446" s="142">
        <f t="shared" si="24"/>
        <v>1898.961</v>
      </c>
      <c r="G446" s="142">
        <f t="shared" si="24"/>
        <v>191.49699999999993</v>
      </c>
      <c r="H446" s="142">
        <f t="shared" si="24"/>
        <v>8290.6829999999991</v>
      </c>
      <c r="I446" s="142">
        <f t="shared" si="24"/>
        <v>6390.9110000000001</v>
      </c>
      <c r="J446" s="142">
        <f t="shared" si="24"/>
        <v>5806.9790000000012</v>
      </c>
      <c r="K446" s="142">
        <f t="shared" si="24"/>
        <v>38386.506999999991</v>
      </c>
      <c r="M446" s="134"/>
      <c r="N446" s="134"/>
      <c r="O446" s="134"/>
      <c r="P446" s="134"/>
      <c r="AA446" s="147"/>
      <c r="AB446" s="148"/>
      <c r="AC446" s="148"/>
      <c r="AD446" s="148"/>
      <c r="AE446" s="148"/>
      <c r="AF446" s="148"/>
      <c r="AG446" s="148"/>
      <c r="AH446" s="148"/>
      <c r="AI446" s="147"/>
    </row>
    <row r="447" spans="1:35" s="113" customFormat="1" ht="3.95" customHeight="1">
      <c r="A447" s="140"/>
      <c r="B447" s="142"/>
      <c r="C447" s="142"/>
      <c r="D447" s="142"/>
      <c r="E447" s="142"/>
      <c r="F447" s="142"/>
      <c r="G447" s="142"/>
      <c r="H447" s="142"/>
      <c r="I447" s="142"/>
      <c r="J447" s="142"/>
      <c r="K447" s="142"/>
      <c r="M447" s="134"/>
      <c r="N447" s="134"/>
      <c r="O447" s="134"/>
      <c r="P447" s="134"/>
      <c r="AA447" s="147"/>
      <c r="AB447" s="148"/>
      <c r="AC447" s="148"/>
      <c r="AD447" s="148"/>
      <c r="AE447" s="148"/>
      <c r="AF447" s="148"/>
      <c r="AG447" s="148"/>
      <c r="AH447" s="148"/>
      <c r="AI447" s="147"/>
    </row>
    <row r="448" spans="1:35" s="113" customFormat="1" ht="9" customHeight="1">
      <c r="A448" s="144" t="s">
        <v>104</v>
      </c>
      <c r="B448" s="145">
        <f>SUM(C448:K448)</f>
        <v>4266.4269999999997</v>
      </c>
      <c r="C448" s="145">
        <v>3187.0859999999993</v>
      </c>
      <c r="D448" s="145">
        <v>437.77400000000011</v>
      </c>
      <c r="E448" s="145">
        <v>25.658000000000001</v>
      </c>
      <c r="F448" s="145">
        <v>0</v>
      </c>
      <c r="G448" s="145">
        <v>0</v>
      </c>
      <c r="H448" s="145">
        <v>135.85599999999999</v>
      </c>
      <c r="I448" s="145">
        <v>72.715999999999994</v>
      </c>
      <c r="J448" s="145">
        <v>57.657999999999994</v>
      </c>
      <c r="K448" s="145">
        <v>349.67899999999997</v>
      </c>
      <c r="M448" s="135"/>
      <c r="N448" s="135"/>
      <c r="O448" s="135"/>
      <c r="P448" s="134"/>
      <c r="Q448" s="128"/>
      <c r="R448" s="128"/>
      <c r="S448" s="128"/>
      <c r="T448" s="128"/>
      <c r="U448" s="128"/>
      <c r="V448" s="128"/>
      <c r="AA448" s="147"/>
      <c r="AB448" s="148"/>
      <c r="AC448" s="148"/>
      <c r="AD448" s="148"/>
      <c r="AE448" s="148"/>
      <c r="AF448" s="148"/>
      <c r="AG448" s="148"/>
      <c r="AH448" s="148"/>
      <c r="AI448" s="147"/>
    </row>
    <row r="449" spans="1:35" s="113" customFormat="1" ht="9" customHeight="1">
      <c r="A449" s="144" t="s">
        <v>3</v>
      </c>
      <c r="B449" s="145">
        <f t="shared" ref="B449:B479" si="25">SUM(C449:K449)</f>
        <v>10707.474999999999</v>
      </c>
      <c r="C449" s="145">
        <v>8054.0930000000008</v>
      </c>
      <c r="D449" s="145">
        <v>148.619</v>
      </c>
      <c r="E449" s="145">
        <v>456.28200000000004</v>
      </c>
      <c r="F449" s="145">
        <v>72.463999999999999</v>
      </c>
      <c r="G449" s="145">
        <v>0</v>
      </c>
      <c r="H449" s="145">
        <v>536.83699999999988</v>
      </c>
      <c r="I449" s="145">
        <v>299.34399999999999</v>
      </c>
      <c r="J449" s="145">
        <v>131.988</v>
      </c>
      <c r="K449" s="145">
        <v>1007.8480000000001</v>
      </c>
      <c r="M449" s="135"/>
      <c r="N449" s="135"/>
      <c r="O449" s="135"/>
      <c r="Q449" s="128"/>
      <c r="R449" s="128"/>
      <c r="S449" s="128"/>
      <c r="T449" s="128"/>
      <c r="U449" s="128"/>
      <c r="V449" s="128"/>
      <c r="AA449" s="147"/>
      <c r="AB449" s="148"/>
      <c r="AC449" s="148"/>
      <c r="AD449" s="148"/>
      <c r="AE449" s="148"/>
      <c r="AF449" s="148"/>
      <c r="AG449" s="148"/>
      <c r="AH449" s="148"/>
      <c r="AI449" s="147"/>
    </row>
    <row r="450" spans="1:35" s="113" customFormat="1" ht="9" customHeight="1">
      <c r="A450" s="144" t="s">
        <v>105</v>
      </c>
      <c r="B450" s="145">
        <f t="shared" si="25"/>
        <v>2737.4369999999994</v>
      </c>
      <c r="C450" s="145">
        <v>2006.6659999999999</v>
      </c>
      <c r="D450" s="145">
        <v>112.304</v>
      </c>
      <c r="E450" s="145">
        <v>115.48899999999999</v>
      </c>
      <c r="F450" s="145">
        <v>0.189</v>
      </c>
      <c r="G450" s="145">
        <v>0</v>
      </c>
      <c r="H450" s="145">
        <v>152.43700000000001</v>
      </c>
      <c r="I450" s="145">
        <v>64.793999999999997</v>
      </c>
      <c r="J450" s="145">
        <v>33.517999999999994</v>
      </c>
      <c r="K450" s="145">
        <v>252.04000000000002</v>
      </c>
      <c r="M450" s="135"/>
      <c r="N450" s="135"/>
      <c r="O450" s="135"/>
      <c r="Q450" s="128"/>
      <c r="R450" s="128"/>
      <c r="S450" s="128"/>
      <c r="T450" s="128"/>
      <c r="U450" s="128"/>
      <c r="V450" s="128"/>
      <c r="AA450" s="147"/>
      <c r="AB450" s="148"/>
      <c r="AC450" s="148"/>
      <c r="AD450" s="148"/>
      <c r="AE450" s="148"/>
      <c r="AF450" s="148"/>
      <c r="AG450" s="148"/>
      <c r="AH450" s="148"/>
      <c r="AI450" s="147"/>
    </row>
    <row r="451" spans="1:35" s="113" customFormat="1" ht="9" customHeight="1">
      <c r="A451" s="137" t="s">
        <v>5</v>
      </c>
      <c r="B451" s="121">
        <f t="shared" si="25"/>
        <v>4906.1010000000006</v>
      </c>
      <c r="C451" s="121">
        <v>2820.6090000000004</v>
      </c>
      <c r="D451" s="121">
        <v>185.31400000000002</v>
      </c>
      <c r="E451" s="121">
        <v>165.08300000000003</v>
      </c>
      <c r="F451" s="121">
        <v>5.6270000000000007</v>
      </c>
      <c r="G451" s="121">
        <v>147.31999999999996</v>
      </c>
      <c r="H451" s="121">
        <v>102.37100000000001</v>
      </c>
      <c r="I451" s="121">
        <v>48.552999999999997</v>
      </c>
      <c r="J451" s="121">
        <v>31.38</v>
      </c>
      <c r="K451" s="121">
        <v>1399.8439999999998</v>
      </c>
      <c r="M451" s="135"/>
      <c r="N451" s="135"/>
      <c r="O451" s="135"/>
      <c r="Q451" s="128"/>
      <c r="R451" s="128"/>
      <c r="S451" s="128"/>
      <c r="T451" s="128"/>
      <c r="U451" s="128"/>
      <c r="V451" s="128"/>
      <c r="AA451" s="147"/>
      <c r="AB451" s="148"/>
      <c r="AC451" s="148"/>
      <c r="AD451" s="148"/>
      <c r="AE451" s="148"/>
      <c r="AF451" s="148"/>
      <c r="AG451" s="148"/>
      <c r="AH451" s="148"/>
      <c r="AI451" s="147"/>
    </row>
    <row r="452" spans="1:35" s="113" customFormat="1" ht="9" customHeight="1">
      <c r="A452" s="144" t="s">
        <v>6</v>
      </c>
      <c r="B452" s="145">
        <f t="shared" si="25"/>
        <v>9057.9030000000002</v>
      </c>
      <c r="C452" s="145">
        <v>6814.8389999999999</v>
      </c>
      <c r="D452" s="145">
        <v>191.30899999999997</v>
      </c>
      <c r="E452" s="145">
        <v>493.72099999999989</v>
      </c>
      <c r="F452" s="145">
        <v>43.824999999999996</v>
      </c>
      <c r="G452" s="145">
        <v>4.0000000000000001E-3</v>
      </c>
      <c r="H452" s="145">
        <v>290.58099999999996</v>
      </c>
      <c r="I452" s="145">
        <v>217.51500000000001</v>
      </c>
      <c r="J452" s="145">
        <v>172.25299999999999</v>
      </c>
      <c r="K452" s="145">
        <v>833.85599999999999</v>
      </c>
      <c r="M452" s="135"/>
      <c r="N452" s="135"/>
      <c r="O452" s="135"/>
      <c r="Q452" s="128"/>
      <c r="R452" s="128"/>
      <c r="S452" s="128"/>
      <c r="T452" s="128"/>
      <c r="U452" s="128"/>
      <c r="V452" s="128"/>
      <c r="AA452" s="147"/>
      <c r="AB452" s="148"/>
      <c r="AC452" s="148"/>
      <c r="AD452" s="148"/>
      <c r="AE452" s="148"/>
      <c r="AF452" s="148"/>
      <c r="AG452" s="148"/>
      <c r="AH452" s="148"/>
      <c r="AI452" s="147"/>
    </row>
    <row r="453" spans="1:35" s="113" customFormat="1" ht="9" customHeight="1">
      <c r="A453" s="144" t="s">
        <v>7</v>
      </c>
      <c r="B453" s="145">
        <f t="shared" si="25"/>
        <v>2848.0929999999994</v>
      </c>
      <c r="C453" s="145">
        <v>2046.4199999999998</v>
      </c>
      <c r="D453" s="145">
        <v>237.08900000000003</v>
      </c>
      <c r="E453" s="145">
        <v>139.048</v>
      </c>
      <c r="F453" s="145">
        <v>44.842999999999989</v>
      </c>
      <c r="G453" s="145">
        <v>0</v>
      </c>
      <c r="H453" s="145">
        <v>96.457000000000008</v>
      </c>
      <c r="I453" s="145">
        <v>36.395000000000003</v>
      </c>
      <c r="J453" s="145">
        <v>31.368000000000002</v>
      </c>
      <c r="K453" s="145">
        <v>216.47300000000001</v>
      </c>
      <c r="M453" s="135"/>
      <c r="N453" s="135"/>
      <c r="O453" s="135"/>
      <c r="Q453" s="128"/>
      <c r="R453" s="128"/>
      <c r="S453" s="128"/>
      <c r="T453" s="128"/>
      <c r="U453" s="128"/>
      <c r="V453" s="128"/>
      <c r="AA453" s="147"/>
      <c r="AB453" s="148"/>
      <c r="AC453" s="148"/>
      <c r="AD453" s="148"/>
      <c r="AE453" s="148"/>
      <c r="AF453" s="148"/>
      <c r="AG453" s="148"/>
      <c r="AH453" s="148"/>
      <c r="AI453" s="147"/>
    </row>
    <row r="454" spans="1:35" s="113" customFormat="1" ht="9" customHeight="1">
      <c r="A454" s="144" t="s">
        <v>8</v>
      </c>
      <c r="B454" s="145">
        <f t="shared" si="25"/>
        <v>15186.678</v>
      </c>
      <c r="C454" s="145">
        <v>12653.752</v>
      </c>
      <c r="D454" s="145">
        <v>161.24999999999997</v>
      </c>
      <c r="E454" s="145">
        <v>386.76699999999994</v>
      </c>
      <c r="F454" s="145">
        <v>2.7270000000000003</v>
      </c>
      <c r="G454" s="145">
        <v>0</v>
      </c>
      <c r="H454" s="145">
        <v>191.92599999999999</v>
      </c>
      <c r="I454" s="145">
        <v>132.673</v>
      </c>
      <c r="J454" s="145">
        <v>88.888999999999982</v>
      </c>
      <c r="K454" s="145">
        <v>1568.694</v>
      </c>
      <c r="M454" s="135"/>
      <c r="N454" s="135"/>
      <c r="O454" s="135"/>
      <c r="Q454" s="128"/>
      <c r="R454" s="128"/>
      <c r="S454" s="128"/>
      <c r="T454" s="128"/>
      <c r="U454" s="128"/>
      <c r="V454" s="128"/>
      <c r="AA454" s="147"/>
      <c r="AB454" s="148"/>
      <c r="AC454" s="148"/>
      <c r="AD454" s="148"/>
      <c r="AE454" s="148"/>
      <c r="AF454" s="148"/>
      <c r="AG454" s="148"/>
      <c r="AH454" s="148"/>
      <c r="AI454" s="147"/>
    </row>
    <row r="455" spans="1:35" s="113" customFormat="1" ht="9" customHeight="1">
      <c r="A455" s="137" t="s">
        <v>9</v>
      </c>
      <c r="B455" s="121">
        <f t="shared" si="25"/>
        <v>10811.017</v>
      </c>
      <c r="C455" s="121">
        <v>8053.8069999999998</v>
      </c>
      <c r="D455" s="121">
        <v>250.60900000000001</v>
      </c>
      <c r="E455" s="121">
        <v>523.74700000000007</v>
      </c>
      <c r="F455" s="121">
        <v>72.10199999999999</v>
      </c>
      <c r="G455" s="121">
        <v>0</v>
      </c>
      <c r="H455" s="121">
        <v>314.05599999999998</v>
      </c>
      <c r="I455" s="121">
        <v>337.02600000000001</v>
      </c>
      <c r="J455" s="121">
        <v>202.929</v>
      </c>
      <c r="K455" s="121">
        <v>1056.741</v>
      </c>
      <c r="M455" s="135"/>
      <c r="N455" s="135"/>
      <c r="O455" s="135"/>
      <c r="P455" s="119"/>
      <c r="Q455" s="128"/>
      <c r="R455" s="128"/>
      <c r="S455" s="128"/>
      <c r="T455" s="128"/>
      <c r="U455" s="128"/>
      <c r="V455" s="128"/>
      <c r="AA455" s="147"/>
      <c r="AB455" s="148"/>
      <c r="AC455" s="148"/>
      <c r="AD455" s="148"/>
      <c r="AE455" s="148"/>
      <c r="AF455" s="148"/>
      <c r="AG455" s="148"/>
      <c r="AH455" s="148"/>
      <c r="AI455" s="147"/>
    </row>
    <row r="456" spans="1:35" s="113" customFormat="1" ht="9" customHeight="1">
      <c r="A456" s="144" t="s">
        <v>10</v>
      </c>
      <c r="B456" s="145">
        <f t="shared" si="25"/>
        <v>46702.554000000004</v>
      </c>
      <c r="C456" s="145">
        <v>34328.299999999996</v>
      </c>
      <c r="D456" s="145">
        <v>2067.37</v>
      </c>
      <c r="E456" s="145">
        <v>4971.0540000000001</v>
      </c>
      <c r="F456" s="145">
        <v>0</v>
      </c>
      <c r="G456" s="145">
        <v>0</v>
      </c>
      <c r="H456" s="145">
        <v>671.44200000000001</v>
      </c>
      <c r="I456" s="145">
        <v>670.9319999999999</v>
      </c>
      <c r="J456" s="145">
        <v>1184.4690000000001</v>
      </c>
      <c r="K456" s="145">
        <v>2808.9869999999996</v>
      </c>
      <c r="M456" s="135"/>
      <c r="N456" s="135"/>
      <c r="O456" s="135"/>
      <c r="P456" s="119"/>
      <c r="Q456" s="128"/>
      <c r="R456" s="128"/>
      <c r="S456" s="128"/>
      <c r="T456" s="128"/>
      <c r="U456" s="128"/>
      <c r="V456" s="128"/>
      <c r="AA456" s="147"/>
      <c r="AB456" s="148"/>
      <c r="AC456" s="148"/>
      <c r="AD456" s="148"/>
      <c r="AE456" s="148"/>
      <c r="AF456" s="148"/>
      <c r="AG456" s="148"/>
      <c r="AH456" s="148"/>
      <c r="AI456" s="147"/>
    </row>
    <row r="457" spans="1:35" s="113" customFormat="1" ht="9" customHeight="1">
      <c r="A457" s="144" t="s">
        <v>11</v>
      </c>
      <c r="B457" s="145">
        <f t="shared" si="25"/>
        <v>4865.7190000000001</v>
      </c>
      <c r="C457" s="145">
        <v>3683.1319999999996</v>
      </c>
      <c r="D457" s="145">
        <v>362.90899999999999</v>
      </c>
      <c r="E457" s="145">
        <v>181.48999999999992</v>
      </c>
      <c r="F457" s="145">
        <v>0</v>
      </c>
      <c r="G457" s="145">
        <v>0</v>
      </c>
      <c r="H457" s="145">
        <v>82.352000000000004</v>
      </c>
      <c r="I457" s="145">
        <v>111.46599999999999</v>
      </c>
      <c r="J457" s="145">
        <v>34.560999999999993</v>
      </c>
      <c r="K457" s="145">
        <v>409.80899999999997</v>
      </c>
      <c r="M457" s="135"/>
      <c r="N457" s="135"/>
      <c r="O457" s="135"/>
      <c r="P457" s="134"/>
      <c r="Q457" s="128"/>
      <c r="R457" s="128"/>
      <c r="S457" s="128"/>
      <c r="T457" s="128"/>
      <c r="U457" s="128"/>
      <c r="V457" s="128"/>
      <c r="AA457" s="147"/>
      <c r="AB457" s="148"/>
      <c r="AC457" s="148"/>
      <c r="AD457" s="148"/>
      <c r="AE457" s="148"/>
      <c r="AF457" s="148"/>
      <c r="AG457" s="148"/>
      <c r="AH457" s="148"/>
      <c r="AI457" s="147"/>
    </row>
    <row r="458" spans="1:35" s="113" customFormat="1" ht="9" customHeight="1">
      <c r="A458" s="144" t="s">
        <v>12</v>
      </c>
      <c r="B458" s="145">
        <f t="shared" si="25"/>
        <v>13992.823999999999</v>
      </c>
      <c r="C458" s="145">
        <v>10869.492</v>
      </c>
      <c r="D458" s="145">
        <v>409.94199999999995</v>
      </c>
      <c r="E458" s="145">
        <v>719.44499999999994</v>
      </c>
      <c r="F458" s="145">
        <v>0</v>
      </c>
      <c r="G458" s="145">
        <v>0</v>
      </c>
      <c r="H458" s="145">
        <v>328.11800000000005</v>
      </c>
      <c r="I458" s="145">
        <v>242.36399999999998</v>
      </c>
      <c r="J458" s="145">
        <v>179.06799999999998</v>
      </c>
      <c r="K458" s="145">
        <v>1244.395</v>
      </c>
      <c r="M458" s="135"/>
      <c r="N458" s="135"/>
      <c r="O458" s="135"/>
      <c r="P458" s="134"/>
      <c r="Q458" s="128"/>
      <c r="R458" s="128"/>
      <c r="S458" s="128"/>
      <c r="T458" s="128"/>
      <c r="U458" s="128"/>
      <c r="V458" s="128"/>
      <c r="AA458" s="147"/>
      <c r="AB458" s="148"/>
      <c r="AC458" s="148"/>
      <c r="AD458" s="148"/>
      <c r="AE458" s="148"/>
      <c r="AF458" s="148"/>
      <c r="AG458" s="148"/>
      <c r="AH458" s="148"/>
      <c r="AI458" s="147"/>
    </row>
    <row r="459" spans="1:35" s="113" customFormat="1" ht="9" customHeight="1">
      <c r="A459" s="137" t="s">
        <v>13</v>
      </c>
      <c r="B459" s="121">
        <f t="shared" si="25"/>
        <v>7877.11</v>
      </c>
      <c r="C459" s="121">
        <v>6272.0280000000002</v>
      </c>
      <c r="D459" s="121">
        <v>143.43999999999997</v>
      </c>
      <c r="E459" s="121">
        <v>231.69199999999995</v>
      </c>
      <c r="F459" s="121">
        <v>1.875</v>
      </c>
      <c r="G459" s="121">
        <v>0</v>
      </c>
      <c r="H459" s="121">
        <v>147.07000000000002</v>
      </c>
      <c r="I459" s="121">
        <v>127.21700000000001</v>
      </c>
      <c r="J459" s="121">
        <v>53.997</v>
      </c>
      <c r="K459" s="121">
        <v>899.79099999999994</v>
      </c>
      <c r="M459" s="135"/>
      <c r="N459" s="135"/>
      <c r="O459" s="135"/>
      <c r="P459" s="134"/>
      <c r="Q459" s="128"/>
      <c r="R459" s="128"/>
      <c r="S459" s="128"/>
      <c r="T459" s="128"/>
      <c r="U459" s="128"/>
      <c r="V459" s="128"/>
    </row>
    <row r="460" spans="1:35" s="113" customFormat="1" ht="9" customHeight="1">
      <c r="A460" s="144" t="s">
        <v>14</v>
      </c>
      <c r="B460" s="145">
        <f t="shared" si="25"/>
        <v>7150.1819999999989</v>
      </c>
      <c r="C460" s="145">
        <v>5034.5339999999997</v>
      </c>
      <c r="D460" s="145">
        <v>867.96499999999992</v>
      </c>
      <c r="E460" s="145">
        <v>224.35600000000002</v>
      </c>
      <c r="F460" s="145">
        <v>0</v>
      </c>
      <c r="G460" s="145">
        <v>0</v>
      </c>
      <c r="H460" s="145">
        <v>130.58699999999999</v>
      </c>
      <c r="I460" s="145">
        <v>77.838999999999999</v>
      </c>
      <c r="J460" s="145">
        <v>53.946999999999996</v>
      </c>
      <c r="K460" s="145">
        <v>760.95400000000006</v>
      </c>
      <c r="M460" s="135"/>
      <c r="N460" s="135"/>
      <c r="O460" s="135"/>
      <c r="P460" s="134"/>
      <c r="Q460" s="128"/>
      <c r="R460" s="128"/>
      <c r="S460" s="128"/>
      <c r="T460" s="128"/>
      <c r="U460" s="128"/>
      <c r="V460" s="128"/>
    </row>
    <row r="461" spans="1:35" s="113" customFormat="1" ht="9" customHeight="1">
      <c r="A461" s="144" t="s">
        <v>15</v>
      </c>
      <c r="B461" s="145">
        <f t="shared" si="25"/>
        <v>24086.583000000002</v>
      </c>
      <c r="C461" s="145">
        <v>18175.462</v>
      </c>
      <c r="D461" s="145">
        <v>420.65899999999999</v>
      </c>
      <c r="E461" s="145">
        <v>1671.2519999999997</v>
      </c>
      <c r="F461" s="145">
        <v>0</v>
      </c>
      <c r="G461" s="145">
        <v>0</v>
      </c>
      <c r="H461" s="145">
        <v>695.91899999999987</v>
      </c>
      <c r="I461" s="145">
        <v>513.55899999999997</v>
      </c>
      <c r="J461" s="145">
        <v>495.21600000000007</v>
      </c>
      <c r="K461" s="145">
        <v>2114.5160000000001</v>
      </c>
      <c r="M461" s="135"/>
      <c r="N461" s="135"/>
      <c r="O461" s="135"/>
      <c r="P461" s="134"/>
      <c r="Q461" s="128"/>
      <c r="R461" s="128"/>
      <c r="S461" s="128"/>
      <c r="T461" s="128"/>
      <c r="U461" s="128"/>
      <c r="V461" s="128"/>
    </row>
    <row r="462" spans="1:35" s="113" customFormat="1" ht="9" customHeight="1">
      <c r="A462" s="144" t="s">
        <v>16</v>
      </c>
      <c r="B462" s="145">
        <f t="shared" si="25"/>
        <v>43994.429000000004</v>
      </c>
      <c r="C462" s="145">
        <v>35643.972000000002</v>
      </c>
      <c r="D462" s="145">
        <v>422.39700000000005</v>
      </c>
      <c r="E462" s="145">
        <v>2436.2360000000003</v>
      </c>
      <c r="F462" s="145">
        <v>0</v>
      </c>
      <c r="G462" s="145">
        <v>0</v>
      </c>
      <c r="H462" s="145">
        <v>678.84900000000005</v>
      </c>
      <c r="I462" s="145">
        <v>503.06499999999994</v>
      </c>
      <c r="J462" s="145">
        <v>695.59300000000007</v>
      </c>
      <c r="K462" s="145">
        <v>3614.3170000000005</v>
      </c>
      <c r="M462" s="135"/>
      <c r="N462" s="135"/>
      <c r="O462" s="135"/>
      <c r="P462" s="134"/>
      <c r="Q462" s="128"/>
      <c r="R462" s="128"/>
      <c r="S462" s="128"/>
      <c r="T462" s="128"/>
      <c r="U462" s="128"/>
      <c r="V462" s="128"/>
    </row>
    <row r="463" spans="1:35" s="113" customFormat="1" ht="9" customHeight="1">
      <c r="A463" s="137" t="s">
        <v>17</v>
      </c>
      <c r="B463" s="121">
        <f t="shared" si="25"/>
        <v>11070.359999999999</v>
      </c>
      <c r="C463" s="121">
        <v>8018.0679999999993</v>
      </c>
      <c r="D463" s="121">
        <v>808.68600000000015</v>
      </c>
      <c r="E463" s="121">
        <v>454.053</v>
      </c>
      <c r="F463" s="121">
        <v>63.704000000000001</v>
      </c>
      <c r="G463" s="121">
        <v>0</v>
      </c>
      <c r="H463" s="121">
        <v>166.11100000000002</v>
      </c>
      <c r="I463" s="121">
        <v>228.59599999999998</v>
      </c>
      <c r="J463" s="121">
        <v>153.53800000000001</v>
      </c>
      <c r="K463" s="121">
        <v>1177.604</v>
      </c>
      <c r="M463" s="135"/>
      <c r="N463" s="135"/>
      <c r="O463" s="135"/>
      <c r="P463" s="134"/>
      <c r="Q463" s="128"/>
      <c r="R463" s="128"/>
      <c r="S463" s="128"/>
      <c r="T463" s="128"/>
      <c r="U463" s="128"/>
      <c r="V463" s="128"/>
    </row>
    <row r="464" spans="1:35" s="113" customFormat="1" ht="9" customHeight="1">
      <c r="A464" s="144" t="s">
        <v>18</v>
      </c>
      <c r="B464" s="145">
        <f t="shared" si="25"/>
        <v>5309.3689999999997</v>
      </c>
      <c r="C464" s="145">
        <v>4085.2009999999996</v>
      </c>
      <c r="D464" s="145">
        <v>344.87699999999995</v>
      </c>
      <c r="E464" s="145">
        <v>209.92700000000002</v>
      </c>
      <c r="F464" s="145">
        <v>0</v>
      </c>
      <c r="G464" s="145">
        <v>0</v>
      </c>
      <c r="H464" s="145">
        <v>97.214000000000013</v>
      </c>
      <c r="I464" s="145">
        <v>79.718999999999994</v>
      </c>
      <c r="J464" s="145">
        <v>66.078000000000003</v>
      </c>
      <c r="K464" s="145">
        <v>426.35300000000007</v>
      </c>
      <c r="M464" s="135"/>
      <c r="N464" s="135"/>
      <c r="O464" s="135"/>
      <c r="P464" s="134"/>
      <c r="Q464" s="128"/>
      <c r="R464" s="128"/>
      <c r="S464" s="128"/>
      <c r="T464" s="128"/>
      <c r="U464" s="128"/>
      <c r="V464" s="128"/>
    </row>
    <row r="465" spans="1:35" s="113" customFormat="1" ht="9" customHeight="1">
      <c r="A465" s="144" t="s">
        <v>19</v>
      </c>
      <c r="B465" s="145">
        <f t="shared" si="25"/>
        <v>3943.7640000000001</v>
      </c>
      <c r="C465" s="145">
        <v>2732.9610000000002</v>
      </c>
      <c r="D465" s="145">
        <v>335.27900000000005</v>
      </c>
      <c r="E465" s="145">
        <v>110.828</v>
      </c>
      <c r="F465" s="145">
        <v>0</v>
      </c>
      <c r="G465" s="145">
        <v>0</v>
      </c>
      <c r="H465" s="145">
        <v>131.08199999999999</v>
      </c>
      <c r="I465" s="145">
        <v>60.142999999999994</v>
      </c>
      <c r="J465" s="145">
        <v>25.166000000000004</v>
      </c>
      <c r="K465" s="145">
        <v>548.30499999999995</v>
      </c>
      <c r="M465" s="135"/>
      <c r="N465" s="135"/>
      <c r="O465" s="135"/>
      <c r="P465" s="134"/>
      <c r="Q465" s="128"/>
      <c r="R465" s="128"/>
      <c r="S465" s="128"/>
      <c r="T465" s="128"/>
      <c r="U465" s="128"/>
      <c r="V465" s="128"/>
    </row>
    <row r="466" spans="1:35" s="113" customFormat="1" ht="9" customHeight="1">
      <c r="A466" s="144" t="s">
        <v>20</v>
      </c>
      <c r="B466" s="145">
        <f t="shared" si="25"/>
        <v>17976.009999999998</v>
      </c>
      <c r="C466" s="145">
        <v>13391.724</v>
      </c>
      <c r="D466" s="145">
        <v>189.75700000000001</v>
      </c>
      <c r="E466" s="145">
        <v>1485.7809999999997</v>
      </c>
      <c r="F466" s="145">
        <v>31.597000000000008</v>
      </c>
      <c r="G466" s="145">
        <v>0</v>
      </c>
      <c r="H466" s="145">
        <v>372.08799999999997</v>
      </c>
      <c r="I466" s="145">
        <v>546.54000000000008</v>
      </c>
      <c r="J466" s="145">
        <v>426.24199999999996</v>
      </c>
      <c r="K466" s="145">
        <v>1532.2809999999997</v>
      </c>
      <c r="M466" s="135"/>
      <c r="N466" s="135"/>
      <c r="O466" s="135"/>
      <c r="P466" s="134"/>
      <c r="Q466" s="128"/>
      <c r="R466" s="128"/>
      <c r="S466" s="128"/>
      <c r="T466" s="128"/>
      <c r="U466" s="128"/>
      <c r="V466" s="128"/>
    </row>
    <row r="467" spans="1:35" s="113" customFormat="1" ht="9" customHeight="1">
      <c r="A467" s="137" t="s">
        <v>21</v>
      </c>
      <c r="B467" s="121">
        <f t="shared" si="25"/>
        <v>9299.349000000002</v>
      </c>
      <c r="C467" s="121">
        <v>6850.6589999999997</v>
      </c>
      <c r="D467" s="121">
        <v>901.26400000000001</v>
      </c>
      <c r="E467" s="121">
        <v>226.25200000000007</v>
      </c>
      <c r="F467" s="121">
        <v>2.569</v>
      </c>
      <c r="G467" s="121">
        <v>5.0000000000000001E-3</v>
      </c>
      <c r="H467" s="121">
        <v>123.78099999999999</v>
      </c>
      <c r="I467" s="121">
        <v>112.88499999999999</v>
      </c>
      <c r="J467" s="121">
        <v>63.778000000000006</v>
      </c>
      <c r="K467" s="121">
        <v>1018.1559999999999</v>
      </c>
      <c r="M467" s="135"/>
      <c r="N467" s="135"/>
      <c r="O467" s="135"/>
      <c r="P467" s="134"/>
      <c r="Q467" s="128"/>
      <c r="R467" s="128"/>
      <c r="S467" s="128"/>
      <c r="T467" s="128"/>
      <c r="U467" s="128"/>
      <c r="V467" s="128"/>
    </row>
    <row r="468" spans="1:35" s="113" customFormat="1" ht="9" customHeight="1">
      <c r="A468" s="144" t="s">
        <v>22</v>
      </c>
      <c r="B468" s="145">
        <f t="shared" si="25"/>
        <v>14816.425999999999</v>
      </c>
      <c r="C468" s="145">
        <v>11343.162</v>
      </c>
      <c r="D468" s="145">
        <v>736.47200000000009</v>
      </c>
      <c r="E468" s="145">
        <v>735.16</v>
      </c>
      <c r="F468" s="145">
        <v>0</v>
      </c>
      <c r="G468" s="145">
        <v>0</v>
      </c>
      <c r="H468" s="145">
        <v>257.58699999999999</v>
      </c>
      <c r="I468" s="145">
        <v>221.14499999999998</v>
      </c>
      <c r="J468" s="145">
        <v>248.20599999999999</v>
      </c>
      <c r="K468" s="145">
        <v>1274.694</v>
      </c>
      <c r="M468" s="135"/>
      <c r="N468" s="135"/>
      <c r="O468" s="135"/>
      <c r="P468" s="134"/>
      <c r="Q468" s="128"/>
      <c r="R468" s="128"/>
      <c r="S468" s="128"/>
      <c r="T468" s="128"/>
      <c r="U468" s="128"/>
      <c r="V468" s="128"/>
    </row>
    <row r="469" spans="1:35" s="113" customFormat="1" ht="9" customHeight="1">
      <c r="A469" s="144" t="s">
        <v>23</v>
      </c>
      <c r="B469" s="145">
        <f t="shared" si="25"/>
        <v>6555.2010000000009</v>
      </c>
      <c r="C469" s="145">
        <v>4746.0610000000006</v>
      </c>
      <c r="D469" s="145">
        <v>417.58500000000004</v>
      </c>
      <c r="E469" s="145">
        <v>424.60699999999997</v>
      </c>
      <c r="F469" s="145">
        <v>0</v>
      </c>
      <c r="G469" s="145">
        <v>0</v>
      </c>
      <c r="H469" s="145">
        <v>225.54099999999997</v>
      </c>
      <c r="I469" s="145">
        <v>74.024000000000001</v>
      </c>
      <c r="J469" s="145">
        <v>108.099</v>
      </c>
      <c r="K469" s="145">
        <v>559.28399999999999</v>
      </c>
      <c r="M469" s="135"/>
      <c r="N469" s="135"/>
      <c r="O469" s="135"/>
      <c r="P469" s="134"/>
      <c r="Q469" s="128"/>
      <c r="R469" s="128"/>
      <c r="S469" s="128"/>
      <c r="T469" s="128"/>
      <c r="U469" s="128"/>
      <c r="V469" s="128"/>
    </row>
    <row r="470" spans="1:35" s="113" customFormat="1" ht="9" customHeight="1">
      <c r="A470" s="144" t="s">
        <v>106</v>
      </c>
      <c r="B470" s="145">
        <f t="shared" si="25"/>
        <v>5092.521999999999</v>
      </c>
      <c r="C470" s="145">
        <v>3359.703</v>
      </c>
      <c r="D470" s="145">
        <v>260.66700000000003</v>
      </c>
      <c r="E470" s="145">
        <v>349.04400000000004</v>
      </c>
      <c r="F470" s="145">
        <v>8.9040000000000017</v>
      </c>
      <c r="G470" s="145">
        <v>0</v>
      </c>
      <c r="H470" s="145">
        <v>400.197</v>
      </c>
      <c r="I470" s="145">
        <v>167.32500000000005</v>
      </c>
      <c r="J470" s="145">
        <v>141.55200000000002</v>
      </c>
      <c r="K470" s="145">
        <v>405.13</v>
      </c>
      <c r="M470" s="135"/>
      <c r="N470" s="135"/>
      <c r="O470" s="135"/>
      <c r="P470" s="134"/>
      <c r="Q470" s="128"/>
      <c r="R470" s="128"/>
      <c r="S470" s="128"/>
      <c r="T470" s="128"/>
      <c r="U470" s="128"/>
      <c r="V470" s="128"/>
    </row>
    <row r="471" spans="1:35" s="113" customFormat="1" ht="9" customHeight="1">
      <c r="A471" s="137" t="s">
        <v>25</v>
      </c>
      <c r="B471" s="121">
        <f t="shared" si="25"/>
        <v>6996.2619999999988</v>
      </c>
      <c r="C471" s="121">
        <v>5275.0549999999994</v>
      </c>
      <c r="D471" s="121">
        <v>403.22200000000004</v>
      </c>
      <c r="E471" s="121">
        <v>362.04599999999999</v>
      </c>
      <c r="F471" s="121">
        <v>0</v>
      </c>
      <c r="G471" s="121">
        <v>0</v>
      </c>
      <c r="H471" s="121">
        <v>135.64600000000002</v>
      </c>
      <c r="I471" s="121">
        <v>113.798</v>
      </c>
      <c r="J471" s="121">
        <v>95.434999999999988</v>
      </c>
      <c r="K471" s="121">
        <v>611.05999999999995</v>
      </c>
      <c r="M471" s="135"/>
      <c r="N471" s="135"/>
      <c r="O471" s="135"/>
      <c r="P471" s="134"/>
      <c r="Q471" s="128"/>
      <c r="R471" s="128"/>
      <c r="S471" s="128"/>
      <c r="T471" s="128"/>
      <c r="U471" s="128"/>
      <c r="V471" s="128"/>
    </row>
    <row r="472" spans="1:35" s="113" customFormat="1" ht="9" customHeight="1">
      <c r="A472" s="144" t="s">
        <v>26</v>
      </c>
      <c r="B472" s="145">
        <f t="shared" si="25"/>
        <v>9395.1640000000007</v>
      </c>
      <c r="C472" s="145">
        <v>6829.7430000000004</v>
      </c>
      <c r="D472" s="145">
        <v>161.654</v>
      </c>
      <c r="E472" s="145">
        <v>464.23500000000007</v>
      </c>
      <c r="F472" s="145">
        <v>4.3839999999999995</v>
      </c>
      <c r="G472" s="145">
        <v>0</v>
      </c>
      <c r="H472" s="145">
        <v>302.00399999999996</v>
      </c>
      <c r="I472" s="145">
        <v>222.529</v>
      </c>
      <c r="J472" s="145">
        <v>203.90299999999996</v>
      </c>
      <c r="K472" s="145">
        <v>1206.712</v>
      </c>
      <c r="M472" s="135"/>
      <c r="N472" s="135"/>
      <c r="O472" s="135"/>
      <c r="Q472" s="128"/>
      <c r="R472" s="128"/>
      <c r="S472" s="128"/>
      <c r="T472" s="128"/>
      <c r="U472" s="128"/>
      <c r="V472" s="128"/>
    </row>
    <row r="473" spans="1:35" s="113" customFormat="1" ht="9" customHeight="1">
      <c r="A473" s="144" t="s">
        <v>27</v>
      </c>
      <c r="B473" s="145">
        <f t="shared" si="25"/>
        <v>11604.815000000001</v>
      </c>
      <c r="C473" s="145">
        <v>7046.6760000000004</v>
      </c>
      <c r="D473" s="145">
        <v>127.65299999999999</v>
      </c>
      <c r="E473" s="145">
        <v>468.14800000000002</v>
      </c>
      <c r="F473" s="145">
        <v>97.35799999999999</v>
      </c>
      <c r="G473" s="145">
        <v>0</v>
      </c>
      <c r="H473" s="145">
        <v>431.40900000000005</v>
      </c>
      <c r="I473" s="145">
        <v>257.524</v>
      </c>
      <c r="J473" s="145">
        <v>152.19</v>
      </c>
      <c r="K473" s="145">
        <v>3023.857</v>
      </c>
      <c r="M473" s="135"/>
      <c r="N473" s="135"/>
      <c r="O473" s="135"/>
      <c r="Q473" s="128"/>
      <c r="R473" s="128"/>
      <c r="S473" s="128"/>
      <c r="T473" s="128"/>
      <c r="U473" s="128"/>
      <c r="V473" s="128"/>
    </row>
    <row r="474" spans="1:35" s="113" customFormat="1" ht="9" customHeight="1">
      <c r="A474" s="144" t="s">
        <v>28</v>
      </c>
      <c r="B474" s="145">
        <f t="shared" si="25"/>
        <v>15240.280000000004</v>
      </c>
      <c r="C474" s="145">
        <v>11340.744000000002</v>
      </c>
      <c r="D474" s="145">
        <v>387.71499999999992</v>
      </c>
      <c r="E474" s="145">
        <v>418.012</v>
      </c>
      <c r="F474" s="145">
        <v>0</v>
      </c>
      <c r="G474" s="145">
        <v>14.904000000000002</v>
      </c>
      <c r="H474" s="145">
        <v>101.95099999999999</v>
      </c>
      <c r="I474" s="145">
        <v>120.12899999999999</v>
      </c>
      <c r="J474" s="145">
        <v>94.796000000000006</v>
      </c>
      <c r="K474" s="145">
        <v>2762.029</v>
      </c>
      <c r="M474" s="135"/>
      <c r="N474" s="135"/>
      <c r="O474" s="135"/>
      <c r="Q474" s="128"/>
      <c r="R474" s="128"/>
      <c r="S474" s="128"/>
      <c r="T474" s="128"/>
      <c r="U474" s="128"/>
      <c r="V474" s="128"/>
    </row>
    <row r="475" spans="1:35" s="113" customFormat="1" ht="9" customHeight="1">
      <c r="A475" s="137" t="s">
        <v>29</v>
      </c>
      <c r="B475" s="121">
        <f t="shared" si="25"/>
        <v>12125.489999999996</v>
      </c>
      <c r="C475" s="121">
        <v>7901.7979999999989</v>
      </c>
      <c r="D475" s="121">
        <v>376.99700000000001</v>
      </c>
      <c r="E475" s="121">
        <v>470.589</v>
      </c>
      <c r="F475" s="121">
        <v>1341.5129999999999</v>
      </c>
      <c r="G475" s="121">
        <v>2.9920000000000004</v>
      </c>
      <c r="H475" s="121">
        <v>254.71299999999999</v>
      </c>
      <c r="I475" s="121">
        <v>216.69400000000002</v>
      </c>
      <c r="J475" s="121">
        <v>251.988</v>
      </c>
      <c r="K475" s="121">
        <v>1308.2060000000001</v>
      </c>
      <c r="M475" s="135"/>
      <c r="N475" s="135"/>
      <c r="O475" s="135"/>
      <c r="Q475" s="128"/>
      <c r="R475" s="128"/>
      <c r="S475" s="128"/>
      <c r="T475" s="128"/>
      <c r="U475" s="128"/>
      <c r="V475" s="128"/>
    </row>
    <row r="476" spans="1:35" s="113" customFormat="1" ht="9" customHeight="1">
      <c r="A476" s="144" t="s">
        <v>30</v>
      </c>
      <c r="B476" s="145">
        <f t="shared" si="25"/>
        <v>3913.8699999999994</v>
      </c>
      <c r="C476" s="145">
        <v>2880.6419999999998</v>
      </c>
      <c r="D476" s="145">
        <v>296.40100000000007</v>
      </c>
      <c r="E476" s="145">
        <v>65.465000000000003</v>
      </c>
      <c r="F476" s="145">
        <v>0</v>
      </c>
      <c r="G476" s="145">
        <v>0</v>
      </c>
      <c r="H476" s="145">
        <v>45.712000000000003</v>
      </c>
      <c r="I476" s="145">
        <v>19.41</v>
      </c>
      <c r="J476" s="145">
        <v>16.343000000000004</v>
      </c>
      <c r="K476" s="145">
        <v>589.89700000000005</v>
      </c>
      <c r="M476" s="135"/>
      <c r="N476" s="135"/>
      <c r="O476" s="135"/>
      <c r="Q476" s="128"/>
      <c r="R476" s="128"/>
      <c r="S476" s="128"/>
      <c r="T476" s="128"/>
      <c r="U476" s="128"/>
      <c r="V476" s="128"/>
    </row>
    <row r="477" spans="1:35" s="113" customFormat="1" ht="9" customHeight="1">
      <c r="A477" s="144" t="s">
        <v>31</v>
      </c>
      <c r="B477" s="145">
        <f t="shared" si="25"/>
        <v>21614.626000000004</v>
      </c>
      <c r="C477" s="145">
        <v>17071.665000000001</v>
      </c>
      <c r="D477" s="145">
        <v>516.40099999999995</v>
      </c>
      <c r="E477" s="145">
        <v>817.423</v>
      </c>
      <c r="F477" s="145">
        <v>93.631999999999991</v>
      </c>
      <c r="G477" s="145">
        <v>26.271999999999998</v>
      </c>
      <c r="H477" s="145">
        <v>357.71900000000005</v>
      </c>
      <c r="I477" s="145">
        <v>281.69499999999999</v>
      </c>
      <c r="J477" s="145">
        <v>232.79000000000002</v>
      </c>
      <c r="K477" s="145">
        <v>2217.029</v>
      </c>
      <c r="M477" s="135"/>
      <c r="N477" s="135"/>
      <c r="O477" s="135"/>
      <c r="Q477" s="128"/>
      <c r="R477" s="128"/>
      <c r="S477" s="128"/>
      <c r="T477" s="128"/>
      <c r="U477" s="128"/>
      <c r="V477" s="128"/>
    </row>
    <row r="478" spans="1:35" s="113" customFormat="1" ht="9" customHeight="1">
      <c r="A478" s="144" t="s">
        <v>32</v>
      </c>
      <c r="B478" s="145">
        <f t="shared" si="25"/>
        <v>6354.6949999999997</v>
      </c>
      <c r="C478" s="145">
        <v>4440.3599999999997</v>
      </c>
      <c r="D478" s="145">
        <v>592.17000000000007</v>
      </c>
      <c r="E478" s="145">
        <v>502.00500000000005</v>
      </c>
      <c r="F478" s="145">
        <v>11.648</v>
      </c>
      <c r="G478" s="145">
        <v>0</v>
      </c>
      <c r="H478" s="145">
        <v>140.22400000000002</v>
      </c>
      <c r="I478" s="145">
        <v>142.14100000000002</v>
      </c>
      <c r="J478" s="145">
        <v>59.702000000000005</v>
      </c>
      <c r="K478" s="145">
        <v>466.44500000000005</v>
      </c>
      <c r="M478" s="135"/>
      <c r="N478" s="135"/>
      <c r="O478" s="135"/>
      <c r="Q478" s="128"/>
      <c r="R478" s="128"/>
      <c r="S478" s="128"/>
      <c r="T478" s="128"/>
      <c r="U478" s="128"/>
      <c r="V478" s="128"/>
    </row>
    <row r="479" spans="1:35" s="113" customFormat="1" ht="9" customHeight="1">
      <c r="A479" s="137" t="s">
        <v>33</v>
      </c>
      <c r="B479" s="121">
        <f t="shared" si="25"/>
        <v>5218.6090000000004</v>
      </c>
      <c r="C479" s="121">
        <v>3375.7400000000002</v>
      </c>
      <c r="D479" s="121">
        <v>694.14700000000005</v>
      </c>
      <c r="E479" s="121">
        <v>142.85999999999999</v>
      </c>
      <c r="F479" s="121">
        <v>0</v>
      </c>
      <c r="G479" s="121">
        <v>0</v>
      </c>
      <c r="H479" s="121">
        <v>192.846</v>
      </c>
      <c r="I479" s="121">
        <v>71.156000000000006</v>
      </c>
      <c r="J479" s="121">
        <v>20.338999999999999</v>
      </c>
      <c r="K479" s="121">
        <v>721.52100000000007</v>
      </c>
      <c r="M479" s="135"/>
      <c r="N479" s="135"/>
      <c r="O479" s="135"/>
      <c r="Q479" s="128"/>
      <c r="R479" s="128"/>
      <c r="S479" s="128"/>
      <c r="T479" s="128"/>
      <c r="U479" s="128"/>
      <c r="V479" s="128"/>
    </row>
    <row r="480" spans="1:35" s="113" customFormat="1" ht="9" customHeight="1">
      <c r="B480" s="141"/>
      <c r="C480" s="141"/>
      <c r="D480" s="141"/>
      <c r="E480" s="141"/>
      <c r="F480" s="141"/>
      <c r="G480" s="141"/>
      <c r="H480" s="141"/>
      <c r="I480" s="141"/>
      <c r="J480" s="141"/>
      <c r="K480" s="141"/>
      <c r="L480" s="133"/>
      <c r="M480" s="143"/>
      <c r="N480" s="143"/>
      <c r="O480" s="143"/>
      <c r="P480" s="143"/>
      <c r="Q480" s="133"/>
      <c r="R480" s="133"/>
      <c r="S480" s="133"/>
      <c r="T480" s="133"/>
      <c r="AA480" s="147"/>
      <c r="AB480" s="148"/>
      <c r="AC480" s="148"/>
      <c r="AD480" s="147"/>
      <c r="AE480" s="148"/>
      <c r="AF480" s="148"/>
      <c r="AG480" s="148"/>
      <c r="AH480" s="148"/>
      <c r="AI480" s="147"/>
    </row>
    <row r="481" spans="1:35" s="113" customFormat="1" ht="9" customHeight="1">
      <c r="A481" s="140">
        <v>2010</v>
      </c>
      <c r="B481" s="141"/>
      <c r="C481" s="141"/>
      <c r="D481" s="141"/>
      <c r="E481" s="141"/>
      <c r="F481" s="141"/>
      <c r="G481" s="141"/>
      <c r="H481" s="141"/>
      <c r="I481" s="141"/>
      <c r="J481" s="141"/>
      <c r="K481" s="141"/>
      <c r="L481" s="133"/>
      <c r="M481" s="143"/>
      <c r="N481" s="143"/>
      <c r="O481" s="143"/>
      <c r="P481" s="143"/>
      <c r="Q481" s="133"/>
      <c r="R481" s="133"/>
      <c r="S481" s="133"/>
      <c r="T481" s="133"/>
      <c r="AA481" s="147"/>
      <c r="AB481" s="148"/>
      <c r="AC481" s="148"/>
      <c r="AD481" s="147"/>
      <c r="AE481" s="148"/>
      <c r="AF481" s="148"/>
      <c r="AG481" s="148"/>
      <c r="AH481" s="148"/>
      <c r="AI481" s="147"/>
    </row>
    <row r="482" spans="1:35" s="113" customFormat="1" ht="9" customHeight="1">
      <c r="A482" s="140" t="s">
        <v>1</v>
      </c>
      <c r="B482" s="142">
        <f>SUM(B484:B515)</f>
        <v>437327.62053999992</v>
      </c>
      <c r="C482" s="142">
        <f t="shared" ref="C482:K482" si="26">SUM(C484:C515)</f>
        <v>332308.04721100006</v>
      </c>
      <c r="D482" s="142">
        <f t="shared" si="26"/>
        <v>16566.687967000002</v>
      </c>
      <c r="E482" s="142">
        <f t="shared" si="26"/>
        <v>19092.983793999992</v>
      </c>
      <c r="F482" s="142">
        <f t="shared" si="26"/>
        <v>2253.069559</v>
      </c>
      <c r="G482" s="142">
        <f t="shared" si="26"/>
        <v>255.76139200000003</v>
      </c>
      <c r="H482" s="142">
        <f t="shared" si="26"/>
        <v>8414.8476140000021</v>
      </c>
      <c r="I482" s="142">
        <f t="shared" si="26"/>
        <v>7185.2861520000006</v>
      </c>
      <c r="J482" s="142">
        <f t="shared" si="26"/>
        <v>6518.7527109999992</v>
      </c>
      <c r="K482" s="142">
        <f t="shared" si="26"/>
        <v>44732.184140000005</v>
      </c>
      <c r="M482" s="134"/>
      <c r="N482" s="134"/>
      <c r="O482" s="134"/>
      <c r="P482" s="134"/>
      <c r="AA482" s="147"/>
      <c r="AB482" s="148"/>
      <c r="AC482" s="148"/>
      <c r="AD482" s="148"/>
      <c r="AE482" s="148"/>
      <c r="AF482" s="148"/>
      <c r="AG482" s="148"/>
      <c r="AH482" s="148"/>
      <c r="AI482" s="147"/>
    </row>
    <row r="483" spans="1:35" s="113" customFormat="1" ht="3.95" customHeight="1">
      <c r="A483" s="140"/>
      <c r="B483" s="142"/>
      <c r="C483" s="142"/>
      <c r="D483" s="142"/>
      <c r="E483" s="142"/>
      <c r="F483" s="142"/>
      <c r="G483" s="142"/>
      <c r="H483" s="142"/>
      <c r="I483" s="142"/>
      <c r="J483" s="142"/>
      <c r="K483" s="142"/>
      <c r="M483" s="134"/>
      <c r="N483" s="134"/>
      <c r="O483" s="134"/>
      <c r="P483" s="134"/>
      <c r="AA483" s="147"/>
      <c r="AB483" s="148"/>
      <c r="AC483" s="148"/>
      <c r="AD483" s="148"/>
      <c r="AE483" s="148"/>
      <c r="AF483" s="148"/>
      <c r="AG483" s="148"/>
      <c r="AH483" s="148"/>
      <c r="AI483" s="147"/>
    </row>
    <row r="484" spans="1:35" s="113" customFormat="1" ht="9" customHeight="1">
      <c r="A484" s="144" t="s">
        <v>104</v>
      </c>
      <c r="B484" s="145">
        <f>SUM(C484:K484)</f>
        <v>4820.4312779999991</v>
      </c>
      <c r="C484" s="145">
        <v>3692.723508</v>
      </c>
      <c r="D484" s="145">
        <v>467.07529</v>
      </c>
      <c r="E484" s="145">
        <v>17.730669000000002</v>
      </c>
      <c r="F484" s="145">
        <v>0</v>
      </c>
      <c r="G484" s="145">
        <v>0</v>
      </c>
      <c r="H484" s="145">
        <v>120.07968299999999</v>
      </c>
      <c r="I484" s="145">
        <v>60.180554999999998</v>
      </c>
      <c r="J484" s="145">
        <v>65.88143500000001</v>
      </c>
      <c r="K484" s="145">
        <v>396.76013799999998</v>
      </c>
      <c r="M484" s="135"/>
      <c r="N484" s="135"/>
      <c r="O484" s="135"/>
      <c r="P484" s="134"/>
      <c r="Q484" s="128"/>
      <c r="R484" s="128"/>
      <c r="S484" s="128"/>
      <c r="T484" s="128"/>
      <c r="U484" s="128"/>
      <c r="V484" s="128"/>
      <c r="AA484" s="147"/>
      <c r="AB484" s="148"/>
      <c r="AC484" s="148"/>
      <c r="AD484" s="148"/>
      <c r="AE484" s="148"/>
      <c r="AF484" s="148"/>
      <c r="AG484" s="148"/>
      <c r="AH484" s="148"/>
      <c r="AI484" s="147"/>
    </row>
    <row r="485" spans="1:35" s="113" customFormat="1" ht="9" customHeight="1">
      <c r="A485" s="144" t="s">
        <v>3</v>
      </c>
      <c r="B485" s="145">
        <f t="shared" ref="B485:B515" si="27">SUM(C485:K485)</f>
        <v>12393.397520999999</v>
      </c>
      <c r="C485" s="145">
        <v>9499.5540069999988</v>
      </c>
      <c r="D485" s="145">
        <v>224.97081099999997</v>
      </c>
      <c r="E485" s="145">
        <v>471.46586100000002</v>
      </c>
      <c r="F485" s="145">
        <v>87.480446000000001</v>
      </c>
      <c r="G485" s="145">
        <v>0</v>
      </c>
      <c r="H485" s="145">
        <v>533.04279299999996</v>
      </c>
      <c r="I485" s="145">
        <v>237.50312100000005</v>
      </c>
      <c r="J485" s="145">
        <v>144.229085</v>
      </c>
      <c r="K485" s="145">
        <v>1195.1513969999999</v>
      </c>
      <c r="M485" s="135"/>
      <c r="N485" s="135"/>
      <c r="O485" s="135"/>
      <c r="Q485" s="128"/>
      <c r="R485" s="128"/>
      <c r="S485" s="128"/>
      <c r="T485" s="128"/>
      <c r="U485" s="128"/>
      <c r="V485" s="128"/>
      <c r="AA485" s="147"/>
      <c r="AB485" s="148"/>
      <c r="AC485" s="148"/>
      <c r="AD485" s="148"/>
      <c r="AE485" s="148"/>
      <c r="AF485" s="148"/>
      <c r="AG485" s="148"/>
      <c r="AH485" s="148"/>
      <c r="AI485" s="147"/>
    </row>
    <row r="486" spans="1:35" s="113" customFormat="1" ht="9" customHeight="1">
      <c r="A486" s="144" t="s">
        <v>105</v>
      </c>
      <c r="B486" s="145">
        <f t="shared" si="27"/>
        <v>2982.0897690000006</v>
      </c>
      <c r="C486" s="145">
        <v>2262.9651190000004</v>
      </c>
      <c r="D486" s="145">
        <v>126.34298800000001</v>
      </c>
      <c r="E486" s="145">
        <v>108.327714</v>
      </c>
      <c r="F486" s="145">
        <v>0.23066299999999998</v>
      </c>
      <c r="G486" s="145">
        <v>0</v>
      </c>
      <c r="H486" s="145">
        <v>114.352788</v>
      </c>
      <c r="I486" s="145">
        <v>63.586428000000005</v>
      </c>
      <c r="J486" s="145">
        <v>33.657069999999997</v>
      </c>
      <c r="K486" s="145">
        <v>272.62699900000001</v>
      </c>
      <c r="M486" s="135"/>
      <c r="N486" s="135"/>
      <c r="O486" s="135"/>
      <c r="Q486" s="128"/>
      <c r="R486" s="128"/>
      <c r="S486" s="128"/>
      <c r="T486" s="128"/>
      <c r="U486" s="128"/>
      <c r="V486" s="128"/>
      <c r="AA486" s="147"/>
      <c r="AB486" s="148"/>
      <c r="AC486" s="148"/>
      <c r="AD486" s="148"/>
      <c r="AE486" s="148"/>
      <c r="AF486" s="148"/>
      <c r="AG486" s="148"/>
      <c r="AH486" s="148"/>
      <c r="AI486" s="147"/>
    </row>
    <row r="487" spans="1:35" s="113" customFormat="1" ht="9" customHeight="1">
      <c r="A487" s="137" t="s">
        <v>5</v>
      </c>
      <c r="B487" s="121">
        <f t="shared" si="27"/>
        <v>5625.8224650000002</v>
      </c>
      <c r="C487" s="121">
        <v>3216.2265810000004</v>
      </c>
      <c r="D487" s="121">
        <v>206.382048</v>
      </c>
      <c r="E487" s="121">
        <v>17.362694000000001</v>
      </c>
      <c r="F487" s="121">
        <v>7.3884409999999994</v>
      </c>
      <c r="G487" s="121">
        <v>169.85711900000001</v>
      </c>
      <c r="H487" s="121">
        <v>115.68592199999998</v>
      </c>
      <c r="I487" s="121">
        <v>47.059930999999999</v>
      </c>
      <c r="J487" s="121">
        <v>35.695885000000004</v>
      </c>
      <c r="K487" s="121">
        <v>1810.1638440000002</v>
      </c>
      <c r="M487" s="135"/>
      <c r="N487" s="135"/>
      <c r="O487" s="135"/>
      <c r="Q487" s="128"/>
      <c r="R487" s="128"/>
      <c r="S487" s="128"/>
      <c r="T487" s="128"/>
      <c r="U487" s="128"/>
      <c r="V487" s="128"/>
      <c r="AA487" s="147"/>
      <c r="AB487" s="148"/>
      <c r="AC487" s="148"/>
      <c r="AD487" s="148"/>
      <c r="AE487" s="148"/>
      <c r="AF487" s="148"/>
      <c r="AG487" s="148"/>
      <c r="AH487" s="148"/>
      <c r="AI487" s="147"/>
    </row>
    <row r="488" spans="1:35" s="113" customFormat="1" ht="9" customHeight="1">
      <c r="A488" s="144" t="s">
        <v>6</v>
      </c>
      <c r="B488" s="145">
        <f t="shared" si="27"/>
        <v>10581.87686</v>
      </c>
      <c r="C488" s="145">
        <v>8000.0929559999995</v>
      </c>
      <c r="D488" s="145">
        <v>256.79850299999998</v>
      </c>
      <c r="E488" s="145">
        <v>571.05766400000005</v>
      </c>
      <c r="F488" s="145">
        <v>54.52132300000001</v>
      </c>
      <c r="G488" s="145">
        <v>6.2829999999999995E-3</v>
      </c>
      <c r="H488" s="145">
        <v>288.38642200000004</v>
      </c>
      <c r="I488" s="145">
        <v>205.22850300000002</v>
      </c>
      <c r="J488" s="145">
        <v>293.34841900000004</v>
      </c>
      <c r="K488" s="145">
        <v>912.43678699999998</v>
      </c>
      <c r="M488" s="135"/>
      <c r="N488" s="135"/>
      <c r="O488" s="135"/>
      <c r="Q488" s="128"/>
      <c r="R488" s="128"/>
      <c r="S488" s="128"/>
      <c r="T488" s="128"/>
      <c r="U488" s="128"/>
      <c r="V488" s="128"/>
      <c r="AA488" s="147"/>
      <c r="AB488" s="148"/>
      <c r="AC488" s="148"/>
      <c r="AD488" s="148"/>
      <c r="AE488" s="148"/>
      <c r="AF488" s="148"/>
      <c r="AG488" s="148"/>
      <c r="AH488" s="148"/>
      <c r="AI488" s="147"/>
    </row>
    <row r="489" spans="1:35" s="113" customFormat="1" ht="9" customHeight="1">
      <c r="A489" s="144" t="s">
        <v>7</v>
      </c>
      <c r="B489" s="145">
        <f t="shared" si="27"/>
        <v>3084.31529</v>
      </c>
      <c r="C489" s="145">
        <v>2312.3242</v>
      </c>
      <c r="D489" s="145">
        <v>252.71092399999998</v>
      </c>
      <c r="E489" s="145">
        <v>14.067373999999999</v>
      </c>
      <c r="F489" s="145">
        <v>52.796033999999992</v>
      </c>
      <c r="G489" s="145">
        <v>0</v>
      </c>
      <c r="H489" s="145">
        <v>100.195404</v>
      </c>
      <c r="I489" s="145">
        <v>41.586538999999988</v>
      </c>
      <c r="J489" s="145">
        <v>39.392465999999999</v>
      </c>
      <c r="K489" s="145">
        <v>271.24234900000005</v>
      </c>
      <c r="M489" s="135"/>
      <c r="N489" s="135"/>
      <c r="O489" s="135"/>
      <c r="Q489" s="128"/>
      <c r="R489" s="128"/>
      <c r="S489" s="128"/>
      <c r="T489" s="128"/>
      <c r="U489" s="128"/>
      <c r="V489" s="128"/>
      <c r="AA489" s="147"/>
      <c r="AB489" s="148"/>
      <c r="AC489" s="148"/>
      <c r="AD489" s="148"/>
      <c r="AE489" s="148"/>
      <c r="AF489" s="148"/>
      <c r="AG489" s="148"/>
      <c r="AH489" s="148"/>
      <c r="AI489" s="147"/>
    </row>
    <row r="490" spans="1:35" s="113" customFormat="1" ht="9" customHeight="1">
      <c r="A490" s="144" t="s">
        <v>8</v>
      </c>
      <c r="B490" s="145">
        <f t="shared" si="27"/>
        <v>17481.803714000001</v>
      </c>
      <c r="C490" s="145">
        <v>14824.635647000001</v>
      </c>
      <c r="D490" s="145">
        <v>278.137246</v>
      </c>
      <c r="E490" s="145">
        <v>78.795716999999996</v>
      </c>
      <c r="F490" s="145">
        <v>2.9736459999999996</v>
      </c>
      <c r="G490" s="145">
        <v>0</v>
      </c>
      <c r="H490" s="145">
        <v>179.41614300000001</v>
      </c>
      <c r="I490" s="145">
        <v>131.38679400000001</v>
      </c>
      <c r="J490" s="145">
        <v>107.81439199999998</v>
      </c>
      <c r="K490" s="145">
        <v>1878.644129</v>
      </c>
      <c r="M490" s="135"/>
      <c r="N490" s="135"/>
      <c r="O490" s="135"/>
      <c r="Q490" s="128"/>
      <c r="R490" s="128"/>
      <c r="S490" s="128"/>
      <c r="T490" s="128"/>
      <c r="U490" s="128"/>
      <c r="V490" s="128"/>
      <c r="AA490" s="147"/>
      <c r="AB490" s="148"/>
      <c r="AC490" s="148"/>
      <c r="AD490" s="148"/>
      <c r="AE490" s="148"/>
      <c r="AF490" s="148"/>
      <c r="AG490" s="148"/>
      <c r="AH490" s="148"/>
      <c r="AI490" s="147"/>
    </row>
    <row r="491" spans="1:35" s="113" customFormat="1" ht="9" customHeight="1">
      <c r="A491" s="137" t="s">
        <v>9</v>
      </c>
      <c r="B491" s="121">
        <f t="shared" si="27"/>
        <v>12556.612902999997</v>
      </c>
      <c r="C491" s="121">
        <v>9617.8754039999985</v>
      </c>
      <c r="D491" s="121">
        <v>336.25460199999998</v>
      </c>
      <c r="E491" s="121">
        <v>468.41955699999994</v>
      </c>
      <c r="F491" s="121">
        <v>90.663830999999988</v>
      </c>
      <c r="G491" s="121">
        <v>0</v>
      </c>
      <c r="H491" s="121">
        <v>332.31155199999995</v>
      </c>
      <c r="I491" s="121">
        <v>282.30115099999995</v>
      </c>
      <c r="J491" s="121">
        <v>217.30954899999995</v>
      </c>
      <c r="K491" s="121">
        <v>1211.477257</v>
      </c>
      <c r="M491" s="135"/>
      <c r="N491" s="135"/>
      <c r="O491" s="135"/>
      <c r="P491" s="119"/>
      <c r="Q491" s="128"/>
      <c r="R491" s="128"/>
      <c r="S491" s="128"/>
      <c r="T491" s="128"/>
      <c r="U491" s="128"/>
      <c r="V491" s="128"/>
      <c r="AA491" s="147"/>
      <c r="AB491" s="148"/>
      <c r="AC491" s="148"/>
      <c r="AD491" s="148"/>
      <c r="AE491" s="148"/>
      <c r="AF491" s="148"/>
      <c r="AG491" s="148"/>
      <c r="AH491" s="148"/>
      <c r="AI491" s="147"/>
    </row>
    <row r="492" spans="1:35" s="113" customFormat="1" ht="9" customHeight="1">
      <c r="A492" s="144" t="s">
        <v>10</v>
      </c>
      <c r="B492" s="145">
        <f t="shared" si="27"/>
        <v>52591.564001000013</v>
      </c>
      <c r="C492" s="145">
        <v>39458.844664000004</v>
      </c>
      <c r="D492" s="145">
        <v>2275.9640480000003</v>
      </c>
      <c r="E492" s="145">
        <v>4817.8998759999995</v>
      </c>
      <c r="F492" s="145">
        <v>0</v>
      </c>
      <c r="G492" s="145">
        <v>0</v>
      </c>
      <c r="H492" s="145">
        <v>654.12052900000003</v>
      </c>
      <c r="I492" s="145">
        <v>815.03039399999989</v>
      </c>
      <c r="J492" s="145">
        <v>1355.5435969999999</v>
      </c>
      <c r="K492" s="145">
        <v>3214.1608930000002</v>
      </c>
      <c r="M492" s="135"/>
      <c r="N492" s="135"/>
      <c r="O492" s="135"/>
      <c r="P492" s="119"/>
      <c r="Q492" s="128"/>
      <c r="R492" s="128"/>
      <c r="S492" s="128"/>
      <c r="T492" s="128"/>
      <c r="U492" s="128"/>
      <c r="V492" s="128"/>
      <c r="AA492" s="147"/>
      <c r="AB492" s="148"/>
      <c r="AC492" s="148"/>
      <c r="AD492" s="148"/>
      <c r="AE492" s="148"/>
      <c r="AF492" s="148"/>
      <c r="AG492" s="148"/>
      <c r="AH492" s="148"/>
      <c r="AI492" s="147"/>
    </row>
    <row r="493" spans="1:35" s="113" customFormat="1" ht="9" customHeight="1">
      <c r="A493" s="144" t="s">
        <v>11</v>
      </c>
      <c r="B493" s="145">
        <f t="shared" si="27"/>
        <v>5634.9237699999994</v>
      </c>
      <c r="C493" s="145">
        <v>4384.9867259999992</v>
      </c>
      <c r="D493" s="145">
        <v>398.48944999999998</v>
      </c>
      <c r="E493" s="145">
        <v>147.577653</v>
      </c>
      <c r="F493" s="145">
        <v>0</v>
      </c>
      <c r="G493" s="145">
        <v>0</v>
      </c>
      <c r="H493" s="145">
        <v>103.11521999999999</v>
      </c>
      <c r="I493" s="145">
        <v>91.919922</v>
      </c>
      <c r="J493" s="145">
        <v>32.644112</v>
      </c>
      <c r="K493" s="145">
        <v>476.19068699999997</v>
      </c>
      <c r="M493" s="135"/>
      <c r="N493" s="135"/>
      <c r="O493" s="135"/>
      <c r="P493" s="134"/>
      <c r="Q493" s="128"/>
      <c r="R493" s="128"/>
      <c r="S493" s="128"/>
      <c r="T493" s="128"/>
      <c r="U493" s="128"/>
      <c r="V493" s="128"/>
      <c r="AA493" s="147"/>
      <c r="AB493" s="148"/>
      <c r="AC493" s="148"/>
      <c r="AD493" s="148"/>
      <c r="AE493" s="148"/>
      <c r="AF493" s="148"/>
      <c r="AG493" s="148"/>
      <c r="AH493" s="148"/>
      <c r="AI493" s="147"/>
    </row>
    <row r="494" spans="1:35" s="113" customFormat="1" ht="9" customHeight="1">
      <c r="A494" s="144" t="s">
        <v>12</v>
      </c>
      <c r="B494" s="145">
        <f t="shared" si="27"/>
        <v>16847.789481000003</v>
      </c>
      <c r="C494" s="145">
        <v>13241.856524999999</v>
      </c>
      <c r="D494" s="145">
        <v>530.92042100000003</v>
      </c>
      <c r="E494" s="145">
        <v>695.96372900000006</v>
      </c>
      <c r="F494" s="145">
        <v>0</v>
      </c>
      <c r="G494" s="145">
        <v>0</v>
      </c>
      <c r="H494" s="145">
        <v>301.70925100000005</v>
      </c>
      <c r="I494" s="145">
        <v>320.64538699999997</v>
      </c>
      <c r="J494" s="145">
        <v>214.27174199999999</v>
      </c>
      <c r="K494" s="145">
        <v>1542.4224260000001</v>
      </c>
      <c r="M494" s="135"/>
      <c r="N494" s="135"/>
      <c r="O494" s="135"/>
      <c r="P494" s="134"/>
      <c r="Q494" s="128"/>
      <c r="R494" s="128"/>
      <c r="S494" s="128"/>
      <c r="T494" s="128"/>
      <c r="U494" s="128"/>
      <c r="V494" s="128"/>
      <c r="AA494" s="147"/>
      <c r="AB494" s="148"/>
      <c r="AC494" s="148"/>
      <c r="AD494" s="148"/>
      <c r="AE494" s="148"/>
      <c r="AF494" s="148"/>
      <c r="AG494" s="148"/>
      <c r="AH494" s="148"/>
      <c r="AI494" s="147"/>
    </row>
    <row r="495" spans="1:35" s="113" customFormat="1" ht="9" customHeight="1">
      <c r="A495" s="137" t="s">
        <v>13</v>
      </c>
      <c r="B495" s="121">
        <f t="shared" si="27"/>
        <v>9522.5507100000013</v>
      </c>
      <c r="C495" s="121">
        <v>7634.6488120000004</v>
      </c>
      <c r="D495" s="121">
        <v>216.53100600000002</v>
      </c>
      <c r="E495" s="121">
        <v>197.96861100000001</v>
      </c>
      <c r="F495" s="121">
        <v>2.1538519999999997</v>
      </c>
      <c r="G495" s="121">
        <v>0</v>
      </c>
      <c r="H495" s="121">
        <v>153.64879500000001</v>
      </c>
      <c r="I495" s="121">
        <v>157.587808</v>
      </c>
      <c r="J495" s="121">
        <v>59.548917000000003</v>
      </c>
      <c r="K495" s="121">
        <v>1100.4629089999999</v>
      </c>
      <c r="M495" s="135"/>
      <c r="N495" s="135"/>
      <c r="O495" s="135"/>
      <c r="P495" s="134"/>
      <c r="Q495" s="128"/>
      <c r="R495" s="128"/>
      <c r="S495" s="128"/>
      <c r="T495" s="128"/>
      <c r="U495" s="128"/>
      <c r="V495" s="128"/>
    </row>
    <row r="496" spans="1:35" s="113" customFormat="1" ht="9" customHeight="1">
      <c r="A496" s="144" t="s">
        <v>14</v>
      </c>
      <c r="B496" s="145">
        <f t="shared" si="27"/>
        <v>8307.2820519999987</v>
      </c>
      <c r="C496" s="145">
        <v>6127.148326999999</v>
      </c>
      <c r="D496" s="145">
        <v>931.35663999999997</v>
      </c>
      <c r="E496" s="145">
        <v>232.12673999999998</v>
      </c>
      <c r="F496" s="145">
        <v>0</v>
      </c>
      <c r="G496" s="145">
        <v>0</v>
      </c>
      <c r="H496" s="145">
        <v>130.84062900000001</v>
      </c>
      <c r="I496" s="145">
        <v>110.631798</v>
      </c>
      <c r="J496" s="145">
        <v>65.599643</v>
      </c>
      <c r="K496" s="145">
        <v>709.57827500000008</v>
      </c>
      <c r="M496" s="135"/>
      <c r="N496" s="135"/>
      <c r="O496" s="135"/>
      <c r="P496" s="134"/>
      <c r="Q496" s="128"/>
      <c r="R496" s="128"/>
      <c r="S496" s="128"/>
      <c r="T496" s="128"/>
      <c r="U496" s="128"/>
      <c r="V496" s="128"/>
    </row>
    <row r="497" spans="1:22" s="113" customFormat="1" ht="9" customHeight="1">
      <c r="A497" s="144" t="s">
        <v>15</v>
      </c>
      <c r="B497" s="145">
        <f t="shared" si="27"/>
        <v>28071.052138000006</v>
      </c>
      <c r="C497" s="145">
        <v>21530.301866000002</v>
      </c>
      <c r="D497" s="145">
        <v>590.12182200000007</v>
      </c>
      <c r="E497" s="145">
        <v>1679.165868</v>
      </c>
      <c r="F497" s="145">
        <v>0</v>
      </c>
      <c r="G497" s="145">
        <v>0</v>
      </c>
      <c r="H497" s="145">
        <v>741.24113299999988</v>
      </c>
      <c r="I497" s="145">
        <v>633.02789099999995</v>
      </c>
      <c r="J497" s="145">
        <v>522.44447600000001</v>
      </c>
      <c r="K497" s="145">
        <v>2374.7490820000003</v>
      </c>
      <c r="M497" s="135"/>
      <c r="N497" s="135"/>
      <c r="O497" s="135"/>
      <c r="P497" s="134"/>
      <c r="Q497" s="128"/>
      <c r="R497" s="128"/>
      <c r="S497" s="128"/>
      <c r="T497" s="128"/>
      <c r="U497" s="128"/>
      <c r="V497" s="128"/>
    </row>
    <row r="498" spans="1:22" s="113" customFormat="1" ht="9" customHeight="1">
      <c r="A498" s="144" t="s">
        <v>16</v>
      </c>
      <c r="B498" s="145">
        <f t="shared" si="27"/>
        <v>53409.655661999997</v>
      </c>
      <c r="C498" s="145">
        <v>43617.245268000006</v>
      </c>
      <c r="D498" s="145">
        <v>742.46618199999989</v>
      </c>
      <c r="E498" s="145">
        <v>2466.0403669999996</v>
      </c>
      <c r="F498" s="145">
        <v>0</v>
      </c>
      <c r="G498" s="145">
        <v>0</v>
      </c>
      <c r="H498" s="145">
        <v>693.90323199999989</v>
      </c>
      <c r="I498" s="145">
        <v>787.23788999999988</v>
      </c>
      <c r="J498" s="145">
        <v>793.19249100000013</v>
      </c>
      <c r="K498" s="145">
        <v>4309.570232</v>
      </c>
      <c r="M498" s="135"/>
      <c r="N498" s="135"/>
      <c r="O498" s="135"/>
      <c r="P498" s="134"/>
      <c r="Q498" s="128"/>
      <c r="R498" s="128"/>
      <c r="S498" s="128"/>
      <c r="T498" s="128"/>
      <c r="U498" s="128"/>
      <c r="V498" s="128"/>
    </row>
    <row r="499" spans="1:22" s="113" customFormat="1" ht="9" customHeight="1">
      <c r="A499" s="137" t="s">
        <v>17</v>
      </c>
      <c r="B499" s="121">
        <f t="shared" si="27"/>
        <v>13344.066305000002</v>
      </c>
      <c r="C499" s="121">
        <v>9838.2756230000014</v>
      </c>
      <c r="D499" s="121">
        <v>910.09874500000001</v>
      </c>
      <c r="E499" s="121">
        <v>461.97884099999999</v>
      </c>
      <c r="F499" s="121">
        <v>96.801594999999992</v>
      </c>
      <c r="G499" s="121">
        <v>0</v>
      </c>
      <c r="H499" s="121">
        <v>212.36456399999997</v>
      </c>
      <c r="I499" s="121">
        <v>292.97744599999999</v>
      </c>
      <c r="J499" s="121">
        <v>162.40427700000001</v>
      </c>
      <c r="K499" s="121">
        <v>1369.1652139999999</v>
      </c>
      <c r="M499" s="135"/>
      <c r="N499" s="135"/>
      <c r="O499" s="135"/>
      <c r="P499" s="134"/>
      <c r="Q499" s="128"/>
      <c r="R499" s="128"/>
      <c r="S499" s="128"/>
      <c r="T499" s="128"/>
      <c r="U499" s="128"/>
      <c r="V499" s="128"/>
    </row>
    <row r="500" spans="1:22" s="113" customFormat="1" ht="9" customHeight="1">
      <c r="A500" s="144" t="s">
        <v>18</v>
      </c>
      <c r="B500" s="145">
        <f t="shared" si="27"/>
        <v>6229.7033050000009</v>
      </c>
      <c r="C500" s="145">
        <v>4817.808755</v>
      </c>
      <c r="D500" s="145">
        <v>390.20637900000003</v>
      </c>
      <c r="E500" s="145">
        <v>210.82507800000002</v>
      </c>
      <c r="F500" s="145">
        <v>0</v>
      </c>
      <c r="G500" s="145">
        <v>0</v>
      </c>
      <c r="H500" s="145">
        <v>96.649586000000014</v>
      </c>
      <c r="I500" s="145">
        <v>102.292024</v>
      </c>
      <c r="J500" s="145">
        <v>76.747081999999978</v>
      </c>
      <c r="K500" s="145">
        <v>535.17440099999999</v>
      </c>
      <c r="M500" s="135"/>
      <c r="N500" s="135"/>
      <c r="O500" s="135"/>
      <c r="P500" s="134"/>
      <c r="Q500" s="128"/>
      <c r="R500" s="128"/>
      <c r="S500" s="128"/>
      <c r="T500" s="128"/>
      <c r="U500" s="128"/>
      <c r="V500" s="128"/>
    </row>
    <row r="501" spans="1:22" s="113" customFormat="1" ht="9" customHeight="1">
      <c r="A501" s="144" t="s">
        <v>19</v>
      </c>
      <c r="B501" s="145">
        <f t="shared" si="27"/>
        <v>4456.2990720000007</v>
      </c>
      <c r="C501" s="145">
        <v>3182.1078310000003</v>
      </c>
      <c r="D501" s="145">
        <v>361.11809999999997</v>
      </c>
      <c r="E501" s="145">
        <v>39.849513999999992</v>
      </c>
      <c r="F501" s="145">
        <v>0</v>
      </c>
      <c r="G501" s="145">
        <v>0</v>
      </c>
      <c r="H501" s="145">
        <v>128.10276399999998</v>
      </c>
      <c r="I501" s="145">
        <v>71.88628700000001</v>
      </c>
      <c r="J501" s="145">
        <v>23.616849999999999</v>
      </c>
      <c r="K501" s="145">
        <v>649.61772600000006</v>
      </c>
      <c r="M501" s="135"/>
      <c r="N501" s="135"/>
      <c r="O501" s="135"/>
      <c r="P501" s="134"/>
      <c r="Q501" s="128"/>
      <c r="R501" s="128"/>
      <c r="S501" s="128"/>
      <c r="T501" s="128"/>
      <c r="U501" s="128"/>
      <c r="V501" s="128"/>
    </row>
    <row r="502" spans="1:22" s="113" customFormat="1" ht="9" customHeight="1">
      <c r="A502" s="144" t="s">
        <v>20</v>
      </c>
      <c r="B502" s="145">
        <f t="shared" si="27"/>
        <v>20436.563657000002</v>
      </c>
      <c r="C502" s="145">
        <v>15515.380510999999</v>
      </c>
      <c r="D502" s="145">
        <v>299.10686800000002</v>
      </c>
      <c r="E502" s="145">
        <v>1542.0931380000002</v>
      </c>
      <c r="F502" s="145">
        <v>40.408738</v>
      </c>
      <c r="G502" s="145">
        <v>0</v>
      </c>
      <c r="H502" s="145">
        <v>380.94873900000005</v>
      </c>
      <c r="I502" s="145">
        <v>582.21371199999999</v>
      </c>
      <c r="J502" s="145">
        <v>391.16642899999999</v>
      </c>
      <c r="K502" s="145">
        <v>1685.2455219999999</v>
      </c>
      <c r="M502" s="135"/>
      <c r="N502" s="135"/>
      <c r="O502" s="135"/>
      <c r="P502" s="134"/>
      <c r="Q502" s="128"/>
      <c r="R502" s="128"/>
      <c r="S502" s="128"/>
      <c r="T502" s="128"/>
      <c r="U502" s="128"/>
      <c r="V502" s="128"/>
    </row>
    <row r="503" spans="1:22" s="113" customFormat="1" ht="9" customHeight="1">
      <c r="A503" s="137" t="s">
        <v>21</v>
      </c>
      <c r="B503" s="121">
        <f t="shared" si="27"/>
        <v>11179.786330999998</v>
      </c>
      <c r="C503" s="121">
        <v>8440.2680189999992</v>
      </c>
      <c r="D503" s="121">
        <v>987.39440100000002</v>
      </c>
      <c r="E503" s="121">
        <v>196.99665699999994</v>
      </c>
      <c r="F503" s="121">
        <v>3.0829099999999996</v>
      </c>
      <c r="G503" s="121">
        <v>0</v>
      </c>
      <c r="H503" s="121">
        <v>125.61377300000002</v>
      </c>
      <c r="I503" s="121">
        <v>142.033423</v>
      </c>
      <c r="J503" s="121">
        <v>81.377537999999987</v>
      </c>
      <c r="K503" s="121">
        <v>1203.0196100000001</v>
      </c>
      <c r="M503" s="135"/>
      <c r="N503" s="135"/>
      <c r="O503" s="135"/>
      <c r="P503" s="134"/>
      <c r="Q503" s="128"/>
      <c r="R503" s="128"/>
      <c r="S503" s="128"/>
      <c r="T503" s="128"/>
      <c r="U503" s="128"/>
      <c r="V503" s="128"/>
    </row>
    <row r="504" spans="1:22" s="113" customFormat="1" ht="9" customHeight="1">
      <c r="A504" s="144" t="s">
        <v>22</v>
      </c>
      <c r="B504" s="145">
        <f t="shared" si="27"/>
        <v>18241.535816999996</v>
      </c>
      <c r="C504" s="145">
        <v>13899.384152000001</v>
      </c>
      <c r="D504" s="145">
        <v>877.79788300000007</v>
      </c>
      <c r="E504" s="145">
        <v>688.59565499999985</v>
      </c>
      <c r="F504" s="145">
        <v>0</v>
      </c>
      <c r="G504" s="145">
        <v>0</v>
      </c>
      <c r="H504" s="145">
        <v>350.22315400000002</v>
      </c>
      <c r="I504" s="145">
        <v>231.723702</v>
      </c>
      <c r="J504" s="145">
        <v>292.24420400000002</v>
      </c>
      <c r="K504" s="145">
        <v>1901.567067</v>
      </c>
      <c r="M504" s="135"/>
      <c r="N504" s="135"/>
      <c r="O504" s="135"/>
      <c r="P504" s="134"/>
      <c r="Q504" s="128"/>
      <c r="R504" s="128"/>
      <c r="S504" s="128"/>
      <c r="T504" s="128"/>
      <c r="U504" s="128"/>
      <c r="V504" s="128"/>
    </row>
    <row r="505" spans="1:22" s="113" customFormat="1" ht="9" customHeight="1">
      <c r="A505" s="144" t="s">
        <v>23</v>
      </c>
      <c r="B505" s="145">
        <f t="shared" si="27"/>
        <v>7152.6377119999997</v>
      </c>
      <c r="C505" s="145">
        <v>5543.7905290000008</v>
      </c>
      <c r="D505" s="145">
        <v>457.60472599999997</v>
      </c>
      <c r="E505" s="145">
        <v>56.095590000000001</v>
      </c>
      <c r="F505" s="145">
        <v>0</v>
      </c>
      <c r="G505" s="145">
        <v>0</v>
      </c>
      <c r="H505" s="145">
        <v>227.20993700000002</v>
      </c>
      <c r="I505" s="145">
        <v>83.960731999999993</v>
      </c>
      <c r="J505" s="145">
        <v>134.07934500000002</v>
      </c>
      <c r="K505" s="145">
        <v>649.89685299999996</v>
      </c>
      <c r="M505" s="135"/>
      <c r="N505" s="135"/>
      <c r="O505" s="135"/>
      <c r="P505" s="134"/>
      <c r="Q505" s="128"/>
      <c r="R505" s="128"/>
      <c r="S505" s="128"/>
      <c r="T505" s="128"/>
      <c r="U505" s="128"/>
      <c r="V505" s="128"/>
    </row>
    <row r="506" spans="1:22" s="113" customFormat="1" ht="9" customHeight="1">
      <c r="A506" s="144" t="s">
        <v>106</v>
      </c>
      <c r="B506" s="145">
        <f t="shared" si="27"/>
        <v>5694.8824649999997</v>
      </c>
      <c r="C506" s="145">
        <v>3951.8320009999998</v>
      </c>
      <c r="D506" s="145">
        <v>294.42922599999997</v>
      </c>
      <c r="E506" s="145">
        <v>322.64227499999998</v>
      </c>
      <c r="F506" s="145">
        <v>10.66602</v>
      </c>
      <c r="G506" s="145">
        <v>0</v>
      </c>
      <c r="H506" s="145">
        <v>374.58981999999997</v>
      </c>
      <c r="I506" s="145">
        <v>132.19609000000003</v>
      </c>
      <c r="J506" s="145">
        <v>159.25343800000002</v>
      </c>
      <c r="K506" s="145">
        <v>449.27359500000006</v>
      </c>
      <c r="M506" s="135"/>
      <c r="N506" s="135"/>
      <c r="O506" s="135"/>
      <c r="P506" s="134"/>
      <c r="Q506" s="128"/>
      <c r="R506" s="128"/>
      <c r="S506" s="128"/>
      <c r="T506" s="128"/>
      <c r="U506" s="128"/>
      <c r="V506" s="128"/>
    </row>
    <row r="507" spans="1:22" s="113" customFormat="1" ht="9" customHeight="1">
      <c r="A507" s="137" t="s">
        <v>25</v>
      </c>
      <c r="B507" s="121">
        <f t="shared" si="27"/>
        <v>8346.0284190000002</v>
      </c>
      <c r="C507" s="121">
        <v>6404.2209149999999</v>
      </c>
      <c r="D507" s="121">
        <v>465.11690099999998</v>
      </c>
      <c r="E507" s="121">
        <v>461.83418900000004</v>
      </c>
      <c r="F507" s="121">
        <v>0</v>
      </c>
      <c r="G507" s="121">
        <v>0</v>
      </c>
      <c r="H507" s="121">
        <v>126.383162</v>
      </c>
      <c r="I507" s="121">
        <v>135.74877499999999</v>
      </c>
      <c r="J507" s="121">
        <v>101.678546</v>
      </c>
      <c r="K507" s="121">
        <v>651.045931</v>
      </c>
      <c r="M507" s="135"/>
      <c r="N507" s="135"/>
      <c r="O507" s="135"/>
      <c r="P507" s="134"/>
      <c r="Q507" s="128"/>
      <c r="R507" s="128"/>
      <c r="S507" s="128"/>
      <c r="T507" s="128"/>
      <c r="U507" s="128"/>
      <c r="V507" s="128"/>
    </row>
    <row r="508" spans="1:22" s="113" customFormat="1" ht="9" customHeight="1">
      <c r="A508" s="144" t="s">
        <v>26</v>
      </c>
      <c r="B508" s="145">
        <f t="shared" si="27"/>
        <v>11008.075666000001</v>
      </c>
      <c r="C508" s="145">
        <v>8064.1249229999994</v>
      </c>
      <c r="D508" s="145">
        <v>225.872153</v>
      </c>
      <c r="E508" s="145">
        <v>491.45036299999992</v>
      </c>
      <c r="F508" s="145">
        <v>5.0844449999999997</v>
      </c>
      <c r="G508" s="145">
        <v>0</v>
      </c>
      <c r="H508" s="145">
        <v>325.80106499999999</v>
      </c>
      <c r="I508" s="145">
        <v>241.87156199999998</v>
      </c>
      <c r="J508" s="145">
        <v>213.79517300000003</v>
      </c>
      <c r="K508" s="145">
        <v>1440.0759820000001</v>
      </c>
      <c r="M508" s="135"/>
      <c r="N508" s="135"/>
      <c r="O508" s="135"/>
      <c r="Q508" s="128"/>
      <c r="R508" s="128"/>
      <c r="S508" s="128"/>
      <c r="T508" s="128"/>
      <c r="U508" s="128"/>
      <c r="V508" s="128"/>
    </row>
    <row r="509" spans="1:22" s="113" customFormat="1" ht="9" customHeight="1">
      <c r="A509" s="144" t="s">
        <v>27</v>
      </c>
      <c r="B509" s="145">
        <f t="shared" si="27"/>
        <v>13020.734095999998</v>
      </c>
      <c r="C509" s="145">
        <v>8167.5327690000004</v>
      </c>
      <c r="D509" s="145">
        <v>188.32522900000004</v>
      </c>
      <c r="E509" s="145">
        <v>464.29103200000003</v>
      </c>
      <c r="F509" s="145">
        <v>112.20307</v>
      </c>
      <c r="G509" s="145">
        <v>0</v>
      </c>
      <c r="H509" s="145">
        <v>424.70160900000002</v>
      </c>
      <c r="I509" s="145">
        <v>244.90135300000003</v>
      </c>
      <c r="J509" s="145">
        <v>173.190462</v>
      </c>
      <c r="K509" s="145">
        <v>3245.5885720000001</v>
      </c>
      <c r="M509" s="135"/>
      <c r="N509" s="135"/>
      <c r="O509" s="135"/>
      <c r="Q509" s="128"/>
      <c r="R509" s="128"/>
      <c r="S509" s="128"/>
      <c r="T509" s="128"/>
      <c r="U509" s="128"/>
      <c r="V509" s="128"/>
    </row>
    <row r="510" spans="1:22" s="113" customFormat="1" ht="9" customHeight="1">
      <c r="A510" s="144" t="s">
        <v>28</v>
      </c>
      <c r="B510" s="145">
        <f t="shared" si="27"/>
        <v>16533.435265000004</v>
      </c>
      <c r="C510" s="145">
        <v>12378.135657000001</v>
      </c>
      <c r="D510" s="145">
        <v>437.12947800000012</v>
      </c>
      <c r="E510" s="145">
        <v>322.93182199999995</v>
      </c>
      <c r="F510" s="145">
        <v>0</v>
      </c>
      <c r="G510" s="145">
        <v>30.295082999999998</v>
      </c>
      <c r="H510" s="145">
        <v>92.171675000000008</v>
      </c>
      <c r="I510" s="145">
        <v>122.29577</v>
      </c>
      <c r="J510" s="145">
        <v>107.118611</v>
      </c>
      <c r="K510" s="145">
        <v>3043.3571690000003</v>
      </c>
      <c r="M510" s="135"/>
      <c r="N510" s="135"/>
      <c r="O510" s="135"/>
      <c r="Q510" s="128"/>
      <c r="R510" s="128"/>
      <c r="S510" s="128"/>
      <c r="T510" s="128"/>
      <c r="U510" s="128"/>
      <c r="V510" s="128"/>
    </row>
    <row r="511" spans="1:22" s="113" customFormat="1" ht="9" customHeight="1">
      <c r="A511" s="137" t="s">
        <v>29</v>
      </c>
      <c r="B511" s="121">
        <f t="shared" si="27"/>
        <v>14170.704061999999</v>
      </c>
      <c r="C511" s="121">
        <v>9366.4975999999988</v>
      </c>
      <c r="D511" s="121">
        <v>447.414849</v>
      </c>
      <c r="E511" s="121">
        <v>614.33300299999996</v>
      </c>
      <c r="F511" s="121">
        <v>1562.6563660000002</v>
      </c>
      <c r="G511" s="121">
        <v>2.7169219999999998</v>
      </c>
      <c r="H511" s="121">
        <v>221.42534699999999</v>
      </c>
      <c r="I511" s="121">
        <v>254.10507699999999</v>
      </c>
      <c r="J511" s="121">
        <v>241.20074199999999</v>
      </c>
      <c r="K511" s="121">
        <v>1460.3541559999999</v>
      </c>
      <c r="M511" s="135"/>
      <c r="N511" s="135"/>
      <c r="O511" s="135"/>
      <c r="Q511" s="128"/>
      <c r="R511" s="128"/>
      <c r="S511" s="128"/>
      <c r="T511" s="128"/>
      <c r="U511" s="128"/>
      <c r="V511" s="128"/>
    </row>
    <row r="512" spans="1:22" s="113" customFormat="1" ht="9" customHeight="1">
      <c r="A512" s="144" t="s">
        <v>30</v>
      </c>
      <c r="B512" s="145">
        <f t="shared" si="27"/>
        <v>4566.8139149999997</v>
      </c>
      <c r="C512" s="145">
        <v>3363.8647679999999</v>
      </c>
      <c r="D512" s="145">
        <v>325.04643100000004</v>
      </c>
      <c r="E512" s="145">
        <v>64.470134000000002</v>
      </c>
      <c r="F512" s="145">
        <v>0</v>
      </c>
      <c r="G512" s="145">
        <v>0</v>
      </c>
      <c r="H512" s="145">
        <v>47.227070999999995</v>
      </c>
      <c r="I512" s="145">
        <v>22.586493000000001</v>
      </c>
      <c r="J512" s="145">
        <v>19.625640000000001</v>
      </c>
      <c r="K512" s="145">
        <v>723.99337800000001</v>
      </c>
      <c r="M512" s="135"/>
      <c r="N512" s="135"/>
      <c r="O512" s="135"/>
      <c r="Q512" s="128"/>
      <c r="R512" s="128"/>
      <c r="S512" s="128"/>
      <c r="T512" s="128"/>
      <c r="U512" s="128"/>
      <c r="V512" s="128"/>
    </row>
    <row r="513" spans="1:35" s="113" customFormat="1" ht="9" customHeight="1">
      <c r="A513" s="144" t="s">
        <v>31</v>
      </c>
      <c r="B513" s="145">
        <f t="shared" si="27"/>
        <v>25972.583531999997</v>
      </c>
      <c r="C513" s="145">
        <v>20681.874053</v>
      </c>
      <c r="D513" s="145">
        <v>698.65329100000008</v>
      </c>
      <c r="E513" s="145">
        <v>877.33856700000013</v>
      </c>
      <c r="F513" s="145">
        <v>113.55923800000001</v>
      </c>
      <c r="G513" s="145">
        <v>52.885984999999998</v>
      </c>
      <c r="H513" s="145">
        <v>365.79200199999997</v>
      </c>
      <c r="I513" s="145">
        <v>279.68464799999998</v>
      </c>
      <c r="J513" s="145">
        <v>263.64956799999999</v>
      </c>
      <c r="K513" s="145">
        <v>2639.1461800000006</v>
      </c>
      <c r="M513" s="135"/>
      <c r="N513" s="135"/>
      <c r="O513" s="135"/>
      <c r="Q513" s="128"/>
      <c r="R513" s="128"/>
      <c r="S513" s="128"/>
      <c r="T513" s="128"/>
      <c r="U513" s="128"/>
      <c r="V513" s="128"/>
    </row>
    <row r="514" spans="1:35" s="113" customFormat="1" ht="9" customHeight="1">
      <c r="A514" s="144" t="s">
        <v>32</v>
      </c>
      <c r="B514" s="145">
        <f t="shared" si="27"/>
        <v>7023.810066</v>
      </c>
      <c r="C514" s="145">
        <v>5271.5456210000002</v>
      </c>
      <c r="D514" s="145">
        <v>640.30748799999992</v>
      </c>
      <c r="E514" s="145">
        <v>146.97921399999998</v>
      </c>
      <c r="F514" s="145">
        <v>10.398940999999999</v>
      </c>
      <c r="G514" s="145">
        <v>0</v>
      </c>
      <c r="H514" s="145">
        <v>164.64818600000001</v>
      </c>
      <c r="I514" s="145">
        <v>166.202753</v>
      </c>
      <c r="J514" s="145">
        <v>73.834058999999996</v>
      </c>
      <c r="K514" s="145">
        <v>549.89380400000005</v>
      </c>
      <c r="M514" s="135"/>
      <c r="N514" s="135"/>
      <c r="O514" s="135"/>
      <c r="Q514" s="128"/>
      <c r="R514" s="128"/>
      <c r="S514" s="128"/>
      <c r="T514" s="128"/>
      <c r="U514" s="128"/>
      <c r="V514" s="128"/>
    </row>
    <row r="515" spans="1:35" s="113" customFormat="1" ht="9" customHeight="1">
      <c r="A515" s="137" t="s">
        <v>33</v>
      </c>
      <c r="B515" s="121">
        <f t="shared" si="27"/>
        <v>6038.7932409999994</v>
      </c>
      <c r="C515" s="121">
        <v>3999.9738740000003</v>
      </c>
      <c r="D515" s="121">
        <v>726.54383799999994</v>
      </c>
      <c r="E515" s="121">
        <v>146.308628</v>
      </c>
      <c r="F515" s="121">
        <v>0</v>
      </c>
      <c r="G515" s="121">
        <v>0</v>
      </c>
      <c r="H515" s="121">
        <v>188.94566400000002</v>
      </c>
      <c r="I515" s="121">
        <v>93.692193000000003</v>
      </c>
      <c r="J515" s="121">
        <v>23.197467999999997</v>
      </c>
      <c r="K515" s="121">
        <v>860.13157599999988</v>
      </c>
      <c r="M515" s="135"/>
      <c r="N515" s="135"/>
      <c r="O515" s="135"/>
      <c r="Q515" s="128"/>
      <c r="R515" s="128"/>
      <c r="S515" s="128"/>
      <c r="T515" s="128"/>
      <c r="U515" s="128"/>
      <c r="V515" s="128"/>
    </row>
    <row r="516" spans="1:35" s="113" customFormat="1" ht="9" customHeight="1">
      <c r="B516" s="141"/>
      <c r="C516" s="141"/>
      <c r="D516" s="141"/>
      <c r="E516" s="141"/>
      <c r="F516" s="141"/>
      <c r="G516" s="141"/>
      <c r="H516" s="141"/>
      <c r="I516" s="141"/>
      <c r="J516" s="141"/>
      <c r="K516" s="141"/>
      <c r="L516" s="133"/>
      <c r="M516" s="143"/>
      <c r="N516" s="143"/>
      <c r="O516" s="143"/>
      <c r="P516" s="143"/>
      <c r="Q516" s="133"/>
      <c r="R516" s="133"/>
      <c r="S516" s="133"/>
      <c r="T516" s="133"/>
      <c r="AA516" s="147"/>
      <c r="AB516" s="148"/>
      <c r="AC516" s="148"/>
      <c r="AD516" s="147"/>
      <c r="AE516" s="148"/>
      <c r="AF516" s="148"/>
      <c r="AG516" s="148"/>
      <c r="AH516" s="148"/>
      <c r="AI516" s="147"/>
    </row>
    <row r="517" spans="1:35" s="113" customFormat="1" ht="9" customHeight="1">
      <c r="A517" s="140">
        <v>2011</v>
      </c>
      <c r="B517" s="141"/>
      <c r="C517" s="141"/>
      <c r="D517" s="141"/>
      <c r="E517" s="141"/>
      <c r="F517" s="141"/>
      <c r="G517" s="141"/>
      <c r="H517" s="141"/>
      <c r="I517" s="141"/>
      <c r="J517" s="141"/>
      <c r="K517" s="141"/>
      <c r="L517" s="133"/>
      <c r="M517" s="143"/>
      <c r="N517" s="143"/>
      <c r="O517" s="143"/>
      <c r="P517" s="143"/>
      <c r="Q517" s="133"/>
      <c r="R517" s="133"/>
      <c r="S517" s="133"/>
      <c r="T517" s="133"/>
      <c r="AA517" s="147"/>
      <c r="AB517" s="148"/>
      <c r="AC517" s="148"/>
      <c r="AD517" s="147"/>
      <c r="AE517" s="148"/>
      <c r="AF517" s="148"/>
      <c r="AG517" s="148"/>
      <c r="AH517" s="148"/>
      <c r="AI517" s="147"/>
    </row>
    <row r="518" spans="1:35" s="113" customFormat="1" ht="9" customHeight="1">
      <c r="A518" s="140" t="s">
        <v>1</v>
      </c>
      <c r="B518" s="142">
        <f>SUM(B520:B551)</f>
        <v>477256.19053500006</v>
      </c>
      <c r="C518" s="142">
        <f t="shared" ref="C518:K518" si="28">SUM(C520:C551)</f>
        <v>366665.70924299996</v>
      </c>
      <c r="D518" s="142">
        <f t="shared" si="28"/>
        <v>18283.050286000005</v>
      </c>
      <c r="E518" s="142">
        <f t="shared" si="28"/>
        <v>16373.752832999999</v>
      </c>
      <c r="F518" s="142">
        <f t="shared" si="28"/>
        <v>2486.0883299999996</v>
      </c>
      <c r="G518" s="142">
        <f t="shared" si="28"/>
        <v>328.84730100000002</v>
      </c>
      <c r="H518" s="142">
        <f t="shared" si="28"/>
        <v>10709.742842999996</v>
      </c>
      <c r="I518" s="142">
        <f t="shared" si="28"/>
        <v>8017.7948310000011</v>
      </c>
      <c r="J518" s="142">
        <f t="shared" si="28"/>
        <v>6982.8396020000009</v>
      </c>
      <c r="K518" s="142">
        <f t="shared" si="28"/>
        <v>47408.365266000001</v>
      </c>
      <c r="M518" s="134"/>
      <c r="N518" s="134"/>
      <c r="O518" s="134"/>
      <c r="P518" s="134"/>
      <c r="AA518" s="147"/>
      <c r="AB518" s="148"/>
      <c r="AC518" s="148"/>
      <c r="AD518" s="148"/>
      <c r="AE518" s="148"/>
      <c r="AF518" s="148"/>
      <c r="AG518" s="148"/>
      <c r="AH518" s="148"/>
      <c r="AI518" s="147"/>
    </row>
    <row r="519" spans="1:35" s="113" customFormat="1" ht="3.95" customHeight="1">
      <c r="A519" s="140"/>
      <c r="B519" s="142"/>
      <c r="C519" s="142"/>
      <c r="D519" s="142"/>
      <c r="E519" s="142"/>
      <c r="F519" s="142"/>
      <c r="G519" s="142"/>
      <c r="H519" s="142"/>
      <c r="I519" s="142"/>
      <c r="J519" s="142"/>
      <c r="K519" s="142"/>
      <c r="M519" s="134"/>
      <c r="N519" s="134"/>
      <c r="O519" s="134"/>
      <c r="P519" s="134"/>
      <c r="AA519" s="147"/>
      <c r="AB519" s="148"/>
      <c r="AC519" s="148"/>
      <c r="AD519" s="148"/>
      <c r="AE519" s="148"/>
      <c r="AF519" s="148"/>
      <c r="AG519" s="148"/>
      <c r="AH519" s="148"/>
      <c r="AI519" s="147"/>
    </row>
    <row r="520" spans="1:35" s="113" customFormat="1" ht="9" customHeight="1">
      <c r="A520" s="144" t="s">
        <v>104</v>
      </c>
      <c r="B520" s="145">
        <f>SUM(C520:K520)</f>
        <v>5260.1198979999999</v>
      </c>
      <c r="C520" s="145">
        <v>4083.9669140000001</v>
      </c>
      <c r="D520" s="145">
        <v>482.882632</v>
      </c>
      <c r="E520" s="145">
        <v>10.729291000000002</v>
      </c>
      <c r="F520" s="145">
        <v>0</v>
      </c>
      <c r="G520" s="145">
        <v>0</v>
      </c>
      <c r="H520" s="145">
        <v>132.44914499999999</v>
      </c>
      <c r="I520" s="145">
        <v>63.144348000000008</v>
      </c>
      <c r="J520" s="145">
        <v>67.667512999999985</v>
      </c>
      <c r="K520" s="145">
        <v>419.28005500000006</v>
      </c>
      <c r="M520" s="135"/>
      <c r="N520" s="135"/>
      <c r="O520" s="135"/>
      <c r="P520" s="134"/>
      <c r="Q520" s="128"/>
      <c r="R520" s="128"/>
      <c r="S520" s="128"/>
      <c r="T520" s="128"/>
      <c r="U520" s="128"/>
      <c r="V520" s="128"/>
      <c r="AA520" s="147"/>
      <c r="AB520" s="148"/>
      <c r="AC520" s="148"/>
      <c r="AD520" s="148"/>
      <c r="AE520" s="148"/>
      <c r="AF520" s="148"/>
      <c r="AG520" s="148"/>
      <c r="AH520" s="148"/>
      <c r="AI520" s="147"/>
    </row>
    <row r="521" spans="1:35" s="113" customFormat="1" ht="9" customHeight="1">
      <c r="A521" s="144" t="s">
        <v>3</v>
      </c>
      <c r="B521" s="145">
        <f t="shared" ref="B521:B551" si="29">SUM(C521:K521)</f>
        <v>12877.745261</v>
      </c>
      <c r="C521" s="145">
        <v>10273.144095999998</v>
      </c>
      <c r="D521" s="145">
        <v>258.75809700000002</v>
      </c>
      <c r="E521" s="145">
        <v>30.754024000000001</v>
      </c>
      <c r="F521" s="145">
        <v>89.853144</v>
      </c>
      <c r="G521" s="145">
        <v>0</v>
      </c>
      <c r="H521" s="145">
        <v>558.21214699999996</v>
      </c>
      <c r="I521" s="145">
        <v>283.17619000000002</v>
      </c>
      <c r="J521" s="145">
        <v>161.37829499999998</v>
      </c>
      <c r="K521" s="145">
        <v>1222.4692679999998</v>
      </c>
      <c r="M521" s="135"/>
      <c r="N521" s="135"/>
      <c r="O521" s="135"/>
      <c r="Q521" s="128"/>
      <c r="R521" s="128"/>
      <c r="S521" s="128"/>
      <c r="T521" s="128"/>
      <c r="U521" s="128"/>
      <c r="V521" s="128"/>
      <c r="AA521" s="147"/>
      <c r="AB521" s="148"/>
      <c r="AC521" s="148"/>
      <c r="AD521" s="148"/>
      <c r="AE521" s="148"/>
      <c r="AF521" s="148"/>
      <c r="AG521" s="148"/>
      <c r="AH521" s="148"/>
      <c r="AI521" s="147"/>
    </row>
    <row r="522" spans="1:35" s="113" customFormat="1" ht="9" customHeight="1">
      <c r="A522" s="144" t="s">
        <v>105</v>
      </c>
      <c r="B522" s="145">
        <f t="shared" si="29"/>
        <v>3300.2569250000001</v>
      </c>
      <c r="C522" s="145">
        <v>2526.688482</v>
      </c>
      <c r="D522" s="145">
        <v>137.340306</v>
      </c>
      <c r="E522" s="145">
        <v>99.956648000000015</v>
      </c>
      <c r="F522" s="145">
        <v>0.24137400000000001</v>
      </c>
      <c r="G522" s="145">
        <v>0</v>
      </c>
      <c r="H522" s="145">
        <v>124.03284599999999</v>
      </c>
      <c r="I522" s="145">
        <v>74.750144000000006</v>
      </c>
      <c r="J522" s="145">
        <v>39.079138999999998</v>
      </c>
      <c r="K522" s="145">
        <v>298.16798600000004</v>
      </c>
      <c r="M522" s="135"/>
      <c r="N522" s="135"/>
      <c r="O522" s="135"/>
      <c r="Q522" s="128"/>
      <c r="R522" s="128"/>
      <c r="S522" s="128"/>
      <c r="T522" s="128"/>
      <c r="U522" s="128"/>
      <c r="V522" s="128"/>
      <c r="AA522" s="147"/>
      <c r="AB522" s="148"/>
      <c r="AC522" s="148"/>
      <c r="AD522" s="148"/>
      <c r="AE522" s="148"/>
      <c r="AF522" s="148"/>
      <c r="AG522" s="148"/>
      <c r="AH522" s="148"/>
      <c r="AI522" s="147"/>
    </row>
    <row r="523" spans="1:35" s="113" customFormat="1" ht="9" customHeight="1">
      <c r="A523" s="137" t="s">
        <v>5</v>
      </c>
      <c r="B523" s="121">
        <f t="shared" si="29"/>
        <v>5979.1064189999997</v>
      </c>
      <c r="C523" s="121">
        <v>3198.3951740000002</v>
      </c>
      <c r="D523" s="121">
        <v>211.53149099999996</v>
      </c>
      <c r="E523" s="121">
        <v>9.8884319999999999</v>
      </c>
      <c r="F523" s="121">
        <v>6.968827000000001</v>
      </c>
      <c r="G523" s="121">
        <v>212.59865300000001</v>
      </c>
      <c r="H523" s="121">
        <v>85.003714999999985</v>
      </c>
      <c r="I523" s="121">
        <v>60.297980999999993</v>
      </c>
      <c r="J523" s="121">
        <v>36.623146999999989</v>
      </c>
      <c r="K523" s="121">
        <v>2157.7989990000001</v>
      </c>
      <c r="M523" s="135"/>
      <c r="N523" s="135"/>
      <c r="O523" s="135"/>
      <c r="Q523" s="128"/>
      <c r="R523" s="128"/>
      <c r="S523" s="128"/>
      <c r="T523" s="128"/>
      <c r="U523" s="128"/>
      <c r="V523" s="128"/>
      <c r="AA523" s="147"/>
      <c r="AB523" s="148"/>
      <c r="AC523" s="148"/>
      <c r="AD523" s="148"/>
      <c r="AE523" s="148"/>
      <c r="AF523" s="148"/>
      <c r="AG523" s="148"/>
      <c r="AH523" s="148"/>
      <c r="AI523" s="147"/>
    </row>
    <row r="524" spans="1:35" s="113" customFormat="1" ht="9" customHeight="1">
      <c r="A524" s="144" t="s">
        <v>6</v>
      </c>
      <c r="B524" s="145">
        <f t="shared" si="29"/>
        <v>11559.161979999999</v>
      </c>
      <c r="C524" s="145">
        <v>8628.7431589999997</v>
      </c>
      <c r="D524" s="145">
        <v>302.64851499999997</v>
      </c>
      <c r="E524" s="145">
        <v>592.31613900000013</v>
      </c>
      <c r="F524" s="145">
        <v>60.916558999999992</v>
      </c>
      <c r="G524" s="145">
        <v>1.0097E-2</v>
      </c>
      <c r="H524" s="145">
        <v>305.645218</v>
      </c>
      <c r="I524" s="145">
        <v>223.381179</v>
      </c>
      <c r="J524" s="145">
        <v>534.02293099999997</v>
      </c>
      <c r="K524" s="145">
        <v>911.47818299999994</v>
      </c>
      <c r="M524" s="135"/>
      <c r="N524" s="135"/>
      <c r="O524" s="135"/>
      <c r="Q524" s="128"/>
      <c r="R524" s="128"/>
      <c r="S524" s="128"/>
      <c r="T524" s="128"/>
      <c r="U524" s="128"/>
      <c r="V524" s="128"/>
      <c r="AA524" s="147"/>
      <c r="AB524" s="148"/>
      <c r="AC524" s="148"/>
      <c r="AD524" s="148"/>
      <c r="AE524" s="148"/>
      <c r="AF524" s="148"/>
      <c r="AG524" s="148"/>
      <c r="AH524" s="148"/>
      <c r="AI524" s="147"/>
    </row>
    <row r="525" spans="1:35" s="113" customFormat="1" ht="9" customHeight="1">
      <c r="A525" s="144" t="s">
        <v>7</v>
      </c>
      <c r="B525" s="145">
        <f t="shared" si="29"/>
        <v>3399.3964570000003</v>
      </c>
      <c r="C525" s="145">
        <v>2530.5249090000002</v>
      </c>
      <c r="D525" s="145">
        <v>263.32490200000007</v>
      </c>
      <c r="E525" s="145">
        <v>23.100975999999999</v>
      </c>
      <c r="F525" s="145">
        <v>56.920096999999998</v>
      </c>
      <c r="G525" s="145">
        <v>0</v>
      </c>
      <c r="H525" s="145">
        <v>101.17617000000003</v>
      </c>
      <c r="I525" s="145">
        <v>102.311774</v>
      </c>
      <c r="J525" s="145">
        <v>40.886423999999998</v>
      </c>
      <c r="K525" s="145">
        <v>281.151205</v>
      </c>
      <c r="M525" s="135"/>
      <c r="N525" s="135"/>
      <c r="O525" s="135"/>
      <c r="Q525" s="128"/>
      <c r="R525" s="128"/>
      <c r="S525" s="128"/>
      <c r="T525" s="128"/>
      <c r="U525" s="128"/>
      <c r="V525" s="128"/>
      <c r="AA525" s="147"/>
      <c r="AB525" s="148"/>
      <c r="AC525" s="148"/>
      <c r="AD525" s="148"/>
      <c r="AE525" s="148"/>
      <c r="AF525" s="148"/>
      <c r="AG525" s="148"/>
      <c r="AH525" s="148"/>
      <c r="AI525" s="147"/>
    </row>
    <row r="526" spans="1:35" s="113" customFormat="1" ht="9" customHeight="1">
      <c r="A526" s="144" t="s">
        <v>8</v>
      </c>
      <c r="B526" s="145">
        <f t="shared" si="29"/>
        <v>19040.781611999995</v>
      </c>
      <c r="C526" s="145">
        <v>16213.995205999998</v>
      </c>
      <c r="D526" s="145">
        <v>352.59460200000001</v>
      </c>
      <c r="E526" s="145">
        <v>18.246929999999999</v>
      </c>
      <c r="F526" s="145">
        <v>3.6078460000000003</v>
      </c>
      <c r="G526" s="145">
        <v>0</v>
      </c>
      <c r="H526" s="145">
        <v>197.73225299999999</v>
      </c>
      <c r="I526" s="145">
        <v>148.204364</v>
      </c>
      <c r="J526" s="145">
        <v>119.05490999999999</v>
      </c>
      <c r="K526" s="145">
        <v>1987.3455009999998</v>
      </c>
      <c r="M526" s="135"/>
      <c r="N526" s="135"/>
      <c r="O526" s="135"/>
      <c r="Q526" s="128"/>
      <c r="R526" s="128"/>
      <c r="S526" s="128"/>
      <c r="T526" s="128"/>
      <c r="U526" s="128"/>
      <c r="V526" s="128"/>
      <c r="AA526" s="147"/>
      <c r="AB526" s="148"/>
      <c r="AC526" s="148"/>
      <c r="AD526" s="148"/>
      <c r="AE526" s="148"/>
      <c r="AF526" s="148"/>
      <c r="AG526" s="148"/>
      <c r="AH526" s="148"/>
      <c r="AI526" s="147"/>
    </row>
    <row r="527" spans="1:35" s="113" customFormat="1" ht="9" customHeight="1">
      <c r="A527" s="137" t="s">
        <v>9</v>
      </c>
      <c r="B527" s="121">
        <f t="shared" si="29"/>
        <v>13055.890981999999</v>
      </c>
      <c r="C527" s="121">
        <v>10428.164385999999</v>
      </c>
      <c r="D527" s="121">
        <v>376.45612300000005</v>
      </c>
      <c r="E527" s="121">
        <v>77.83938599999999</v>
      </c>
      <c r="F527" s="121">
        <v>96.475189</v>
      </c>
      <c r="G527" s="121">
        <v>0</v>
      </c>
      <c r="H527" s="121">
        <v>322.22879800000004</v>
      </c>
      <c r="I527" s="121">
        <v>292.147426</v>
      </c>
      <c r="J527" s="121">
        <v>237.79503299999993</v>
      </c>
      <c r="K527" s="121">
        <v>1224.784641</v>
      </c>
      <c r="M527" s="135"/>
      <c r="N527" s="135"/>
      <c r="O527" s="135"/>
      <c r="P527" s="119"/>
      <c r="Q527" s="128"/>
      <c r="R527" s="128"/>
      <c r="S527" s="128"/>
      <c r="T527" s="128"/>
      <c r="U527" s="128"/>
      <c r="V527" s="128"/>
      <c r="AA527" s="147"/>
      <c r="AB527" s="148"/>
      <c r="AC527" s="148"/>
      <c r="AD527" s="148"/>
      <c r="AE527" s="148"/>
      <c r="AF527" s="148"/>
      <c r="AG527" s="148"/>
      <c r="AH527" s="148"/>
      <c r="AI527" s="147"/>
    </row>
    <row r="528" spans="1:35" s="113" customFormat="1" ht="9" customHeight="1">
      <c r="A528" s="144" t="s">
        <v>10</v>
      </c>
      <c r="B528" s="145">
        <f t="shared" si="29"/>
        <v>56308.08254499999</v>
      </c>
      <c r="C528" s="145">
        <v>42694.895506999994</v>
      </c>
      <c r="D528" s="145">
        <v>2419.6852260000001</v>
      </c>
      <c r="E528" s="145">
        <v>4709.7733929999995</v>
      </c>
      <c r="F528" s="145">
        <v>0</v>
      </c>
      <c r="G528" s="145">
        <v>0</v>
      </c>
      <c r="H528" s="145">
        <v>660.05046000000004</v>
      </c>
      <c r="I528" s="145">
        <v>1011.26134</v>
      </c>
      <c r="J528" s="145">
        <v>1473.0465949999998</v>
      </c>
      <c r="K528" s="145">
        <v>3339.3700240000007</v>
      </c>
      <c r="M528" s="135"/>
      <c r="N528" s="135"/>
      <c r="O528" s="135"/>
      <c r="P528" s="119"/>
      <c r="Q528" s="128"/>
      <c r="R528" s="128"/>
      <c r="S528" s="128"/>
      <c r="T528" s="128"/>
      <c r="U528" s="128"/>
      <c r="V528" s="128"/>
      <c r="AA528" s="147"/>
      <c r="AB528" s="148"/>
      <c r="AC528" s="148"/>
      <c r="AD528" s="148"/>
      <c r="AE528" s="148"/>
      <c r="AF528" s="148"/>
      <c r="AG528" s="148"/>
      <c r="AH528" s="148"/>
      <c r="AI528" s="147"/>
    </row>
    <row r="529" spans="1:35" s="113" customFormat="1" ht="9" customHeight="1">
      <c r="A529" s="144" t="s">
        <v>11</v>
      </c>
      <c r="B529" s="145">
        <f t="shared" si="29"/>
        <v>6070.7983609999983</v>
      </c>
      <c r="C529" s="145">
        <v>4868.5285639999993</v>
      </c>
      <c r="D529" s="145">
        <v>418.11913699999997</v>
      </c>
      <c r="E529" s="145">
        <v>52.392747000000007</v>
      </c>
      <c r="F529" s="145">
        <v>0</v>
      </c>
      <c r="G529" s="145">
        <v>0</v>
      </c>
      <c r="H529" s="145">
        <v>114.55756700000001</v>
      </c>
      <c r="I529" s="145">
        <v>98.070334000000003</v>
      </c>
      <c r="J529" s="145">
        <v>30.533836000000001</v>
      </c>
      <c r="K529" s="145">
        <v>488.59617599999996</v>
      </c>
      <c r="M529" s="135"/>
      <c r="N529" s="135"/>
      <c r="O529" s="135"/>
      <c r="P529" s="134"/>
      <c r="Q529" s="128"/>
      <c r="R529" s="128"/>
      <c r="S529" s="128"/>
      <c r="T529" s="128"/>
      <c r="U529" s="128"/>
      <c r="V529" s="128"/>
      <c r="AA529" s="147"/>
      <c r="AB529" s="148"/>
      <c r="AC529" s="148"/>
      <c r="AD529" s="148"/>
      <c r="AE529" s="148"/>
      <c r="AF529" s="148"/>
      <c r="AG529" s="148"/>
      <c r="AH529" s="148"/>
      <c r="AI529" s="147"/>
    </row>
    <row r="530" spans="1:35" s="113" customFormat="1" ht="9" customHeight="1">
      <c r="A530" s="144" t="s">
        <v>12</v>
      </c>
      <c r="B530" s="145">
        <f t="shared" si="29"/>
        <v>19147.385201999998</v>
      </c>
      <c r="C530" s="145">
        <v>15176.495316</v>
      </c>
      <c r="D530" s="145">
        <v>629.10354300000006</v>
      </c>
      <c r="E530" s="145">
        <v>742.09165799999994</v>
      </c>
      <c r="F530" s="145">
        <v>0</v>
      </c>
      <c r="G530" s="145">
        <v>0</v>
      </c>
      <c r="H530" s="145">
        <v>321.73297500000007</v>
      </c>
      <c r="I530" s="145">
        <v>356.80670700000002</v>
      </c>
      <c r="J530" s="145">
        <v>229.73055800000003</v>
      </c>
      <c r="K530" s="145">
        <v>1691.4244450000001</v>
      </c>
      <c r="M530" s="135"/>
      <c r="N530" s="135"/>
      <c r="O530" s="135"/>
      <c r="P530" s="134"/>
      <c r="Q530" s="128"/>
      <c r="R530" s="128"/>
      <c r="S530" s="128"/>
      <c r="T530" s="128"/>
      <c r="U530" s="128"/>
      <c r="V530" s="128"/>
      <c r="AA530" s="147"/>
      <c r="AB530" s="148"/>
      <c r="AC530" s="148"/>
      <c r="AD530" s="148"/>
      <c r="AE530" s="148"/>
      <c r="AF530" s="148"/>
      <c r="AG530" s="148"/>
      <c r="AH530" s="148"/>
      <c r="AI530" s="147"/>
    </row>
    <row r="531" spans="1:35" s="113" customFormat="1" ht="9" customHeight="1">
      <c r="A531" s="137" t="s">
        <v>13</v>
      </c>
      <c r="B531" s="121">
        <f t="shared" si="29"/>
        <v>10939.107884999999</v>
      </c>
      <c r="C531" s="121">
        <v>8930.3589729999985</v>
      </c>
      <c r="D531" s="121">
        <v>285.04671400000007</v>
      </c>
      <c r="E531" s="121">
        <v>216.50967399999999</v>
      </c>
      <c r="F531" s="121">
        <v>2.0127439999999996</v>
      </c>
      <c r="G531" s="121">
        <v>0</v>
      </c>
      <c r="H531" s="121">
        <v>157.08281099999999</v>
      </c>
      <c r="I531" s="121">
        <v>131.21419899999998</v>
      </c>
      <c r="J531" s="121">
        <v>59.511020000000002</v>
      </c>
      <c r="K531" s="121">
        <v>1157.3717500000002</v>
      </c>
      <c r="M531" s="135"/>
      <c r="N531" s="135"/>
      <c r="O531" s="135"/>
      <c r="P531" s="134"/>
      <c r="Q531" s="128"/>
      <c r="R531" s="128"/>
      <c r="S531" s="128"/>
      <c r="T531" s="128"/>
      <c r="U531" s="128"/>
      <c r="V531" s="128"/>
    </row>
    <row r="532" spans="1:35" s="113" customFormat="1" ht="9" customHeight="1">
      <c r="A532" s="144" t="s">
        <v>14</v>
      </c>
      <c r="B532" s="145">
        <f t="shared" si="29"/>
        <v>9293.1674579999999</v>
      </c>
      <c r="C532" s="145">
        <v>6890.2047949999996</v>
      </c>
      <c r="D532" s="145">
        <v>975.88055099999997</v>
      </c>
      <c r="E532" s="145">
        <v>226.53477799999999</v>
      </c>
      <c r="F532" s="145">
        <v>0</v>
      </c>
      <c r="G532" s="145">
        <v>0</v>
      </c>
      <c r="H532" s="145">
        <v>139.71193800000003</v>
      </c>
      <c r="I532" s="145">
        <v>105.79181299999999</v>
      </c>
      <c r="J532" s="145">
        <v>69.641120999999998</v>
      </c>
      <c r="K532" s="145">
        <v>885.40246200000001</v>
      </c>
      <c r="M532" s="135"/>
      <c r="N532" s="135"/>
      <c r="O532" s="135"/>
      <c r="P532" s="134"/>
      <c r="Q532" s="128"/>
      <c r="R532" s="128"/>
      <c r="S532" s="128"/>
      <c r="T532" s="128"/>
      <c r="U532" s="128"/>
      <c r="V532" s="128"/>
    </row>
    <row r="533" spans="1:35" s="113" customFormat="1" ht="9" customHeight="1">
      <c r="A533" s="144" t="s">
        <v>15</v>
      </c>
      <c r="B533" s="145">
        <f t="shared" si="29"/>
        <v>30887.470897999992</v>
      </c>
      <c r="C533" s="145">
        <v>23876.411571999997</v>
      </c>
      <c r="D533" s="145">
        <v>700.622612</v>
      </c>
      <c r="E533" s="145">
        <v>1833.4697109999997</v>
      </c>
      <c r="F533" s="145">
        <v>0</v>
      </c>
      <c r="G533" s="145">
        <v>0</v>
      </c>
      <c r="H533" s="145">
        <v>782.96258000000012</v>
      </c>
      <c r="I533" s="145">
        <v>647.81428400000004</v>
      </c>
      <c r="J533" s="145">
        <v>543.972893</v>
      </c>
      <c r="K533" s="145">
        <v>2502.2172460000002</v>
      </c>
      <c r="M533" s="135"/>
      <c r="N533" s="135"/>
      <c r="O533" s="135"/>
      <c r="P533" s="134"/>
      <c r="Q533" s="128"/>
      <c r="R533" s="128"/>
      <c r="S533" s="128"/>
      <c r="T533" s="128"/>
      <c r="U533" s="128"/>
      <c r="V533" s="128"/>
    </row>
    <row r="534" spans="1:35" s="113" customFormat="1" ht="9" customHeight="1">
      <c r="A534" s="144" t="s">
        <v>16</v>
      </c>
      <c r="B534" s="145">
        <f t="shared" si="29"/>
        <v>59629.293402999989</v>
      </c>
      <c r="C534" s="145">
        <v>48989.603157999998</v>
      </c>
      <c r="D534" s="145">
        <v>1020.3118249999999</v>
      </c>
      <c r="E534" s="145">
        <v>2579.1489539999998</v>
      </c>
      <c r="F534" s="145">
        <v>0</v>
      </c>
      <c r="G534" s="145">
        <v>0</v>
      </c>
      <c r="H534" s="145">
        <v>885.18423100000007</v>
      </c>
      <c r="I534" s="145">
        <v>810.44017800000006</v>
      </c>
      <c r="J534" s="145">
        <v>872.65543400000001</v>
      </c>
      <c r="K534" s="145">
        <v>4471.9496230000004</v>
      </c>
      <c r="M534" s="135"/>
      <c r="N534" s="135"/>
      <c r="O534" s="135"/>
      <c r="P534" s="134"/>
      <c r="Q534" s="128"/>
      <c r="R534" s="128"/>
      <c r="S534" s="128"/>
      <c r="T534" s="128"/>
      <c r="U534" s="128"/>
      <c r="V534" s="128"/>
    </row>
    <row r="535" spans="1:35" s="113" customFormat="1" ht="9" customHeight="1">
      <c r="A535" s="137" t="s">
        <v>17</v>
      </c>
      <c r="B535" s="121">
        <f t="shared" si="29"/>
        <v>14888.045211999999</v>
      </c>
      <c r="C535" s="121">
        <v>11167.595213999999</v>
      </c>
      <c r="D535" s="121">
        <v>982.20101399999999</v>
      </c>
      <c r="E535" s="121">
        <v>490.84977299999991</v>
      </c>
      <c r="F535" s="121">
        <v>98.096166999999994</v>
      </c>
      <c r="G535" s="121">
        <v>0</v>
      </c>
      <c r="H535" s="121">
        <v>211.60492500000004</v>
      </c>
      <c r="I535" s="121">
        <v>308.83199000000008</v>
      </c>
      <c r="J535" s="121">
        <v>165.48916199999999</v>
      </c>
      <c r="K535" s="121">
        <v>1463.3769670000001</v>
      </c>
      <c r="M535" s="135"/>
      <c r="N535" s="135"/>
      <c r="O535" s="135"/>
      <c r="P535" s="134"/>
      <c r="Q535" s="128"/>
      <c r="R535" s="128"/>
      <c r="S535" s="128"/>
      <c r="T535" s="128"/>
      <c r="U535" s="128"/>
      <c r="V535" s="128"/>
    </row>
    <row r="536" spans="1:35" s="113" customFormat="1" ht="9" customHeight="1">
      <c r="A536" s="144" t="s">
        <v>18</v>
      </c>
      <c r="B536" s="145">
        <f t="shared" si="29"/>
        <v>6943.5329039999997</v>
      </c>
      <c r="C536" s="145">
        <v>5475.5477779999992</v>
      </c>
      <c r="D536" s="145">
        <v>413.04416599999996</v>
      </c>
      <c r="E536" s="145">
        <v>211.05972199999999</v>
      </c>
      <c r="F536" s="145">
        <v>0</v>
      </c>
      <c r="G536" s="145">
        <v>0</v>
      </c>
      <c r="H536" s="145">
        <v>87.995556999999991</v>
      </c>
      <c r="I536" s="145">
        <v>108.28149800000001</v>
      </c>
      <c r="J536" s="145">
        <v>86.004717999999997</v>
      </c>
      <c r="K536" s="145">
        <v>561.59946500000001</v>
      </c>
      <c r="M536" s="135"/>
      <c r="N536" s="135"/>
      <c r="O536" s="135"/>
      <c r="P536" s="134"/>
      <c r="Q536" s="128"/>
      <c r="R536" s="128"/>
      <c r="S536" s="128"/>
      <c r="T536" s="128"/>
      <c r="U536" s="128"/>
      <c r="V536" s="128"/>
    </row>
    <row r="537" spans="1:35" s="113" customFormat="1" ht="9" customHeight="1">
      <c r="A537" s="144" t="s">
        <v>19</v>
      </c>
      <c r="B537" s="145">
        <f t="shared" si="29"/>
        <v>4778.5976950000004</v>
      </c>
      <c r="C537" s="145">
        <v>3588.387483</v>
      </c>
      <c r="D537" s="145">
        <v>384.02151600000002</v>
      </c>
      <c r="E537" s="145">
        <v>21.749504999999999</v>
      </c>
      <c r="F537" s="145">
        <v>0</v>
      </c>
      <c r="G537" s="145">
        <v>0</v>
      </c>
      <c r="H537" s="145">
        <v>124.45914999999999</v>
      </c>
      <c r="I537" s="145">
        <v>78.827577999999988</v>
      </c>
      <c r="J537" s="145">
        <v>21.542348999999998</v>
      </c>
      <c r="K537" s="145">
        <v>559.61011400000007</v>
      </c>
      <c r="M537" s="135"/>
      <c r="N537" s="135"/>
      <c r="O537" s="135"/>
      <c r="P537" s="134"/>
      <c r="Q537" s="128"/>
      <c r="R537" s="128"/>
      <c r="S537" s="128"/>
      <c r="T537" s="128"/>
      <c r="U537" s="128"/>
      <c r="V537" s="128"/>
    </row>
    <row r="538" spans="1:35" s="113" customFormat="1" ht="9" customHeight="1">
      <c r="A538" s="144" t="s">
        <v>20</v>
      </c>
      <c r="B538" s="145">
        <f t="shared" si="29"/>
        <v>22504.024581000001</v>
      </c>
      <c r="C538" s="145">
        <v>16891.656211000001</v>
      </c>
      <c r="D538" s="145">
        <v>362.870609</v>
      </c>
      <c r="E538" s="145">
        <v>668.68269099999998</v>
      </c>
      <c r="F538" s="145">
        <v>33.357734000000001</v>
      </c>
      <c r="G538" s="145">
        <v>0</v>
      </c>
      <c r="H538" s="145">
        <v>2027.8347550000003</v>
      </c>
      <c r="I538" s="145">
        <v>599.321821</v>
      </c>
      <c r="J538" s="145">
        <v>265.57304099999999</v>
      </c>
      <c r="K538" s="145">
        <v>1654.727719</v>
      </c>
      <c r="M538" s="135"/>
      <c r="N538" s="135"/>
      <c r="O538" s="135"/>
      <c r="P538" s="134"/>
      <c r="Q538" s="128"/>
      <c r="R538" s="128"/>
      <c r="S538" s="128"/>
      <c r="T538" s="128"/>
      <c r="U538" s="128"/>
      <c r="V538" s="128"/>
    </row>
    <row r="539" spans="1:35" s="113" customFormat="1" ht="9" customHeight="1">
      <c r="A539" s="137" t="s">
        <v>21</v>
      </c>
      <c r="B539" s="121">
        <f t="shared" si="29"/>
        <v>12351.626532000002</v>
      </c>
      <c r="C539" s="121">
        <v>9571.7651949999999</v>
      </c>
      <c r="D539" s="121">
        <v>1044.8748339999997</v>
      </c>
      <c r="E539" s="121">
        <v>40.696351</v>
      </c>
      <c r="F539" s="121">
        <v>3.0392140000000003</v>
      </c>
      <c r="G539" s="121">
        <v>0</v>
      </c>
      <c r="H539" s="121">
        <v>126.43396300000001</v>
      </c>
      <c r="I539" s="121">
        <v>184.125381</v>
      </c>
      <c r="J539" s="121">
        <v>82.504805999999988</v>
      </c>
      <c r="K539" s="121">
        <v>1298.1867880000002</v>
      </c>
      <c r="M539" s="135"/>
      <c r="N539" s="135"/>
      <c r="O539" s="135"/>
      <c r="P539" s="134"/>
      <c r="Q539" s="128"/>
      <c r="R539" s="128"/>
      <c r="S539" s="128"/>
      <c r="T539" s="128"/>
      <c r="U539" s="128"/>
      <c r="V539" s="128"/>
    </row>
    <row r="540" spans="1:35" s="113" customFormat="1" ht="9" customHeight="1">
      <c r="A540" s="144" t="s">
        <v>22</v>
      </c>
      <c r="B540" s="145">
        <f t="shared" si="29"/>
        <v>19498.508554000007</v>
      </c>
      <c r="C540" s="145">
        <v>15381.255323000003</v>
      </c>
      <c r="D540" s="145">
        <v>944.21503299999995</v>
      </c>
      <c r="E540" s="145">
        <v>190.45444500000002</v>
      </c>
      <c r="F540" s="145">
        <v>0</v>
      </c>
      <c r="G540" s="145">
        <v>0</v>
      </c>
      <c r="H540" s="145">
        <v>349.15769800000004</v>
      </c>
      <c r="I540" s="145">
        <v>294.69950700000004</v>
      </c>
      <c r="J540" s="145">
        <v>326.04754400000002</v>
      </c>
      <c r="K540" s="145">
        <v>2012.6790039999998</v>
      </c>
      <c r="M540" s="135"/>
      <c r="N540" s="135"/>
      <c r="O540" s="135"/>
      <c r="P540" s="134"/>
      <c r="Q540" s="128"/>
      <c r="R540" s="128"/>
      <c r="S540" s="128"/>
      <c r="T540" s="128"/>
      <c r="U540" s="128"/>
      <c r="V540" s="128"/>
    </row>
    <row r="541" spans="1:35" s="113" customFormat="1" ht="9" customHeight="1">
      <c r="A541" s="144" t="s">
        <v>23</v>
      </c>
      <c r="B541" s="145">
        <f t="shared" si="29"/>
        <v>7916.7418840000009</v>
      </c>
      <c r="C541" s="145">
        <v>6088.2476830000005</v>
      </c>
      <c r="D541" s="145">
        <v>485.08600000000001</v>
      </c>
      <c r="E541" s="145">
        <v>24.510162999999999</v>
      </c>
      <c r="F541" s="145">
        <v>0</v>
      </c>
      <c r="G541" s="145">
        <v>0</v>
      </c>
      <c r="H541" s="145">
        <v>305.088144</v>
      </c>
      <c r="I541" s="145">
        <v>113.840295</v>
      </c>
      <c r="J541" s="145">
        <v>147.136585</v>
      </c>
      <c r="K541" s="145">
        <v>752.83301400000005</v>
      </c>
      <c r="M541" s="135"/>
      <c r="N541" s="135"/>
      <c r="O541" s="135"/>
      <c r="P541" s="134"/>
      <c r="Q541" s="128"/>
      <c r="R541" s="128"/>
      <c r="S541" s="128"/>
      <c r="T541" s="128"/>
      <c r="U541" s="128"/>
      <c r="V541" s="128"/>
    </row>
    <row r="542" spans="1:35" s="113" customFormat="1" ht="9" customHeight="1">
      <c r="A542" s="144" t="s">
        <v>106</v>
      </c>
      <c r="B542" s="145">
        <f t="shared" si="29"/>
        <v>6240.5750230000003</v>
      </c>
      <c r="C542" s="145">
        <v>4261.4926580000001</v>
      </c>
      <c r="D542" s="145">
        <v>307.48439300000001</v>
      </c>
      <c r="E542" s="145">
        <v>420.52151099999992</v>
      </c>
      <c r="F542" s="145">
        <v>11.265512000000001</v>
      </c>
      <c r="G542" s="145">
        <v>0</v>
      </c>
      <c r="H542" s="145">
        <v>437.230931</v>
      </c>
      <c r="I542" s="145">
        <v>155.35253</v>
      </c>
      <c r="J542" s="145">
        <v>179.97627800000001</v>
      </c>
      <c r="K542" s="145">
        <v>467.25121000000001</v>
      </c>
      <c r="M542" s="135"/>
      <c r="N542" s="135"/>
      <c r="O542" s="135"/>
      <c r="P542" s="134"/>
      <c r="Q542" s="128"/>
      <c r="R542" s="128"/>
      <c r="S542" s="128"/>
      <c r="T542" s="128"/>
      <c r="U542" s="128"/>
      <c r="V542" s="128"/>
    </row>
    <row r="543" spans="1:35" s="113" customFormat="1" ht="9" customHeight="1">
      <c r="A543" s="137" t="s">
        <v>25</v>
      </c>
      <c r="B543" s="121">
        <f t="shared" si="29"/>
        <v>9169.9621850000003</v>
      </c>
      <c r="C543" s="121">
        <v>7186.2510410000014</v>
      </c>
      <c r="D543" s="121">
        <v>519.22543000000007</v>
      </c>
      <c r="E543" s="121">
        <v>404.64101699999998</v>
      </c>
      <c r="F543" s="121">
        <v>0</v>
      </c>
      <c r="G543" s="121">
        <v>0</v>
      </c>
      <c r="H543" s="121">
        <v>135.03467099999997</v>
      </c>
      <c r="I543" s="121">
        <v>143.84827999999999</v>
      </c>
      <c r="J543" s="121">
        <v>101.61999700000001</v>
      </c>
      <c r="K543" s="121">
        <v>679.34174899999994</v>
      </c>
      <c r="M543" s="135"/>
      <c r="N543" s="135"/>
      <c r="O543" s="135"/>
      <c r="P543" s="134"/>
      <c r="Q543" s="128"/>
      <c r="R543" s="128"/>
      <c r="S543" s="128"/>
      <c r="T543" s="128"/>
      <c r="U543" s="128"/>
      <c r="V543" s="128"/>
    </row>
    <row r="544" spans="1:35" s="113" customFormat="1" ht="9" customHeight="1">
      <c r="A544" s="144" t="s">
        <v>26</v>
      </c>
      <c r="B544" s="145">
        <f t="shared" si="29"/>
        <v>11695.659088999999</v>
      </c>
      <c r="C544" s="145">
        <v>8889.2760969999999</v>
      </c>
      <c r="D544" s="145">
        <v>264.03401300000002</v>
      </c>
      <c r="E544" s="145">
        <v>99.101642999999996</v>
      </c>
      <c r="F544" s="145">
        <v>5.1254220000000004</v>
      </c>
      <c r="G544" s="145">
        <v>0</v>
      </c>
      <c r="H544" s="145">
        <v>326.18165699999997</v>
      </c>
      <c r="I544" s="145">
        <v>279.46610100000004</v>
      </c>
      <c r="J544" s="145">
        <v>208.686871</v>
      </c>
      <c r="K544" s="145">
        <v>1623.7872849999999</v>
      </c>
      <c r="M544" s="135"/>
      <c r="N544" s="135"/>
      <c r="O544" s="135"/>
      <c r="Q544" s="128"/>
      <c r="R544" s="128"/>
      <c r="S544" s="128"/>
      <c r="T544" s="128"/>
      <c r="U544" s="128"/>
      <c r="V544" s="128"/>
    </row>
    <row r="545" spans="1:35" s="113" customFormat="1" ht="9" customHeight="1">
      <c r="A545" s="144" t="s">
        <v>27</v>
      </c>
      <c r="B545" s="145">
        <f t="shared" si="29"/>
        <v>14400.054173</v>
      </c>
      <c r="C545" s="145">
        <v>9078.2467420000012</v>
      </c>
      <c r="D545" s="145">
        <v>231.14689000000004</v>
      </c>
      <c r="E545" s="145">
        <v>561.28576099999998</v>
      </c>
      <c r="F545" s="145">
        <v>129.56311099999999</v>
      </c>
      <c r="G545" s="145">
        <v>0</v>
      </c>
      <c r="H545" s="145">
        <v>505.07128900000004</v>
      </c>
      <c r="I545" s="145">
        <v>307.89169099999992</v>
      </c>
      <c r="J545" s="145">
        <v>188.97218199999998</v>
      </c>
      <c r="K545" s="145">
        <v>3397.8765069999999</v>
      </c>
      <c r="M545" s="135"/>
      <c r="N545" s="135"/>
      <c r="O545" s="135"/>
      <c r="Q545" s="128"/>
      <c r="R545" s="128"/>
      <c r="S545" s="128"/>
      <c r="T545" s="128"/>
      <c r="U545" s="128"/>
      <c r="V545" s="128"/>
    </row>
    <row r="546" spans="1:35" s="113" customFormat="1" ht="9" customHeight="1">
      <c r="A546" s="144" t="s">
        <v>28</v>
      </c>
      <c r="B546" s="145">
        <f t="shared" si="29"/>
        <v>17174.687666000002</v>
      </c>
      <c r="C546" s="145">
        <v>12763.08718</v>
      </c>
      <c r="D546" s="145">
        <v>465.60236500000008</v>
      </c>
      <c r="E546" s="145">
        <v>101.08520499999999</v>
      </c>
      <c r="F546" s="145">
        <v>0</v>
      </c>
      <c r="G546" s="145">
        <v>42.215009000000002</v>
      </c>
      <c r="H546" s="145">
        <v>148.48739400000002</v>
      </c>
      <c r="I546" s="145">
        <v>128.31479400000001</v>
      </c>
      <c r="J546" s="145">
        <v>113.24513999999999</v>
      </c>
      <c r="K546" s="145">
        <v>3412.6505790000006</v>
      </c>
      <c r="M546" s="135"/>
      <c r="N546" s="135"/>
      <c r="O546" s="135"/>
      <c r="Q546" s="128"/>
      <c r="R546" s="128"/>
      <c r="S546" s="128"/>
      <c r="T546" s="128"/>
      <c r="U546" s="128"/>
      <c r="V546" s="128"/>
    </row>
    <row r="547" spans="1:35" s="113" customFormat="1" ht="9" customHeight="1">
      <c r="A547" s="137" t="s">
        <v>29</v>
      </c>
      <c r="B547" s="121">
        <f t="shared" si="29"/>
        <v>14842.287263999999</v>
      </c>
      <c r="C547" s="121">
        <v>9901.4945659999994</v>
      </c>
      <c r="D547" s="121">
        <v>503.32603499999999</v>
      </c>
      <c r="E547" s="121">
        <v>540.83584000000008</v>
      </c>
      <c r="F547" s="121">
        <v>1751.1274569999998</v>
      </c>
      <c r="G547" s="121">
        <v>3.2324980000000001</v>
      </c>
      <c r="H547" s="121">
        <v>214.81103699999997</v>
      </c>
      <c r="I547" s="121">
        <v>290.58669800000001</v>
      </c>
      <c r="J547" s="121">
        <v>198.80244299999998</v>
      </c>
      <c r="K547" s="121">
        <v>1438.07069</v>
      </c>
      <c r="M547" s="135"/>
      <c r="N547" s="135"/>
      <c r="O547" s="135"/>
      <c r="Q547" s="128"/>
      <c r="R547" s="128"/>
      <c r="S547" s="128"/>
      <c r="T547" s="128"/>
      <c r="U547" s="128"/>
      <c r="V547" s="128"/>
    </row>
    <row r="548" spans="1:35" s="113" customFormat="1" ht="9" customHeight="1">
      <c r="A548" s="144" t="s">
        <v>30</v>
      </c>
      <c r="B548" s="145">
        <f t="shared" si="29"/>
        <v>4941.3170500000015</v>
      </c>
      <c r="C548" s="145">
        <v>3687.4030500000003</v>
      </c>
      <c r="D548" s="145">
        <v>337.51095200000003</v>
      </c>
      <c r="E548" s="145">
        <v>57.325647000000004</v>
      </c>
      <c r="F548" s="145">
        <v>0</v>
      </c>
      <c r="G548" s="145">
        <v>0</v>
      </c>
      <c r="H548" s="145">
        <v>69.772995000000009</v>
      </c>
      <c r="I548" s="145">
        <v>23.032561999999999</v>
      </c>
      <c r="J548" s="145">
        <v>22.255873999999999</v>
      </c>
      <c r="K548" s="145">
        <v>744.01596999999992</v>
      </c>
      <c r="M548" s="135"/>
      <c r="N548" s="135"/>
      <c r="O548" s="135"/>
      <c r="Q548" s="128"/>
      <c r="R548" s="128"/>
      <c r="S548" s="128"/>
      <c r="T548" s="128"/>
      <c r="U548" s="128"/>
      <c r="V548" s="128"/>
    </row>
    <row r="549" spans="1:35" s="113" customFormat="1" ht="9" customHeight="1">
      <c r="A549" s="144" t="s">
        <v>31</v>
      </c>
      <c r="B549" s="145">
        <f t="shared" si="29"/>
        <v>28944.646987</v>
      </c>
      <c r="C549" s="145">
        <v>22995.387888000001</v>
      </c>
      <c r="D549" s="145">
        <v>798.89500799999996</v>
      </c>
      <c r="E549" s="145">
        <v>1133.9545800000001</v>
      </c>
      <c r="F549" s="145">
        <v>123.31703499999999</v>
      </c>
      <c r="G549" s="145">
        <v>70.791043999999999</v>
      </c>
      <c r="H549" s="145">
        <v>379.25248200000004</v>
      </c>
      <c r="I549" s="145">
        <v>304.22588100000007</v>
      </c>
      <c r="J549" s="145">
        <v>261.16581199999996</v>
      </c>
      <c r="K549" s="145">
        <v>2877.6572570000003</v>
      </c>
      <c r="M549" s="135"/>
      <c r="N549" s="135"/>
      <c r="O549" s="135"/>
      <c r="Q549" s="128"/>
      <c r="R549" s="128"/>
      <c r="S549" s="128"/>
      <c r="T549" s="128"/>
      <c r="U549" s="128"/>
      <c r="V549" s="128"/>
    </row>
    <row r="550" spans="1:35" s="113" customFormat="1" ht="9" customHeight="1">
      <c r="A550" s="144" t="s">
        <v>32</v>
      </c>
      <c r="B550" s="145">
        <f t="shared" si="29"/>
        <v>7594.1548660000008</v>
      </c>
      <c r="C550" s="145">
        <v>5869.19164</v>
      </c>
      <c r="D550" s="145">
        <v>658.77929399999994</v>
      </c>
      <c r="E550" s="145">
        <v>21.445440999999999</v>
      </c>
      <c r="F550" s="145">
        <v>14.200898</v>
      </c>
      <c r="G550" s="145">
        <v>0</v>
      </c>
      <c r="H550" s="145">
        <v>178.45476400000001</v>
      </c>
      <c r="I550" s="145">
        <v>193.04486399999999</v>
      </c>
      <c r="J550" s="145">
        <v>75.903005000000007</v>
      </c>
      <c r="K550" s="145">
        <v>583.13496000000009</v>
      </c>
      <c r="M550" s="135"/>
      <c r="N550" s="135"/>
      <c r="O550" s="135"/>
      <c r="Q550" s="128"/>
      <c r="R550" s="128"/>
      <c r="S550" s="128"/>
      <c r="T550" s="128"/>
      <c r="U550" s="128"/>
      <c r="V550" s="128"/>
    </row>
    <row r="551" spans="1:35" s="113" customFormat="1" ht="9" customHeight="1">
      <c r="A551" s="137" t="s">
        <v>33</v>
      </c>
      <c r="B551" s="121">
        <f t="shared" si="29"/>
        <v>6624.003584</v>
      </c>
      <c r="C551" s="121">
        <v>4559.3032830000002</v>
      </c>
      <c r="D551" s="121">
        <v>746.42645799999991</v>
      </c>
      <c r="E551" s="121">
        <v>162.80079699999999</v>
      </c>
      <c r="F551" s="121">
        <v>0</v>
      </c>
      <c r="G551" s="121">
        <v>0</v>
      </c>
      <c r="H551" s="121">
        <v>195.10857699999997</v>
      </c>
      <c r="I551" s="121">
        <v>95.291099000000003</v>
      </c>
      <c r="J551" s="121">
        <v>22.314945999999999</v>
      </c>
      <c r="K551" s="121">
        <v>842.75842399999999</v>
      </c>
      <c r="M551" s="135"/>
      <c r="N551" s="135"/>
      <c r="O551" s="135"/>
      <c r="Q551" s="128"/>
      <c r="R551" s="128"/>
      <c r="S551" s="128"/>
      <c r="T551" s="128"/>
      <c r="U551" s="128"/>
      <c r="V551" s="128"/>
    </row>
    <row r="552" spans="1:35" s="113" customFormat="1" ht="9" customHeight="1">
      <c r="B552" s="141"/>
      <c r="C552" s="141"/>
      <c r="D552" s="141"/>
      <c r="E552" s="141"/>
      <c r="F552" s="141"/>
      <c r="G552" s="141"/>
      <c r="H552" s="141"/>
      <c r="I552" s="141"/>
      <c r="J552" s="141"/>
      <c r="K552" s="141"/>
      <c r="L552" s="133"/>
      <c r="M552" s="143"/>
      <c r="N552" s="143"/>
      <c r="O552" s="143"/>
      <c r="P552" s="143"/>
      <c r="Q552" s="133"/>
      <c r="R552" s="133"/>
      <c r="S552" s="133"/>
      <c r="T552" s="133"/>
      <c r="AA552" s="147"/>
      <c r="AB552" s="148"/>
      <c r="AC552" s="148"/>
      <c r="AD552" s="147"/>
      <c r="AE552" s="148"/>
      <c r="AF552" s="148"/>
      <c r="AG552" s="148"/>
      <c r="AH552" s="148"/>
      <c r="AI552" s="147"/>
    </row>
    <row r="553" spans="1:35" s="113" customFormat="1" ht="9" customHeight="1">
      <c r="A553" s="140">
        <v>2012</v>
      </c>
      <c r="B553" s="141"/>
      <c r="C553" s="141"/>
      <c r="D553" s="141"/>
      <c r="E553" s="141"/>
      <c r="F553" s="141"/>
      <c r="G553" s="141"/>
      <c r="H553" s="141"/>
      <c r="I553" s="141"/>
      <c r="J553" s="141"/>
      <c r="K553" s="141"/>
      <c r="L553" s="133"/>
      <c r="M553" s="143"/>
      <c r="N553" s="143"/>
      <c r="O553" s="143"/>
      <c r="P553" s="143"/>
      <c r="Q553" s="133"/>
      <c r="R553" s="133"/>
      <c r="S553" s="133"/>
      <c r="T553" s="133"/>
      <c r="AA553" s="147"/>
      <c r="AB553" s="148"/>
      <c r="AC553" s="148"/>
      <c r="AD553" s="147"/>
      <c r="AE553" s="148"/>
      <c r="AF553" s="148"/>
      <c r="AG553" s="148"/>
      <c r="AH553" s="148"/>
      <c r="AI553" s="147"/>
    </row>
    <row r="554" spans="1:35" s="113" customFormat="1" ht="9" customHeight="1">
      <c r="A554" s="140" t="s">
        <v>1</v>
      </c>
      <c r="B554" s="142">
        <f>SUM(B556:B587)</f>
        <v>494264.53238799993</v>
      </c>
      <c r="C554" s="142">
        <f t="shared" ref="C554:K554" si="30">SUM(C556:C587)</f>
        <v>391207.5422780001</v>
      </c>
      <c r="D554" s="142">
        <f t="shared" si="30"/>
        <v>19508.425332999996</v>
      </c>
      <c r="E554" s="142">
        <f t="shared" si="30"/>
        <v>3020.0825959999997</v>
      </c>
      <c r="F554" s="142">
        <f t="shared" si="30"/>
        <v>2647.8644280000003</v>
      </c>
      <c r="G554" s="142">
        <f t="shared" si="30"/>
        <v>370.30863899999997</v>
      </c>
      <c r="H554" s="142">
        <f t="shared" si="30"/>
        <v>10930.442188999998</v>
      </c>
      <c r="I554" s="142">
        <f t="shared" si="30"/>
        <v>9078.3587470000002</v>
      </c>
      <c r="J554" s="142">
        <f t="shared" si="30"/>
        <v>7857.7147640000003</v>
      </c>
      <c r="K554" s="142">
        <f t="shared" si="30"/>
        <v>49643.793414</v>
      </c>
      <c r="M554" s="134"/>
      <c r="N554" s="134"/>
      <c r="O554" s="134"/>
      <c r="P554" s="134"/>
      <c r="AA554" s="147"/>
      <c r="AB554" s="148"/>
      <c r="AC554" s="148"/>
      <c r="AD554" s="148"/>
      <c r="AE554" s="148"/>
      <c r="AF554" s="148"/>
      <c r="AG554" s="148"/>
      <c r="AH554" s="148"/>
      <c r="AI554" s="147"/>
    </row>
    <row r="555" spans="1:35" s="113" customFormat="1" ht="3.95" customHeight="1">
      <c r="A555" s="140"/>
      <c r="B555" s="142"/>
      <c r="C555" s="142"/>
      <c r="D555" s="142"/>
      <c r="E555" s="142"/>
      <c r="F555" s="142"/>
      <c r="G555" s="142"/>
      <c r="H555" s="142"/>
      <c r="I555" s="142"/>
      <c r="J555" s="142"/>
      <c r="K555" s="142"/>
      <c r="M555" s="134"/>
      <c r="N555" s="134"/>
      <c r="O555" s="134"/>
      <c r="P555" s="134"/>
      <c r="AA555" s="147"/>
      <c r="AB555" s="148"/>
      <c r="AC555" s="148"/>
      <c r="AD555" s="148"/>
      <c r="AE555" s="148"/>
      <c r="AF555" s="148"/>
      <c r="AG555" s="148"/>
      <c r="AH555" s="148"/>
      <c r="AI555" s="147"/>
    </row>
    <row r="556" spans="1:35" s="113" customFormat="1" ht="9" customHeight="1">
      <c r="A556" s="144" t="s">
        <v>104</v>
      </c>
      <c r="B556" s="145">
        <f>SUM(C556:K556)</f>
        <v>5550.8767820000012</v>
      </c>
      <c r="C556" s="145">
        <v>4283.7130580000003</v>
      </c>
      <c r="D556" s="145">
        <v>496.70975899999996</v>
      </c>
      <c r="E556" s="145">
        <v>10.032406000000002</v>
      </c>
      <c r="F556" s="145">
        <v>0</v>
      </c>
      <c r="G556" s="145">
        <v>0</v>
      </c>
      <c r="H556" s="145">
        <v>153.663928</v>
      </c>
      <c r="I556" s="145">
        <v>67.190348</v>
      </c>
      <c r="J556" s="145">
        <v>77.864056000000005</v>
      </c>
      <c r="K556" s="145">
        <v>461.70322699999997</v>
      </c>
      <c r="M556" s="135"/>
      <c r="N556" s="135"/>
      <c r="O556" s="135"/>
      <c r="P556" s="134"/>
      <c r="Q556" s="128"/>
      <c r="R556" s="128"/>
      <c r="S556" s="128"/>
      <c r="T556" s="128"/>
      <c r="U556" s="128"/>
      <c r="V556" s="128"/>
      <c r="AA556" s="147"/>
      <c r="AB556" s="148"/>
      <c r="AC556" s="148"/>
      <c r="AD556" s="148"/>
      <c r="AE556" s="148"/>
      <c r="AF556" s="148"/>
      <c r="AG556" s="148"/>
      <c r="AH556" s="148"/>
      <c r="AI556" s="147"/>
    </row>
    <row r="557" spans="1:35" s="113" customFormat="1" ht="9" customHeight="1">
      <c r="A557" s="144" t="s">
        <v>3</v>
      </c>
      <c r="B557" s="145">
        <f t="shared" ref="B557:B587" si="31">SUM(C557:K557)</f>
        <v>13728.009201999999</v>
      </c>
      <c r="C557" s="145">
        <v>10943.227389999998</v>
      </c>
      <c r="D557" s="145">
        <v>303.56754799999999</v>
      </c>
      <c r="E557" s="145">
        <v>14.810595999999999</v>
      </c>
      <c r="F557" s="145">
        <v>93.117359999999991</v>
      </c>
      <c r="G557" s="145">
        <v>0</v>
      </c>
      <c r="H557" s="145">
        <v>596.28718099999992</v>
      </c>
      <c r="I557" s="145">
        <v>307.61487099999999</v>
      </c>
      <c r="J557" s="145">
        <v>169.79527599999994</v>
      </c>
      <c r="K557" s="145">
        <v>1299.5889799999998</v>
      </c>
      <c r="M557" s="135"/>
      <c r="N557" s="135"/>
      <c r="O557" s="135"/>
      <c r="Q557" s="128"/>
      <c r="R557" s="128"/>
      <c r="S557" s="128"/>
      <c r="T557" s="128"/>
      <c r="U557" s="128"/>
      <c r="V557" s="128"/>
      <c r="AA557" s="147"/>
      <c r="AB557" s="148"/>
      <c r="AC557" s="148"/>
      <c r="AD557" s="148"/>
      <c r="AE557" s="148"/>
      <c r="AF557" s="148"/>
      <c r="AG557" s="148"/>
      <c r="AH557" s="148"/>
      <c r="AI557" s="147"/>
    </row>
    <row r="558" spans="1:35" s="113" customFormat="1" ht="9" customHeight="1">
      <c r="A558" s="144" t="s">
        <v>105</v>
      </c>
      <c r="B558" s="145">
        <f t="shared" si="31"/>
        <v>3354.6639480000003</v>
      </c>
      <c r="C558" s="145">
        <v>2514.9505810000001</v>
      </c>
      <c r="D558" s="145">
        <v>144.49947099999997</v>
      </c>
      <c r="E558" s="145">
        <v>26.052439999999997</v>
      </c>
      <c r="F558" s="145">
        <v>0.23833099999999999</v>
      </c>
      <c r="G558" s="145">
        <v>0</v>
      </c>
      <c r="H558" s="145">
        <v>238.48084900000006</v>
      </c>
      <c r="I558" s="145">
        <v>76.934587000000008</v>
      </c>
      <c r="J558" s="145">
        <v>46.721512000000004</v>
      </c>
      <c r="K558" s="145">
        <v>306.78617700000001</v>
      </c>
      <c r="M558" s="135"/>
      <c r="N558" s="135"/>
      <c r="O558" s="135"/>
      <c r="Q558" s="128"/>
      <c r="R558" s="128"/>
      <c r="S558" s="128"/>
      <c r="T558" s="128"/>
      <c r="U558" s="128"/>
      <c r="V558" s="128"/>
      <c r="AA558" s="147"/>
      <c r="AB558" s="148"/>
      <c r="AC558" s="148"/>
      <c r="AD558" s="148"/>
      <c r="AE558" s="148"/>
      <c r="AF558" s="148"/>
      <c r="AG558" s="148"/>
      <c r="AH558" s="148"/>
      <c r="AI558" s="147"/>
    </row>
    <row r="559" spans="1:35" s="113" customFormat="1" ht="9" customHeight="1">
      <c r="A559" s="137" t="s">
        <v>5</v>
      </c>
      <c r="B559" s="121">
        <f t="shared" si="31"/>
        <v>6752.5522110000002</v>
      </c>
      <c r="C559" s="121">
        <v>3724.0465549999999</v>
      </c>
      <c r="D559" s="121">
        <v>232.39620299999999</v>
      </c>
      <c r="E559" s="121">
        <v>3.2700950000000004</v>
      </c>
      <c r="F559" s="121">
        <v>8.4025769999999991</v>
      </c>
      <c r="G559" s="121">
        <v>261.85604999999998</v>
      </c>
      <c r="H559" s="121">
        <v>75.558758000000012</v>
      </c>
      <c r="I559" s="121">
        <v>56.890899999999995</v>
      </c>
      <c r="J559" s="121">
        <v>46.295713000000006</v>
      </c>
      <c r="K559" s="121">
        <v>2343.83536</v>
      </c>
      <c r="M559" s="135"/>
      <c r="N559" s="135"/>
      <c r="O559" s="135"/>
      <c r="Q559" s="128"/>
      <c r="R559" s="128"/>
      <c r="S559" s="128"/>
      <c r="T559" s="128"/>
      <c r="U559" s="128"/>
      <c r="V559" s="128"/>
      <c r="AA559" s="147"/>
      <c r="AB559" s="148"/>
      <c r="AC559" s="148"/>
      <c r="AD559" s="148"/>
      <c r="AE559" s="148"/>
      <c r="AF559" s="148"/>
      <c r="AG559" s="148"/>
      <c r="AH559" s="148"/>
      <c r="AI559" s="147"/>
    </row>
    <row r="560" spans="1:35" s="113" customFormat="1" ht="9" customHeight="1">
      <c r="A560" s="144" t="s">
        <v>6</v>
      </c>
      <c r="B560" s="145">
        <f t="shared" si="31"/>
        <v>11977.377923999999</v>
      </c>
      <c r="C560" s="145">
        <v>9593.4433820000013</v>
      </c>
      <c r="D560" s="145">
        <v>322.97235799999999</v>
      </c>
      <c r="E560" s="145">
        <v>224.84273300000001</v>
      </c>
      <c r="F560" s="145">
        <v>58.800999000000004</v>
      </c>
      <c r="G560" s="145">
        <v>4.7279999999999987E-3</v>
      </c>
      <c r="H560" s="145">
        <v>291.08581699999996</v>
      </c>
      <c r="I560" s="145">
        <v>247.98754699999998</v>
      </c>
      <c r="J560" s="145">
        <v>307.81900999999999</v>
      </c>
      <c r="K560" s="145">
        <v>930.42135000000007</v>
      </c>
      <c r="M560" s="135"/>
      <c r="N560" s="135"/>
      <c r="O560" s="135"/>
      <c r="Q560" s="128"/>
      <c r="R560" s="128"/>
      <c r="S560" s="128"/>
      <c r="T560" s="128"/>
      <c r="U560" s="128"/>
      <c r="V560" s="128"/>
      <c r="AA560" s="147"/>
      <c r="AB560" s="148"/>
      <c r="AC560" s="148"/>
      <c r="AD560" s="148"/>
      <c r="AE560" s="148"/>
      <c r="AF560" s="148"/>
      <c r="AG560" s="148"/>
      <c r="AH560" s="148"/>
      <c r="AI560" s="147"/>
    </row>
    <row r="561" spans="1:35" s="113" customFormat="1" ht="9" customHeight="1">
      <c r="A561" s="144" t="s">
        <v>7</v>
      </c>
      <c r="B561" s="145">
        <f t="shared" si="31"/>
        <v>3613.6505969999998</v>
      </c>
      <c r="C561" s="145">
        <v>2706.9377929999996</v>
      </c>
      <c r="D561" s="145">
        <v>270.450806</v>
      </c>
      <c r="E561" s="145">
        <v>10.406435999999999</v>
      </c>
      <c r="F561" s="145">
        <v>66.088410999999994</v>
      </c>
      <c r="G561" s="145">
        <v>0</v>
      </c>
      <c r="H561" s="145">
        <v>116.47260900000001</v>
      </c>
      <c r="I561" s="145">
        <v>122.421256</v>
      </c>
      <c r="J561" s="145">
        <v>46.416099999999993</v>
      </c>
      <c r="K561" s="145">
        <v>274.45718599999998</v>
      </c>
      <c r="M561" s="135"/>
      <c r="N561" s="135"/>
      <c r="O561" s="135"/>
      <c r="Q561" s="128"/>
      <c r="R561" s="128"/>
      <c r="S561" s="128"/>
      <c r="T561" s="128"/>
      <c r="U561" s="128"/>
      <c r="V561" s="128"/>
      <c r="AA561" s="147"/>
      <c r="AB561" s="148"/>
      <c r="AC561" s="148"/>
      <c r="AD561" s="148"/>
      <c r="AE561" s="148"/>
      <c r="AF561" s="148"/>
      <c r="AG561" s="148"/>
      <c r="AH561" s="148"/>
      <c r="AI561" s="147"/>
    </row>
    <row r="562" spans="1:35" s="113" customFormat="1" ht="9" customHeight="1">
      <c r="A562" s="144" t="s">
        <v>8</v>
      </c>
      <c r="B562" s="145">
        <f t="shared" si="31"/>
        <v>20315.416809999995</v>
      </c>
      <c r="C562" s="145">
        <v>17226.169376999998</v>
      </c>
      <c r="D562" s="145">
        <v>409.526475</v>
      </c>
      <c r="E562" s="145">
        <v>20.102657999999998</v>
      </c>
      <c r="F562" s="145">
        <v>3.9098380000000006</v>
      </c>
      <c r="G562" s="145">
        <v>0</v>
      </c>
      <c r="H562" s="145">
        <v>207.92662100000001</v>
      </c>
      <c r="I562" s="145">
        <v>170.04437899999999</v>
      </c>
      <c r="J562" s="145">
        <v>144.654663</v>
      </c>
      <c r="K562" s="145">
        <v>2133.0827989999998</v>
      </c>
      <c r="M562" s="135"/>
      <c r="N562" s="135"/>
      <c r="O562" s="135"/>
      <c r="Q562" s="128"/>
      <c r="R562" s="128"/>
      <c r="S562" s="128"/>
      <c r="T562" s="128"/>
      <c r="U562" s="128"/>
      <c r="V562" s="128"/>
      <c r="AA562" s="147"/>
      <c r="AB562" s="148"/>
      <c r="AC562" s="148"/>
      <c r="AD562" s="148"/>
      <c r="AE562" s="148"/>
      <c r="AF562" s="148"/>
      <c r="AG562" s="148"/>
      <c r="AH562" s="148"/>
      <c r="AI562" s="147"/>
    </row>
    <row r="563" spans="1:35" s="113" customFormat="1" ht="9" customHeight="1">
      <c r="A563" s="137" t="s">
        <v>9</v>
      </c>
      <c r="B563" s="121">
        <f t="shared" si="31"/>
        <v>13875.642319000002</v>
      </c>
      <c r="C563" s="121">
        <v>11132.385973000002</v>
      </c>
      <c r="D563" s="121">
        <v>413.07512199999991</v>
      </c>
      <c r="E563" s="121">
        <v>48.482616</v>
      </c>
      <c r="F563" s="121">
        <v>90.970459999999989</v>
      </c>
      <c r="G563" s="121">
        <v>0</v>
      </c>
      <c r="H563" s="121">
        <v>345.70292099999995</v>
      </c>
      <c r="I563" s="121">
        <v>270.08828599999998</v>
      </c>
      <c r="J563" s="121">
        <v>278.870408</v>
      </c>
      <c r="K563" s="121">
        <v>1296.0665329999999</v>
      </c>
      <c r="M563" s="135"/>
      <c r="N563" s="135"/>
      <c r="O563" s="135"/>
      <c r="P563" s="119"/>
      <c r="Q563" s="128"/>
      <c r="R563" s="128"/>
      <c r="S563" s="128"/>
      <c r="T563" s="128"/>
      <c r="U563" s="128"/>
      <c r="V563" s="128"/>
      <c r="AA563" s="147"/>
      <c r="AB563" s="148"/>
      <c r="AC563" s="148"/>
      <c r="AD563" s="148"/>
      <c r="AE563" s="148"/>
      <c r="AF563" s="148"/>
      <c r="AG563" s="148"/>
      <c r="AH563" s="148"/>
      <c r="AI563" s="147"/>
    </row>
    <row r="564" spans="1:35" s="113" customFormat="1" ht="9" customHeight="1">
      <c r="A564" s="144" t="s">
        <v>10</v>
      </c>
      <c r="B564" s="145">
        <f t="shared" si="31"/>
        <v>55264.167435999989</v>
      </c>
      <c r="C564" s="145">
        <v>44730.208924999999</v>
      </c>
      <c r="D564" s="145">
        <v>2516.4234999999999</v>
      </c>
      <c r="E564" s="145">
        <v>548.11384300000009</v>
      </c>
      <c r="F564" s="145">
        <v>0</v>
      </c>
      <c r="G564" s="145">
        <v>0</v>
      </c>
      <c r="H564" s="145">
        <v>981.3332509999999</v>
      </c>
      <c r="I564" s="145">
        <v>1259.9501849999999</v>
      </c>
      <c r="J564" s="145">
        <v>1695.2231259999999</v>
      </c>
      <c r="K564" s="145">
        <v>3532.9146060000003</v>
      </c>
      <c r="M564" s="135"/>
      <c r="N564" s="135"/>
      <c r="O564" s="135"/>
      <c r="P564" s="119"/>
      <c r="Q564" s="128"/>
      <c r="R564" s="128"/>
      <c r="S564" s="128"/>
      <c r="T564" s="128"/>
      <c r="U564" s="128"/>
      <c r="V564" s="128"/>
      <c r="AA564" s="147"/>
      <c r="AB564" s="148"/>
      <c r="AC564" s="148"/>
      <c r="AD564" s="148"/>
      <c r="AE564" s="148"/>
      <c r="AF564" s="148"/>
      <c r="AG564" s="148"/>
      <c r="AH564" s="148"/>
      <c r="AI564" s="147"/>
    </row>
    <row r="565" spans="1:35" s="113" customFormat="1" ht="9" customHeight="1">
      <c r="A565" s="144" t="s">
        <v>11</v>
      </c>
      <c r="B565" s="145">
        <f t="shared" si="31"/>
        <v>6428.1437070000011</v>
      </c>
      <c r="C565" s="145">
        <v>5113.390942</v>
      </c>
      <c r="D565" s="145">
        <v>439.29869099999996</v>
      </c>
      <c r="E565" s="145">
        <v>44.874423</v>
      </c>
      <c r="F565" s="145">
        <v>0</v>
      </c>
      <c r="G565" s="145">
        <v>0</v>
      </c>
      <c r="H565" s="145">
        <v>119.12454699999999</v>
      </c>
      <c r="I565" s="145">
        <v>103.44458999999998</v>
      </c>
      <c r="J565" s="145">
        <v>64.556502000000009</v>
      </c>
      <c r="K565" s="145">
        <v>543.45401200000003</v>
      </c>
      <c r="M565" s="135"/>
      <c r="N565" s="135"/>
      <c r="O565" s="135"/>
      <c r="P565" s="134"/>
      <c r="Q565" s="128"/>
      <c r="R565" s="128"/>
      <c r="S565" s="128"/>
      <c r="T565" s="128"/>
      <c r="U565" s="128"/>
      <c r="V565" s="128"/>
      <c r="AA565" s="147"/>
      <c r="AB565" s="148"/>
      <c r="AC565" s="148"/>
      <c r="AD565" s="148"/>
      <c r="AE565" s="148"/>
      <c r="AF565" s="148"/>
      <c r="AG565" s="148"/>
      <c r="AH565" s="148"/>
      <c r="AI565" s="147"/>
    </row>
    <row r="566" spans="1:35" s="113" customFormat="1" ht="9" customHeight="1">
      <c r="A566" s="144" t="s">
        <v>12</v>
      </c>
      <c r="B566" s="145">
        <f t="shared" si="31"/>
        <v>19768.068662999998</v>
      </c>
      <c r="C566" s="145">
        <v>16185.125166000002</v>
      </c>
      <c r="D566" s="145">
        <v>690.08223599999997</v>
      </c>
      <c r="E566" s="145">
        <v>88.680818000000016</v>
      </c>
      <c r="F566" s="145">
        <v>0</v>
      </c>
      <c r="G566" s="145">
        <v>0</v>
      </c>
      <c r="H566" s="145">
        <v>419.04717200000005</v>
      </c>
      <c r="I566" s="145">
        <v>403.64573799999994</v>
      </c>
      <c r="J566" s="145">
        <v>266.51347099999998</v>
      </c>
      <c r="K566" s="145">
        <v>1714.9740620000002</v>
      </c>
      <c r="M566" s="135"/>
      <c r="N566" s="135"/>
      <c r="O566" s="135"/>
      <c r="P566" s="134"/>
      <c r="Q566" s="128"/>
      <c r="R566" s="128"/>
      <c r="S566" s="128"/>
      <c r="T566" s="128"/>
      <c r="U566" s="128"/>
      <c r="V566" s="128"/>
      <c r="AA566" s="147"/>
      <c r="AB566" s="148"/>
      <c r="AC566" s="148"/>
      <c r="AD566" s="148"/>
      <c r="AE566" s="148"/>
      <c r="AF566" s="148"/>
      <c r="AG566" s="148"/>
      <c r="AH566" s="148"/>
      <c r="AI566" s="147"/>
    </row>
    <row r="567" spans="1:35" s="113" customFormat="1" ht="9" customHeight="1">
      <c r="A567" s="137" t="s">
        <v>13</v>
      </c>
      <c r="B567" s="121">
        <f t="shared" si="31"/>
        <v>11508.963072000002</v>
      </c>
      <c r="C567" s="121">
        <v>9292.5059619999993</v>
      </c>
      <c r="D567" s="121">
        <v>311.01759799999996</v>
      </c>
      <c r="E567" s="121">
        <v>264.89655899999997</v>
      </c>
      <c r="F567" s="121">
        <v>0</v>
      </c>
      <c r="G567" s="121">
        <v>0</v>
      </c>
      <c r="H567" s="121">
        <v>161.13184699999999</v>
      </c>
      <c r="I567" s="121">
        <v>178.223309</v>
      </c>
      <c r="J567" s="121">
        <v>63.550223000000003</v>
      </c>
      <c r="K567" s="121">
        <v>1237.6375740000001</v>
      </c>
      <c r="M567" s="135"/>
      <c r="N567" s="135"/>
      <c r="O567" s="135"/>
      <c r="P567" s="134"/>
      <c r="Q567" s="128"/>
      <c r="R567" s="128"/>
      <c r="S567" s="128"/>
      <c r="T567" s="128"/>
      <c r="U567" s="128"/>
      <c r="V567" s="128"/>
    </row>
    <row r="568" spans="1:35" s="113" customFormat="1" ht="9" customHeight="1">
      <c r="A568" s="144" t="s">
        <v>14</v>
      </c>
      <c r="B568" s="145">
        <f t="shared" si="31"/>
        <v>10046.724166999997</v>
      </c>
      <c r="C568" s="145">
        <v>7556.2063849999995</v>
      </c>
      <c r="D568" s="145">
        <v>997.18135599999982</v>
      </c>
      <c r="E568" s="145">
        <v>63.231580999999991</v>
      </c>
      <c r="F568" s="145">
        <v>0</v>
      </c>
      <c r="G568" s="145">
        <v>0</v>
      </c>
      <c r="H568" s="145">
        <v>152.724718</v>
      </c>
      <c r="I568" s="145">
        <v>128.73181599999998</v>
      </c>
      <c r="J568" s="145">
        <v>76.127400000000009</v>
      </c>
      <c r="K568" s="145">
        <v>1072.5209109999998</v>
      </c>
      <c r="M568" s="135"/>
      <c r="N568" s="135"/>
      <c r="O568" s="135"/>
      <c r="P568" s="134"/>
      <c r="Q568" s="128"/>
      <c r="R568" s="128"/>
      <c r="S568" s="128"/>
      <c r="T568" s="128"/>
      <c r="U568" s="128"/>
      <c r="V568" s="128"/>
    </row>
    <row r="569" spans="1:35" s="113" customFormat="1" ht="9" customHeight="1">
      <c r="A569" s="144" t="s">
        <v>15</v>
      </c>
      <c r="B569" s="145">
        <f t="shared" si="31"/>
        <v>31330.886215999992</v>
      </c>
      <c r="C569" s="145">
        <v>25328.243858999995</v>
      </c>
      <c r="D569" s="145">
        <v>786.77140299999996</v>
      </c>
      <c r="E569" s="145">
        <v>282.40757100000002</v>
      </c>
      <c r="F569" s="145">
        <v>0</v>
      </c>
      <c r="G569" s="145">
        <v>0</v>
      </c>
      <c r="H569" s="145">
        <v>945.96650499999998</v>
      </c>
      <c r="I569" s="145">
        <v>769.91749100000004</v>
      </c>
      <c r="J569" s="145">
        <v>653.9948619999999</v>
      </c>
      <c r="K569" s="145">
        <v>2563.5845250000002</v>
      </c>
      <c r="M569" s="135"/>
      <c r="N569" s="135"/>
      <c r="O569" s="135"/>
      <c r="P569" s="134"/>
      <c r="Q569" s="128"/>
      <c r="R569" s="128"/>
      <c r="S569" s="128"/>
      <c r="T569" s="128"/>
      <c r="U569" s="128"/>
      <c r="V569" s="128"/>
    </row>
    <row r="570" spans="1:35" s="113" customFormat="1" ht="9" customHeight="1">
      <c r="A570" s="144" t="s">
        <v>16</v>
      </c>
      <c r="B570" s="145">
        <f t="shared" si="31"/>
        <v>61333.208886000015</v>
      </c>
      <c r="C570" s="145">
        <v>52443.125831000012</v>
      </c>
      <c r="D570" s="145">
        <v>1145.8632029999999</v>
      </c>
      <c r="E570" s="145">
        <v>320.55965399999997</v>
      </c>
      <c r="F570" s="145">
        <v>0</v>
      </c>
      <c r="G570" s="145">
        <v>0</v>
      </c>
      <c r="H570" s="145">
        <v>958.75656200000003</v>
      </c>
      <c r="I570" s="145">
        <v>1055.0975200000003</v>
      </c>
      <c r="J570" s="145">
        <v>953.48935200000017</v>
      </c>
      <c r="K570" s="145">
        <v>4456.3167640000001</v>
      </c>
      <c r="M570" s="135"/>
      <c r="N570" s="135"/>
      <c r="O570" s="135"/>
      <c r="P570" s="134"/>
      <c r="Q570" s="128"/>
      <c r="R570" s="128"/>
      <c r="S570" s="128"/>
      <c r="T570" s="128"/>
      <c r="U570" s="128"/>
      <c r="V570" s="128"/>
    </row>
    <row r="571" spans="1:35" s="113" customFormat="1" ht="9" customHeight="1">
      <c r="A571" s="137" t="s">
        <v>17</v>
      </c>
      <c r="B571" s="121">
        <f t="shared" si="31"/>
        <v>15388.775380000003</v>
      </c>
      <c r="C571" s="121">
        <v>11905.279981000001</v>
      </c>
      <c r="D571" s="121">
        <v>1018.5240650000001</v>
      </c>
      <c r="E571" s="121">
        <v>117.251943</v>
      </c>
      <c r="F571" s="121">
        <v>92.513891999999998</v>
      </c>
      <c r="G571" s="121">
        <v>0</v>
      </c>
      <c r="H571" s="121">
        <v>206.415042</v>
      </c>
      <c r="I571" s="121">
        <v>356.75597400000004</v>
      </c>
      <c r="J571" s="121">
        <v>192.50103300000001</v>
      </c>
      <c r="K571" s="121">
        <v>1499.5334500000001</v>
      </c>
      <c r="M571" s="135"/>
      <c r="N571" s="135"/>
      <c r="O571" s="135"/>
      <c r="P571" s="134"/>
      <c r="Q571" s="128"/>
      <c r="R571" s="128"/>
      <c r="S571" s="128"/>
      <c r="T571" s="128"/>
      <c r="U571" s="128"/>
      <c r="V571" s="128"/>
    </row>
    <row r="572" spans="1:35" s="113" customFormat="1" ht="9" customHeight="1">
      <c r="A572" s="144" t="s">
        <v>18</v>
      </c>
      <c r="B572" s="145">
        <f t="shared" si="31"/>
        <v>6939.2642229999992</v>
      </c>
      <c r="C572" s="145">
        <v>5593.7393969999994</v>
      </c>
      <c r="D572" s="145">
        <v>435.63849500000003</v>
      </c>
      <c r="E572" s="145">
        <v>35.868292000000004</v>
      </c>
      <c r="F572" s="145">
        <v>0</v>
      </c>
      <c r="G572" s="145">
        <v>0</v>
      </c>
      <c r="H572" s="145">
        <v>123.89122499999999</v>
      </c>
      <c r="I572" s="145">
        <v>124.65043800000002</v>
      </c>
      <c r="J572" s="145">
        <v>98.254486</v>
      </c>
      <c r="K572" s="145">
        <v>527.22189000000003</v>
      </c>
      <c r="M572" s="135"/>
      <c r="N572" s="135"/>
      <c r="O572" s="135"/>
      <c r="P572" s="134"/>
      <c r="Q572" s="128"/>
      <c r="R572" s="128"/>
      <c r="S572" s="128"/>
      <c r="T572" s="128"/>
      <c r="U572" s="128"/>
      <c r="V572" s="128"/>
    </row>
    <row r="573" spans="1:35" s="113" customFormat="1" ht="9" customHeight="1">
      <c r="A573" s="144" t="s">
        <v>19</v>
      </c>
      <c r="B573" s="145">
        <f t="shared" si="31"/>
        <v>4953.0835769999994</v>
      </c>
      <c r="C573" s="145">
        <v>3644.4919059999997</v>
      </c>
      <c r="D573" s="145">
        <v>388.68231399999996</v>
      </c>
      <c r="E573" s="145">
        <v>9.8982100000000006</v>
      </c>
      <c r="F573" s="145">
        <v>0</v>
      </c>
      <c r="G573" s="145">
        <v>0</v>
      </c>
      <c r="H573" s="145">
        <v>119.685872</v>
      </c>
      <c r="I573" s="145">
        <v>84.330271999999994</v>
      </c>
      <c r="J573" s="145">
        <v>22.239675000000002</v>
      </c>
      <c r="K573" s="145">
        <v>683.75532799999996</v>
      </c>
      <c r="M573" s="135"/>
      <c r="N573" s="135"/>
      <c r="O573" s="135"/>
      <c r="P573" s="134"/>
      <c r="Q573" s="128"/>
      <c r="R573" s="128"/>
      <c r="S573" s="128"/>
      <c r="T573" s="128"/>
      <c r="U573" s="128"/>
      <c r="V573" s="128"/>
    </row>
    <row r="574" spans="1:35" s="113" customFormat="1" ht="9" customHeight="1">
      <c r="A574" s="144" t="s">
        <v>20</v>
      </c>
      <c r="B574" s="145">
        <f t="shared" si="31"/>
        <v>22411.12557</v>
      </c>
      <c r="C574" s="145">
        <v>18298.685760999997</v>
      </c>
      <c r="D574" s="145">
        <v>448.40656500000006</v>
      </c>
      <c r="E574" s="145">
        <v>108.80798999999999</v>
      </c>
      <c r="F574" s="145">
        <v>35.254194999999996</v>
      </c>
      <c r="G574" s="145">
        <v>0</v>
      </c>
      <c r="H574" s="145">
        <v>692.80544700000007</v>
      </c>
      <c r="I574" s="145">
        <v>684.40844200000004</v>
      </c>
      <c r="J574" s="145">
        <v>458.85536100000002</v>
      </c>
      <c r="K574" s="145">
        <v>1683.901809</v>
      </c>
      <c r="M574" s="135"/>
      <c r="N574" s="135"/>
      <c r="O574" s="135"/>
      <c r="P574" s="134"/>
      <c r="Q574" s="128"/>
      <c r="R574" s="128"/>
      <c r="S574" s="128"/>
      <c r="T574" s="128"/>
      <c r="U574" s="128"/>
      <c r="V574" s="128"/>
    </row>
    <row r="575" spans="1:35" s="113" customFormat="1" ht="9" customHeight="1">
      <c r="A575" s="137" t="s">
        <v>21</v>
      </c>
      <c r="B575" s="121">
        <f t="shared" si="31"/>
        <v>13119.623064000003</v>
      </c>
      <c r="C575" s="121">
        <v>10200.539042000002</v>
      </c>
      <c r="D575" s="121">
        <v>1077.4415250000002</v>
      </c>
      <c r="E575" s="121">
        <v>22.142489000000001</v>
      </c>
      <c r="F575" s="121">
        <v>3.1147770000000001</v>
      </c>
      <c r="G575" s="121">
        <v>5.7953999999999999E-2</v>
      </c>
      <c r="H575" s="121">
        <v>168.247772</v>
      </c>
      <c r="I575" s="121">
        <v>159.73043100000004</v>
      </c>
      <c r="J575" s="121">
        <v>92.771247999999972</v>
      </c>
      <c r="K575" s="121">
        <v>1395.577826</v>
      </c>
      <c r="M575" s="135"/>
      <c r="N575" s="135"/>
      <c r="O575" s="135"/>
      <c r="P575" s="134"/>
      <c r="Q575" s="128"/>
      <c r="R575" s="128"/>
      <c r="S575" s="128"/>
      <c r="T575" s="128"/>
      <c r="U575" s="128"/>
      <c r="V575" s="128"/>
    </row>
    <row r="576" spans="1:35" s="113" customFormat="1" ht="9" customHeight="1">
      <c r="A576" s="144" t="s">
        <v>22</v>
      </c>
      <c r="B576" s="145">
        <f t="shared" si="31"/>
        <v>20862.752758000002</v>
      </c>
      <c r="C576" s="145">
        <v>17005.626375</v>
      </c>
      <c r="D576" s="145">
        <v>1007.218629</v>
      </c>
      <c r="E576" s="145">
        <v>100.08576199999999</v>
      </c>
      <c r="F576" s="145">
        <v>0</v>
      </c>
      <c r="G576" s="145">
        <v>0</v>
      </c>
      <c r="H576" s="145">
        <v>387.37557399999997</v>
      </c>
      <c r="I576" s="145">
        <v>309.770194</v>
      </c>
      <c r="J576" s="145">
        <v>368.72832900000003</v>
      </c>
      <c r="K576" s="145">
        <v>1683.9478949999998</v>
      </c>
      <c r="M576" s="135"/>
      <c r="N576" s="135"/>
      <c r="O576" s="135"/>
      <c r="P576" s="134"/>
      <c r="Q576" s="128"/>
      <c r="R576" s="128"/>
      <c r="S576" s="128"/>
      <c r="T576" s="128"/>
      <c r="U576" s="128"/>
      <c r="V576" s="128"/>
    </row>
    <row r="577" spans="1:35" s="113" customFormat="1" ht="9" customHeight="1">
      <c r="A577" s="144" t="s">
        <v>23</v>
      </c>
      <c r="B577" s="145">
        <f t="shared" si="31"/>
        <v>8573.6242110000003</v>
      </c>
      <c r="C577" s="145">
        <v>6514.0842499999999</v>
      </c>
      <c r="D577" s="145">
        <v>516.43146100000001</v>
      </c>
      <c r="E577" s="145">
        <v>18.432352999999999</v>
      </c>
      <c r="F577" s="145">
        <v>0</v>
      </c>
      <c r="G577" s="145">
        <v>0</v>
      </c>
      <c r="H577" s="145">
        <v>427.48218600000007</v>
      </c>
      <c r="I577" s="145">
        <v>133.39693199999999</v>
      </c>
      <c r="J577" s="145">
        <v>166.23258600000003</v>
      </c>
      <c r="K577" s="145">
        <v>797.56444299999998</v>
      </c>
      <c r="M577" s="135"/>
      <c r="N577" s="135"/>
      <c r="O577" s="135"/>
      <c r="P577" s="134"/>
      <c r="Q577" s="128"/>
      <c r="R577" s="128"/>
      <c r="S577" s="128"/>
      <c r="T577" s="128"/>
      <c r="U577" s="128"/>
      <c r="V577" s="128"/>
    </row>
    <row r="578" spans="1:35" s="113" customFormat="1" ht="9" customHeight="1">
      <c r="A578" s="144" t="s">
        <v>106</v>
      </c>
      <c r="B578" s="145">
        <f t="shared" si="31"/>
        <v>6349.9169029999994</v>
      </c>
      <c r="C578" s="145">
        <v>4593.601694</v>
      </c>
      <c r="D578" s="145">
        <v>331.30020000000007</v>
      </c>
      <c r="E578" s="145">
        <v>70.514652000000012</v>
      </c>
      <c r="F578" s="145">
        <v>13.493579</v>
      </c>
      <c r="G578" s="145">
        <v>0</v>
      </c>
      <c r="H578" s="145">
        <v>481.75235700000002</v>
      </c>
      <c r="I578" s="145">
        <v>137.39851999999999</v>
      </c>
      <c r="J578" s="145">
        <v>212.752478</v>
      </c>
      <c r="K578" s="145">
        <v>509.10342300000002</v>
      </c>
      <c r="M578" s="135"/>
      <c r="N578" s="135"/>
      <c r="O578" s="135"/>
      <c r="P578" s="134"/>
      <c r="Q578" s="128"/>
      <c r="R578" s="128"/>
      <c r="S578" s="128"/>
      <c r="T578" s="128"/>
      <c r="U578" s="128"/>
      <c r="V578" s="128"/>
    </row>
    <row r="579" spans="1:35" s="113" customFormat="1" ht="9" customHeight="1">
      <c r="A579" s="137" t="s">
        <v>25</v>
      </c>
      <c r="B579" s="121">
        <f t="shared" si="31"/>
        <v>9647.0730980000008</v>
      </c>
      <c r="C579" s="121">
        <v>7923.9514700000009</v>
      </c>
      <c r="D579" s="121">
        <v>526.52349400000003</v>
      </c>
      <c r="E579" s="121">
        <v>66.284919000000002</v>
      </c>
      <c r="F579" s="121">
        <v>0</v>
      </c>
      <c r="G579" s="121">
        <v>0</v>
      </c>
      <c r="H579" s="121">
        <v>141.17815399999998</v>
      </c>
      <c r="I579" s="121">
        <v>147.57222999999999</v>
      </c>
      <c r="J579" s="121">
        <v>119.68417100000001</v>
      </c>
      <c r="K579" s="121">
        <v>721.87865999999997</v>
      </c>
      <c r="M579" s="135"/>
      <c r="N579" s="135"/>
      <c r="O579" s="135"/>
      <c r="P579" s="134"/>
      <c r="Q579" s="128"/>
      <c r="R579" s="128"/>
      <c r="S579" s="128"/>
      <c r="T579" s="128"/>
      <c r="U579" s="128"/>
      <c r="V579" s="128"/>
    </row>
    <row r="580" spans="1:35" s="113" customFormat="1" ht="9" customHeight="1">
      <c r="A580" s="144" t="s">
        <v>26</v>
      </c>
      <c r="B580" s="145">
        <f t="shared" si="31"/>
        <v>12366.414168000003</v>
      </c>
      <c r="C580" s="145">
        <v>9296.1615330000022</v>
      </c>
      <c r="D580" s="145">
        <v>287.37534000000005</v>
      </c>
      <c r="E580" s="145">
        <v>40.451273999999998</v>
      </c>
      <c r="F580" s="145">
        <v>5.1307029999999996</v>
      </c>
      <c r="G580" s="145">
        <v>0</v>
      </c>
      <c r="H580" s="145">
        <v>366.95525700000002</v>
      </c>
      <c r="I580" s="145">
        <v>268.10490500000003</v>
      </c>
      <c r="J580" s="145">
        <v>238.19957800000003</v>
      </c>
      <c r="K580" s="145">
        <v>1864.035578</v>
      </c>
      <c r="M580" s="135"/>
      <c r="N580" s="135"/>
      <c r="O580" s="135"/>
      <c r="Q580" s="128"/>
      <c r="R580" s="128"/>
      <c r="S580" s="128"/>
      <c r="T580" s="128"/>
      <c r="U580" s="128"/>
      <c r="V580" s="128"/>
    </row>
    <row r="581" spans="1:35" s="113" customFormat="1" ht="9" customHeight="1">
      <c r="A581" s="144" t="s">
        <v>27</v>
      </c>
      <c r="B581" s="145">
        <f t="shared" si="31"/>
        <v>14867.265524</v>
      </c>
      <c r="C581" s="145">
        <v>9554.5405499999997</v>
      </c>
      <c r="D581" s="145">
        <v>255.94597400000001</v>
      </c>
      <c r="E581" s="145">
        <v>37.505012000000008</v>
      </c>
      <c r="F581" s="145">
        <v>130.832461</v>
      </c>
      <c r="G581" s="145">
        <v>0</v>
      </c>
      <c r="H581" s="145">
        <v>633.00949100000003</v>
      </c>
      <c r="I581" s="145">
        <v>302.44110499999999</v>
      </c>
      <c r="J581" s="145">
        <v>215.27286799999999</v>
      </c>
      <c r="K581" s="145">
        <v>3737.7180629999998</v>
      </c>
      <c r="M581" s="135"/>
      <c r="N581" s="135"/>
      <c r="O581" s="135"/>
      <c r="Q581" s="128"/>
      <c r="R581" s="128"/>
      <c r="S581" s="128"/>
      <c r="T581" s="128"/>
      <c r="U581" s="128"/>
      <c r="V581" s="128"/>
    </row>
    <row r="582" spans="1:35" s="113" customFormat="1" ht="9" customHeight="1">
      <c r="A582" s="144" t="s">
        <v>28</v>
      </c>
      <c r="B582" s="145">
        <f t="shared" si="31"/>
        <v>18650.199953000003</v>
      </c>
      <c r="C582" s="145">
        <v>13909.415034000001</v>
      </c>
      <c r="D582" s="145">
        <v>503.78014200000001</v>
      </c>
      <c r="E582" s="145">
        <v>34.362622999999999</v>
      </c>
      <c r="F582" s="145">
        <v>0</v>
      </c>
      <c r="G582" s="145">
        <v>29.991611000000002</v>
      </c>
      <c r="H582" s="145">
        <v>153.25515999999999</v>
      </c>
      <c r="I582" s="145">
        <v>148.25385299999996</v>
      </c>
      <c r="J582" s="145">
        <v>134.02043899999998</v>
      </c>
      <c r="K582" s="145">
        <v>3737.121091</v>
      </c>
      <c r="M582" s="135"/>
      <c r="N582" s="135"/>
      <c r="O582" s="135"/>
      <c r="Q582" s="128"/>
      <c r="R582" s="128"/>
      <c r="S582" s="128"/>
      <c r="T582" s="128"/>
      <c r="U582" s="128"/>
      <c r="V582" s="128"/>
    </row>
    <row r="583" spans="1:35" s="113" customFormat="1" ht="9" customHeight="1">
      <c r="A583" s="137" t="s">
        <v>29</v>
      </c>
      <c r="B583" s="121">
        <f t="shared" si="31"/>
        <v>15754.394374</v>
      </c>
      <c r="C583" s="121">
        <v>10926.350103000001</v>
      </c>
      <c r="D583" s="121">
        <v>537.02759600000002</v>
      </c>
      <c r="E583" s="121">
        <v>79.405046000000013</v>
      </c>
      <c r="F583" s="121">
        <v>1897.481648</v>
      </c>
      <c r="G583" s="121">
        <v>5.0740209999999992</v>
      </c>
      <c r="H583" s="121">
        <v>305.50871799999999</v>
      </c>
      <c r="I583" s="121">
        <v>301.27248500000002</v>
      </c>
      <c r="J583" s="121">
        <v>222.15926299999998</v>
      </c>
      <c r="K583" s="121">
        <v>1480.1154940000001</v>
      </c>
      <c r="M583" s="135"/>
      <c r="N583" s="135"/>
      <c r="O583" s="135"/>
      <c r="Q583" s="128"/>
      <c r="R583" s="128"/>
      <c r="S583" s="128"/>
      <c r="T583" s="128"/>
      <c r="U583" s="128"/>
      <c r="V583" s="128"/>
    </row>
    <row r="584" spans="1:35" s="113" customFormat="1" ht="9" customHeight="1">
      <c r="A584" s="144" t="s">
        <v>30</v>
      </c>
      <c r="B584" s="145">
        <f t="shared" si="31"/>
        <v>5145.6009120000008</v>
      </c>
      <c r="C584" s="145">
        <v>3916.9041849999999</v>
      </c>
      <c r="D584" s="145">
        <v>356.51228800000001</v>
      </c>
      <c r="E584" s="145">
        <v>23.481362000000004</v>
      </c>
      <c r="F584" s="145">
        <v>0</v>
      </c>
      <c r="G584" s="145">
        <v>0</v>
      </c>
      <c r="H584" s="145">
        <v>55.413357999999995</v>
      </c>
      <c r="I584" s="145">
        <v>27.553677</v>
      </c>
      <c r="J584" s="145">
        <v>22.85868</v>
      </c>
      <c r="K584" s="145">
        <v>742.87736199999995</v>
      </c>
      <c r="M584" s="135"/>
      <c r="N584" s="135"/>
      <c r="O584" s="135"/>
      <c r="Q584" s="128"/>
      <c r="R584" s="128"/>
      <c r="S584" s="128"/>
      <c r="T584" s="128"/>
      <c r="U584" s="128"/>
      <c r="V584" s="128"/>
    </row>
    <row r="585" spans="1:35" s="113" customFormat="1" ht="9" customHeight="1">
      <c r="A585" s="144" t="s">
        <v>31</v>
      </c>
      <c r="B585" s="145">
        <f t="shared" si="31"/>
        <v>29668.904353000002</v>
      </c>
      <c r="C585" s="145">
        <v>24246.532509000004</v>
      </c>
      <c r="D585" s="145">
        <v>894.28157899999997</v>
      </c>
      <c r="E585" s="145">
        <v>264.85140699999994</v>
      </c>
      <c r="F585" s="145">
        <v>135.19738000000001</v>
      </c>
      <c r="G585" s="145">
        <v>73.324275000000014</v>
      </c>
      <c r="H585" s="145">
        <v>434.00927299999995</v>
      </c>
      <c r="I585" s="145">
        <v>358.778704</v>
      </c>
      <c r="J585" s="145">
        <v>291.02110900000002</v>
      </c>
      <c r="K585" s="145">
        <v>2970.9081169999999</v>
      </c>
      <c r="M585" s="135"/>
      <c r="N585" s="135"/>
      <c r="O585" s="135"/>
      <c r="Q585" s="128"/>
      <c r="R585" s="128"/>
      <c r="S585" s="128"/>
      <c r="T585" s="128"/>
      <c r="U585" s="128"/>
      <c r="V585" s="128"/>
    </row>
    <row r="586" spans="1:35" s="113" customFormat="1" ht="9" customHeight="1">
      <c r="A586" s="144" t="s">
        <v>32</v>
      </c>
      <c r="B586" s="145">
        <f t="shared" si="31"/>
        <v>8000.1166369999992</v>
      </c>
      <c r="C586" s="145">
        <v>6197.9342519999991</v>
      </c>
      <c r="D586" s="145">
        <v>682.22240799999997</v>
      </c>
      <c r="E586" s="145">
        <v>6.2715420000000002</v>
      </c>
      <c r="F586" s="145">
        <v>13.317817000000002</v>
      </c>
      <c r="G586" s="145">
        <v>0</v>
      </c>
      <c r="H586" s="145">
        <v>212.97910999999999</v>
      </c>
      <c r="I586" s="145">
        <v>210.381584</v>
      </c>
      <c r="J586" s="145">
        <v>81.562689000000006</v>
      </c>
      <c r="K586" s="145">
        <v>595.44723499999998</v>
      </c>
      <c r="M586" s="135"/>
      <c r="N586" s="135"/>
      <c r="O586" s="135"/>
      <c r="Q586" s="128"/>
      <c r="R586" s="128"/>
      <c r="S586" s="128"/>
      <c r="T586" s="128"/>
      <c r="U586" s="128"/>
      <c r="V586" s="128"/>
    </row>
    <row r="587" spans="1:35" s="113" customFormat="1" ht="9" customHeight="1">
      <c r="A587" s="137" t="s">
        <v>33</v>
      </c>
      <c r="B587" s="121">
        <f t="shared" si="31"/>
        <v>6718.0457429999988</v>
      </c>
      <c r="C587" s="121">
        <v>4706.0230569999994</v>
      </c>
      <c r="D587" s="121">
        <v>761.27752899999996</v>
      </c>
      <c r="E587" s="121">
        <v>13.703291</v>
      </c>
      <c r="F587" s="121">
        <v>0</v>
      </c>
      <c r="G587" s="121">
        <v>0</v>
      </c>
      <c r="H587" s="121">
        <v>257.21490699999998</v>
      </c>
      <c r="I587" s="121">
        <v>105.37617799999998</v>
      </c>
      <c r="J587" s="121">
        <v>28.709097</v>
      </c>
      <c r="K587" s="121">
        <v>845.74168399999996</v>
      </c>
      <c r="M587" s="135"/>
      <c r="N587" s="135"/>
      <c r="O587" s="135"/>
      <c r="Q587" s="128"/>
      <c r="R587" s="128"/>
      <c r="S587" s="128"/>
      <c r="T587" s="128"/>
      <c r="U587" s="128"/>
      <c r="V587" s="128"/>
    </row>
    <row r="588" spans="1:35" s="113" customFormat="1" ht="9" customHeight="1">
      <c r="B588" s="141"/>
      <c r="C588" s="141"/>
      <c r="D588" s="141"/>
      <c r="E588" s="141"/>
      <c r="F588" s="141"/>
      <c r="G588" s="141"/>
      <c r="H588" s="141"/>
      <c r="I588" s="141"/>
      <c r="J588" s="141"/>
      <c r="K588" s="141"/>
      <c r="L588" s="133"/>
      <c r="M588" s="143"/>
      <c r="N588" s="143"/>
      <c r="O588" s="143"/>
      <c r="P588" s="143"/>
      <c r="Q588" s="133"/>
      <c r="R588" s="133"/>
      <c r="S588" s="133"/>
      <c r="T588" s="133"/>
      <c r="AA588" s="147"/>
      <c r="AB588" s="148"/>
      <c r="AC588" s="148"/>
      <c r="AD588" s="147"/>
      <c r="AE588" s="148"/>
      <c r="AF588" s="148"/>
      <c r="AG588" s="148"/>
      <c r="AH588" s="148"/>
      <c r="AI588" s="147"/>
    </row>
    <row r="589" spans="1:35" s="113" customFormat="1" ht="9" customHeight="1">
      <c r="A589" s="140">
        <v>2013</v>
      </c>
      <c r="B589" s="141"/>
      <c r="C589" s="141"/>
      <c r="D589" s="141"/>
      <c r="E589" s="141"/>
      <c r="F589" s="141"/>
      <c r="G589" s="141"/>
      <c r="H589" s="141"/>
      <c r="I589" s="141"/>
      <c r="J589" s="141"/>
      <c r="K589" s="141"/>
      <c r="L589" s="133"/>
      <c r="M589" s="143"/>
      <c r="N589" s="143"/>
      <c r="O589" s="143"/>
      <c r="P589" s="143"/>
      <c r="Q589" s="133"/>
      <c r="R589" s="133"/>
      <c r="S589" s="133"/>
      <c r="T589" s="133"/>
      <c r="AA589" s="147"/>
      <c r="AB589" s="148"/>
      <c r="AC589" s="148"/>
      <c r="AD589" s="147"/>
      <c r="AE589" s="148"/>
      <c r="AF589" s="148"/>
      <c r="AG589" s="148"/>
      <c r="AH589" s="148"/>
      <c r="AI589" s="147"/>
    </row>
    <row r="590" spans="1:35" s="113" customFormat="1" ht="9" customHeight="1">
      <c r="A590" s="140" t="s">
        <v>1</v>
      </c>
      <c r="B590" s="142">
        <f t="shared" ref="B590:J590" si="32">SUM(B592:B623)</f>
        <v>532455.48057700018</v>
      </c>
      <c r="C590" s="142">
        <f t="shared" si="32"/>
        <v>426538.40532100003</v>
      </c>
      <c r="D590" s="142">
        <f t="shared" si="32"/>
        <v>21272.565939</v>
      </c>
      <c r="E590" s="142">
        <f t="shared" si="32"/>
        <v>1367.0575379999996</v>
      </c>
      <c r="F590" s="142">
        <f>SUM(F592:F623)</f>
        <v>2898.744526</v>
      </c>
      <c r="G590" s="142">
        <f t="shared" si="32"/>
        <v>343.248741</v>
      </c>
      <c r="H590" s="142">
        <f t="shared" si="32"/>
        <v>11801.222046000003</v>
      </c>
      <c r="I590" s="142">
        <f t="shared" si="32"/>
        <v>9686.5600130000003</v>
      </c>
      <c r="J590" s="142">
        <f t="shared" si="32"/>
        <v>8326.2892499999998</v>
      </c>
      <c r="K590" s="142">
        <f>SUM(K592:K623)</f>
        <v>50221.387202999991</v>
      </c>
      <c r="M590" s="134"/>
      <c r="N590" s="134"/>
      <c r="O590" s="134"/>
      <c r="P590" s="134"/>
      <c r="AA590" s="147"/>
      <c r="AB590" s="148"/>
      <c r="AC590" s="148"/>
      <c r="AD590" s="148"/>
      <c r="AE590" s="148"/>
      <c r="AF590" s="148"/>
      <c r="AG590" s="148"/>
      <c r="AH590" s="148"/>
      <c r="AI590" s="147"/>
    </row>
    <row r="591" spans="1:35" s="113" customFormat="1" ht="3.95" customHeight="1">
      <c r="A591" s="140"/>
      <c r="B591" s="142"/>
      <c r="C591" s="142"/>
      <c r="D591" s="142"/>
      <c r="E591" s="142"/>
      <c r="F591" s="142"/>
      <c r="G591" s="142"/>
      <c r="H591" s="142"/>
      <c r="I591" s="142"/>
      <c r="J591" s="142"/>
      <c r="K591" s="142"/>
      <c r="M591" s="134"/>
      <c r="N591" s="134"/>
      <c r="O591" s="134"/>
      <c r="P591" s="134"/>
      <c r="AA591" s="147"/>
      <c r="AB591" s="148"/>
      <c r="AC591" s="148"/>
      <c r="AD591" s="148"/>
      <c r="AE591" s="148"/>
      <c r="AF591" s="148"/>
      <c r="AG591" s="148"/>
      <c r="AH591" s="148"/>
      <c r="AI591" s="147"/>
    </row>
    <row r="592" spans="1:35" s="113" customFormat="1" ht="9" customHeight="1">
      <c r="A592" s="144" t="s">
        <v>104</v>
      </c>
      <c r="B592" s="145">
        <f t="shared" ref="B592:B623" si="33">SUM(C592:K592)</f>
        <v>5921.0173220000015</v>
      </c>
      <c r="C592" s="145">
        <v>4611.3559930000001</v>
      </c>
      <c r="D592" s="145">
        <v>513.96759900000006</v>
      </c>
      <c r="E592" s="145">
        <v>3.252999</v>
      </c>
      <c r="F592" s="145">
        <v>0</v>
      </c>
      <c r="G592" s="145">
        <v>0</v>
      </c>
      <c r="H592" s="145">
        <v>163.24409600000001</v>
      </c>
      <c r="I592" s="145">
        <v>97.259655999999978</v>
      </c>
      <c r="J592" s="145">
        <v>86.714677000000009</v>
      </c>
      <c r="K592" s="145">
        <v>445.22230200000001</v>
      </c>
      <c r="M592" s="135"/>
      <c r="N592" s="135"/>
      <c r="O592" s="135"/>
      <c r="P592" s="134"/>
      <c r="Q592" s="128"/>
      <c r="R592" s="128"/>
      <c r="S592" s="128"/>
      <c r="T592" s="128"/>
      <c r="U592" s="128"/>
      <c r="V592" s="128"/>
      <c r="AA592" s="147"/>
      <c r="AB592" s="148"/>
      <c r="AC592" s="148"/>
      <c r="AD592" s="148"/>
      <c r="AE592" s="148"/>
      <c r="AF592" s="148"/>
      <c r="AG592" s="148"/>
      <c r="AH592" s="148"/>
      <c r="AI592" s="147"/>
    </row>
    <row r="593" spans="1:35" s="113" customFormat="1" ht="9" customHeight="1">
      <c r="A593" s="144" t="s">
        <v>3</v>
      </c>
      <c r="B593" s="145">
        <f t="shared" si="33"/>
        <v>14767.317968000001</v>
      </c>
      <c r="C593" s="145">
        <v>12024.511411000001</v>
      </c>
      <c r="D593" s="145">
        <v>352.33934799999997</v>
      </c>
      <c r="E593" s="145">
        <v>5.5766869999999988</v>
      </c>
      <c r="F593" s="145">
        <v>100.280664</v>
      </c>
      <c r="G593" s="145">
        <v>0</v>
      </c>
      <c r="H593" s="145">
        <v>514.63688499999989</v>
      </c>
      <c r="I593" s="145">
        <v>309.88801000000001</v>
      </c>
      <c r="J593" s="145">
        <v>179.67996499999995</v>
      </c>
      <c r="K593" s="145">
        <v>1280.404998</v>
      </c>
      <c r="M593" s="135"/>
      <c r="N593" s="135"/>
      <c r="O593" s="135"/>
      <c r="Q593" s="128"/>
      <c r="R593" s="128"/>
      <c r="S593" s="128"/>
      <c r="T593" s="128"/>
      <c r="U593" s="128"/>
      <c r="V593" s="128"/>
      <c r="AA593" s="147"/>
      <c r="AB593" s="148"/>
      <c r="AC593" s="148"/>
      <c r="AD593" s="148"/>
      <c r="AE593" s="148"/>
      <c r="AF593" s="148"/>
      <c r="AG593" s="148"/>
      <c r="AH593" s="148"/>
      <c r="AI593" s="147"/>
    </row>
    <row r="594" spans="1:35" s="113" customFormat="1" ht="9" customHeight="1">
      <c r="A594" s="144" t="s">
        <v>105</v>
      </c>
      <c r="B594" s="145">
        <f t="shared" si="33"/>
        <v>3570.4318170000001</v>
      </c>
      <c r="C594" s="145">
        <v>2811.6885069999998</v>
      </c>
      <c r="D594" s="145">
        <v>159.18832499999999</v>
      </c>
      <c r="E594" s="145">
        <v>12.603077000000001</v>
      </c>
      <c r="F594" s="145">
        <v>0.29064699999999999</v>
      </c>
      <c r="G594" s="145">
        <v>0</v>
      </c>
      <c r="H594" s="145">
        <v>195.27527000000003</v>
      </c>
      <c r="I594" s="145">
        <v>79.55553900000001</v>
      </c>
      <c r="J594" s="145">
        <v>47.810311999999996</v>
      </c>
      <c r="K594" s="145">
        <v>264.02013999999997</v>
      </c>
      <c r="M594" s="135"/>
      <c r="N594" s="135"/>
      <c r="O594" s="135"/>
      <c r="Q594" s="128"/>
      <c r="R594" s="128"/>
      <c r="S594" s="128"/>
      <c r="T594" s="128"/>
      <c r="U594" s="128"/>
      <c r="V594" s="128"/>
      <c r="AA594" s="147"/>
      <c r="AB594" s="148"/>
      <c r="AC594" s="148"/>
      <c r="AD594" s="148"/>
      <c r="AE594" s="148"/>
      <c r="AF594" s="148"/>
      <c r="AG594" s="148"/>
      <c r="AH594" s="148"/>
      <c r="AI594" s="147"/>
    </row>
    <row r="595" spans="1:35" s="113" customFormat="1" ht="9" customHeight="1">
      <c r="A595" s="137" t="s">
        <v>5</v>
      </c>
      <c r="B595" s="121">
        <f t="shared" si="33"/>
        <v>6931.2991419999998</v>
      </c>
      <c r="C595" s="121">
        <v>4003.1133540000001</v>
      </c>
      <c r="D595" s="121">
        <v>238.252195</v>
      </c>
      <c r="E595" s="121">
        <v>1.3907030000000002</v>
      </c>
      <c r="F595" s="121">
        <v>9.193303000000002</v>
      </c>
      <c r="G595" s="121">
        <v>258.17032699999999</v>
      </c>
      <c r="H595" s="121">
        <v>109.692218</v>
      </c>
      <c r="I595" s="121">
        <v>58.898921999999992</v>
      </c>
      <c r="J595" s="121">
        <v>50.706916</v>
      </c>
      <c r="K595" s="121">
        <v>2201.8812039999998</v>
      </c>
      <c r="M595" s="135"/>
      <c r="N595" s="135"/>
      <c r="O595" s="135"/>
      <c r="Q595" s="128"/>
      <c r="R595" s="128"/>
      <c r="S595" s="128"/>
      <c r="T595" s="128"/>
      <c r="U595" s="128"/>
      <c r="V595" s="128"/>
      <c r="AA595" s="147"/>
      <c r="AB595" s="148"/>
      <c r="AC595" s="148"/>
      <c r="AD595" s="148"/>
      <c r="AE595" s="148"/>
      <c r="AF595" s="148"/>
      <c r="AG595" s="148"/>
      <c r="AH595" s="148"/>
      <c r="AI595" s="147"/>
    </row>
    <row r="596" spans="1:35" s="113" customFormat="1" ht="9" customHeight="1">
      <c r="A596" s="144" t="s">
        <v>6</v>
      </c>
      <c r="B596" s="145">
        <f t="shared" si="33"/>
        <v>12640.550999000001</v>
      </c>
      <c r="C596" s="145">
        <v>10284.220254000002</v>
      </c>
      <c r="D596" s="145">
        <v>363.83426800000007</v>
      </c>
      <c r="E596" s="145">
        <v>130.14197300000001</v>
      </c>
      <c r="F596" s="145">
        <v>67.827928999999997</v>
      </c>
      <c r="G596" s="145">
        <v>1.8773000000000001E-2</v>
      </c>
      <c r="H596" s="145">
        <v>361.79374099999995</v>
      </c>
      <c r="I596" s="145">
        <v>270.520758</v>
      </c>
      <c r="J596" s="145">
        <v>236.11683600000001</v>
      </c>
      <c r="K596" s="145">
        <v>926.07646699999998</v>
      </c>
      <c r="M596" s="135"/>
      <c r="N596" s="135"/>
      <c r="O596" s="135"/>
      <c r="Q596" s="128"/>
      <c r="R596" s="128"/>
      <c r="S596" s="128"/>
      <c r="T596" s="128"/>
      <c r="U596" s="128"/>
      <c r="V596" s="128"/>
      <c r="AA596" s="147"/>
      <c r="AB596" s="148"/>
      <c r="AC596" s="148"/>
      <c r="AD596" s="148"/>
      <c r="AE596" s="148"/>
      <c r="AF596" s="148"/>
      <c r="AG596" s="148"/>
      <c r="AH596" s="148"/>
      <c r="AI596" s="147"/>
    </row>
    <row r="597" spans="1:35" s="113" customFormat="1" ht="9" customHeight="1">
      <c r="A597" s="144" t="s">
        <v>7</v>
      </c>
      <c r="B597" s="145">
        <f t="shared" si="33"/>
        <v>3708.564139000001</v>
      </c>
      <c r="C597" s="145">
        <v>2834.5639180000003</v>
      </c>
      <c r="D597" s="145">
        <v>275.66110400000002</v>
      </c>
      <c r="E597" s="145">
        <v>3.2853470000000002</v>
      </c>
      <c r="F597" s="145">
        <v>70.662661999999997</v>
      </c>
      <c r="G597" s="145">
        <v>0</v>
      </c>
      <c r="H597" s="145">
        <v>131.51942299999999</v>
      </c>
      <c r="I597" s="145">
        <v>55.749748999999994</v>
      </c>
      <c r="J597" s="145">
        <v>48.237560999999999</v>
      </c>
      <c r="K597" s="145">
        <v>288.88437500000003</v>
      </c>
      <c r="M597" s="135"/>
      <c r="N597" s="135"/>
      <c r="O597" s="135"/>
      <c r="Q597" s="128"/>
      <c r="R597" s="128"/>
      <c r="S597" s="128"/>
      <c r="T597" s="128"/>
      <c r="U597" s="128"/>
      <c r="V597" s="128"/>
      <c r="AA597" s="147"/>
      <c r="AB597" s="148"/>
      <c r="AC597" s="148"/>
      <c r="AD597" s="148"/>
      <c r="AE597" s="148"/>
      <c r="AF597" s="148"/>
      <c r="AG597" s="148"/>
      <c r="AH597" s="148"/>
      <c r="AI597" s="147"/>
    </row>
    <row r="598" spans="1:35" s="113" customFormat="1" ht="9" customHeight="1">
      <c r="A598" s="144" t="s">
        <v>8</v>
      </c>
      <c r="B598" s="145">
        <f t="shared" si="33"/>
        <v>21547.420603000006</v>
      </c>
      <c r="C598" s="145">
        <v>18406.808670000002</v>
      </c>
      <c r="D598" s="145">
        <v>476.43534399999999</v>
      </c>
      <c r="E598" s="145">
        <v>5.2744580000000001</v>
      </c>
      <c r="F598" s="145">
        <v>3.4435260000000003</v>
      </c>
      <c r="G598" s="145">
        <v>0</v>
      </c>
      <c r="H598" s="145">
        <v>226.10909599999999</v>
      </c>
      <c r="I598" s="145">
        <v>165.674599</v>
      </c>
      <c r="J598" s="145">
        <v>129.64251000000002</v>
      </c>
      <c r="K598" s="145">
        <v>2134.0324000000001</v>
      </c>
      <c r="M598" s="135"/>
      <c r="N598" s="135"/>
      <c r="O598" s="135"/>
      <c r="Q598" s="128"/>
      <c r="R598" s="128"/>
      <c r="S598" s="128"/>
      <c r="T598" s="128"/>
      <c r="U598" s="128"/>
      <c r="V598" s="128"/>
      <c r="AA598" s="147"/>
      <c r="AB598" s="148"/>
      <c r="AC598" s="148"/>
      <c r="AD598" s="148"/>
      <c r="AE598" s="148"/>
      <c r="AF598" s="148"/>
      <c r="AG598" s="148"/>
      <c r="AH598" s="148"/>
      <c r="AI598" s="147"/>
    </row>
    <row r="599" spans="1:35" s="113" customFormat="1" ht="9" customHeight="1">
      <c r="A599" s="137" t="s">
        <v>9</v>
      </c>
      <c r="B599" s="121">
        <f t="shared" si="33"/>
        <v>15397.681692999999</v>
      </c>
      <c r="C599" s="121">
        <v>12278.257507999999</v>
      </c>
      <c r="D599" s="121">
        <v>475.76679599999994</v>
      </c>
      <c r="E599" s="121">
        <v>23.290471</v>
      </c>
      <c r="F599" s="121">
        <v>96.922179999999997</v>
      </c>
      <c r="G599" s="121">
        <v>0</v>
      </c>
      <c r="H599" s="121">
        <v>507.91793500000006</v>
      </c>
      <c r="I599" s="121">
        <v>349.08019400000001</v>
      </c>
      <c r="J599" s="121">
        <v>309.14687099999998</v>
      </c>
      <c r="K599" s="121">
        <v>1357.2997380000002</v>
      </c>
      <c r="M599" s="135"/>
      <c r="N599" s="135"/>
      <c r="O599" s="135"/>
      <c r="P599" s="119"/>
      <c r="Q599" s="128"/>
      <c r="R599" s="128"/>
      <c r="S599" s="128"/>
      <c r="T599" s="128"/>
      <c r="U599" s="128"/>
      <c r="V599" s="128"/>
      <c r="AA599" s="147"/>
      <c r="AB599" s="148"/>
      <c r="AC599" s="148"/>
      <c r="AD599" s="148"/>
      <c r="AE599" s="148"/>
      <c r="AF599" s="148"/>
      <c r="AG599" s="148"/>
      <c r="AH599" s="148"/>
      <c r="AI599" s="147"/>
    </row>
    <row r="600" spans="1:35" s="113" customFormat="1" ht="9" customHeight="1">
      <c r="A600" s="144" t="s">
        <v>10</v>
      </c>
      <c r="B600" s="145">
        <f t="shared" si="33"/>
        <v>58790.708767999997</v>
      </c>
      <c r="C600" s="145">
        <v>48366.095531999999</v>
      </c>
      <c r="D600" s="145">
        <v>2639.6184569999996</v>
      </c>
      <c r="E600" s="145">
        <v>158.50803200000004</v>
      </c>
      <c r="F600" s="145">
        <v>0</v>
      </c>
      <c r="G600" s="145">
        <v>0</v>
      </c>
      <c r="H600" s="145">
        <v>898.91691100000003</v>
      </c>
      <c r="I600" s="145">
        <v>1334.723289</v>
      </c>
      <c r="J600" s="145">
        <v>1832.6755039999998</v>
      </c>
      <c r="K600" s="145">
        <v>3560.1710429999998</v>
      </c>
      <c r="M600" s="135"/>
      <c r="N600" s="135"/>
      <c r="O600" s="135"/>
      <c r="P600" s="119"/>
      <c r="Q600" s="128"/>
      <c r="R600" s="128"/>
      <c r="S600" s="128"/>
      <c r="T600" s="128"/>
      <c r="U600" s="128"/>
      <c r="V600" s="128"/>
      <c r="AA600" s="147"/>
      <c r="AB600" s="148"/>
      <c r="AC600" s="148"/>
      <c r="AD600" s="148"/>
      <c r="AE600" s="148"/>
      <c r="AF600" s="148"/>
      <c r="AG600" s="148"/>
      <c r="AH600" s="148"/>
      <c r="AI600" s="147"/>
    </row>
    <row r="601" spans="1:35" s="113" customFormat="1" ht="9" customHeight="1">
      <c r="A601" s="144" t="s">
        <v>11</v>
      </c>
      <c r="B601" s="145">
        <f t="shared" si="33"/>
        <v>7021.1226289999995</v>
      </c>
      <c r="C601" s="145">
        <v>5702.474209</v>
      </c>
      <c r="D601" s="145">
        <v>465.77941300000003</v>
      </c>
      <c r="E601" s="145">
        <v>19.126830999999999</v>
      </c>
      <c r="F601" s="145">
        <v>0</v>
      </c>
      <c r="G601" s="145">
        <v>0</v>
      </c>
      <c r="H601" s="145">
        <v>108.011617</v>
      </c>
      <c r="I601" s="145">
        <v>118.930733</v>
      </c>
      <c r="J601" s="145">
        <v>86.355457999999999</v>
      </c>
      <c r="K601" s="145">
        <v>520.44436799999994</v>
      </c>
      <c r="M601" s="135"/>
      <c r="N601" s="135"/>
      <c r="O601" s="135"/>
      <c r="P601" s="134"/>
      <c r="Q601" s="128"/>
      <c r="R601" s="128"/>
      <c r="S601" s="128"/>
      <c r="T601" s="128"/>
      <c r="U601" s="128"/>
      <c r="V601" s="128"/>
      <c r="AA601" s="147"/>
      <c r="AB601" s="148"/>
      <c r="AC601" s="148"/>
      <c r="AD601" s="148"/>
      <c r="AE601" s="148"/>
      <c r="AF601" s="148"/>
      <c r="AG601" s="148"/>
      <c r="AH601" s="148"/>
      <c r="AI601" s="147"/>
    </row>
    <row r="602" spans="1:35" s="113" customFormat="1" ht="9" customHeight="1">
      <c r="A602" s="144" t="s">
        <v>12</v>
      </c>
      <c r="B602" s="145">
        <f t="shared" si="33"/>
        <v>21675.193736000005</v>
      </c>
      <c r="C602" s="145">
        <v>17587.856729000003</v>
      </c>
      <c r="D602" s="145">
        <v>768.78668700000003</v>
      </c>
      <c r="E602" s="145">
        <v>72.812813000000006</v>
      </c>
      <c r="F602" s="145">
        <v>0</v>
      </c>
      <c r="G602" s="145">
        <v>0</v>
      </c>
      <c r="H602" s="145">
        <v>620.14770700000008</v>
      </c>
      <c r="I602" s="145">
        <v>442.19687900000008</v>
      </c>
      <c r="J602" s="145">
        <v>278.57021999999995</v>
      </c>
      <c r="K602" s="145">
        <v>1904.8227010000001</v>
      </c>
      <c r="M602" s="135"/>
      <c r="N602" s="135"/>
      <c r="O602" s="135"/>
      <c r="P602" s="134"/>
      <c r="Q602" s="128"/>
      <c r="R602" s="128"/>
      <c r="S602" s="128"/>
      <c r="T602" s="128"/>
      <c r="U602" s="128"/>
      <c r="V602" s="128"/>
      <c r="AA602" s="147"/>
      <c r="AB602" s="148"/>
      <c r="AC602" s="148"/>
      <c r="AD602" s="148"/>
      <c r="AE602" s="148"/>
      <c r="AF602" s="148"/>
      <c r="AG602" s="148"/>
      <c r="AH602" s="148"/>
      <c r="AI602" s="147"/>
    </row>
    <row r="603" spans="1:35" s="113" customFormat="1" ht="9" customHeight="1">
      <c r="A603" s="137" t="s">
        <v>13</v>
      </c>
      <c r="B603" s="121">
        <f t="shared" si="33"/>
        <v>12299.168636999999</v>
      </c>
      <c r="C603" s="121">
        <v>10081.600058999999</v>
      </c>
      <c r="D603" s="121">
        <v>352.08209099999999</v>
      </c>
      <c r="E603" s="121">
        <v>243.99467899999999</v>
      </c>
      <c r="F603" s="121">
        <v>5.6404769999999989</v>
      </c>
      <c r="G603" s="121">
        <v>0</v>
      </c>
      <c r="H603" s="121">
        <v>175.346315</v>
      </c>
      <c r="I603" s="121">
        <v>182.963131</v>
      </c>
      <c r="J603" s="121">
        <v>63.781623999999994</v>
      </c>
      <c r="K603" s="121">
        <v>1193.7602610000001</v>
      </c>
      <c r="M603" s="135"/>
      <c r="N603" s="135"/>
      <c r="O603" s="135"/>
      <c r="P603" s="134"/>
      <c r="Q603" s="128"/>
      <c r="R603" s="128"/>
      <c r="S603" s="128"/>
      <c r="T603" s="128"/>
      <c r="U603" s="128"/>
      <c r="V603" s="128"/>
    </row>
    <row r="604" spans="1:35" s="113" customFormat="1" ht="9" customHeight="1">
      <c r="A604" s="144" t="s">
        <v>14</v>
      </c>
      <c r="B604" s="145">
        <f t="shared" si="33"/>
        <v>10883.214833999997</v>
      </c>
      <c r="C604" s="145">
        <v>8382.5144979999986</v>
      </c>
      <c r="D604" s="145">
        <v>1033.8424</v>
      </c>
      <c r="E604" s="145">
        <v>50.082754000000001</v>
      </c>
      <c r="F604" s="145">
        <v>0</v>
      </c>
      <c r="G604" s="145">
        <v>0</v>
      </c>
      <c r="H604" s="145">
        <v>158.54033800000002</v>
      </c>
      <c r="I604" s="145">
        <v>131.07397</v>
      </c>
      <c r="J604" s="145">
        <v>84.913125000000008</v>
      </c>
      <c r="K604" s="145">
        <v>1042.2477489999999</v>
      </c>
      <c r="M604" s="135"/>
      <c r="N604" s="135"/>
      <c r="O604" s="135"/>
      <c r="P604" s="134"/>
      <c r="Q604" s="128"/>
      <c r="R604" s="128"/>
      <c r="S604" s="128"/>
      <c r="T604" s="128"/>
      <c r="U604" s="128"/>
      <c r="V604" s="128"/>
    </row>
    <row r="605" spans="1:35" s="113" customFormat="1" ht="9" customHeight="1">
      <c r="A605" s="144" t="s">
        <v>15</v>
      </c>
      <c r="B605" s="145">
        <f t="shared" si="33"/>
        <v>33594.064338000004</v>
      </c>
      <c r="C605" s="145">
        <v>27382.778405000001</v>
      </c>
      <c r="D605" s="145">
        <v>877.63435799999991</v>
      </c>
      <c r="E605" s="145">
        <v>119.09282400000001</v>
      </c>
      <c r="F605" s="145">
        <v>0</v>
      </c>
      <c r="G605" s="145">
        <v>0</v>
      </c>
      <c r="H605" s="145">
        <v>1124.6180670000001</v>
      </c>
      <c r="I605" s="145">
        <v>838.3066050000001</v>
      </c>
      <c r="J605" s="145">
        <v>669.38414799999998</v>
      </c>
      <c r="K605" s="145">
        <v>2582.2499310000003</v>
      </c>
      <c r="M605" s="135"/>
      <c r="N605" s="135"/>
      <c r="O605" s="135"/>
      <c r="P605" s="134"/>
      <c r="Q605" s="128"/>
      <c r="R605" s="128"/>
      <c r="S605" s="128"/>
      <c r="T605" s="128"/>
      <c r="U605" s="128"/>
      <c r="V605" s="128"/>
    </row>
    <row r="606" spans="1:35" s="113" customFormat="1" ht="9" customHeight="1">
      <c r="A606" s="144" t="s">
        <v>16</v>
      </c>
      <c r="B606" s="145">
        <f t="shared" si="33"/>
        <v>67234.67025499999</v>
      </c>
      <c r="C606" s="145">
        <v>57713.184947999995</v>
      </c>
      <c r="D606" s="145">
        <v>1427.684943</v>
      </c>
      <c r="E606" s="145">
        <v>74.170066000000006</v>
      </c>
      <c r="F606" s="145">
        <v>0</v>
      </c>
      <c r="G606" s="145">
        <v>0</v>
      </c>
      <c r="H606" s="145">
        <v>1081.8578680000001</v>
      </c>
      <c r="I606" s="145">
        <v>1137.7261679999999</v>
      </c>
      <c r="J606" s="145">
        <v>1022.6932119999999</v>
      </c>
      <c r="K606" s="145">
        <v>4777.3530499999988</v>
      </c>
      <c r="M606" s="135"/>
      <c r="N606" s="135"/>
      <c r="O606" s="135"/>
      <c r="P606" s="134"/>
      <c r="Q606" s="128"/>
      <c r="R606" s="128"/>
      <c r="S606" s="128"/>
      <c r="T606" s="128"/>
      <c r="U606" s="128"/>
      <c r="V606" s="128"/>
    </row>
    <row r="607" spans="1:35" s="113" customFormat="1" ht="9" customHeight="1">
      <c r="A607" s="137" t="s">
        <v>17</v>
      </c>
      <c r="B607" s="121">
        <f t="shared" si="33"/>
        <v>17030.306464000005</v>
      </c>
      <c r="C607" s="121">
        <v>13485.687374000003</v>
      </c>
      <c r="D607" s="121">
        <v>1078.8384150000002</v>
      </c>
      <c r="E607" s="121">
        <v>56.606207999999995</v>
      </c>
      <c r="F607" s="121">
        <v>102.301835</v>
      </c>
      <c r="G607" s="121">
        <v>0</v>
      </c>
      <c r="H607" s="121">
        <v>243.89396299999999</v>
      </c>
      <c r="I607" s="121">
        <v>362.90182800000002</v>
      </c>
      <c r="J607" s="121">
        <v>189.79374499999997</v>
      </c>
      <c r="K607" s="121">
        <v>1510.2830960000001</v>
      </c>
      <c r="M607" s="135"/>
      <c r="N607" s="135"/>
      <c r="O607" s="135"/>
      <c r="P607" s="134"/>
      <c r="Q607" s="128"/>
      <c r="R607" s="128"/>
      <c r="S607" s="128"/>
      <c r="T607" s="128"/>
      <c r="U607" s="128"/>
      <c r="V607" s="128"/>
    </row>
    <row r="608" spans="1:35" s="113" customFormat="1" ht="9" customHeight="1">
      <c r="A608" s="144" t="s">
        <v>18</v>
      </c>
      <c r="B608" s="145">
        <f t="shared" si="33"/>
        <v>7451.3688300000013</v>
      </c>
      <c r="C608" s="145">
        <v>6105.5583910000005</v>
      </c>
      <c r="D608" s="145">
        <v>449.49083100000007</v>
      </c>
      <c r="E608" s="145">
        <v>20.192177999999998</v>
      </c>
      <c r="F608" s="145">
        <v>0</v>
      </c>
      <c r="G608" s="145">
        <v>0</v>
      </c>
      <c r="H608" s="145">
        <v>126.359362</v>
      </c>
      <c r="I608" s="145">
        <v>123.866264</v>
      </c>
      <c r="J608" s="145">
        <v>90.903141000000005</v>
      </c>
      <c r="K608" s="145">
        <v>534.99866299999996</v>
      </c>
      <c r="M608" s="135"/>
      <c r="N608" s="135"/>
      <c r="O608" s="135"/>
      <c r="P608" s="134"/>
      <c r="Q608" s="128"/>
      <c r="R608" s="128"/>
      <c r="S608" s="128"/>
      <c r="T608" s="128"/>
      <c r="U608" s="128"/>
      <c r="V608" s="128"/>
    </row>
    <row r="609" spans="1:22" s="113" customFormat="1" ht="9" customHeight="1">
      <c r="A609" s="144" t="s">
        <v>19</v>
      </c>
      <c r="B609" s="145">
        <f t="shared" si="33"/>
        <v>5336.0109030000003</v>
      </c>
      <c r="C609" s="145">
        <v>4016.2350840000004</v>
      </c>
      <c r="D609" s="145">
        <v>414.10742700000003</v>
      </c>
      <c r="E609" s="145">
        <v>4.7649579999999991</v>
      </c>
      <c r="F609" s="145">
        <v>0</v>
      </c>
      <c r="G609" s="145">
        <v>0</v>
      </c>
      <c r="H609" s="145">
        <v>114.434693</v>
      </c>
      <c r="I609" s="145">
        <v>89.170692000000003</v>
      </c>
      <c r="J609" s="145">
        <v>21.023318</v>
      </c>
      <c r="K609" s="145">
        <v>676.27473099999997</v>
      </c>
      <c r="M609" s="135"/>
      <c r="N609" s="135"/>
      <c r="O609" s="135"/>
      <c r="P609" s="134"/>
      <c r="Q609" s="128"/>
      <c r="R609" s="128"/>
      <c r="S609" s="128"/>
      <c r="T609" s="128"/>
      <c r="U609" s="128"/>
      <c r="V609" s="128"/>
    </row>
    <row r="610" spans="1:22" s="113" customFormat="1" ht="9" customHeight="1">
      <c r="A610" s="144" t="s">
        <v>20</v>
      </c>
      <c r="B610" s="145">
        <f t="shared" si="33"/>
        <v>23942.882661</v>
      </c>
      <c r="C610" s="145">
        <v>19578.434123000003</v>
      </c>
      <c r="D610" s="145">
        <v>492.75927100000001</v>
      </c>
      <c r="E610" s="145">
        <v>66.758860999999996</v>
      </c>
      <c r="F610" s="145">
        <v>44.294214000000004</v>
      </c>
      <c r="G610" s="145">
        <v>0</v>
      </c>
      <c r="H610" s="145">
        <v>835.24869699999999</v>
      </c>
      <c r="I610" s="145">
        <v>736.10745199999997</v>
      </c>
      <c r="J610" s="145">
        <v>579.33421899999996</v>
      </c>
      <c r="K610" s="145">
        <v>1609.9458239999999</v>
      </c>
      <c r="M610" s="135"/>
      <c r="N610" s="135"/>
      <c r="O610" s="135"/>
      <c r="P610" s="134"/>
      <c r="Q610" s="128"/>
      <c r="R610" s="128"/>
      <c r="S610" s="128"/>
      <c r="T610" s="128"/>
      <c r="U610" s="128"/>
      <c r="V610" s="128"/>
    </row>
    <row r="611" spans="1:22" s="113" customFormat="1" ht="9" customHeight="1">
      <c r="A611" s="137" t="s">
        <v>21</v>
      </c>
      <c r="B611" s="121">
        <f t="shared" si="33"/>
        <v>14423.718831999997</v>
      </c>
      <c r="C611" s="121">
        <v>11517.168753</v>
      </c>
      <c r="D611" s="121">
        <v>1135.9908</v>
      </c>
      <c r="E611" s="121">
        <v>6.0288959999999987</v>
      </c>
      <c r="F611" s="121">
        <v>3.3063130000000003</v>
      </c>
      <c r="G611" s="121">
        <v>0</v>
      </c>
      <c r="H611" s="121">
        <v>173.36543399999999</v>
      </c>
      <c r="I611" s="121">
        <v>172.07766599999997</v>
      </c>
      <c r="J611" s="121">
        <v>90.323712</v>
      </c>
      <c r="K611" s="121">
        <v>1325.4572580000001</v>
      </c>
      <c r="M611" s="135"/>
      <c r="N611" s="135"/>
      <c r="O611" s="135"/>
      <c r="P611" s="134"/>
      <c r="Q611" s="128"/>
      <c r="R611" s="128"/>
      <c r="S611" s="128"/>
      <c r="T611" s="128"/>
      <c r="U611" s="128"/>
      <c r="V611" s="128"/>
    </row>
    <row r="612" spans="1:22" s="113" customFormat="1" ht="9" customHeight="1">
      <c r="A612" s="144" t="s">
        <v>22</v>
      </c>
      <c r="B612" s="145">
        <f t="shared" si="33"/>
        <v>23135.971926000002</v>
      </c>
      <c r="C612" s="145">
        <v>18732.785861</v>
      </c>
      <c r="D612" s="145">
        <v>1134.0751170000001</v>
      </c>
      <c r="E612" s="145">
        <v>43.546615000000003</v>
      </c>
      <c r="F612" s="145">
        <v>0</v>
      </c>
      <c r="G612" s="145">
        <v>0</v>
      </c>
      <c r="H612" s="145">
        <v>522.32357100000002</v>
      </c>
      <c r="I612" s="145">
        <v>353.09832499999999</v>
      </c>
      <c r="J612" s="145">
        <v>399.45579400000003</v>
      </c>
      <c r="K612" s="145">
        <v>1950.6866429999998</v>
      </c>
      <c r="M612" s="135"/>
      <c r="N612" s="135"/>
      <c r="O612" s="135"/>
      <c r="P612" s="134"/>
      <c r="Q612" s="128"/>
      <c r="R612" s="128"/>
      <c r="S612" s="128"/>
      <c r="T612" s="128"/>
      <c r="U612" s="128"/>
      <c r="V612" s="128"/>
    </row>
    <row r="613" spans="1:22" s="113" customFormat="1" ht="9" customHeight="1">
      <c r="A613" s="144" t="s">
        <v>23</v>
      </c>
      <c r="B613" s="145">
        <f t="shared" si="33"/>
        <v>9144.1811049999997</v>
      </c>
      <c r="C613" s="145">
        <v>7074.9032779999998</v>
      </c>
      <c r="D613" s="145">
        <v>538.96224300000006</v>
      </c>
      <c r="E613" s="145">
        <v>13.047153</v>
      </c>
      <c r="F613" s="145">
        <v>0</v>
      </c>
      <c r="G613" s="145">
        <v>0</v>
      </c>
      <c r="H613" s="145">
        <v>403.63970099999995</v>
      </c>
      <c r="I613" s="145">
        <v>137.926931</v>
      </c>
      <c r="J613" s="145">
        <v>183.21208899999999</v>
      </c>
      <c r="K613" s="145">
        <v>792.48971000000006</v>
      </c>
      <c r="M613" s="135"/>
      <c r="N613" s="135"/>
      <c r="O613" s="135"/>
      <c r="P613" s="134"/>
      <c r="Q613" s="128"/>
      <c r="R613" s="128"/>
      <c r="S613" s="128"/>
      <c r="T613" s="128"/>
      <c r="U613" s="128"/>
      <c r="V613" s="128"/>
    </row>
    <row r="614" spans="1:22" s="113" customFormat="1" ht="9" customHeight="1">
      <c r="A614" s="144" t="s">
        <v>106</v>
      </c>
      <c r="B614" s="145">
        <f t="shared" si="33"/>
        <v>6903.9396960000004</v>
      </c>
      <c r="C614" s="145">
        <v>5041.23747</v>
      </c>
      <c r="D614" s="145">
        <v>357.59345400000007</v>
      </c>
      <c r="E614" s="145">
        <v>26.644472999999998</v>
      </c>
      <c r="F614" s="145">
        <v>13.467714000000001</v>
      </c>
      <c r="G614" s="145">
        <v>0</v>
      </c>
      <c r="H614" s="145">
        <v>505.81960600000002</v>
      </c>
      <c r="I614" s="145">
        <v>160.34116299999999</v>
      </c>
      <c r="J614" s="145">
        <v>248.61806100000001</v>
      </c>
      <c r="K614" s="145">
        <v>550.21775500000001</v>
      </c>
      <c r="M614" s="135"/>
      <c r="N614" s="135"/>
      <c r="O614" s="135"/>
      <c r="P614" s="134"/>
      <c r="Q614" s="128"/>
      <c r="R614" s="128"/>
      <c r="S614" s="128"/>
      <c r="T614" s="128"/>
      <c r="U614" s="128"/>
      <c r="V614" s="128"/>
    </row>
    <row r="615" spans="1:22" s="113" customFormat="1" ht="9" customHeight="1">
      <c r="A615" s="137" t="s">
        <v>25</v>
      </c>
      <c r="B615" s="121">
        <f t="shared" si="33"/>
        <v>10596.000535000003</v>
      </c>
      <c r="C615" s="121">
        <v>8611.4301050000013</v>
      </c>
      <c r="D615" s="121">
        <v>575.80193299999996</v>
      </c>
      <c r="E615" s="121">
        <v>39.537710000000004</v>
      </c>
      <c r="F615" s="121">
        <v>0</v>
      </c>
      <c r="G615" s="121">
        <v>0</v>
      </c>
      <c r="H615" s="121">
        <v>150.96132599999999</v>
      </c>
      <c r="I615" s="121">
        <v>159.19161700000001</v>
      </c>
      <c r="J615" s="121">
        <v>125.63335400000001</v>
      </c>
      <c r="K615" s="121">
        <v>933.44448999999986</v>
      </c>
      <c r="M615" s="135"/>
      <c r="N615" s="135"/>
      <c r="O615" s="135"/>
      <c r="P615" s="134"/>
      <c r="Q615" s="128"/>
      <c r="R615" s="128"/>
      <c r="S615" s="128"/>
      <c r="T615" s="128"/>
      <c r="U615" s="128"/>
      <c r="V615" s="128"/>
    </row>
    <row r="616" spans="1:22" s="113" customFormat="1" ht="9" customHeight="1">
      <c r="A616" s="144" t="s">
        <v>26</v>
      </c>
      <c r="B616" s="145">
        <f t="shared" si="33"/>
        <v>12911.281023</v>
      </c>
      <c r="C616" s="145">
        <v>10040.113769</v>
      </c>
      <c r="D616" s="145">
        <v>355.49280000000005</v>
      </c>
      <c r="E616" s="145">
        <v>22.110111000000003</v>
      </c>
      <c r="F616" s="145">
        <v>5.6807619999999996</v>
      </c>
      <c r="G616" s="145">
        <v>0</v>
      </c>
      <c r="H616" s="145">
        <v>341.96007200000003</v>
      </c>
      <c r="I616" s="145">
        <v>276.57646799999998</v>
      </c>
      <c r="J616" s="145">
        <v>252.24539100000004</v>
      </c>
      <c r="K616" s="145">
        <v>1617.1016500000001</v>
      </c>
      <c r="M616" s="135"/>
      <c r="N616" s="135"/>
      <c r="O616" s="135"/>
      <c r="Q616" s="128"/>
      <c r="R616" s="128"/>
      <c r="S616" s="128"/>
      <c r="T616" s="128"/>
      <c r="U616" s="128"/>
      <c r="V616" s="128"/>
    </row>
    <row r="617" spans="1:22" s="113" customFormat="1" ht="9" customHeight="1">
      <c r="A617" s="144" t="s">
        <v>27</v>
      </c>
      <c r="B617" s="145">
        <f t="shared" si="33"/>
        <v>15811.372625</v>
      </c>
      <c r="C617" s="145">
        <v>10554.221323000002</v>
      </c>
      <c r="D617" s="145">
        <v>299.37426199999999</v>
      </c>
      <c r="E617" s="145">
        <v>18.28172</v>
      </c>
      <c r="F617" s="145">
        <v>131.796245</v>
      </c>
      <c r="G617" s="145">
        <v>0</v>
      </c>
      <c r="H617" s="145">
        <v>595.64728100000013</v>
      </c>
      <c r="I617" s="145">
        <v>317.81738699999994</v>
      </c>
      <c r="J617" s="145">
        <v>195.51034600000003</v>
      </c>
      <c r="K617" s="145">
        <v>3698.7240609999999</v>
      </c>
      <c r="M617" s="135"/>
      <c r="N617" s="135"/>
      <c r="O617" s="135"/>
      <c r="Q617" s="128"/>
      <c r="R617" s="128"/>
      <c r="S617" s="128"/>
      <c r="T617" s="128"/>
      <c r="U617" s="128"/>
      <c r="V617" s="128"/>
    </row>
    <row r="618" spans="1:22" s="113" customFormat="1" ht="9" customHeight="1">
      <c r="A618" s="144" t="s">
        <v>28</v>
      </c>
      <c r="B618" s="145">
        <f t="shared" si="33"/>
        <v>19390.164058000002</v>
      </c>
      <c r="C618" s="145">
        <v>14613.182075000002</v>
      </c>
      <c r="D618" s="145">
        <v>549.174126</v>
      </c>
      <c r="E618" s="145">
        <v>9.6301290000000002</v>
      </c>
      <c r="F618" s="145">
        <v>0</v>
      </c>
      <c r="G618" s="145">
        <v>33.238043999999995</v>
      </c>
      <c r="H618" s="145">
        <v>135.02945800000001</v>
      </c>
      <c r="I618" s="145">
        <v>183.98669799999999</v>
      </c>
      <c r="J618" s="145">
        <v>132.64943399999999</v>
      </c>
      <c r="K618" s="145">
        <v>3733.2740939999994</v>
      </c>
      <c r="M618" s="135"/>
      <c r="N618" s="135"/>
      <c r="O618" s="135"/>
      <c r="Q618" s="128"/>
      <c r="R618" s="128"/>
      <c r="S618" s="128"/>
      <c r="T618" s="128"/>
      <c r="U618" s="128"/>
      <c r="V618" s="128"/>
    </row>
    <row r="619" spans="1:22" s="113" customFormat="1" ht="9" customHeight="1">
      <c r="A619" s="137" t="s">
        <v>29</v>
      </c>
      <c r="B619" s="121">
        <f t="shared" si="33"/>
        <v>16847.430262999998</v>
      </c>
      <c r="C619" s="121">
        <v>11808.617006999999</v>
      </c>
      <c r="D619" s="121">
        <v>592.36301800000001</v>
      </c>
      <c r="E619" s="121">
        <v>41.661729000000008</v>
      </c>
      <c r="F619" s="121">
        <v>2089.0093769999999</v>
      </c>
      <c r="G619" s="121">
        <v>5.8213740000000005</v>
      </c>
      <c r="H619" s="121">
        <v>304.45615099999998</v>
      </c>
      <c r="I619" s="121">
        <v>302.99433800000003</v>
      </c>
      <c r="J619" s="121">
        <v>254.47307600000002</v>
      </c>
      <c r="K619" s="121">
        <v>1448.034193</v>
      </c>
      <c r="M619" s="135"/>
      <c r="N619" s="135"/>
      <c r="O619" s="135"/>
      <c r="Q619" s="128"/>
      <c r="R619" s="128"/>
      <c r="S619" s="128"/>
      <c r="T619" s="128"/>
      <c r="U619" s="128"/>
      <c r="V619" s="128"/>
    </row>
    <row r="620" spans="1:22" s="113" customFormat="1" ht="9" customHeight="1">
      <c r="A620" s="144" t="s">
        <v>30</v>
      </c>
      <c r="B620" s="145">
        <f t="shared" si="33"/>
        <v>5460.362666</v>
      </c>
      <c r="C620" s="145">
        <v>4234.4287770000001</v>
      </c>
      <c r="D620" s="145">
        <v>376.19524899999999</v>
      </c>
      <c r="E620" s="145">
        <v>0.85546999999999995</v>
      </c>
      <c r="F620" s="145">
        <v>0</v>
      </c>
      <c r="G620" s="145">
        <v>0</v>
      </c>
      <c r="H620" s="145">
        <v>71.374435000000005</v>
      </c>
      <c r="I620" s="145">
        <v>28.804026</v>
      </c>
      <c r="J620" s="145">
        <v>23.108570999999998</v>
      </c>
      <c r="K620" s="145">
        <v>725.596138</v>
      </c>
      <c r="M620" s="135"/>
      <c r="N620" s="135"/>
      <c r="O620" s="135"/>
      <c r="Q620" s="128"/>
      <c r="R620" s="128"/>
      <c r="S620" s="128"/>
      <c r="T620" s="128"/>
      <c r="U620" s="128"/>
      <c r="V620" s="128"/>
    </row>
    <row r="621" spans="1:22" s="113" customFormat="1" ht="9" customHeight="1">
      <c r="A621" s="144" t="s">
        <v>31</v>
      </c>
      <c r="B621" s="145">
        <f t="shared" si="33"/>
        <v>31761.983972000002</v>
      </c>
      <c r="C621" s="145">
        <v>26620.301196</v>
      </c>
      <c r="D621" s="145">
        <v>1000.815274</v>
      </c>
      <c r="E621" s="145">
        <v>67.514704000000009</v>
      </c>
      <c r="F621" s="145">
        <v>139.57306799999998</v>
      </c>
      <c r="G621" s="145">
        <v>46.000222999999991</v>
      </c>
      <c r="H621" s="145">
        <v>434.66627399999999</v>
      </c>
      <c r="I621" s="145">
        <v>380.34660700000001</v>
      </c>
      <c r="J621" s="145">
        <v>292.170525</v>
      </c>
      <c r="K621" s="145">
        <v>2780.5961009999996</v>
      </c>
      <c r="M621" s="135"/>
      <c r="N621" s="135"/>
      <c r="O621" s="135"/>
      <c r="Q621" s="128"/>
      <c r="R621" s="128"/>
      <c r="S621" s="128"/>
      <c r="T621" s="128"/>
      <c r="U621" s="128"/>
      <c r="V621" s="128"/>
    </row>
    <row r="622" spans="1:22" s="113" customFormat="1" ht="9" customHeight="1">
      <c r="A622" s="144" t="s">
        <v>32</v>
      </c>
      <c r="B622" s="145">
        <f t="shared" si="33"/>
        <v>9043.5234949999995</v>
      </c>
      <c r="C622" s="145">
        <v>6782.1165869999995</v>
      </c>
      <c r="D622" s="145">
        <v>709.95132499999988</v>
      </c>
      <c r="E622" s="145">
        <v>3.0564140000000002</v>
      </c>
      <c r="F622" s="145">
        <v>15.053609999999999</v>
      </c>
      <c r="G622" s="145">
        <v>0</v>
      </c>
      <c r="H622" s="145">
        <v>225.00505099999998</v>
      </c>
      <c r="I622" s="145">
        <v>215.69848199999998</v>
      </c>
      <c r="J622" s="145">
        <v>91.837409000000008</v>
      </c>
      <c r="K622" s="145">
        <v>1000.804617</v>
      </c>
      <c r="M622" s="135"/>
      <c r="N622" s="135"/>
      <c r="O622" s="135"/>
      <c r="Q622" s="128"/>
      <c r="R622" s="128"/>
      <c r="S622" s="128"/>
      <c r="T622" s="128"/>
      <c r="U622" s="128"/>
      <c r="V622" s="128"/>
    </row>
    <row r="623" spans="1:22" s="113" customFormat="1" ht="9" customHeight="1">
      <c r="A623" s="137" t="s">
        <v>33</v>
      </c>
      <c r="B623" s="121">
        <f t="shared" si="33"/>
        <v>7282.5546429999995</v>
      </c>
      <c r="C623" s="121">
        <v>5250.960153</v>
      </c>
      <c r="D623" s="121">
        <v>790.70706599999994</v>
      </c>
      <c r="E623" s="121">
        <v>4.2164950000000001</v>
      </c>
      <c r="F623" s="121">
        <v>0</v>
      </c>
      <c r="G623" s="121">
        <v>0</v>
      </c>
      <c r="H623" s="121">
        <v>239.40948399999996</v>
      </c>
      <c r="I623" s="121">
        <v>113.10586699999999</v>
      </c>
      <c r="J623" s="121">
        <v>29.568125999999999</v>
      </c>
      <c r="K623" s="121">
        <v>854.58745200000021</v>
      </c>
      <c r="M623" s="135"/>
      <c r="N623" s="135"/>
      <c r="O623" s="135"/>
      <c r="Q623" s="128"/>
      <c r="R623" s="128"/>
      <c r="S623" s="128"/>
      <c r="T623" s="128"/>
      <c r="U623" s="128"/>
      <c r="V623" s="128"/>
    </row>
    <row r="624" spans="1:22" s="133" customFormat="1" ht="9" customHeight="1">
      <c r="A624" s="136"/>
      <c r="B624" s="118"/>
      <c r="C624" s="118"/>
      <c r="D624" s="118"/>
      <c r="E624" s="118"/>
      <c r="F624" s="118"/>
      <c r="G624" s="118"/>
      <c r="H624" s="118"/>
      <c r="I624" s="118"/>
      <c r="J624" s="118"/>
      <c r="K624" s="118"/>
      <c r="M624" s="149"/>
      <c r="N624" s="149"/>
      <c r="O624" s="149"/>
      <c r="Q624" s="150"/>
      <c r="R624" s="150"/>
      <c r="S624" s="150"/>
      <c r="T624" s="150"/>
      <c r="U624" s="150"/>
      <c r="V624" s="150"/>
    </row>
    <row r="625" spans="1:35" s="113" customFormat="1" ht="9" customHeight="1">
      <c r="A625" s="140">
        <v>2014</v>
      </c>
      <c r="B625" s="141"/>
      <c r="C625" s="141"/>
      <c r="D625" s="141"/>
      <c r="E625" s="141"/>
      <c r="F625" s="141"/>
      <c r="G625" s="141"/>
      <c r="H625" s="141"/>
      <c r="I625" s="141"/>
      <c r="J625" s="141"/>
      <c r="K625" s="141"/>
      <c r="L625" s="133"/>
      <c r="M625" s="143"/>
      <c r="N625" s="143"/>
      <c r="O625" s="143"/>
      <c r="P625" s="143"/>
      <c r="Q625" s="133"/>
      <c r="R625" s="133"/>
      <c r="S625" s="133"/>
      <c r="T625" s="133"/>
      <c r="AA625" s="147"/>
      <c r="AB625" s="148"/>
      <c r="AC625" s="148"/>
      <c r="AD625" s="147"/>
      <c r="AE625" s="148"/>
      <c r="AF625" s="148"/>
      <c r="AG625" s="148"/>
      <c r="AH625" s="148"/>
      <c r="AI625" s="147"/>
    </row>
    <row r="626" spans="1:35" s="113" customFormat="1" ht="9" customHeight="1">
      <c r="A626" s="140" t="s">
        <v>1</v>
      </c>
      <c r="B626" s="142">
        <f t="shared" ref="B626:K626" si="34">SUM(B628:B659)</f>
        <v>584904.34870371316</v>
      </c>
      <c r="C626" s="142">
        <f t="shared" si="34"/>
        <v>466283.57922200003</v>
      </c>
      <c r="D626" s="142">
        <f t="shared" si="34"/>
        <v>23257.682353109994</v>
      </c>
      <c r="E626" s="142">
        <f t="shared" si="34"/>
        <v>802.8912923900001</v>
      </c>
      <c r="F626" s="142">
        <f t="shared" si="34"/>
        <v>3163.04479787233</v>
      </c>
      <c r="G626" s="142">
        <f t="shared" si="34"/>
        <v>317.03553687539699</v>
      </c>
      <c r="H626" s="142">
        <f t="shared" si="34"/>
        <v>11964.409326219999</v>
      </c>
      <c r="I626" s="142">
        <f t="shared" si="34"/>
        <v>10407.447670327005</v>
      </c>
      <c r="J626" s="142">
        <f t="shared" si="34"/>
        <v>8578.6931126769978</v>
      </c>
      <c r="K626" s="142">
        <f t="shared" si="34"/>
        <v>60129.565392241384</v>
      </c>
      <c r="M626" s="134"/>
      <c r="N626" s="134"/>
      <c r="O626" s="134"/>
      <c r="P626" s="134"/>
      <c r="AA626" s="147"/>
      <c r="AB626" s="148"/>
      <c r="AC626" s="148"/>
      <c r="AD626" s="148"/>
      <c r="AE626" s="148"/>
      <c r="AF626" s="148"/>
      <c r="AG626" s="148"/>
      <c r="AH626" s="148"/>
      <c r="AI626" s="147"/>
    </row>
    <row r="627" spans="1:35" s="113" customFormat="1" ht="3.95" customHeight="1">
      <c r="A627" s="140"/>
      <c r="B627" s="142"/>
      <c r="C627" s="142"/>
      <c r="D627" s="142"/>
      <c r="E627" s="142"/>
      <c r="F627" s="142"/>
      <c r="G627" s="142"/>
      <c r="H627" s="142"/>
      <c r="I627" s="142"/>
      <c r="J627" s="142"/>
      <c r="K627" s="142"/>
      <c r="M627" s="134"/>
      <c r="N627" s="134"/>
      <c r="O627" s="134"/>
      <c r="P627" s="134"/>
      <c r="AA627" s="147"/>
      <c r="AB627" s="148"/>
      <c r="AC627" s="148"/>
      <c r="AD627" s="148"/>
      <c r="AE627" s="148"/>
      <c r="AF627" s="148"/>
      <c r="AG627" s="148"/>
      <c r="AH627" s="148"/>
      <c r="AI627" s="147"/>
    </row>
    <row r="628" spans="1:35" s="113" customFormat="1" ht="9" customHeight="1">
      <c r="A628" s="144" t="s">
        <v>104</v>
      </c>
      <c r="B628" s="145">
        <f t="shared" ref="B628:B659" si="35">SUM(C628:K628)</f>
        <v>6405.5335535089989</v>
      </c>
      <c r="C628" s="145">
        <v>4997.4235663999998</v>
      </c>
      <c r="D628" s="145">
        <v>533.23661014999993</v>
      </c>
      <c r="E628" s="145">
        <v>0.89150300000000016</v>
      </c>
      <c r="F628" s="145">
        <v>0</v>
      </c>
      <c r="G628" s="145">
        <v>0</v>
      </c>
      <c r="H628" s="145">
        <v>175.89736622000001</v>
      </c>
      <c r="I628" s="145">
        <v>91.556234592999999</v>
      </c>
      <c r="J628" s="145">
        <v>94.49557485599999</v>
      </c>
      <c r="K628" s="145">
        <v>512.03269828999998</v>
      </c>
      <c r="M628" s="135"/>
      <c r="N628" s="135"/>
      <c r="O628" s="135"/>
      <c r="P628" s="134"/>
      <c r="Q628" s="128"/>
      <c r="R628" s="128"/>
      <c r="S628" s="128"/>
      <c r="T628" s="128"/>
      <c r="U628" s="128"/>
      <c r="V628" s="128"/>
      <c r="AA628" s="147"/>
      <c r="AB628" s="148"/>
      <c r="AC628" s="148"/>
      <c r="AD628" s="148"/>
      <c r="AE628" s="148"/>
      <c r="AF628" s="148"/>
      <c r="AG628" s="148"/>
      <c r="AH628" s="148"/>
      <c r="AI628" s="147"/>
    </row>
    <row r="629" spans="1:35" s="113" customFormat="1" ht="9" customHeight="1">
      <c r="A629" s="144" t="s">
        <v>3</v>
      </c>
      <c r="B629" s="145">
        <f t="shared" si="35"/>
        <v>16315.129598572999</v>
      </c>
      <c r="C629" s="145">
        <v>13175.7573687</v>
      </c>
      <c r="D629" s="145">
        <v>409.23666466999993</v>
      </c>
      <c r="E629" s="145">
        <v>4.4201280000000001</v>
      </c>
      <c r="F629" s="145">
        <v>112.59116111499999</v>
      </c>
      <c r="G629" s="145">
        <v>0</v>
      </c>
      <c r="H629" s="145">
        <v>496.93078123999993</v>
      </c>
      <c r="I629" s="145">
        <v>324.14108184000003</v>
      </c>
      <c r="J629" s="145">
        <v>168.53564832000001</v>
      </c>
      <c r="K629" s="145">
        <v>1623.5167646880002</v>
      </c>
      <c r="M629" s="135"/>
      <c r="N629" s="135"/>
      <c r="O629" s="135"/>
      <c r="Q629" s="128"/>
      <c r="R629" s="128"/>
      <c r="S629" s="128"/>
      <c r="T629" s="128"/>
      <c r="U629" s="128"/>
      <c r="V629" s="128"/>
      <c r="AA629" s="147"/>
      <c r="AB629" s="148"/>
      <c r="AC629" s="148"/>
      <c r="AD629" s="148"/>
      <c r="AE629" s="148"/>
      <c r="AF629" s="148"/>
      <c r="AG629" s="148"/>
      <c r="AH629" s="148"/>
      <c r="AI629" s="147"/>
    </row>
    <row r="630" spans="1:35" s="113" customFormat="1" ht="9" customHeight="1">
      <c r="A630" s="144" t="s">
        <v>105</v>
      </c>
      <c r="B630" s="145">
        <f t="shared" si="35"/>
        <v>3901.4885875387304</v>
      </c>
      <c r="C630" s="145">
        <v>3042.8175266000003</v>
      </c>
      <c r="D630" s="145">
        <v>171.15168765000001</v>
      </c>
      <c r="E630" s="145">
        <v>6.59434656</v>
      </c>
      <c r="F630" s="145">
        <v>0.32250773573000002</v>
      </c>
      <c r="G630" s="145">
        <v>0</v>
      </c>
      <c r="H630" s="145">
        <v>165.48602833999999</v>
      </c>
      <c r="I630" s="145">
        <v>85.92334956400002</v>
      </c>
      <c r="J630" s="145">
        <v>43.917135607999995</v>
      </c>
      <c r="K630" s="145">
        <v>385.27600548100003</v>
      </c>
      <c r="M630" s="135"/>
      <c r="N630" s="135"/>
      <c r="O630" s="135"/>
      <c r="Q630" s="128"/>
      <c r="R630" s="128"/>
      <c r="S630" s="128"/>
      <c r="T630" s="128"/>
      <c r="U630" s="128"/>
      <c r="V630" s="128"/>
      <c r="AA630" s="147"/>
      <c r="AB630" s="148"/>
      <c r="AC630" s="148"/>
      <c r="AD630" s="148"/>
      <c r="AE630" s="148"/>
      <c r="AF630" s="148"/>
      <c r="AG630" s="148"/>
      <c r="AH630" s="148"/>
      <c r="AI630" s="147"/>
    </row>
    <row r="631" spans="1:35" s="113" customFormat="1" ht="9" customHeight="1">
      <c r="A631" s="137" t="s">
        <v>5</v>
      </c>
      <c r="B631" s="121">
        <f t="shared" si="35"/>
        <v>7010.1433204108998</v>
      </c>
      <c r="C631" s="121">
        <v>3893.2613667999995</v>
      </c>
      <c r="D631" s="121">
        <v>252.99816810000002</v>
      </c>
      <c r="E631" s="121">
        <v>0.34161899999999995</v>
      </c>
      <c r="F631" s="121">
        <v>10.495557796899998</v>
      </c>
      <c r="G631" s="121">
        <v>230.05680103</v>
      </c>
      <c r="H631" s="121">
        <v>271.18956993</v>
      </c>
      <c r="I631" s="121">
        <v>67.964187293000009</v>
      </c>
      <c r="J631" s="121">
        <v>50.759235959999998</v>
      </c>
      <c r="K631" s="121">
        <v>2233.0768145010002</v>
      </c>
      <c r="M631" s="135"/>
      <c r="N631" s="135"/>
      <c r="O631" s="135"/>
      <c r="Q631" s="128"/>
      <c r="R631" s="128"/>
      <c r="S631" s="128"/>
      <c r="T631" s="128"/>
      <c r="U631" s="128"/>
      <c r="V631" s="128"/>
      <c r="AA631" s="147"/>
      <c r="AB631" s="148"/>
      <c r="AC631" s="148"/>
      <c r="AD631" s="148"/>
      <c r="AE631" s="148"/>
      <c r="AF631" s="148"/>
      <c r="AG631" s="148"/>
      <c r="AH631" s="148"/>
      <c r="AI631" s="147"/>
    </row>
    <row r="632" spans="1:35" s="113" customFormat="1" ht="9" customHeight="1">
      <c r="A632" s="144" t="s">
        <v>6</v>
      </c>
      <c r="B632" s="145">
        <f t="shared" si="35"/>
        <v>14012.643565206215</v>
      </c>
      <c r="C632" s="145">
        <v>11293.729453299999</v>
      </c>
      <c r="D632" s="145">
        <v>408.80489653000001</v>
      </c>
      <c r="E632" s="145">
        <v>63.606384050000003</v>
      </c>
      <c r="F632" s="145">
        <v>78.000935350000006</v>
      </c>
      <c r="G632" s="145">
        <v>4.5822601216999999E-2</v>
      </c>
      <c r="H632" s="145">
        <v>439.57379752999992</v>
      </c>
      <c r="I632" s="145">
        <v>330.24885424999997</v>
      </c>
      <c r="J632" s="145">
        <v>237.28969760000004</v>
      </c>
      <c r="K632" s="145">
        <v>1161.3437239949999</v>
      </c>
      <c r="M632" s="135"/>
      <c r="N632" s="135"/>
      <c r="O632" s="135"/>
      <c r="Q632" s="128"/>
      <c r="R632" s="128"/>
      <c r="S632" s="128"/>
      <c r="T632" s="128"/>
      <c r="U632" s="128"/>
      <c r="V632" s="128"/>
      <c r="AA632" s="147"/>
      <c r="AB632" s="148"/>
      <c r="AC632" s="148"/>
      <c r="AD632" s="148"/>
      <c r="AE632" s="148"/>
      <c r="AF632" s="148"/>
      <c r="AG632" s="148"/>
      <c r="AH632" s="148"/>
      <c r="AI632" s="147"/>
    </row>
    <row r="633" spans="1:35" s="113" customFormat="1" ht="9" customHeight="1">
      <c r="A633" s="144" t="s">
        <v>7</v>
      </c>
      <c r="B633" s="145">
        <f t="shared" si="35"/>
        <v>3951.9153330140007</v>
      </c>
      <c r="C633" s="145">
        <v>3020.8497599000002</v>
      </c>
      <c r="D633" s="145">
        <v>287.88683911999999</v>
      </c>
      <c r="E633" s="145">
        <v>1.6617930000000001</v>
      </c>
      <c r="F633" s="145">
        <v>79.580663775000005</v>
      </c>
      <c r="G633" s="145">
        <v>0</v>
      </c>
      <c r="H633" s="145">
        <v>100.71010917</v>
      </c>
      <c r="I633" s="145">
        <v>63.753632503000006</v>
      </c>
      <c r="J633" s="145">
        <v>43.862722056000003</v>
      </c>
      <c r="K633" s="145">
        <v>353.60981349000002</v>
      </c>
      <c r="M633" s="135"/>
      <c r="N633" s="135"/>
      <c r="O633" s="135"/>
      <c r="Q633" s="128"/>
      <c r="R633" s="128"/>
      <c r="S633" s="128"/>
      <c r="T633" s="128"/>
      <c r="U633" s="128"/>
      <c r="V633" s="128"/>
      <c r="AA633" s="147"/>
      <c r="AB633" s="148"/>
      <c r="AC633" s="148"/>
      <c r="AD633" s="148"/>
      <c r="AE633" s="148"/>
      <c r="AF633" s="148"/>
      <c r="AG633" s="148"/>
      <c r="AH633" s="148"/>
      <c r="AI633" s="147"/>
    </row>
    <row r="634" spans="1:35" s="113" customFormat="1" ht="9" customHeight="1">
      <c r="A634" s="144" t="s">
        <v>8</v>
      </c>
      <c r="B634" s="145">
        <f t="shared" si="35"/>
        <v>23517.747022785097</v>
      </c>
      <c r="C634" s="145">
        <v>19928.204481000001</v>
      </c>
      <c r="D634" s="145">
        <v>566.20849989999999</v>
      </c>
      <c r="E634" s="145">
        <v>2.5675451799999998</v>
      </c>
      <c r="F634" s="145">
        <v>3.9553523631000003</v>
      </c>
      <c r="G634" s="145">
        <v>0</v>
      </c>
      <c r="H634" s="145">
        <v>206.65476662</v>
      </c>
      <c r="I634" s="145">
        <v>168.40240981999997</v>
      </c>
      <c r="J634" s="145">
        <v>128.72287956</v>
      </c>
      <c r="K634" s="145">
        <v>2513.0310883419997</v>
      </c>
      <c r="M634" s="135"/>
      <c r="N634" s="135"/>
      <c r="O634" s="135"/>
      <c r="Q634" s="128"/>
      <c r="R634" s="128"/>
      <c r="S634" s="128"/>
      <c r="T634" s="128"/>
      <c r="U634" s="128"/>
      <c r="V634" s="128"/>
      <c r="AA634" s="147"/>
      <c r="AB634" s="148"/>
      <c r="AC634" s="148"/>
      <c r="AD634" s="148"/>
      <c r="AE634" s="148"/>
      <c r="AF634" s="148"/>
      <c r="AG634" s="148"/>
      <c r="AH634" s="148"/>
      <c r="AI634" s="147"/>
    </row>
    <row r="635" spans="1:35" s="113" customFormat="1" ht="9" customHeight="1">
      <c r="A635" s="137" t="s">
        <v>9</v>
      </c>
      <c r="B635" s="121">
        <f t="shared" si="35"/>
        <v>17403.638716126003</v>
      </c>
      <c r="C635" s="121">
        <v>13865.214121000005</v>
      </c>
      <c r="D635" s="121">
        <v>538.86795968000001</v>
      </c>
      <c r="E635" s="121">
        <v>11.319639030000001</v>
      </c>
      <c r="F635" s="121">
        <v>104.43250110300001</v>
      </c>
      <c r="G635" s="121">
        <v>0</v>
      </c>
      <c r="H635" s="121">
        <v>451.05491873</v>
      </c>
      <c r="I635" s="121">
        <v>369.83558614000003</v>
      </c>
      <c r="J635" s="121">
        <v>310.28598085999994</v>
      </c>
      <c r="K635" s="121">
        <v>1752.628009583</v>
      </c>
      <c r="M635" s="135"/>
      <c r="N635" s="135"/>
      <c r="O635" s="135"/>
      <c r="P635" s="119"/>
      <c r="Q635" s="128"/>
      <c r="R635" s="128"/>
      <c r="S635" s="128"/>
      <c r="T635" s="128"/>
      <c r="U635" s="128"/>
      <c r="V635" s="128"/>
      <c r="AA635" s="147"/>
      <c r="AB635" s="148"/>
      <c r="AC635" s="148"/>
      <c r="AD635" s="148"/>
      <c r="AE635" s="148"/>
      <c r="AF635" s="148"/>
      <c r="AG635" s="148"/>
      <c r="AH635" s="148"/>
      <c r="AI635" s="147"/>
    </row>
    <row r="636" spans="1:35" s="113" customFormat="1" ht="9" customHeight="1">
      <c r="A636" s="144" t="s">
        <v>10</v>
      </c>
      <c r="B636" s="145">
        <f t="shared" si="35"/>
        <v>63706.117007914007</v>
      </c>
      <c r="C636" s="145">
        <v>52023.578792000008</v>
      </c>
      <c r="D636" s="145">
        <v>2768.7336372999998</v>
      </c>
      <c r="E636" s="145">
        <v>62.729214720000009</v>
      </c>
      <c r="F636" s="145">
        <v>0</v>
      </c>
      <c r="G636" s="145">
        <v>0</v>
      </c>
      <c r="H636" s="145">
        <v>1295.43651088</v>
      </c>
      <c r="I636" s="145">
        <v>1453.2799185899999</v>
      </c>
      <c r="J636" s="145">
        <v>1930.2320506000001</v>
      </c>
      <c r="K636" s="145">
        <v>4172.1268838240003</v>
      </c>
      <c r="M636" s="135"/>
      <c r="N636" s="135"/>
      <c r="O636" s="135"/>
      <c r="P636" s="119"/>
      <c r="Q636" s="128"/>
      <c r="R636" s="128"/>
      <c r="S636" s="128"/>
      <c r="T636" s="128"/>
      <c r="U636" s="128"/>
      <c r="V636" s="128"/>
      <c r="AA636" s="147"/>
      <c r="AB636" s="148"/>
      <c r="AC636" s="148"/>
      <c r="AD636" s="148"/>
      <c r="AE636" s="148"/>
      <c r="AF636" s="148"/>
      <c r="AG636" s="148"/>
      <c r="AH636" s="148"/>
      <c r="AI636" s="147"/>
    </row>
    <row r="637" spans="1:35" s="113" customFormat="1" ht="9" customHeight="1">
      <c r="A637" s="144" t="s">
        <v>11</v>
      </c>
      <c r="B637" s="145">
        <f t="shared" si="35"/>
        <v>7727.8753813689991</v>
      </c>
      <c r="C637" s="145">
        <v>6163.4183298999997</v>
      </c>
      <c r="D637" s="145">
        <v>493.81564328000002</v>
      </c>
      <c r="E637" s="145">
        <v>7.4767089999999996</v>
      </c>
      <c r="F637" s="145">
        <v>0</v>
      </c>
      <c r="G637" s="145">
        <v>0</v>
      </c>
      <c r="H637" s="145">
        <v>144.55209997</v>
      </c>
      <c r="I637" s="145">
        <v>125.21579866899999</v>
      </c>
      <c r="J637" s="145">
        <v>105.527992512</v>
      </c>
      <c r="K637" s="145">
        <v>687.86880803799988</v>
      </c>
      <c r="M637" s="135"/>
      <c r="N637" s="135"/>
      <c r="O637" s="135"/>
      <c r="P637" s="134"/>
      <c r="Q637" s="128"/>
      <c r="R637" s="128"/>
      <c r="S637" s="128"/>
      <c r="T637" s="128"/>
      <c r="U637" s="128"/>
      <c r="V637" s="128"/>
      <c r="AA637" s="147"/>
      <c r="AB637" s="148"/>
      <c r="AC637" s="148"/>
      <c r="AD637" s="148"/>
      <c r="AE637" s="148"/>
      <c r="AF637" s="148"/>
      <c r="AG637" s="148"/>
      <c r="AH637" s="148"/>
      <c r="AI637" s="147"/>
    </row>
    <row r="638" spans="1:35" s="113" customFormat="1" ht="9" customHeight="1">
      <c r="A638" s="144" t="s">
        <v>12</v>
      </c>
      <c r="B638" s="145">
        <f t="shared" si="35"/>
        <v>24198.306566005009</v>
      </c>
      <c r="C638" s="145">
        <v>19649.888431000003</v>
      </c>
      <c r="D638" s="145">
        <v>860.06058594000024</v>
      </c>
      <c r="E638" s="145">
        <v>35.856671999999996</v>
      </c>
      <c r="F638" s="145">
        <v>0</v>
      </c>
      <c r="G638" s="145">
        <v>0</v>
      </c>
      <c r="H638" s="145">
        <v>513.83038890000012</v>
      </c>
      <c r="I638" s="145">
        <v>485.90221377</v>
      </c>
      <c r="J638" s="145">
        <v>296.2323614</v>
      </c>
      <c r="K638" s="145">
        <v>2356.5359129950002</v>
      </c>
      <c r="M638" s="135"/>
      <c r="N638" s="135"/>
      <c r="O638" s="135"/>
      <c r="P638" s="134"/>
      <c r="Q638" s="128"/>
      <c r="R638" s="128"/>
      <c r="S638" s="128"/>
      <c r="T638" s="128"/>
      <c r="U638" s="128"/>
      <c r="V638" s="128"/>
      <c r="AA638" s="147"/>
      <c r="AB638" s="148"/>
      <c r="AC638" s="148"/>
      <c r="AD638" s="148"/>
      <c r="AE638" s="148"/>
      <c r="AF638" s="148"/>
      <c r="AG638" s="148"/>
      <c r="AH638" s="148"/>
      <c r="AI638" s="147"/>
    </row>
    <row r="639" spans="1:35" s="113" customFormat="1" ht="9" customHeight="1">
      <c r="A639" s="137" t="s">
        <v>13</v>
      </c>
      <c r="B639" s="121">
        <f t="shared" si="35"/>
        <v>13843.727961220804</v>
      </c>
      <c r="C639" s="121">
        <v>11295.724253800001</v>
      </c>
      <c r="D639" s="121">
        <v>410.40148558999999</v>
      </c>
      <c r="E639" s="121">
        <v>228.87067493999996</v>
      </c>
      <c r="F639" s="121">
        <v>2.9811094428000002</v>
      </c>
      <c r="G639" s="121">
        <v>0</v>
      </c>
      <c r="H639" s="121">
        <v>154.98164792</v>
      </c>
      <c r="I639" s="121">
        <v>204.37226633</v>
      </c>
      <c r="J639" s="121">
        <v>70.583618488000013</v>
      </c>
      <c r="K639" s="121">
        <v>1475.8129047100001</v>
      </c>
      <c r="M639" s="135"/>
      <c r="N639" s="135"/>
      <c r="O639" s="135"/>
      <c r="P639" s="134"/>
      <c r="Q639" s="128"/>
      <c r="R639" s="128"/>
      <c r="S639" s="128"/>
      <c r="T639" s="128"/>
      <c r="U639" s="128"/>
      <c r="V639" s="128"/>
    </row>
    <row r="640" spans="1:35" s="113" customFormat="1" ht="9" customHeight="1">
      <c r="A640" s="144" t="s">
        <v>14</v>
      </c>
      <c r="B640" s="145">
        <f t="shared" si="35"/>
        <v>11552.806899097</v>
      </c>
      <c r="C640" s="145">
        <v>9094.8901921000015</v>
      </c>
      <c r="D640" s="145">
        <v>1079.2166643400001</v>
      </c>
      <c r="E640" s="145">
        <v>21.830535000000001</v>
      </c>
      <c r="F640" s="145">
        <v>0</v>
      </c>
      <c r="G640" s="145">
        <v>0</v>
      </c>
      <c r="H640" s="145">
        <v>182.32065250000002</v>
      </c>
      <c r="I640" s="145">
        <v>141.63312426500002</v>
      </c>
      <c r="J640" s="145">
        <v>79.597983288000009</v>
      </c>
      <c r="K640" s="145">
        <v>953.31774760399992</v>
      </c>
      <c r="M640" s="135"/>
      <c r="N640" s="135"/>
      <c r="O640" s="135"/>
      <c r="P640" s="134"/>
      <c r="Q640" s="128"/>
      <c r="R640" s="128"/>
      <c r="S640" s="128"/>
      <c r="T640" s="128"/>
      <c r="U640" s="128"/>
      <c r="V640" s="128"/>
    </row>
    <row r="641" spans="1:22" s="113" customFormat="1" ht="9" customHeight="1">
      <c r="A641" s="144" t="s">
        <v>15</v>
      </c>
      <c r="B641" s="145">
        <f t="shared" si="35"/>
        <v>37222.249968949996</v>
      </c>
      <c r="C641" s="145">
        <v>30459.285532999998</v>
      </c>
      <c r="D641" s="145">
        <v>1011.08138811</v>
      </c>
      <c r="E641" s="145">
        <v>69.773052000000007</v>
      </c>
      <c r="F641" s="145">
        <v>0</v>
      </c>
      <c r="G641" s="145">
        <v>0</v>
      </c>
      <c r="H641" s="145">
        <v>867.10570877999999</v>
      </c>
      <c r="I641" s="145">
        <v>906.08871863000013</v>
      </c>
      <c r="J641" s="145">
        <v>675.19952616</v>
      </c>
      <c r="K641" s="145">
        <v>3233.7160422699999</v>
      </c>
      <c r="M641" s="135"/>
      <c r="N641" s="135"/>
      <c r="O641" s="135"/>
      <c r="P641" s="134"/>
      <c r="Q641" s="128"/>
      <c r="R641" s="128"/>
      <c r="S641" s="128"/>
      <c r="T641" s="128"/>
      <c r="U641" s="128"/>
      <c r="V641" s="128"/>
    </row>
    <row r="642" spans="1:22" s="113" customFormat="1" ht="9" customHeight="1">
      <c r="A642" s="144" t="s">
        <v>16</v>
      </c>
      <c r="B642" s="145">
        <f t="shared" si="35"/>
        <v>75260.980107244977</v>
      </c>
      <c r="C642" s="145">
        <v>63836.292649000003</v>
      </c>
      <c r="D642" s="145">
        <v>1720.7666647999997</v>
      </c>
      <c r="E642" s="145">
        <v>25.928789000000002</v>
      </c>
      <c r="F642" s="145">
        <v>0</v>
      </c>
      <c r="G642" s="145">
        <v>0</v>
      </c>
      <c r="H642" s="145">
        <v>1263.9944708099997</v>
      </c>
      <c r="I642" s="145">
        <v>1166.49911881</v>
      </c>
      <c r="J642" s="145">
        <v>1075.9253332800001</v>
      </c>
      <c r="K642" s="145">
        <v>6171.5730815450006</v>
      </c>
      <c r="M642" s="135"/>
      <c r="N642" s="135"/>
      <c r="O642" s="135"/>
      <c r="P642" s="134"/>
      <c r="Q642" s="128"/>
      <c r="R642" s="128"/>
      <c r="S642" s="128"/>
      <c r="T642" s="128"/>
      <c r="U642" s="128"/>
      <c r="V642" s="128"/>
    </row>
    <row r="643" spans="1:22" s="113" customFormat="1" ht="9" customHeight="1">
      <c r="A643" s="137" t="s">
        <v>17</v>
      </c>
      <c r="B643" s="121">
        <f t="shared" si="35"/>
        <v>18485.607086508</v>
      </c>
      <c r="C643" s="121">
        <v>14502.778271000001</v>
      </c>
      <c r="D643" s="121">
        <v>1155.15562024</v>
      </c>
      <c r="E643" s="121">
        <v>21.614352599999997</v>
      </c>
      <c r="F643" s="121">
        <v>156.36998762800002</v>
      </c>
      <c r="G643" s="121">
        <v>0</v>
      </c>
      <c r="H643" s="121">
        <v>205.16358106999999</v>
      </c>
      <c r="I643" s="121">
        <v>411.12108327999994</v>
      </c>
      <c r="J643" s="121">
        <v>192.63682412</v>
      </c>
      <c r="K643" s="121">
        <v>1840.7673665700001</v>
      </c>
      <c r="M643" s="135"/>
      <c r="N643" s="135"/>
      <c r="O643" s="135"/>
      <c r="P643" s="134"/>
      <c r="Q643" s="128"/>
      <c r="R643" s="128"/>
      <c r="S643" s="128"/>
      <c r="T643" s="128"/>
      <c r="U643" s="128"/>
      <c r="V643" s="128"/>
    </row>
    <row r="644" spans="1:22" s="113" customFormat="1" ht="9" customHeight="1">
      <c r="A644" s="144" t="s">
        <v>18</v>
      </c>
      <c r="B644" s="145">
        <f t="shared" si="35"/>
        <v>8296.8393947299992</v>
      </c>
      <c r="C644" s="145">
        <v>6821.6794080999998</v>
      </c>
      <c r="D644" s="145">
        <v>484.01157173000001</v>
      </c>
      <c r="E644" s="145">
        <v>13.530214000000001</v>
      </c>
      <c r="F644" s="145">
        <v>0</v>
      </c>
      <c r="G644" s="145">
        <v>0</v>
      </c>
      <c r="H644" s="145">
        <v>120.07180378</v>
      </c>
      <c r="I644" s="145">
        <v>135.07636924899998</v>
      </c>
      <c r="J644" s="145">
        <v>83.987965304000014</v>
      </c>
      <c r="K644" s="145">
        <v>638.48206256699996</v>
      </c>
      <c r="M644" s="135"/>
      <c r="N644" s="135"/>
      <c r="O644" s="135"/>
      <c r="P644" s="134"/>
      <c r="Q644" s="128"/>
      <c r="R644" s="128"/>
      <c r="S644" s="128"/>
      <c r="T644" s="128"/>
      <c r="U644" s="128"/>
      <c r="V644" s="128"/>
    </row>
    <row r="645" spans="1:22" s="113" customFormat="1" ht="9" customHeight="1">
      <c r="A645" s="144" t="s">
        <v>19</v>
      </c>
      <c r="B645" s="145">
        <f t="shared" si="35"/>
        <v>5878.8003677364004</v>
      </c>
      <c r="C645" s="145">
        <v>4378.0982076999999</v>
      </c>
      <c r="D645" s="145">
        <v>436.63304555000002</v>
      </c>
      <c r="E645" s="145">
        <v>2.1943699999999997</v>
      </c>
      <c r="F645" s="145">
        <v>0</v>
      </c>
      <c r="G645" s="145">
        <v>0</v>
      </c>
      <c r="H645" s="145">
        <v>93.794072329999992</v>
      </c>
      <c r="I645" s="145">
        <v>98.210409785999985</v>
      </c>
      <c r="J645" s="145">
        <v>22.276727551999997</v>
      </c>
      <c r="K645" s="145">
        <v>847.59353481839992</v>
      </c>
      <c r="M645" s="135"/>
      <c r="N645" s="135"/>
      <c r="O645" s="135"/>
      <c r="P645" s="134"/>
      <c r="Q645" s="128"/>
      <c r="R645" s="128"/>
      <c r="S645" s="128"/>
      <c r="T645" s="128"/>
      <c r="U645" s="128"/>
      <c r="V645" s="128"/>
    </row>
    <row r="646" spans="1:22" s="113" customFormat="1" ht="9" customHeight="1">
      <c r="A646" s="144" t="s">
        <v>20</v>
      </c>
      <c r="B646" s="145">
        <f t="shared" si="35"/>
        <v>26829.460463846</v>
      </c>
      <c r="C646" s="145">
        <v>21669.526761000001</v>
      </c>
      <c r="D646" s="145">
        <v>574.10367797999993</v>
      </c>
      <c r="E646" s="145">
        <v>50.024189310000011</v>
      </c>
      <c r="F646" s="145">
        <v>43.551320174999994</v>
      </c>
      <c r="G646" s="145">
        <v>0</v>
      </c>
      <c r="H646" s="145">
        <v>992.05087317999994</v>
      </c>
      <c r="I646" s="145">
        <v>753.32227127999988</v>
      </c>
      <c r="J646" s="145">
        <v>612.41799515999992</v>
      </c>
      <c r="K646" s="145">
        <v>2134.4633757609995</v>
      </c>
      <c r="M646" s="135"/>
      <c r="N646" s="135"/>
      <c r="O646" s="135"/>
      <c r="P646" s="134"/>
      <c r="Q646" s="128"/>
      <c r="R646" s="128"/>
      <c r="S646" s="128"/>
      <c r="T646" s="128"/>
      <c r="U646" s="128"/>
      <c r="V646" s="128"/>
    </row>
    <row r="647" spans="1:22" s="113" customFormat="1" ht="9" customHeight="1">
      <c r="A647" s="137" t="s">
        <v>21</v>
      </c>
      <c r="B647" s="121">
        <f t="shared" si="35"/>
        <v>16185.62320005358</v>
      </c>
      <c r="C647" s="121">
        <v>12883.5141539</v>
      </c>
      <c r="D647" s="121">
        <v>1202.0269116300001</v>
      </c>
      <c r="E647" s="121">
        <v>3.3038499999999997</v>
      </c>
      <c r="F647" s="121">
        <v>3.5726508530000003</v>
      </c>
      <c r="G647" s="121">
        <v>6.6825623964799998</v>
      </c>
      <c r="H647" s="121">
        <v>169.72924579000002</v>
      </c>
      <c r="I647" s="121">
        <v>192.51786719</v>
      </c>
      <c r="J647" s="121">
        <v>91.043016251999987</v>
      </c>
      <c r="K647" s="121">
        <v>1633.2329420420999</v>
      </c>
      <c r="M647" s="135"/>
      <c r="N647" s="135"/>
      <c r="O647" s="135"/>
      <c r="P647" s="134"/>
      <c r="Q647" s="128"/>
      <c r="R647" s="128"/>
      <c r="S647" s="128"/>
      <c r="T647" s="128"/>
      <c r="U647" s="128"/>
      <c r="V647" s="128"/>
    </row>
    <row r="648" spans="1:22" s="113" customFormat="1" ht="9" customHeight="1">
      <c r="A648" s="144" t="s">
        <v>22</v>
      </c>
      <c r="B648" s="145">
        <f t="shared" si="35"/>
        <v>25466.965153045006</v>
      </c>
      <c r="C648" s="145">
        <v>20677.275069000003</v>
      </c>
      <c r="D648" s="145">
        <v>1246.1128355299998</v>
      </c>
      <c r="E648" s="145">
        <v>42.404240999999999</v>
      </c>
      <c r="F648" s="145">
        <v>0</v>
      </c>
      <c r="G648" s="145">
        <v>0</v>
      </c>
      <c r="H648" s="145">
        <v>360.00281593000005</v>
      </c>
      <c r="I648" s="145">
        <v>376.50747611000003</v>
      </c>
      <c r="J648" s="145">
        <v>417.99234820000004</v>
      </c>
      <c r="K648" s="145">
        <v>2346.6703672749995</v>
      </c>
      <c r="M648" s="135"/>
      <c r="N648" s="135"/>
      <c r="O648" s="135"/>
      <c r="P648" s="134"/>
      <c r="Q648" s="128"/>
      <c r="R648" s="128"/>
      <c r="S648" s="128"/>
      <c r="T648" s="128"/>
      <c r="U648" s="128"/>
      <c r="V648" s="128"/>
    </row>
    <row r="649" spans="1:22" s="113" customFormat="1" ht="9" customHeight="1">
      <c r="A649" s="144" t="s">
        <v>23</v>
      </c>
      <c r="B649" s="145">
        <f t="shared" si="35"/>
        <v>10017.413932314001</v>
      </c>
      <c r="C649" s="145">
        <v>7650.483729399999</v>
      </c>
      <c r="D649" s="145">
        <v>572.66743197000005</v>
      </c>
      <c r="E649" s="145">
        <v>5.063060000000001</v>
      </c>
      <c r="F649" s="145">
        <v>0</v>
      </c>
      <c r="G649" s="145">
        <v>0</v>
      </c>
      <c r="H649" s="145">
        <v>494.45978261999994</v>
      </c>
      <c r="I649" s="145">
        <v>159.69497326800001</v>
      </c>
      <c r="J649" s="145">
        <v>185.70988235999999</v>
      </c>
      <c r="K649" s="145">
        <v>949.33507269599988</v>
      </c>
      <c r="M649" s="135"/>
      <c r="N649" s="135"/>
      <c r="O649" s="135"/>
      <c r="P649" s="134"/>
      <c r="Q649" s="128"/>
      <c r="R649" s="128"/>
      <c r="S649" s="128"/>
      <c r="T649" s="128"/>
      <c r="U649" s="128"/>
      <c r="V649" s="128"/>
    </row>
    <row r="650" spans="1:22" s="113" customFormat="1" ht="9" customHeight="1">
      <c r="A650" s="144" t="s">
        <v>106</v>
      </c>
      <c r="B650" s="145">
        <f t="shared" si="35"/>
        <v>7637.3410602939994</v>
      </c>
      <c r="C650" s="145">
        <v>5691.7319846</v>
      </c>
      <c r="D650" s="145">
        <v>383.46275736000001</v>
      </c>
      <c r="E650" s="145">
        <v>24.574946999999995</v>
      </c>
      <c r="F650" s="145">
        <v>15.759128728999999</v>
      </c>
      <c r="G650" s="145">
        <v>0</v>
      </c>
      <c r="H650" s="145">
        <v>488.75486553000002</v>
      </c>
      <c r="I650" s="145">
        <v>180.37379533000004</v>
      </c>
      <c r="J650" s="145">
        <v>189.98666768000001</v>
      </c>
      <c r="K650" s="145">
        <v>662.69691406499987</v>
      </c>
      <c r="M650" s="135"/>
      <c r="N650" s="135"/>
      <c r="O650" s="135"/>
      <c r="P650" s="134"/>
      <c r="Q650" s="128"/>
      <c r="R650" s="128"/>
      <c r="S650" s="128"/>
      <c r="T650" s="128"/>
      <c r="U650" s="128"/>
      <c r="V650" s="128"/>
    </row>
    <row r="651" spans="1:22" s="113" customFormat="1" ht="9" customHeight="1">
      <c r="A651" s="137" t="s">
        <v>25</v>
      </c>
      <c r="B651" s="121">
        <f t="shared" si="35"/>
        <v>11527.932839584</v>
      </c>
      <c r="C651" s="121">
        <v>9196.8754568000004</v>
      </c>
      <c r="D651" s="121">
        <v>619.1090502699999</v>
      </c>
      <c r="E651" s="121">
        <v>10.605167</v>
      </c>
      <c r="F651" s="121">
        <v>0</v>
      </c>
      <c r="G651" s="121">
        <v>0</v>
      </c>
      <c r="H651" s="121">
        <v>142.37603501000001</v>
      </c>
      <c r="I651" s="121">
        <v>170.94732561000004</v>
      </c>
      <c r="J651" s="121">
        <v>129.13432999700001</v>
      </c>
      <c r="K651" s="121">
        <v>1258.8854748970002</v>
      </c>
      <c r="M651" s="135"/>
      <c r="N651" s="135"/>
      <c r="O651" s="135"/>
      <c r="P651" s="134"/>
      <c r="Q651" s="128"/>
      <c r="R651" s="128"/>
      <c r="S651" s="128"/>
      <c r="T651" s="128"/>
      <c r="U651" s="128"/>
      <c r="V651" s="128"/>
    </row>
    <row r="652" spans="1:22" s="113" customFormat="1" ht="9" customHeight="1">
      <c r="A652" s="144" t="s">
        <v>26</v>
      </c>
      <c r="B652" s="145">
        <f t="shared" si="35"/>
        <v>14764.882498022804</v>
      </c>
      <c r="C652" s="145">
        <v>11398.688233800001</v>
      </c>
      <c r="D652" s="145">
        <v>409.57610211999997</v>
      </c>
      <c r="E652" s="145">
        <v>7.3349650000000004</v>
      </c>
      <c r="F652" s="145">
        <v>7.4567523907999993</v>
      </c>
      <c r="G652" s="145">
        <v>0</v>
      </c>
      <c r="H652" s="145">
        <v>376.25326667000002</v>
      </c>
      <c r="I652" s="145">
        <v>290.33879528</v>
      </c>
      <c r="J652" s="145">
        <v>275.06970752000001</v>
      </c>
      <c r="K652" s="145">
        <v>2000.1646752420002</v>
      </c>
      <c r="M652" s="135"/>
      <c r="N652" s="135"/>
      <c r="O652" s="135"/>
      <c r="Q652" s="128"/>
      <c r="R652" s="128"/>
      <c r="S652" s="128"/>
      <c r="T652" s="128"/>
      <c r="U652" s="128"/>
      <c r="V652" s="128"/>
    </row>
    <row r="653" spans="1:22" s="113" customFormat="1" ht="9" customHeight="1">
      <c r="A653" s="144" t="s">
        <v>27</v>
      </c>
      <c r="B653" s="145">
        <f t="shared" si="35"/>
        <v>17165.075511655003</v>
      </c>
      <c r="C653" s="145">
        <v>11456.982313699998</v>
      </c>
      <c r="D653" s="145">
        <v>351.74392645000006</v>
      </c>
      <c r="E653" s="145">
        <v>7.58019</v>
      </c>
      <c r="F653" s="145">
        <v>140.774181446</v>
      </c>
      <c r="G653" s="145">
        <v>0</v>
      </c>
      <c r="H653" s="145">
        <v>547.67640811000001</v>
      </c>
      <c r="I653" s="145">
        <v>326.88887308</v>
      </c>
      <c r="J653" s="145">
        <v>214.73619592</v>
      </c>
      <c r="K653" s="145">
        <v>4118.6934229490007</v>
      </c>
      <c r="M653" s="135"/>
      <c r="N653" s="135"/>
      <c r="O653" s="135"/>
      <c r="Q653" s="128"/>
      <c r="R653" s="128"/>
      <c r="S653" s="128"/>
      <c r="T653" s="128"/>
      <c r="U653" s="128"/>
      <c r="V653" s="128"/>
    </row>
    <row r="654" spans="1:22" s="113" customFormat="1" ht="9" customHeight="1">
      <c r="A654" s="144" t="s">
        <v>28</v>
      </c>
      <c r="B654" s="145">
        <f t="shared" si="35"/>
        <v>19688.637246355407</v>
      </c>
      <c r="C654" s="145">
        <v>14390.642680300003</v>
      </c>
      <c r="D654" s="145">
        <v>580.87800643000003</v>
      </c>
      <c r="E654" s="145">
        <v>6.3228499999999999</v>
      </c>
      <c r="F654" s="145">
        <v>0</v>
      </c>
      <c r="G654" s="145">
        <v>36.214908280000003</v>
      </c>
      <c r="H654" s="145">
        <v>189.35611447000002</v>
      </c>
      <c r="I654" s="145">
        <v>201.07423070999999</v>
      </c>
      <c r="J654" s="145">
        <v>151.01526843999997</v>
      </c>
      <c r="K654" s="145">
        <v>4133.1331877253997</v>
      </c>
      <c r="M654" s="135"/>
      <c r="N654" s="135"/>
      <c r="O654" s="135"/>
      <c r="Q654" s="128"/>
      <c r="R654" s="128"/>
      <c r="S654" s="128"/>
      <c r="T654" s="128"/>
      <c r="U654" s="128"/>
      <c r="V654" s="128"/>
    </row>
    <row r="655" spans="1:22" s="113" customFormat="1" ht="9" customHeight="1">
      <c r="A655" s="137" t="s">
        <v>29</v>
      </c>
      <c r="B655" s="121">
        <f t="shared" si="35"/>
        <v>18647.227313272702</v>
      </c>
      <c r="C655" s="121">
        <v>13119.653823100001</v>
      </c>
      <c r="D655" s="121">
        <v>647.72415866999984</v>
      </c>
      <c r="E655" s="121">
        <v>25.477285000000002</v>
      </c>
      <c r="F655" s="121">
        <v>2228.3822734</v>
      </c>
      <c r="G655" s="121">
        <v>6.910124476700001</v>
      </c>
      <c r="H655" s="121">
        <v>246.30648291000003</v>
      </c>
      <c r="I655" s="121">
        <v>325.33059452000003</v>
      </c>
      <c r="J655" s="121">
        <v>245.27049064000002</v>
      </c>
      <c r="K655" s="121">
        <v>1802.1720805559996</v>
      </c>
      <c r="M655" s="135"/>
      <c r="N655" s="135"/>
      <c r="O655" s="135"/>
      <c r="Q655" s="128"/>
      <c r="R655" s="128"/>
      <c r="S655" s="128"/>
      <c r="T655" s="128"/>
      <c r="U655" s="128"/>
      <c r="V655" s="128"/>
    </row>
    <row r="656" spans="1:22" s="113" customFormat="1" ht="9" customHeight="1">
      <c r="A656" s="144" t="s">
        <v>30</v>
      </c>
      <c r="B656" s="145">
        <f t="shared" si="35"/>
        <v>6101.1947013185008</v>
      </c>
      <c r="C656" s="145">
        <v>4688.479644</v>
      </c>
      <c r="D656" s="145">
        <v>394.38561204000007</v>
      </c>
      <c r="E656" s="145">
        <v>0.17475300000000002</v>
      </c>
      <c r="F656" s="145">
        <v>0</v>
      </c>
      <c r="G656" s="145">
        <v>0</v>
      </c>
      <c r="H656" s="145">
        <v>64.426666159999996</v>
      </c>
      <c r="I656" s="145">
        <v>32.851324855000001</v>
      </c>
      <c r="J656" s="145">
        <v>22.546312936</v>
      </c>
      <c r="K656" s="145">
        <v>898.33038832749992</v>
      </c>
      <c r="M656" s="135"/>
      <c r="N656" s="135"/>
      <c r="O656" s="135"/>
      <c r="Q656" s="128"/>
      <c r="R656" s="128"/>
      <c r="S656" s="128"/>
      <c r="T656" s="128"/>
      <c r="U656" s="128"/>
      <c r="V656" s="128"/>
    </row>
    <row r="657" spans="1:35" s="113" customFormat="1" ht="9" customHeight="1">
      <c r="A657" s="144" t="s">
        <v>31</v>
      </c>
      <c r="B657" s="145">
        <f t="shared" si="35"/>
        <v>34439.149080224008</v>
      </c>
      <c r="C657" s="145">
        <v>29083.791693000003</v>
      </c>
      <c r="D657" s="145">
        <v>1133.14890283</v>
      </c>
      <c r="E657" s="145">
        <v>37.356405000000002</v>
      </c>
      <c r="F657" s="145">
        <v>158.70914302</v>
      </c>
      <c r="G657" s="145">
        <v>37.125318090999997</v>
      </c>
      <c r="H657" s="145">
        <v>341.72094605000001</v>
      </c>
      <c r="I657" s="145">
        <v>433.6104765</v>
      </c>
      <c r="J657" s="145">
        <v>282.75634707999995</v>
      </c>
      <c r="K657" s="145">
        <v>2930.9298486529997</v>
      </c>
      <c r="M657" s="135"/>
      <c r="N657" s="135"/>
      <c r="O657" s="135"/>
      <c r="Q657" s="128"/>
      <c r="R657" s="128"/>
      <c r="S657" s="128"/>
      <c r="T657" s="128"/>
      <c r="U657" s="128"/>
      <c r="V657" s="128"/>
    </row>
    <row r="658" spans="1:35" s="113" customFormat="1" ht="9" customHeight="1">
      <c r="A658" s="144" t="s">
        <v>32</v>
      </c>
      <c r="B658" s="145">
        <f t="shared" si="35"/>
        <v>10081.292969617998</v>
      </c>
      <c r="C658" s="145">
        <v>7510.0524383000002</v>
      </c>
      <c r="D658" s="145">
        <v>743.69776632999992</v>
      </c>
      <c r="E658" s="145">
        <v>0</v>
      </c>
      <c r="F658" s="145">
        <v>16.109571549000002</v>
      </c>
      <c r="G658" s="145">
        <v>0</v>
      </c>
      <c r="H658" s="145">
        <v>160.23840056</v>
      </c>
      <c r="I658" s="145">
        <v>225.45554114000001</v>
      </c>
      <c r="J658" s="145">
        <v>124.41680700799998</v>
      </c>
      <c r="K658" s="145">
        <v>1301.3224447309999</v>
      </c>
      <c r="M658" s="135"/>
      <c r="N658" s="135"/>
      <c r="O658" s="135"/>
      <c r="Q658" s="128"/>
      <c r="R658" s="128"/>
      <c r="S658" s="128"/>
      <c r="T658" s="128"/>
      <c r="U658" s="128"/>
      <c r="V658" s="128"/>
    </row>
    <row r="659" spans="1:35" s="113" customFormat="1" ht="9" customHeight="1">
      <c r="A659" s="137" t="s">
        <v>33</v>
      </c>
      <c r="B659" s="121">
        <f t="shared" si="35"/>
        <v>7660.602296172</v>
      </c>
      <c r="C659" s="121">
        <v>5422.9895298000001</v>
      </c>
      <c r="D659" s="121">
        <v>810.77758081999991</v>
      </c>
      <c r="E659" s="121">
        <v>1.461849</v>
      </c>
      <c r="F659" s="121">
        <v>0</v>
      </c>
      <c r="G659" s="121">
        <v>0</v>
      </c>
      <c r="H659" s="121">
        <v>242.30914851</v>
      </c>
      <c r="I659" s="121">
        <v>109.309768072</v>
      </c>
      <c r="J659" s="121">
        <v>26.528485959999998</v>
      </c>
      <c r="K659" s="121">
        <v>1047.2259340099999</v>
      </c>
      <c r="M659" s="135"/>
      <c r="N659" s="135"/>
      <c r="O659" s="135"/>
      <c r="Q659" s="128"/>
      <c r="R659" s="128"/>
      <c r="S659" s="128"/>
      <c r="T659" s="128"/>
      <c r="U659" s="128"/>
      <c r="V659" s="128"/>
    </row>
    <row r="660" spans="1:35" s="133" customFormat="1" ht="9" customHeight="1">
      <c r="A660" s="136"/>
      <c r="B660" s="118"/>
      <c r="C660" s="118"/>
      <c r="D660" s="118"/>
      <c r="E660" s="118"/>
      <c r="F660" s="118"/>
      <c r="G660" s="118"/>
      <c r="H660" s="118"/>
      <c r="I660" s="118"/>
      <c r="J660" s="118"/>
      <c r="K660" s="118"/>
      <c r="M660" s="149"/>
      <c r="N660" s="149"/>
      <c r="O660" s="149"/>
      <c r="Q660" s="150"/>
      <c r="R660" s="150"/>
      <c r="S660" s="150"/>
      <c r="T660" s="150"/>
      <c r="U660" s="150"/>
      <c r="V660" s="150"/>
    </row>
    <row r="661" spans="1:35" s="113" customFormat="1" ht="9" customHeight="1">
      <c r="A661" s="140">
        <v>2015</v>
      </c>
      <c r="B661" s="141"/>
      <c r="C661" s="141"/>
      <c r="D661" s="141"/>
      <c r="E661" s="141"/>
      <c r="F661" s="141"/>
      <c r="G661" s="141"/>
      <c r="H661" s="141"/>
      <c r="I661" s="141"/>
      <c r="J661" s="141"/>
      <c r="K661" s="141"/>
      <c r="L661" s="133"/>
      <c r="M661" s="143"/>
      <c r="N661" s="143"/>
      <c r="O661" s="143"/>
      <c r="P661" s="143"/>
      <c r="Q661" s="133"/>
      <c r="R661" s="133"/>
      <c r="S661" s="133"/>
      <c r="T661" s="133"/>
      <c r="AA661" s="147"/>
      <c r="AB661" s="148"/>
      <c r="AC661" s="148"/>
      <c r="AD661" s="147"/>
      <c r="AE661" s="148"/>
      <c r="AF661" s="148"/>
      <c r="AG661" s="148"/>
      <c r="AH661" s="148"/>
      <c r="AI661" s="147"/>
    </row>
    <row r="662" spans="1:35" s="113" customFormat="1" ht="9" customHeight="1">
      <c r="A662" s="140" t="s">
        <v>1</v>
      </c>
      <c r="B662" s="142">
        <f>SUM(B664:B695)</f>
        <v>629130.29003420705</v>
      </c>
      <c r="C662" s="142">
        <f t="shared" ref="C662:K662" si="36">SUM(C664:C695)</f>
        <v>469609.18429290003</v>
      </c>
      <c r="D662" s="142">
        <f t="shared" si="36"/>
        <v>23422.277765729996</v>
      </c>
      <c r="E662" s="142">
        <f t="shared" si="36"/>
        <v>691.88254671999994</v>
      </c>
      <c r="F662" s="142">
        <f t="shared" si="36"/>
        <v>3185.4297760551203</v>
      </c>
      <c r="G662" s="142">
        <f t="shared" si="36"/>
        <v>393.63982620320496</v>
      </c>
      <c r="H662" s="142">
        <f t="shared" si="36"/>
        <v>16025.769205449998</v>
      </c>
      <c r="I662" s="142">
        <f t="shared" si="36"/>
        <v>11689.833105388603</v>
      </c>
      <c r="J662" s="142">
        <f t="shared" si="36"/>
        <v>9470.3199122790011</v>
      </c>
      <c r="K662" s="142">
        <f t="shared" si="36"/>
        <v>94641.953603481175</v>
      </c>
      <c r="M662" s="134"/>
      <c r="N662" s="134"/>
      <c r="O662" s="134"/>
      <c r="P662" s="134"/>
      <c r="AA662" s="147"/>
      <c r="AB662" s="148"/>
      <c r="AC662" s="148"/>
      <c r="AD662" s="148"/>
      <c r="AE662" s="148"/>
      <c r="AF662" s="148"/>
      <c r="AG662" s="148"/>
      <c r="AH662" s="148"/>
      <c r="AI662" s="147"/>
    </row>
    <row r="663" spans="1:35" s="113" customFormat="1" ht="3.95" customHeight="1">
      <c r="A663" s="140"/>
      <c r="B663" s="142"/>
      <c r="C663" s="142"/>
      <c r="D663" s="142"/>
      <c r="E663" s="142"/>
      <c r="F663" s="142"/>
      <c r="G663" s="142"/>
      <c r="H663" s="142"/>
      <c r="I663" s="142"/>
      <c r="J663" s="142"/>
      <c r="K663" s="142"/>
      <c r="M663" s="134"/>
      <c r="N663" s="134"/>
      <c r="O663" s="134"/>
      <c r="P663" s="134"/>
      <c r="AA663" s="147"/>
      <c r="AB663" s="148"/>
      <c r="AC663" s="148"/>
      <c r="AD663" s="148"/>
      <c r="AE663" s="148"/>
      <c r="AF663" s="148"/>
      <c r="AG663" s="148"/>
      <c r="AH663" s="148"/>
      <c r="AI663" s="147"/>
    </row>
    <row r="664" spans="1:35" s="113" customFormat="1" ht="9" customHeight="1">
      <c r="A664" s="144" t="s">
        <v>104</v>
      </c>
      <c r="B664" s="145">
        <f>SUM(C664:K664)</f>
        <v>7011.0811537609989</v>
      </c>
      <c r="C664" s="145">
        <v>5129.8492760999998</v>
      </c>
      <c r="D664" s="145">
        <v>535.15127202999997</v>
      </c>
      <c r="E664" s="145">
        <v>0.71211500000000005</v>
      </c>
      <c r="F664" s="145">
        <v>0</v>
      </c>
      <c r="G664" s="145">
        <v>0</v>
      </c>
      <c r="H664" s="145">
        <v>210.87021770000001</v>
      </c>
      <c r="I664" s="145">
        <v>127.39020748199999</v>
      </c>
      <c r="J664" s="145">
        <v>93.774522600000012</v>
      </c>
      <c r="K664" s="145">
        <v>913.33354284899997</v>
      </c>
      <c r="M664" s="135"/>
      <c r="N664" s="135"/>
      <c r="O664" s="135"/>
      <c r="P664" s="134"/>
      <c r="Q664" s="128"/>
      <c r="R664" s="128"/>
      <c r="S664" s="128"/>
      <c r="T664" s="128"/>
      <c r="U664" s="128"/>
      <c r="V664" s="128"/>
      <c r="AA664" s="147"/>
      <c r="AB664" s="148"/>
      <c r="AC664" s="148"/>
      <c r="AD664" s="148"/>
      <c r="AE664" s="148"/>
      <c r="AF664" s="148"/>
      <c r="AG664" s="148"/>
      <c r="AH664" s="148"/>
      <c r="AI664" s="147"/>
    </row>
    <row r="665" spans="1:35" s="113" customFormat="1" ht="9" customHeight="1">
      <c r="A665" s="144" t="s">
        <v>3</v>
      </c>
      <c r="B665" s="145">
        <f t="shared" ref="B665:B695" si="37">SUM(C665:K665)</f>
        <v>17230.278485823001</v>
      </c>
      <c r="C665" s="145">
        <v>13268.281041600001</v>
      </c>
      <c r="D665" s="145">
        <v>393.18681025000001</v>
      </c>
      <c r="E665" s="145">
        <v>4.1383939999999999</v>
      </c>
      <c r="F665" s="145">
        <v>110.88509732599999</v>
      </c>
      <c r="G665" s="145">
        <v>0</v>
      </c>
      <c r="H665" s="145">
        <v>727.49991231000001</v>
      </c>
      <c r="I665" s="145">
        <v>341.11891700999996</v>
      </c>
      <c r="J665" s="145">
        <v>207.23244815999996</v>
      </c>
      <c r="K665" s="145">
        <v>2177.935865167</v>
      </c>
      <c r="M665" s="135"/>
      <c r="N665" s="135"/>
      <c r="O665" s="135"/>
      <c r="Q665" s="128"/>
      <c r="R665" s="128"/>
      <c r="S665" s="128"/>
      <c r="T665" s="128"/>
      <c r="U665" s="128"/>
      <c r="V665" s="128"/>
      <c r="AA665" s="147"/>
      <c r="AB665" s="148"/>
      <c r="AC665" s="148"/>
      <c r="AD665" s="148"/>
      <c r="AE665" s="148"/>
      <c r="AF665" s="148"/>
      <c r="AG665" s="148"/>
      <c r="AH665" s="148"/>
      <c r="AI665" s="147"/>
    </row>
    <row r="666" spans="1:35" s="113" customFormat="1" ht="9" customHeight="1">
      <c r="A666" s="144" t="s">
        <v>105</v>
      </c>
      <c r="B666" s="145">
        <f t="shared" si="37"/>
        <v>4122.8498354116209</v>
      </c>
      <c r="C666" s="145">
        <v>3151.2867094000003</v>
      </c>
      <c r="D666" s="145">
        <v>168.14506294999998</v>
      </c>
      <c r="E666" s="145">
        <v>4.3514610000000005</v>
      </c>
      <c r="F666" s="145">
        <v>0.31089871661999996</v>
      </c>
      <c r="G666" s="145">
        <v>0</v>
      </c>
      <c r="H666" s="145">
        <v>192.54716179000002</v>
      </c>
      <c r="I666" s="145">
        <v>93.589500814999994</v>
      </c>
      <c r="J666" s="145">
        <v>61.632418812000004</v>
      </c>
      <c r="K666" s="145">
        <v>450.98662192800003</v>
      </c>
      <c r="M666" s="135"/>
      <c r="N666" s="135"/>
      <c r="O666" s="135"/>
      <c r="Q666" s="128"/>
      <c r="R666" s="128"/>
      <c r="S666" s="128"/>
      <c r="T666" s="128"/>
      <c r="U666" s="128"/>
      <c r="V666" s="128"/>
      <c r="AA666" s="147"/>
      <c r="AB666" s="148"/>
      <c r="AC666" s="148"/>
      <c r="AD666" s="148"/>
      <c r="AE666" s="148"/>
      <c r="AF666" s="148"/>
      <c r="AG666" s="148"/>
      <c r="AH666" s="148"/>
      <c r="AI666" s="147"/>
    </row>
    <row r="667" spans="1:35" s="113" customFormat="1" ht="9" customHeight="1">
      <c r="A667" s="137" t="s">
        <v>5</v>
      </c>
      <c r="B667" s="121">
        <f t="shared" si="37"/>
        <v>8442.1073451760003</v>
      </c>
      <c r="C667" s="121">
        <v>4031.7901834000004</v>
      </c>
      <c r="D667" s="121">
        <v>262.9967408</v>
      </c>
      <c r="E667" s="121">
        <v>2.5124E-2</v>
      </c>
      <c r="F667" s="121">
        <v>11.655364792</v>
      </c>
      <c r="G667" s="121">
        <v>206.90484676</v>
      </c>
      <c r="H667" s="121">
        <v>167.58479627000003</v>
      </c>
      <c r="I667" s="121">
        <v>70.841443889000004</v>
      </c>
      <c r="J667" s="121">
        <v>49.779188991999995</v>
      </c>
      <c r="K667" s="121">
        <v>3640.529656273</v>
      </c>
      <c r="M667" s="135"/>
      <c r="N667" s="135"/>
      <c r="O667" s="135"/>
      <c r="Q667" s="128"/>
      <c r="R667" s="128"/>
      <c r="S667" s="128"/>
      <c r="T667" s="128"/>
      <c r="U667" s="128"/>
      <c r="V667" s="128"/>
      <c r="AA667" s="147"/>
      <c r="AB667" s="148"/>
      <c r="AC667" s="148"/>
      <c r="AD667" s="148"/>
      <c r="AE667" s="148"/>
      <c r="AF667" s="148"/>
      <c r="AG667" s="148"/>
      <c r="AH667" s="148"/>
      <c r="AI667" s="147"/>
    </row>
    <row r="668" spans="1:35" s="113" customFormat="1" ht="9" customHeight="1">
      <c r="A668" s="144" t="s">
        <v>6</v>
      </c>
      <c r="B668" s="145">
        <f t="shared" si="37"/>
        <v>14534.075779172108</v>
      </c>
      <c r="C668" s="145">
        <v>11264.344058400002</v>
      </c>
      <c r="D668" s="145">
        <v>417.70757588999999</v>
      </c>
      <c r="E668" s="145">
        <v>8.9850527499999995</v>
      </c>
      <c r="F668" s="145">
        <v>83.88683869499998</v>
      </c>
      <c r="G668" s="145">
        <v>4.3307815105000008E-2</v>
      </c>
      <c r="H668" s="145">
        <v>400.88119860000006</v>
      </c>
      <c r="I668" s="145">
        <v>388.41056124999994</v>
      </c>
      <c r="J668" s="145">
        <v>254.42170672</v>
      </c>
      <c r="K668" s="145">
        <v>1715.3954790520002</v>
      </c>
      <c r="M668" s="135"/>
      <c r="N668" s="135"/>
      <c r="O668" s="135"/>
      <c r="Q668" s="128"/>
      <c r="R668" s="128"/>
      <c r="S668" s="128"/>
      <c r="T668" s="128"/>
      <c r="U668" s="128"/>
      <c r="V668" s="128"/>
      <c r="AA668" s="147"/>
      <c r="AB668" s="148"/>
      <c r="AC668" s="148"/>
      <c r="AD668" s="148"/>
      <c r="AE668" s="148"/>
      <c r="AF668" s="148"/>
      <c r="AG668" s="148"/>
      <c r="AH668" s="148"/>
      <c r="AI668" s="147"/>
    </row>
    <row r="669" spans="1:35" s="113" customFormat="1" ht="9" customHeight="1">
      <c r="A669" s="144" t="s">
        <v>7</v>
      </c>
      <c r="B669" s="145">
        <f t="shared" si="37"/>
        <v>4243.6738295195992</v>
      </c>
      <c r="C669" s="145">
        <v>3087.6646184999995</v>
      </c>
      <c r="D669" s="145">
        <v>284.73650348000001</v>
      </c>
      <c r="E669" s="145">
        <v>0.40403813</v>
      </c>
      <c r="F669" s="145">
        <v>84.439901203000005</v>
      </c>
      <c r="G669" s="145">
        <v>0</v>
      </c>
      <c r="H669" s="145">
        <v>129.54375471999998</v>
      </c>
      <c r="I669" s="145">
        <v>65.674099874999996</v>
      </c>
      <c r="J669" s="145">
        <v>55.559377728000008</v>
      </c>
      <c r="K669" s="145">
        <v>535.65153588359999</v>
      </c>
      <c r="M669" s="135"/>
      <c r="N669" s="135"/>
      <c r="O669" s="135"/>
      <c r="Q669" s="128"/>
      <c r="R669" s="128"/>
      <c r="S669" s="128"/>
      <c r="T669" s="128"/>
      <c r="U669" s="128"/>
      <c r="V669" s="128"/>
      <c r="AA669" s="147"/>
      <c r="AB669" s="148"/>
      <c r="AC669" s="148"/>
      <c r="AD669" s="148"/>
      <c r="AE669" s="148"/>
      <c r="AF669" s="148"/>
      <c r="AG669" s="148"/>
      <c r="AH669" s="148"/>
      <c r="AI669" s="147"/>
    </row>
    <row r="670" spans="1:35" s="113" customFormat="1" ht="9" customHeight="1">
      <c r="A670" s="144" t="s">
        <v>8</v>
      </c>
      <c r="B670" s="145">
        <f t="shared" si="37"/>
        <v>24372.998543488397</v>
      </c>
      <c r="C670" s="145">
        <v>20100.817815999995</v>
      </c>
      <c r="D670" s="145">
        <v>600.92400872000007</v>
      </c>
      <c r="E670" s="145">
        <v>0.48270883999999997</v>
      </c>
      <c r="F670" s="145">
        <v>4.0204703833999993</v>
      </c>
      <c r="G670" s="145">
        <v>0</v>
      </c>
      <c r="H670" s="145">
        <v>219.28275207999997</v>
      </c>
      <c r="I670" s="145">
        <v>236.97736408000003</v>
      </c>
      <c r="J670" s="145">
        <v>145.03496823999998</v>
      </c>
      <c r="K670" s="145">
        <v>3065.4584551450002</v>
      </c>
      <c r="M670" s="135"/>
      <c r="N670" s="135"/>
      <c r="O670" s="135"/>
      <c r="Q670" s="128"/>
      <c r="R670" s="128"/>
      <c r="S670" s="128"/>
      <c r="T670" s="128"/>
      <c r="U670" s="128"/>
      <c r="V670" s="128"/>
      <c r="AA670" s="147"/>
      <c r="AB670" s="148"/>
      <c r="AC670" s="148"/>
      <c r="AD670" s="148"/>
      <c r="AE670" s="148"/>
      <c r="AF670" s="148"/>
      <c r="AG670" s="148"/>
      <c r="AH670" s="148"/>
      <c r="AI670" s="147"/>
    </row>
    <row r="671" spans="1:35" s="113" customFormat="1" ht="9" customHeight="1">
      <c r="A671" s="137" t="s">
        <v>9</v>
      </c>
      <c r="B671" s="121">
        <f t="shared" si="37"/>
        <v>18761.159189313996</v>
      </c>
      <c r="C671" s="121">
        <v>14058.320124</v>
      </c>
      <c r="D671" s="121">
        <v>569.39920562999998</v>
      </c>
      <c r="E671" s="121">
        <v>5.5513679999999992</v>
      </c>
      <c r="F671" s="121">
        <v>114.01625524699999</v>
      </c>
      <c r="G671" s="121">
        <v>0</v>
      </c>
      <c r="H671" s="121">
        <v>466.94553419000005</v>
      </c>
      <c r="I671" s="121">
        <v>405.00735641999995</v>
      </c>
      <c r="J671" s="121">
        <v>292.56373368000004</v>
      </c>
      <c r="K671" s="121">
        <v>2849.3556121470001</v>
      </c>
      <c r="M671" s="135"/>
      <c r="N671" s="135"/>
      <c r="O671" s="135"/>
      <c r="P671" s="119"/>
      <c r="Q671" s="128"/>
      <c r="R671" s="128"/>
      <c r="S671" s="128"/>
      <c r="T671" s="128"/>
      <c r="U671" s="128"/>
      <c r="V671" s="128"/>
      <c r="AA671" s="147"/>
      <c r="AB671" s="148"/>
      <c r="AC671" s="148"/>
      <c r="AD671" s="148"/>
      <c r="AE671" s="148"/>
      <c r="AF671" s="148"/>
      <c r="AG671" s="148"/>
      <c r="AH671" s="148"/>
      <c r="AI671" s="147"/>
    </row>
    <row r="672" spans="1:35" s="113" customFormat="1" ht="9" customHeight="1">
      <c r="A672" s="144" t="s">
        <v>10</v>
      </c>
      <c r="B672" s="145">
        <f t="shared" si="37"/>
        <v>73151.122276420996</v>
      </c>
      <c r="C672" s="145">
        <v>52649.598080999996</v>
      </c>
      <c r="D672" s="145">
        <v>2923.7650838</v>
      </c>
      <c r="E672" s="145">
        <v>33.184842999999994</v>
      </c>
      <c r="F672" s="145">
        <v>0</v>
      </c>
      <c r="G672" s="145">
        <v>0</v>
      </c>
      <c r="H672" s="145">
        <v>3322.6619253999997</v>
      </c>
      <c r="I672" s="145">
        <v>1664.0034544800001</v>
      </c>
      <c r="J672" s="145">
        <v>2023.1647566000001</v>
      </c>
      <c r="K672" s="145">
        <v>10534.744132141001</v>
      </c>
      <c r="M672" s="135"/>
      <c r="N672" s="135"/>
      <c r="O672" s="135"/>
      <c r="P672" s="119"/>
      <c r="Q672" s="128"/>
      <c r="R672" s="128"/>
      <c r="S672" s="128"/>
      <c r="T672" s="128"/>
      <c r="U672" s="128"/>
      <c r="V672" s="128"/>
      <c r="AA672" s="147"/>
      <c r="AB672" s="148"/>
      <c r="AC672" s="148"/>
      <c r="AD672" s="148"/>
      <c r="AE672" s="148"/>
      <c r="AF672" s="148"/>
      <c r="AG672" s="148"/>
      <c r="AH672" s="148"/>
      <c r="AI672" s="147"/>
    </row>
    <row r="673" spans="1:35" s="113" customFormat="1" ht="9" customHeight="1">
      <c r="A673" s="144" t="s">
        <v>11</v>
      </c>
      <c r="B673" s="145">
        <f t="shared" si="37"/>
        <v>8371.9841965709984</v>
      </c>
      <c r="C673" s="145">
        <v>6234.9597657999993</v>
      </c>
      <c r="D673" s="145">
        <v>522.04268075999994</v>
      </c>
      <c r="E673" s="145">
        <v>1.401859</v>
      </c>
      <c r="F673" s="145">
        <v>0</v>
      </c>
      <c r="G673" s="145">
        <v>0</v>
      </c>
      <c r="H673" s="145">
        <v>143.60430235000001</v>
      </c>
      <c r="I673" s="145">
        <v>154.02085904099997</v>
      </c>
      <c r="J673" s="145">
        <v>127.24168526800003</v>
      </c>
      <c r="K673" s="145">
        <v>1188.713044352</v>
      </c>
      <c r="M673" s="135"/>
      <c r="N673" s="135"/>
      <c r="O673" s="135"/>
      <c r="P673" s="134"/>
      <c r="Q673" s="128"/>
      <c r="R673" s="128"/>
      <c r="S673" s="128"/>
      <c r="T673" s="128"/>
      <c r="U673" s="128"/>
      <c r="V673" s="128"/>
      <c r="AA673" s="147"/>
      <c r="AB673" s="148"/>
      <c r="AC673" s="148"/>
      <c r="AD673" s="148"/>
      <c r="AE673" s="148"/>
      <c r="AF673" s="148"/>
      <c r="AG673" s="148"/>
      <c r="AH673" s="148"/>
      <c r="AI673" s="147"/>
    </row>
    <row r="674" spans="1:35" s="113" customFormat="1" ht="9" customHeight="1">
      <c r="A674" s="144" t="s">
        <v>12</v>
      </c>
      <c r="B674" s="145">
        <f t="shared" si="37"/>
        <v>26734.575933863995</v>
      </c>
      <c r="C674" s="145">
        <v>19974.827312999994</v>
      </c>
      <c r="D674" s="145">
        <v>841.93132496999999</v>
      </c>
      <c r="E674" s="145">
        <v>16.168754</v>
      </c>
      <c r="F674" s="145">
        <v>0</v>
      </c>
      <c r="G674" s="145">
        <v>0</v>
      </c>
      <c r="H674" s="145">
        <v>850.89316212999984</v>
      </c>
      <c r="I674" s="145">
        <v>491.60313722000001</v>
      </c>
      <c r="J674" s="145">
        <v>343.20682116</v>
      </c>
      <c r="K674" s="145">
        <v>4215.9454213839999</v>
      </c>
      <c r="M674" s="135"/>
      <c r="N674" s="135"/>
      <c r="O674" s="135"/>
      <c r="P674" s="134"/>
      <c r="Q674" s="128"/>
      <c r="R674" s="128"/>
      <c r="S674" s="128"/>
      <c r="T674" s="128"/>
      <c r="U674" s="128"/>
      <c r="V674" s="128"/>
      <c r="AA674" s="147"/>
      <c r="AB674" s="148"/>
      <c r="AC674" s="148"/>
      <c r="AD674" s="148"/>
      <c r="AE674" s="148"/>
      <c r="AF674" s="148"/>
      <c r="AG674" s="148"/>
      <c r="AH674" s="148"/>
      <c r="AI674" s="147"/>
    </row>
    <row r="675" spans="1:35" s="113" customFormat="1" ht="9" customHeight="1">
      <c r="A675" s="137" t="s">
        <v>13</v>
      </c>
      <c r="B675" s="121">
        <f t="shared" si="37"/>
        <v>15002.896633870401</v>
      </c>
      <c r="C675" s="121">
        <v>11630.767143900001</v>
      </c>
      <c r="D675" s="121">
        <v>405.24374742000003</v>
      </c>
      <c r="E675" s="121">
        <v>445.19651299999998</v>
      </c>
      <c r="F675" s="121">
        <v>3.1835397804000003</v>
      </c>
      <c r="G675" s="121">
        <v>0</v>
      </c>
      <c r="H675" s="121">
        <v>196.45606617999999</v>
      </c>
      <c r="I675" s="121">
        <v>225.55362518999996</v>
      </c>
      <c r="J675" s="121">
        <v>72.866592788000005</v>
      </c>
      <c r="K675" s="121">
        <v>2023.629405612</v>
      </c>
      <c r="M675" s="135"/>
      <c r="N675" s="135"/>
      <c r="O675" s="135"/>
      <c r="P675" s="134"/>
      <c r="Q675" s="128"/>
      <c r="R675" s="128"/>
      <c r="S675" s="128"/>
      <c r="T675" s="128"/>
      <c r="U675" s="128"/>
      <c r="V675" s="128"/>
    </row>
    <row r="676" spans="1:35" s="113" customFormat="1" ht="9" customHeight="1">
      <c r="A676" s="144" t="s">
        <v>14</v>
      </c>
      <c r="B676" s="145">
        <f t="shared" si="37"/>
        <v>12176.759827586598</v>
      </c>
      <c r="C676" s="145">
        <v>8822.9021527000004</v>
      </c>
      <c r="D676" s="145">
        <v>1070.7949307600002</v>
      </c>
      <c r="E676" s="145">
        <v>17.29626</v>
      </c>
      <c r="F676" s="145">
        <v>0</v>
      </c>
      <c r="G676" s="145">
        <v>0</v>
      </c>
      <c r="H676" s="145">
        <v>243.98049662999995</v>
      </c>
      <c r="I676" s="145">
        <v>135.4527719786</v>
      </c>
      <c r="J676" s="145">
        <v>90.127966724000018</v>
      </c>
      <c r="K676" s="145">
        <v>1796.205248794</v>
      </c>
      <c r="M676" s="135"/>
      <c r="N676" s="135"/>
      <c r="O676" s="135"/>
      <c r="P676" s="134"/>
      <c r="Q676" s="128"/>
      <c r="R676" s="128"/>
      <c r="S676" s="128"/>
      <c r="T676" s="128"/>
      <c r="U676" s="128"/>
      <c r="V676" s="128"/>
    </row>
    <row r="677" spans="1:35" s="113" customFormat="1" ht="9" customHeight="1">
      <c r="A677" s="144" t="s">
        <v>15</v>
      </c>
      <c r="B677" s="145">
        <f t="shared" si="37"/>
        <v>41140.616803477991</v>
      </c>
      <c r="C677" s="145">
        <v>31056.892479999999</v>
      </c>
      <c r="D677" s="145">
        <v>1084.9570522500001</v>
      </c>
      <c r="E677" s="145">
        <v>41.972351000000003</v>
      </c>
      <c r="F677" s="145">
        <v>0</v>
      </c>
      <c r="G677" s="145">
        <v>0</v>
      </c>
      <c r="H677" s="145">
        <v>976.06365010000002</v>
      </c>
      <c r="I677" s="145">
        <v>1075.0575522299998</v>
      </c>
      <c r="J677" s="145">
        <v>788.83790832</v>
      </c>
      <c r="K677" s="145">
        <v>6116.8358095780004</v>
      </c>
      <c r="M677" s="135"/>
      <c r="N677" s="135"/>
      <c r="O677" s="135"/>
      <c r="P677" s="134"/>
      <c r="Q677" s="128"/>
      <c r="R677" s="128"/>
      <c r="S677" s="128"/>
      <c r="T677" s="128"/>
      <c r="U677" s="128"/>
      <c r="V677" s="128"/>
    </row>
    <row r="678" spans="1:35" s="113" customFormat="1" ht="9" customHeight="1">
      <c r="A678" s="144" t="s">
        <v>16</v>
      </c>
      <c r="B678" s="145">
        <f t="shared" si="37"/>
        <v>81718.984331137006</v>
      </c>
      <c r="C678" s="145">
        <v>64911.666801999992</v>
      </c>
      <c r="D678" s="145">
        <v>1734.1178248000001</v>
      </c>
      <c r="E678" s="145">
        <v>9.4826920000000019</v>
      </c>
      <c r="F678" s="145">
        <v>0</v>
      </c>
      <c r="G678" s="145">
        <v>0</v>
      </c>
      <c r="H678" s="145">
        <v>1517.3450450100001</v>
      </c>
      <c r="I678" s="145">
        <v>1291.33498472</v>
      </c>
      <c r="J678" s="145">
        <v>1177.1408990100001</v>
      </c>
      <c r="K678" s="145">
        <v>11077.896083596999</v>
      </c>
      <c r="M678" s="135"/>
      <c r="N678" s="135"/>
      <c r="O678" s="135"/>
      <c r="P678" s="134"/>
      <c r="Q678" s="128"/>
      <c r="R678" s="128"/>
      <c r="S678" s="128"/>
      <c r="T678" s="128"/>
      <c r="U678" s="128"/>
      <c r="V678" s="128"/>
    </row>
    <row r="679" spans="1:35" s="113" customFormat="1" ht="9" customHeight="1">
      <c r="A679" s="137" t="s">
        <v>17</v>
      </c>
      <c r="B679" s="121">
        <f t="shared" si="37"/>
        <v>19619.287104179999</v>
      </c>
      <c r="C679" s="121">
        <v>14944.256586999998</v>
      </c>
      <c r="D679" s="121">
        <v>1136.5341668200001</v>
      </c>
      <c r="E679" s="121">
        <v>10.018203999999999</v>
      </c>
      <c r="F679" s="121">
        <v>100.80778451099999</v>
      </c>
      <c r="G679" s="121">
        <v>0</v>
      </c>
      <c r="H679" s="121">
        <v>213.40700999000001</v>
      </c>
      <c r="I679" s="121">
        <v>407.11015124999994</v>
      </c>
      <c r="J679" s="121">
        <v>219.54761443999999</v>
      </c>
      <c r="K679" s="121">
        <v>2587.6055861690002</v>
      </c>
      <c r="M679" s="135"/>
      <c r="N679" s="135"/>
      <c r="O679" s="135"/>
      <c r="P679" s="134"/>
      <c r="Q679" s="128"/>
      <c r="R679" s="128"/>
      <c r="S679" s="128"/>
      <c r="T679" s="128"/>
      <c r="U679" s="128"/>
      <c r="V679" s="128"/>
    </row>
    <row r="680" spans="1:35" s="113" customFormat="1" ht="9" customHeight="1">
      <c r="A680" s="144" t="s">
        <v>18</v>
      </c>
      <c r="B680" s="145">
        <f t="shared" si="37"/>
        <v>8765.3611008830012</v>
      </c>
      <c r="C680" s="145">
        <v>6952.6964306000009</v>
      </c>
      <c r="D680" s="145">
        <v>475.82372241000007</v>
      </c>
      <c r="E680" s="145">
        <v>3.7048579999999998</v>
      </c>
      <c r="F680" s="145">
        <v>0</v>
      </c>
      <c r="G680" s="145">
        <v>0</v>
      </c>
      <c r="H680" s="145">
        <v>256.90942784999999</v>
      </c>
      <c r="I680" s="145">
        <v>144.39685605</v>
      </c>
      <c r="J680" s="145">
        <v>100.808441591</v>
      </c>
      <c r="K680" s="145">
        <v>831.02136438200012</v>
      </c>
      <c r="M680" s="135"/>
      <c r="N680" s="135"/>
      <c r="O680" s="135"/>
      <c r="P680" s="134"/>
      <c r="Q680" s="128"/>
      <c r="R680" s="128"/>
      <c r="S680" s="128"/>
      <c r="T680" s="128"/>
      <c r="U680" s="128"/>
      <c r="V680" s="128"/>
    </row>
    <row r="681" spans="1:35" s="113" customFormat="1" ht="9" customHeight="1">
      <c r="A681" s="144" t="s">
        <v>19</v>
      </c>
      <c r="B681" s="145">
        <f t="shared" si="37"/>
        <v>6289.437263875001</v>
      </c>
      <c r="C681" s="145">
        <v>4558.3467992000005</v>
      </c>
      <c r="D681" s="145">
        <v>434.63844032000003</v>
      </c>
      <c r="E681" s="145">
        <v>0.82603499999999996</v>
      </c>
      <c r="F681" s="145">
        <v>0</v>
      </c>
      <c r="G681" s="145">
        <v>0</v>
      </c>
      <c r="H681" s="145">
        <v>133.20004029</v>
      </c>
      <c r="I681" s="145">
        <v>100.80400113699999</v>
      </c>
      <c r="J681" s="145">
        <v>25.431842463999999</v>
      </c>
      <c r="K681" s="145">
        <v>1036.1901054639998</v>
      </c>
      <c r="M681" s="135"/>
      <c r="N681" s="135"/>
      <c r="O681" s="135"/>
      <c r="P681" s="134"/>
      <c r="Q681" s="128"/>
      <c r="R681" s="128"/>
      <c r="S681" s="128"/>
      <c r="T681" s="128"/>
      <c r="U681" s="128"/>
      <c r="V681" s="128"/>
    </row>
    <row r="682" spans="1:35" s="113" customFormat="1" ht="9" customHeight="1">
      <c r="A682" s="144" t="s">
        <v>20</v>
      </c>
      <c r="B682" s="145">
        <f t="shared" si="37"/>
        <v>28929.470468252999</v>
      </c>
      <c r="C682" s="145">
        <v>21661.363885999999</v>
      </c>
      <c r="D682" s="145">
        <v>554.04131655000003</v>
      </c>
      <c r="E682" s="145">
        <v>6.6103130000000005</v>
      </c>
      <c r="F682" s="145">
        <v>45.547941949000005</v>
      </c>
      <c r="G682" s="145">
        <v>0</v>
      </c>
      <c r="H682" s="145">
        <v>1103.5218717800001</v>
      </c>
      <c r="I682" s="145">
        <v>884.56632073000003</v>
      </c>
      <c r="J682" s="145">
        <v>719.79958339999996</v>
      </c>
      <c r="K682" s="145">
        <v>3954.019234844</v>
      </c>
      <c r="M682" s="135"/>
      <c r="N682" s="135"/>
      <c r="O682" s="135"/>
      <c r="P682" s="134"/>
      <c r="Q682" s="128"/>
      <c r="R682" s="128"/>
      <c r="S682" s="128"/>
      <c r="T682" s="128"/>
      <c r="U682" s="128"/>
      <c r="V682" s="128"/>
    </row>
    <row r="683" spans="1:35" s="113" customFormat="1" ht="9" customHeight="1">
      <c r="A683" s="137" t="s">
        <v>21</v>
      </c>
      <c r="B683" s="121">
        <f t="shared" si="37"/>
        <v>16220.345592399301</v>
      </c>
      <c r="C683" s="121">
        <v>12506.351944499998</v>
      </c>
      <c r="D683" s="121">
        <v>1189.1294688799999</v>
      </c>
      <c r="E683" s="121">
        <v>0.14056199999999999</v>
      </c>
      <c r="F683" s="121">
        <v>3.4506138084000009</v>
      </c>
      <c r="G683" s="121">
        <v>23.4641086711</v>
      </c>
      <c r="H683" s="121">
        <v>178.15788955999997</v>
      </c>
      <c r="I683" s="121">
        <v>213.93562454999997</v>
      </c>
      <c r="J683" s="121">
        <v>103.51079794999998</v>
      </c>
      <c r="K683" s="121">
        <v>2002.2045824798001</v>
      </c>
      <c r="M683" s="135"/>
      <c r="N683" s="135"/>
      <c r="O683" s="135"/>
      <c r="P683" s="134"/>
      <c r="Q683" s="128"/>
      <c r="R683" s="128"/>
      <c r="S683" s="128"/>
      <c r="T683" s="128"/>
      <c r="U683" s="128"/>
      <c r="V683" s="128"/>
    </row>
    <row r="684" spans="1:35" s="113" customFormat="1" ht="9" customHeight="1">
      <c r="A684" s="144" t="s">
        <v>22</v>
      </c>
      <c r="B684" s="145">
        <f t="shared" si="37"/>
        <v>27024.851272277992</v>
      </c>
      <c r="C684" s="145">
        <v>20558.440322999999</v>
      </c>
      <c r="D684" s="145">
        <v>1213.8790717699999</v>
      </c>
      <c r="E684" s="145">
        <v>9.5484729999999995</v>
      </c>
      <c r="F684" s="145">
        <v>0</v>
      </c>
      <c r="G684" s="145">
        <v>0</v>
      </c>
      <c r="H684" s="145">
        <v>336.03217620000004</v>
      </c>
      <c r="I684" s="145">
        <v>368.85544905799998</v>
      </c>
      <c r="J684" s="145">
        <v>478.27808104000007</v>
      </c>
      <c r="K684" s="145">
        <v>4059.8176982099994</v>
      </c>
      <c r="M684" s="135"/>
      <c r="N684" s="135"/>
      <c r="O684" s="135"/>
      <c r="P684" s="134"/>
      <c r="Q684" s="128"/>
      <c r="R684" s="128"/>
      <c r="S684" s="128"/>
      <c r="T684" s="128"/>
      <c r="U684" s="128"/>
      <c r="V684" s="128"/>
    </row>
    <row r="685" spans="1:35" s="113" customFormat="1" ht="9" customHeight="1">
      <c r="A685" s="144" t="s">
        <v>23</v>
      </c>
      <c r="B685" s="145">
        <f t="shared" si="37"/>
        <v>10963.573116176001</v>
      </c>
      <c r="C685" s="145">
        <v>7767.3673640000006</v>
      </c>
      <c r="D685" s="145">
        <v>563.68912392000004</v>
      </c>
      <c r="E685" s="145">
        <v>2.742902</v>
      </c>
      <c r="F685" s="145">
        <v>0</v>
      </c>
      <c r="G685" s="145">
        <v>0</v>
      </c>
      <c r="H685" s="145">
        <v>545.45540607999999</v>
      </c>
      <c r="I685" s="145">
        <v>197.84387129000001</v>
      </c>
      <c r="J685" s="145">
        <v>211.70270304000002</v>
      </c>
      <c r="K685" s="145">
        <v>1674.7717458460002</v>
      </c>
      <c r="M685" s="135"/>
      <c r="N685" s="135"/>
      <c r="O685" s="135"/>
      <c r="P685" s="134"/>
      <c r="Q685" s="128"/>
      <c r="R685" s="128"/>
      <c r="S685" s="128"/>
      <c r="T685" s="128"/>
      <c r="U685" s="128"/>
      <c r="V685" s="128"/>
    </row>
    <row r="686" spans="1:35" s="113" customFormat="1" ht="9" customHeight="1">
      <c r="A686" s="144" t="s">
        <v>106</v>
      </c>
      <c r="B686" s="145">
        <f t="shared" si="37"/>
        <v>8332.2117353850008</v>
      </c>
      <c r="C686" s="145">
        <v>5826.8213410999997</v>
      </c>
      <c r="D686" s="145">
        <v>378.11127369999997</v>
      </c>
      <c r="E686" s="145">
        <v>11.536428999999998</v>
      </c>
      <c r="F686" s="145">
        <v>17.616511904999999</v>
      </c>
      <c r="G686" s="145">
        <v>0</v>
      </c>
      <c r="H686" s="145">
        <v>734.98973328000011</v>
      </c>
      <c r="I686" s="145">
        <v>211.23087735000001</v>
      </c>
      <c r="J686" s="145">
        <v>195.47061440000002</v>
      </c>
      <c r="K686" s="145">
        <v>956.43495465000001</v>
      </c>
      <c r="M686" s="135"/>
      <c r="N686" s="135"/>
      <c r="O686" s="135"/>
      <c r="P686" s="134"/>
      <c r="Q686" s="128"/>
      <c r="R686" s="128"/>
      <c r="S686" s="128"/>
      <c r="T686" s="128"/>
      <c r="U686" s="128"/>
      <c r="V686" s="128"/>
    </row>
    <row r="687" spans="1:35" s="113" customFormat="1" ht="9" customHeight="1">
      <c r="A687" s="137" t="s">
        <v>25</v>
      </c>
      <c r="B687" s="121">
        <f t="shared" si="37"/>
        <v>12156.96207219678</v>
      </c>
      <c r="C687" s="121">
        <v>9121.5931806999997</v>
      </c>
      <c r="D687" s="121">
        <v>615.47291288000008</v>
      </c>
      <c r="E687" s="121">
        <v>6.3574870000000008</v>
      </c>
      <c r="F687" s="121">
        <v>0</v>
      </c>
      <c r="G687" s="121">
        <v>0</v>
      </c>
      <c r="H687" s="121">
        <v>189.82819954000001</v>
      </c>
      <c r="I687" s="121">
        <v>209.19803877999999</v>
      </c>
      <c r="J687" s="121">
        <v>158.71247908000001</v>
      </c>
      <c r="K687" s="121">
        <v>1855.79977421678</v>
      </c>
      <c r="M687" s="135"/>
      <c r="N687" s="135"/>
      <c r="O687" s="135"/>
      <c r="P687" s="134"/>
      <c r="Q687" s="128"/>
      <c r="R687" s="128"/>
      <c r="S687" s="128"/>
      <c r="T687" s="128"/>
      <c r="U687" s="128"/>
      <c r="V687" s="128"/>
    </row>
    <row r="688" spans="1:35" s="113" customFormat="1" ht="9" customHeight="1">
      <c r="A688" s="144" t="s">
        <v>26</v>
      </c>
      <c r="B688" s="145">
        <f t="shared" si="37"/>
        <v>15214.512919570298</v>
      </c>
      <c r="C688" s="145">
        <v>11317.8580377</v>
      </c>
      <c r="D688" s="145">
        <v>435.45213598999999</v>
      </c>
      <c r="E688" s="145">
        <v>1.2974410000000003</v>
      </c>
      <c r="F688" s="145">
        <v>8.1876328643000011</v>
      </c>
      <c r="G688" s="145">
        <v>0</v>
      </c>
      <c r="H688" s="145">
        <v>521.1094027900001</v>
      </c>
      <c r="I688" s="145">
        <v>324.31319502000002</v>
      </c>
      <c r="J688" s="145">
        <v>299.97059084</v>
      </c>
      <c r="K688" s="145">
        <v>2306.3244833660001</v>
      </c>
      <c r="M688" s="135"/>
      <c r="N688" s="135"/>
      <c r="O688" s="135"/>
      <c r="Q688" s="128"/>
      <c r="R688" s="128"/>
      <c r="S688" s="128"/>
      <c r="T688" s="128"/>
      <c r="U688" s="128"/>
      <c r="V688" s="128"/>
    </row>
    <row r="689" spans="1:22" s="113" customFormat="1" ht="9" customHeight="1">
      <c r="A689" s="144" t="s">
        <v>27</v>
      </c>
      <c r="B689" s="145">
        <f t="shared" si="37"/>
        <v>17843.366001219005</v>
      </c>
      <c r="C689" s="145">
        <v>11604.806081000002</v>
      </c>
      <c r="D689" s="145">
        <v>333.81099084000004</v>
      </c>
      <c r="E689" s="145">
        <v>3.6796340000000001</v>
      </c>
      <c r="F689" s="145">
        <v>150.53102554999998</v>
      </c>
      <c r="G689" s="145">
        <v>0</v>
      </c>
      <c r="H689" s="145">
        <v>567.88250519000007</v>
      </c>
      <c r="I689" s="145">
        <v>364.20666131999997</v>
      </c>
      <c r="J689" s="145">
        <v>256.87187251999995</v>
      </c>
      <c r="K689" s="145">
        <v>4561.5772307990001</v>
      </c>
      <c r="M689" s="135"/>
      <c r="N689" s="135"/>
      <c r="O689" s="135"/>
      <c r="Q689" s="128"/>
      <c r="R689" s="128"/>
      <c r="S689" s="128"/>
      <c r="T689" s="128"/>
      <c r="U689" s="128"/>
      <c r="V689" s="128"/>
    </row>
    <row r="690" spans="1:22" s="113" customFormat="1" ht="9" customHeight="1">
      <c r="A690" s="144" t="s">
        <v>28</v>
      </c>
      <c r="B690" s="145">
        <f t="shared" si="37"/>
        <v>21028.760323950999</v>
      </c>
      <c r="C690" s="145">
        <v>14354.920801000002</v>
      </c>
      <c r="D690" s="145">
        <v>579.52667580000002</v>
      </c>
      <c r="E690" s="145">
        <v>6.4820309999999992</v>
      </c>
      <c r="F690" s="145">
        <v>0</v>
      </c>
      <c r="G690" s="145">
        <v>81.518523950999992</v>
      </c>
      <c r="H690" s="145">
        <v>174.19428181000001</v>
      </c>
      <c r="I690" s="145">
        <v>213.81823975999995</v>
      </c>
      <c r="J690" s="145">
        <v>148.45843572000001</v>
      </c>
      <c r="K690" s="145">
        <v>5469.8413349100001</v>
      </c>
      <c r="M690" s="135"/>
      <c r="N690" s="135"/>
      <c r="O690" s="135"/>
      <c r="Q690" s="128"/>
      <c r="R690" s="128"/>
      <c r="S690" s="128"/>
      <c r="T690" s="128"/>
      <c r="U690" s="128"/>
      <c r="V690" s="128"/>
    </row>
    <row r="691" spans="1:22" s="113" customFormat="1" ht="9" customHeight="1">
      <c r="A691" s="137" t="s">
        <v>29</v>
      </c>
      <c r="B691" s="121">
        <f t="shared" si="37"/>
        <v>19963.352041282</v>
      </c>
      <c r="C691" s="121">
        <v>13260.170229900001</v>
      </c>
      <c r="D691" s="121">
        <v>635.20268627999997</v>
      </c>
      <c r="E691" s="121">
        <v>15.311358999999998</v>
      </c>
      <c r="F691" s="121">
        <v>2283.3451261000005</v>
      </c>
      <c r="G691" s="121">
        <v>8.0112756160000007</v>
      </c>
      <c r="H691" s="121">
        <v>261.75404330999999</v>
      </c>
      <c r="I691" s="121">
        <v>382.96568837000001</v>
      </c>
      <c r="J691" s="121">
        <v>242.20530084000001</v>
      </c>
      <c r="K691" s="121">
        <v>2874.3863318660005</v>
      </c>
      <c r="M691" s="135"/>
      <c r="N691" s="135"/>
      <c r="O691" s="135"/>
      <c r="Q691" s="128"/>
      <c r="R691" s="128"/>
      <c r="S691" s="128"/>
      <c r="T691" s="128"/>
      <c r="U691" s="128"/>
      <c r="V691" s="128"/>
    </row>
    <row r="692" spans="1:22" s="113" customFormat="1" ht="9" customHeight="1">
      <c r="A692" s="144" t="s">
        <v>30</v>
      </c>
      <c r="B692" s="145">
        <f t="shared" si="37"/>
        <v>6321.9010612474012</v>
      </c>
      <c r="C692" s="145">
        <v>4702.0817910000005</v>
      </c>
      <c r="D692" s="145">
        <v>393.11670200999993</v>
      </c>
      <c r="E692" s="145">
        <v>0.10414900000000002</v>
      </c>
      <c r="F692" s="145">
        <v>0</v>
      </c>
      <c r="G692" s="145">
        <v>0</v>
      </c>
      <c r="H692" s="145">
        <v>63.420131900000001</v>
      </c>
      <c r="I692" s="145">
        <v>41.824499899999999</v>
      </c>
      <c r="J692" s="145">
        <v>27.102290904</v>
      </c>
      <c r="K692" s="145">
        <v>1094.2514965334001</v>
      </c>
      <c r="M692" s="135"/>
      <c r="N692" s="135"/>
      <c r="O692" s="135"/>
      <c r="Q692" s="128"/>
      <c r="R692" s="128"/>
      <c r="S692" s="128"/>
      <c r="T692" s="128"/>
      <c r="U692" s="128"/>
      <c r="V692" s="128"/>
    </row>
    <row r="693" spans="1:22" s="113" customFormat="1" ht="9" customHeight="1">
      <c r="A693" s="144" t="s">
        <v>31</v>
      </c>
      <c r="B693" s="145">
        <f t="shared" si="37"/>
        <v>34408.688508204003</v>
      </c>
      <c r="C693" s="145">
        <v>28300.948755000001</v>
      </c>
      <c r="D693" s="145">
        <v>1097.83412159</v>
      </c>
      <c r="E693" s="145">
        <v>24.068382</v>
      </c>
      <c r="F693" s="145">
        <v>146.55943159</v>
      </c>
      <c r="G693" s="145">
        <v>73.697763390000006</v>
      </c>
      <c r="H693" s="145">
        <v>367.38036636999993</v>
      </c>
      <c r="I693" s="145">
        <v>475.91218572000002</v>
      </c>
      <c r="J693" s="145">
        <v>323.04135264000001</v>
      </c>
      <c r="K693" s="145">
        <v>3599.246149904</v>
      </c>
      <c r="M693" s="135"/>
      <c r="N693" s="135"/>
      <c r="O693" s="135"/>
      <c r="Q693" s="128"/>
      <c r="R693" s="128"/>
      <c r="S693" s="128"/>
      <c r="T693" s="128"/>
      <c r="U693" s="128"/>
      <c r="V693" s="128"/>
    </row>
    <row r="694" spans="1:22" s="113" customFormat="1" ht="9" customHeight="1">
      <c r="A694" s="144" t="s">
        <v>32</v>
      </c>
      <c r="B694" s="145">
        <f t="shared" si="37"/>
        <v>10818.909859604601</v>
      </c>
      <c r="C694" s="145">
        <v>7569.1212477999998</v>
      </c>
      <c r="D694" s="145">
        <v>754.66551217000006</v>
      </c>
      <c r="E694" s="145">
        <v>3.398E-3</v>
      </c>
      <c r="F694" s="145">
        <v>16.985341634000001</v>
      </c>
      <c r="G694" s="145">
        <v>0</v>
      </c>
      <c r="H694" s="145">
        <v>316.23481456999997</v>
      </c>
      <c r="I694" s="145">
        <v>257.78148760000005</v>
      </c>
      <c r="J694" s="145">
        <v>143.67812412399999</v>
      </c>
      <c r="K694" s="145">
        <v>1760.4399337066002</v>
      </c>
      <c r="M694" s="135"/>
      <c r="N694" s="135"/>
      <c r="O694" s="135"/>
      <c r="Q694" s="128"/>
      <c r="R694" s="128"/>
      <c r="S694" s="128"/>
      <c r="T694" s="128"/>
      <c r="U694" s="128"/>
      <c r="V694" s="128"/>
    </row>
    <row r="695" spans="1:22" s="113" customFormat="1" ht="9" customHeight="1">
      <c r="A695" s="137" t="s">
        <v>33</v>
      </c>
      <c r="B695" s="121">
        <f t="shared" si="37"/>
        <v>8214.1354289089995</v>
      </c>
      <c r="C695" s="121">
        <v>5228.0719276</v>
      </c>
      <c r="D695" s="121">
        <v>816.24961928999994</v>
      </c>
      <c r="E695" s="121">
        <v>9.7355999999999998E-2</v>
      </c>
      <c r="F695" s="121">
        <v>0</v>
      </c>
      <c r="G695" s="121">
        <v>0</v>
      </c>
      <c r="H695" s="121">
        <v>296.13192948000005</v>
      </c>
      <c r="I695" s="121">
        <v>125.03412182300001</v>
      </c>
      <c r="J695" s="121">
        <v>33.144792484</v>
      </c>
      <c r="K695" s="121">
        <v>1715.4056822319999</v>
      </c>
      <c r="M695" s="135"/>
      <c r="N695" s="135"/>
      <c r="O695" s="135"/>
      <c r="Q695" s="128"/>
      <c r="R695" s="128"/>
      <c r="S695" s="128"/>
      <c r="T695" s="128"/>
      <c r="U695" s="128"/>
      <c r="V695" s="128"/>
    </row>
    <row r="696" spans="1:22" s="113" customFormat="1" ht="9" customHeight="1">
      <c r="A696" s="140"/>
      <c r="B696" s="142"/>
      <c r="C696" s="142"/>
      <c r="D696" s="142"/>
      <c r="E696" s="142"/>
      <c r="F696" s="142"/>
      <c r="G696" s="142"/>
      <c r="H696" s="142"/>
      <c r="I696" s="142"/>
      <c r="J696" s="142"/>
      <c r="K696" s="142"/>
      <c r="M696" s="135"/>
      <c r="N696" s="135"/>
      <c r="O696" s="135"/>
      <c r="Q696" s="128"/>
      <c r="R696" s="128"/>
      <c r="S696" s="128"/>
      <c r="T696" s="128"/>
      <c r="U696" s="128"/>
      <c r="V696" s="128"/>
    </row>
    <row r="697" spans="1:22" s="113" customFormat="1" ht="9" customHeight="1">
      <c r="A697" s="140">
        <v>2016</v>
      </c>
      <c r="B697" s="141"/>
      <c r="C697" s="141"/>
      <c r="D697" s="141"/>
      <c r="E697" s="141"/>
      <c r="F697" s="141"/>
      <c r="G697" s="141"/>
      <c r="H697" s="141"/>
      <c r="I697" s="141"/>
      <c r="J697" s="141"/>
      <c r="K697" s="141"/>
      <c r="L697" s="133"/>
      <c r="M697" s="135"/>
      <c r="N697" s="135"/>
      <c r="O697" s="135"/>
      <c r="Q697" s="128"/>
      <c r="R697" s="128"/>
      <c r="S697" s="128"/>
      <c r="T697" s="128"/>
      <c r="U697" s="128"/>
      <c r="V697" s="128"/>
    </row>
    <row r="698" spans="1:22" s="113" customFormat="1" ht="9" customHeight="1">
      <c r="A698" s="140" t="s">
        <v>1</v>
      </c>
      <c r="B698" s="142">
        <f>SUM(B700:B731)</f>
        <v>693777.57857801847</v>
      </c>
      <c r="C698" s="142">
        <f t="shared" ref="C698:K698" si="38">SUM(C700:C731)</f>
        <v>504518.69988260005</v>
      </c>
      <c r="D698" s="142">
        <f t="shared" si="38"/>
        <v>25166.419023209997</v>
      </c>
      <c r="E698" s="142">
        <f t="shared" si="38"/>
        <v>327.16416300000003</v>
      </c>
      <c r="F698" s="142">
        <f t="shared" si="38"/>
        <v>3422.6329878995698</v>
      </c>
      <c r="G698" s="142">
        <f t="shared" si="38"/>
        <v>258.597836048234</v>
      </c>
      <c r="H698" s="142">
        <f t="shared" si="38"/>
        <v>19914.677600300001</v>
      </c>
      <c r="I698" s="142">
        <f t="shared" si="38"/>
        <v>11651.672377964001</v>
      </c>
      <c r="J698" s="142">
        <f t="shared" si="38"/>
        <v>11352.997390664999</v>
      </c>
      <c r="K698" s="142">
        <f t="shared" si="38"/>
        <v>117164.71731633181</v>
      </c>
      <c r="M698" s="135"/>
      <c r="N698" s="135"/>
      <c r="O698" s="135"/>
      <c r="Q698" s="128"/>
      <c r="R698" s="128"/>
      <c r="S698" s="128"/>
      <c r="T698" s="128"/>
      <c r="U698" s="128"/>
      <c r="V698" s="128"/>
    </row>
    <row r="699" spans="1:22" s="113" customFormat="1" ht="3.95" customHeight="1">
      <c r="A699" s="140"/>
      <c r="B699" s="142"/>
      <c r="C699" s="142"/>
      <c r="D699" s="142"/>
      <c r="E699" s="142"/>
      <c r="F699" s="142"/>
      <c r="G699" s="142"/>
      <c r="H699" s="142"/>
      <c r="I699" s="142"/>
      <c r="J699" s="142"/>
      <c r="K699" s="142"/>
      <c r="M699" s="135"/>
      <c r="N699" s="135"/>
      <c r="O699" s="135"/>
      <c r="Q699" s="128"/>
      <c r="R699" s="128"/>
      <c r="S699" s="128"/>
      <c r="T699" s="128"/>
      <c r="U699" s="128"/>
      <c r="V699" s="128"/>
    </row>
    <row r="700" spans="1:22" s="113" customFormat="1" ht="9" customHeight="1">
      <c r="A700" s="144" t="s">
        <v>104</v>
      </c>
      <c r="B700" s="145">
        <f>SUM(C700:K700)</f>
        <v>7803.0874687740015</v>
      </c>
      <c r="C700" s="145">
        <v>5582.5444709000003</v>
      </c>
      <c r="D700" s="145">
        <v>550.77893577999998</v>
      </c>
      <c r="E700" s="145">
        <v>0.42252099999999998</v>
      </c>
      <c r="F700" s="145">
        <v>0</v>
      </c>
      <c r="G700" s="145">
        <v>0</v>
      </c>
      <c r="H700" s="145">
        <v>285.24166479000002</v>
      </c>
      <c r="I700" s="145">
        <v>94.164971133999998</v>
      </c>
      <c r="J700" s="145">
        <v>124.49795631999999</v>
      </c>
      <c r="K700" s="145">
        <v>1165.4369488500001</v>
      </c>
      <c r="M700" s="135"/>
      <c r="N700" s="135"/>
      <c r="O700" s="135"/>
      <c r="Q700" s="128"/>
      <c r="R700" s="128"/>
      <c r="S700" s="128"/>
      <c r="T700" s="128"/>
      <c r="U700" s="128"/>
      <c r="V700" s="128"/>
    </row>
    <row r="701" spans="1:22" s="113" customFormat="1" ht="9" customHeight="1">
      <c r="A701" s="144" t="s">
        <v>3</v>
      </c>
      <c r="B701" s="145">
        <f t="shared" ref="B701:B731" si="39">SUM(C701:K701)</f>
        <v>19901.886451319999</v>
      </c>
      <c r="C701" s="145">
        <v>14190.808777300001</v>
      </c>
      <c r="D701" s="145">
        <v>433.87628803999996</v>
      </c>
      <c r="E701" s="145">
        <v>2.9833250000000002</v>
      </c>
      <c r="F701" s="145">
        <v>124.18625517000001</v>
      </c>
      <c r="G701" s="145">
        <v>0</v>
      </c>
      <c r="H701" s="145">
        <v>863.87817938000012</v>
      </c>
      <c r="I701" s="145">
        <v>367.50222558000002</v>
      </c>
      <c r="J701" s="145">
        <v>305.84270639999994</v>
      </c>
      <c r="K701" s="145">
        <v>3612.8086944500001</v>
      </c>
      <c r="M701" s="135"/>
      <c r="N701" s="135"/>
      <c r="O701" s="135"/>
      <c r="Q701" s="128"/>
      <c r="R701" s="128"/>
      <c r="S701" s="128"/>
      <c r="T701" s="128"/>
      <c r="U701" s="128"/>
      <c r="V701" s="128"/>
    </row>
    <row r="702" spans="1:22" s="113" customFormat="1" ht="9" customHeight="1">
      <c r="A702" s="144" t="s">
        <v>105</v>
      </c>
      <c r="B702" s="145">
        <f t="shared" si="39"/>
        <v>4440.5301395233701</v>
      </c>
      <c r="C702" s="145">
        <v>3218.4802059000003</v>
      </c>
      <c r="D702" s="145">
        <v>176.34192363</v>
      </c>
      <c r="E702" s="145">
        <v>3.8152760000000003</v>
      </c>
      <c r="F702" s="145">
        <v>0.35257239637000004</v>
      </c>
      <c r="G702" s="145">
        <v>0</v>
      </c>
      <c r="H702" s="145">
        <v>331.78934687000003</v>
      </c>
      <c r="I702" s="145">
        <v>105.06842704899999</v>
      </c>
      <c r="J702" s="145">
        <v>73.393491896</v>
      </c>
      <c r="K702" s="145">
        <v>531.28889578200005</v>
      </c>
      <c r="M702" s="135"/>
      <c r="N702" s="135"/>
      <c r="O702" s="135"/>
      <c r="Q702" s="128"/>
      <c r="R702" s="128"/>
      <c r="S702" s="128"/>
      <c r="T702" s="128"/>
      <c r="U702" s="128"/>
      <c r="V702" s="128"/>
    </row>
    <row r="703" spans="1:22" s="113" customFormat="1" ht="9" customHeight="1">
      <c r="A703" s="137" t="s">
        <v>5</v>
      </c>
      <c r="B703" s="121">
        <f t="shared" si="39"/>
        <v>7959.9479024221</v>
      </c>
      <c r="C703" s="121">
        <v>4331.3582216999994</v>
      </c>
      <c r="D703" s="121">
        <v>278.98118096000007</v>
      </c>
      <c r="E703" s="121">
        <v>2.0869999999999999E-3</v>
      </c>
      <c r="F703" s="121">
        <v>12.7613208041</v>
      </c>
      <c r="G703" s="121">
        <v>103.048877374</v>
      </c>
      <c r="H703" s="121">
        <v>520.17888524999989</v>
      </c>
      <c r="I703" s="121">
        <v>70.643767342000004</v>
      </c>
      <c r="J703" s="121">
        <v>49.141845151999995</v>
      </c>
      <c r="K703" s="121">
        <v>2593.8317168400004</v>
      </c>
      <c r="M703" s="135"/>
      <c r="N703" s="135"/>
      <c r="O703" s="135"/>
      <c r="Q703" s="128"/>
      <c r="R703" s="128"/>
      <c r="S703" s="128"/>
      <c r="T703" s="128"/>
      <c r="U703" s="128"/>
      <c r="V703" s="128"/>
    </row>
    <row r="704" spans="1:22" s="113" customFormat="1" ht="9" customHeight="1">
      <c r="A704" s="144" t="s">
        <v>6</v>
      </c>
      <c r="B704" s="145">
        <f t="shared" si="39"/>
        <v>16793.771458548232</v>
      </c>
      <c r="C704" s="145">
        <v>12290.9972057</v>
      </c>
      <c r="D704" s="145">
        <v>459.42032608999989</v>
      </c>
      <c r="E704" s="145">
        <v>17.74033</v>
      </c>
      <c r="F704" s="145">
        <v>92.837913514999997</v>
      </c>
      <c r="G704" s="145">
        <v>2.0205414933999997E-2</v>
      </c>
      <c r="H704" s="145">
        <v>544.79874128000006</v>
      </c>
      <c r="I704" s="145">
        <v>295.90394643000002</v>
      </c>
      <c r="J704" s="145">
        <v>297.05773768</v>
      </c>
      <c r="K704" s="145">
        <v>2794.9950524382998</v>
      </c>
      <c r="M704" s="135"/>
      <c r="N704" s="135"/>
      <c r="O704" s="135"/>
      <c r="Q704" s="128"/>
      <c r="R704" s="128"/>
      <c r="S704" s="128"/>
      <c r="T704" s="128"/>
      <c r="U704" s="128"/>
      <c r="V704" s="128"/>
    </row>
    <row r="705" spans="1:22" s="113" customFormat="1" ht="9" customHeight="1">
      <c r="A705" s="144" t="s">
        <v>7</v>
      </c>
      <c r="B705" s="145">
        <f t="shared" si="39"/>
        <v>4932.2765800979996</v>
      </c>
      <c r="C705" s="145">
        <v>3277.1848322999999</v>
      </c>
      <c r="D705" s="145">
        <v>292.11981243999998</v>
      </c>
      <c r="E705" s="145">
        <v>9.4323000000000018E-2</v>
      </c>
      <c r="F705" s="145">
        <v>93.168899120000006</v>
      </c>
      <c r="G705" s="145">
        <v>0</v>
      </c>
      <c r="H705" s="145">
        <v>429.78689228000002</v>
      </c>
      <c r="I705" s="145">
        <v>67.655392876000008</v>
      </c>
      <c r="J705" s="145">
        <v>69.464380832000003</v>
      </c>
      <c r="K705" s="145">
        <v>702.80204724999999</v>
      </c>
      <c r="M705" s="135"/>
      <c r="N705" s="135"/>
      <c r="O705" s="135"/>
      <c r="Q705" s="128"/>
      <c r="R705" s="128"/>
      <c r="S705" s="128"/>
      <c r="T705" s="128"/>
      <c r="U705" s="128"/>
      <c r="V705" s="128"/>
    </row>
    <row r="706" spans="1:22" s="113" customFormat="1" ht="9" customHeight="1">
      <c r="A706" s="144" t="s">
        <v>8</v>
      </c>
      <c r="B706" s="145">
        <f t="shared" si="39"/>
        <v>26962.791102758492</v>
      </c>
      <c r="C706" s="145">
        <v>21788.844354999997</v>
      </c>
      <c r="D706" s="145">
        <v>702.96629455000004</v>
      </c>
      <c r="E706" s="145">
        <v>7.3994000000000004E-2</v>
      </c>
      <c r="F706" s="145">
        <v>4.4086277654999995</v>
      </c>
      <c r="G706" s="145">
        <v>0</v>
      </c>
      <c r="H706" s="145">
        <v>213.89400989000001</v>
      </c>
      <c r="I706" s="145">
        <v>159.79752515000001</v>
      </c>
      <c r="J706" s="145">
        <v>165.52596124000004</v>
      </c>
      <c r="K706" s="145">
        <v>3927.280335163</v>
      </c>
      <c r="M706" s="135"/>
      <c r="N706" s="135"/>
      <c r="O706" s="135"/>
      <c r="Q706" s="128"/>
      <c r="R706" s="128"/>
      <c r="S706" s="128"/>
      <c r="T706" s="128"/>
      <c r="U706" s="128"/>
      <c r="V706" s="128"/>
    </row>
    <row r="707" spans="1:22" s="113" customFormat="1" ht="9" customHeight="1">
      <c r="A707" s="137" t="s">
        <v>9</v>
      </c>
      <c r="B707" s="121">
        <f t="shared" si="39"/>
        <v>20346.057001390003</v>
      </c>
      <c r="C707" s="121">
        <v>14929.410157999999</v>
      </c>
      <c r="D707" s="121">
        <v>646.50542890999998</v>
      </c>
      <c r="E707" s="121">
        <v>2.9182820000000005</v>
      </c>
      <c r="F707" s="121">
        <v>130.73218546999999</v>
      </c>
      <c r="G707" s="121">
        <v>0</v>
      </c>
      <c r="H707" s="121">
        <v>565.06630171999996</v>
      </c>
      <c r="I707" s="121">
        <v>372.72169554000004</v>
      </c>
      <c r="J707" s="121">
        <v>376.64961520000003</v>
      </c>
      <c r="K707" s="121">
        <v>3322.0533345499998</v>
      </c>
      <c r="M707" s="135"/>
      <c r="N707" s="135"/>
      <c r="O707" s="135"/>
      <c r="Q707" s="128"/>
      <c r="R707" s="128"/>
      <c r="S707" s="128"/>
      <c r="T707" s="128"/>
      <c r="U707" s="128"/>
      <c r="V707" s="128"/>
    </row>
    <row r="708" spans="1:22" s="113" customFormat="1" ht="9" customHeight="1">
      <c r="A708" s="144" t="s">
        <v>10</v>
      </c>
      <c r="B708" s="145">
        <f t="shared" si="39"/>
        <v>81494.386126700003</v>
      </c>
      <c r="C708" s="145">
        <v>56148.516303999997</v>
      </c>
      <c r="D708" s="145">
        <v>3161.2968523999998</v>
      </c>
      <c r="E708" s="145">
        <v>10.662105</v>
      </c>
      <c r="F708" s="145">
        <v>0</v>
      </c>
      <c r="G708" s="145">
        <v>0</v>
      </c>
      <c r="H708" s="145">
        <v>4331.1451932999998</v>
      </c>
      <c r="I708" s="145">
        <v>2398.4359715000001</v>
      </c>
      <c r="J708" s="145">
        <v>2242.6624306000003</v>
      </c>
      <c r="K708" s="145">
        <v>13201.667269899999</v>
      </c>
      <c r="M708" s="135"/>
      <c r="N708" s="135"/>
      <c r="O708" s="135"/>
      <c r="Q708" s="128"/>
      <c r="R708" s="128"/>
      <c r="S708" s="128"/>
      <c r="T708" s="128"/>
      <c r="U708" s="128"/>
      <c r="V708" s="128"/>
    </row>
    <row r="709" spans="1:22" s="113" customFormat="1" ht="9" customHeight="1">
      <c r="A709" s="144" t="s">
        <v>11</v>
      </c>
      <c r="B709" s="145">
        <f t="shared" si="39"/>
        <v>9103.0176956930009</v>
      </c>
      <c r="C709" s="145">
        <v>6637.9902720999999</v>
      </c>
      <c r="D709" s="145">
        <v>563.81115812999997</v>
      </c>
      <c r="E709" s="145">
        <v>0.41096300000000002</v>
      </c>
      <c r="F709" s="145">
        <v>0</v>
      </c>
      <c r="G709" s="145">
        <v>0</v>
      </c>
      <c r="H709" s="145">
        <v>157.09929500999999</v>
      </c>
      <c r="I709" s="145">
        <v>141.731265643</v>
      </c>
      <c r="J709" s="145">
        <v>180.01673400000001</v>
      </c>
      <c r="K709" s="145">
        <v>1421.9580078099998</v>
      </c>
      <c r="M709" s="135"/>
      <c r="N709" s="135"/>
      <c r="O709" s="135"/>
      <c r="Q709" s="128"/>
      <c r="R709" s="128"/>
      <c r="S709" s="128"/>
      <c r="T709" s="128"/>
      <c r="U709" s="128"/>
      <c r="V709" s="128"/>
    </row>
    <row r="710" spans="1:22" s="113" customFormat="1" ht="9" customHeight="1">
      <c r="A710" s="144" t="s">
        <v>12</v>
      </c>
      <c r="B710" s="145">
        <f t="shared" si="39"/>
        <v>30005.941587535006</v>
      </c>
      <c r="C710" s="145">
        <v>22088.350815000002</v>
      </c>
      <c r="D710" s="145">
        <v>898.72279994999997</v>
      </c>
      <c r="E710" s="145">
        <v>7.7562870000000004</v>
      </c>
      <c r="F710" s="145">
        <v>0</v>
      </c>
      <c r="G710" s="145">
        <v>0</v>
      </c>
      <c r="H710" s="145">
        <v>906.06325766999998</v>
      </c>
      <c r="I710" s="145">
        <v>413.69645230499998</v>
      </c>
      <c r="J710" s="145">
        <v>439.26037155999995</v>
      </c>
      <c r="K710" s="145">
        <v>5252.0916040500006</v>
      </c>
      <c r="M710" s="135"/>
      <c r="N710" s="135"/>
      <c r="O710" s="135"/>
      <c r="Q710" s="128"/>
      <c r="R710" s="128"/>
      <c r="S710" s="128"/>
      <c r="T710" s="128"/>
      <c r="U710" s="128"/>
      <c r="V710" s="128"/>
    </row>
    <row r="711" spans="1:22" s="113" customFormat="1" ht="9" customHeight="1">
      <c r="A711" s="137" t="s">
        <v>13</v>
      </c>
      <c r="B711" s="121">
        <f t="shared" si="39"/>
        <v>16053.232510238602</v>
      </c>
      <c r="C711" s="121">
        <v>12575.554773000003</v>
      </c>
      <c r="D711" s="121">
        <v>445.85085226999996</v>
      </c>
      <c r="E711" s="121">
        <v>218.95734399999998</v>
      </c>
      <c r="F711" s="121">
        <v>3.7193634476000001</v>
      </c>
      <c r="G711" s="121">
        <v>0</v>
      </c>
      <c r="H711" s="121">
        <v>211.25405892000003</v>
      </c>
      <c r="I711" s="121">
        <v>182.87015956699997</v>
      </c>
      <c r="J711" s="121">
        <v>79.130888664000011</v>
      </c>
      <c r="K711" s="121">
        <v>2335.8950703699998</v>
      </c>
      <c r="M711" s="135"/>
      <c r="N711" s="135"/>
      <c r="O711" s="135"/>
      <c r="Q711" s="128"/>
      <c r="R711" s="128"/>
      <c r="S711" s="128"/>
      <c r="T711" s="128"/>
      <c r="U711" s="128"/>
      <c r="V711" s="128"/>
    </row>
    <row r="712" spans="1:22" s="113" customFormat="1" ht="9" customHeight="1">
      <c r="A712" s="144" t="s">
        <v>14</v>
      </c>
      <c r="B712" s="145">
        <f t="shared" si="39"/>
        <v>13769.01022855</v>
      </c>
      <c r="C712" s="145">
        <v>10042.848924399999</v>
      </c>
      <c r="D712" s="145">
        <v>1099.4732673399999</v>
      </c>
      <c r="E712" s="145">
        <v>1.2099009999999997</v>
      </c>
      <c r="F712" s="145">
        <v>0</v>
      </c>
      <c r="G712" s="145">
        <v>0</v>
      </c>
      <c r="H712" s="145">
        <v>445.38257986999997</v>
      </c>
      <c r="I712" s="145">
        <v>151.60992866999996</v>
      </c>
      <c r="J712" s="145">
        <v>125.4909031</v>
      </c>
      <c r="K712" s="145">
        <v>1902.9947241700004</v>
      </c>
      <c r="M712" s="135"/>
      <c r="N712" s="135"/>
      <c r="O712" s="135"/>
      <c r="Q712" s="128"/>
      <c r="R712" s="128"/>
      <c r="S712" s="128"/>
      <c r="T712" s="128"/>
      <c r="U712" s="128"/>
      <c r="V712" s="128"/>
    </row>
    <row r="713" spans="1:22" s="113" customFormat="1" ht="9" customHeight="1">
      <c r="A713" s="144" t="s">
        <v>15</v>
      </c>
      <c r="B713" s="145">
        <f t="shared" si="39"/>
        <v>46544.052686030001</v>
      </c>
      <c r="C713" s="145">
        <v>33725.840848</v>
      </c>
      <c r="D713" s="145">
        <v>1232.48625406</v>
      </c>
      <c r="E713" s="145">
        <v>21.823312000000001</v>
      </c>
      <c r="F713" s="145">
        <v>0</v>
      </c>
      <c r="G713" s="145">
        <v>0</v>
      </c>
      <c r="H713" s="145">
        <v>1217.8944361399999</v>
      </c>
      <c r="I713" s="145">
        <v>1002.83206035</v>
      </c>
      <c r="J713" s="145">
        <v>1004.98323998</v>
      </c>
      <c r="K713" s="145">
        <v>8338.1925355000003</v>
      </c>
      <c r="M713" s="135"/>
      <c r="N713" s="135"/>
      <c r="O713" s="135"/>
      <c r="Q713" s="128"/>
      <c r="R713" s="128"/>
      <c r="S713" s="128"/>
      <c r="T713" s="128"/>
      <c r="U713" s="128"/>
      <c r="V713" s="128"/>
    </row>
    <row r="714" spans="1:22" s="113" customFormat="1" ht="9" customHeight="1">
      <c r="A714" s="144" t="s">
        <v>16</v>
      </c>
      <c r="B714" s="145">
        <f t="shared" si="39"/>
        <v>88553.802171610005</v>
      </c>
      <c r="C714" s="145">
        <v>67013.004373999996</v>
      </c>
      <c r="D714" s="145">
        <v>2025.9163785999997</v>
      </c>
      <c r="E714" s="145">
        <v>2.2932139999999999</v>
      </c>
      <c r="F714" s="145">
        <v>0</v>
      </c>
      <c r="G714" s="145">
        <v>0</v>
      </c>
      <c r="H714" s="145">
        <v>1866.6590430700003</v>
      </c>
      <c r="I714" s="145">
        <v>1228.1874612000001</v>
      </c>
      <c r="J714" s="145">
        <v>1362.6822678400001</v>
      </c>
      <c r="K714" s="145">
        <v>15055.059432899998</v>
      </c>
      <c r="M714" s="135"/>
      <c r="N714" s="135"/>
      <c r="O714" s="135"/>
      <c r="Q714" s="128"/>
      <c r="R714" s="128"/>
      <c r="S714" s="128"/>
      <c r="T714" s="128"/>
      <c r="U714" s="128"/>
      <c r="V714" s="128"/>
    </row>
    <row r="715" spans="1:22" s="113" customFormat="1" ht="9" customHeight="1">
      <c r="A715" s="137" t="s">
        <v>17</v>
      </c>
      <c r="B715" s="121">
        <f t="shared" si="39"/>
        <v>22039.105149534</v>
      </c>
      <c r="C715" s="121">
        <v>16186.566308999998</v>
      </c>
      <c r="D715" s="121">
        <v>1189.2540630600001</v>
      </c>
      <c r="E715" s="121">
        <v>2.442037</v>
      </c>
      <c r="F715" s="121">
        <v>114.51130103400001</v>
      </c>
      <c r="G715" s="121">
        <v>0</v>
      </c>
      <c r="H715" s="121">
        <v>245.54491641999996</v>
      </c>
      <c r="I715" s="121">
        <v>396.53175818999995</v>
      </c>
      <c r="J715" s="121">
        <v>282.52355891999997</v>
      </c>
      <c r="K715" s="121">
        <v>3621.7312059099995</v>
      </c>
      <c r="M715" s="135"/>
      <c r="N715" s="135"/>
      <c r="O715" s="135"/>
      <c r="Q715" s="128"/>
      <c r="R715" s="128"/>
      <c r="S715" s="128"/>
      <c r="T715" s="128"/>
      <c r="U715" s="128"/>
      <c r="V715" s="128"/>
    </row>
    <row r="716" spans="1:22" s="113" customFormat="1" ht="9" customHeight="1">
      <c r="A716" s="144" t="s">
        <v>18</v>
      </c>
      <c r="B716" s="145">
        <f t="shared" si="39"/>
        <v>9135.8922166306984</v>
      </c>
      <c r="C716" s="145">
        <v>7272.0288805999999</v>
      </c>
      <c r="D716" s="145">
        <v>490.60039455999993</v>
      </c>
      <c r="E716" s="145">
        <v>1.8160369999999997</v>
      </c>
      <c r="F716" s="145">
        <v>0</v>
      </c>
      <c r="G716" s="145">
        <v>0</v>
      </c>
      <c r="H716" s="145">
        <v>220.60746607999999</v>
      </c>
      <c r="I716" s="145">
        <v>125.7171329577</v>
      </c>
      <c r="J716" s="145">
        <v>104.14414285000001</v>
      </c>
      <c r="K716" s="145">
        <v>920.97816258300008</v>
      </c>
      <c r="M716" s="135"/>
      <c r="N716" s="135"/>
      <c r="O716" s="135"/>
      <c r="Q716" s="128"/>
      <c r="R716" s="128"/>
      <c r="S716" s="128"/>
      <c r="T716" s="128"/>
      <c r="U716" s="128"/>
      <c r="V716" s="128"/>
    </row>
    <row r="717" spans="1:22" s="113" customFormat="1" ht="9" customHeight="1">
      <c r="A717" s="144" t="s">
        <v>19</v>
      </c>
      <c r="B717" s="145">
        <f t="shared" si="39"/>
        <v>6948.8346218440001</v>
      </c>
      <c r="C717" s="145">
        <v>4802.6404339000001</v>
      </c>
      <c r="D717" s="145">
        <v>453.54531107000003</v>
      </c>
      <c r="E717" s="145">
        <v>0.37743599999999999</v>
      </c>
      <c r="F717" s="145">
        <v>0</v>
      </c>
      <c r="G717" s="145">
        <v>0</v>
      </c>
      <c r="H717" s="145">
        <v>172.59435272000002</v>
      </c>
      <c r="I717" s="145">
        <v>86.588879702000014</v>
      </c>
      <c r="J717" s="145">
        <v>31.898971632000006</v>
      </c>
      <c r="K717" s="145">
        <v>1401.1892368200001</v>
      </c>
      <c r="M717" s="135"/>
      <c r="N717" s="135"/>
      <c r="O717" s="135"/>
      <c r="Q717" s="128"/>
      <c r="R717" s="128"/>
      <c r="S717" s="128"/>
      <c r="T717" s="128"/>
      <c r="U717" s="128"/>
      <c r="V717" s="128"/>
    </row>
    <row r="718" spans="1:22" s="113" customFormat="1" ht="9" customHeight="1">
      <c r="A718" s="144" t="s">
        <v>20</v>
      </c>
      <c r="B718" s="145">
        <f t="shared" si="39"/>
        <v>33692.728303930999</v>
      </c>
      <c r="C718" s="145">
        <v>23966.369103999998</v>
      </c>
      <c r="D718" s="145">
        <v>604.01975391999997</v>
      </c>
      <c r="E718" s="145">
        <v>2.0114869999999998</v>
      </c>
      <c r="F718" s="145">
        <v>42.196687833999988</v>
      </c>
      <c r="G718" s="145">
        <v>0</v>
      </c>
      <c r="H718" s="145">
        <v>1492.96823038</v>
      </c>
      <c r="I718" s="145">
        <v>905.35016197999994</v>
      </c>
      <c r="J718" s="145">
        <v>881.72246616000018</v>
      </c>
      <c r="K718" s="145">
        <v>5798.0904126570003</v>
      </c>
      <c r="M718" s="135"/>
      <c r="N718" s="135"/>
      <c r="O718" s="135"/>
      <c r="Q718" s="128"/>
      <c r="R718" s="128"/>
      <c r="S718" s="128"/>
      <c r="T718" s="128"/>
      <c r="U718" s="128"/>
      <c r="V718" s="128"/>
    </row>
    <row r="719" spans="1:22" s="113" customFormat="1" ht="9" customHeight="1">
      <c r="A719" s="137" t="s">
        <v>21</v>
      </c>
      <c r="B719" s="121">
        <f t="shared" si="39"/>
        <v>17796.428158695897</v>
      </c>
      <c r="C719" s="121">
        <v>13700.782977899999</v>
      </c>
      <c r="D719" s="121">
        <v>1225.4352594299999</v>
      </c>
      <c r="E719" s="121">
        <v>9.3340000000000003E-3</v>
      </c>
      <c r="F719" s="121">
        <v>3.4492621461000001</v>
      </c>
      <c r="G719" s="121">
        <v>19.8477932652</v>
      </c>
      <c r="H719" s="121">
        <v>304.44539639999994</v>
      </c>
      <c r="I719" s="121">
        <v>181.11640598460002</v>
      </c>
      <c r="J719" s="121">
        <v>109.94349311999999</v>
      </c>
      <c r="K719" s="121">
        <v>2251.3982364500002</v>
      </c>
      <c r="M719" s="135"/>
      <c r="N719" s="135"/>
      <c r="O719" s="135"/>
      <c r="Q719" s="128"/>
      <c r="R719" s="128"/>
      <c r="S719" s="128"/>
      <c r="T719" s="128"/>
      <c r="U719" s="128"/>
      <c r="V719" s="128"/>
    </row>
    <row r="720" spans="1:22" s="113" customFormat="1" ht="9" customHeight="1">
      <c r="A720" s="144" t="s">
        <v>22</v>
      </c>
      <c r="B720" s="145">
        <f t="shared" si="39"/>
        <v>29473.575712027992</v>
      </c>
      <c r="C720" s="145">
        <v>21971.316445999997</v>
      </c>
      <c r="D720" s="145">
        <v>1279.09968783</v>
      </c>
      <c r="E720" s="145">
        <v>1.4843630000000001</v>
      </c>
      <c r="F720" s="145">
        <v>0</v>
      </c>
      <c r="G720" s="145">
        <v>0</v>
      </c>
      <c r="H720" s="145">
        <v>419.18611566000004</v>
      </c>
      <c r="I720" s="145">
        <v>353.91952593000002</v>
      </c>
      <c r="J720" s="145">
        <v>538.90343380000002</v>
      </c>
      <c r="K720" s="145">
        <v>4909.6661398080005</v>
      </c>
      <c r="M720" s="135"/>
      <c r="N720" s="135"/>
      <c r="O720" s="135"/>
      <c r="Q720" s="128"/>
      <c r="R720" s="128"/>
      <c r="S720" s="128"/>
      <c r="T720" s="128"/>
      <c r="U720" s="128"/>
      <c r="V720" s="128"/>
    </row>
    <row r="721" spans="1:22" s="113" customFormat="1" ht="9" customHeight="1">
      <c r="A721" s="144" t="s">
        <v>23</v>
      </c>
      <c r="B721" s="145">
        <f t="shared" si="39"/>
        <v>12460.014594319999</v>
      </c>
      <c r="C721" s="145">
        <v>8488.9723522999993</v>
      </c>
      <c r="D721" s="145">
        <v>584.3086553600001</v>
      </c>
      <c r="E721" s="145">
        <v>0.93438300000000007</v>
      </c>
      <c r="F721" s="145">
        <v>0</v>
      </c>
      <c r="G721" s="145">
        <v>0</v>
      </c>
      <c r="H721" s="145">
        <v>677.31570124999996</v>
      </c>
      <c r="I721" s="145">
        <v>206.52211120000001</v>
      </c>
      <c r="J721" s="145">
        <v>264.95328108000001</v>
      </c>
      <c r="K721" s="145">
        <v>2237.0081101300002</v>
      </c>
      <c r="M721" s="135"/>
      <c r="N721" s="135"/>
      <c r="O721" s="135"/>
      <c r="Q721" s="128"/>
      <c r="R721" s="128"/>
      <c r="S721" s="128"/>
      <c r="T721" s="128"/>
      <c r="U721" s="128"/>
      <c r="V721" s="128"/>
    </row>
    <row r="722" spans="1:22" s="113" customFormat="1" ht="9" customHeight="1">
      <c r="A722" s="144" t="s">
        <v>106</v>
      </c>
      <c r="B722" s="145">
        <f t="shared" si="39"/>
        <v>8995.4637706506983</v>
      </c>
      <c r="C722" s="145">
        <v>6306.4345968999987</v>
      </c>
      <c r="D722" s="145">
        <v>392.30903225000003</v>
      </c>
      <c r="E722" s="145">
        <v>4.2688880000000005</v>
      </c>
      <c r="F722" s="145">
        <v>19.316630875699996</v>
      </c>
      <c r="G722" s="145">
        <v>0</v>
      </c>
      <c r="H722" s="145">
        <v>659.78047055000013</v>
      </c>
      <c r="I722" s="145">
        <v>259.02964397</v>
      </c>
      <c r="J722" s="145">
        <v>254.23001312</v>
      </c>
      <c r="K722" s="145">
        <v>1100.094494985</v>
      </c>
      <c r="M722" s="135"/>
      <c r="N722" s="135"/>
      <c r="O722" s="135"/>
      <c r="Q722" s="128"/>
      <c r="R722" s="128"/>
      <c r="S722" s="128"/>
      <c r="T722" s="128"/>
      <c r="U722" s="128"/>
      <c r="V722" s="128"/>
    </row>
    <row r="723" spans="1:22" s="113" customFormat="1" ht="9" customHeight="1">
      <c r="A723" s="137" t="s">
        <v>25</v>
      </c>
      <c r="B723" s="121">
        <f t="shared" si="39"/>
        <v>14026.103623454619</v>
      </c>
      <c r="C723" s="121">
        <v>9825.3626148000003</v>
      </c>
      <c r="D723" s="121">
        <v>638.46786102999988</v>
      </c>
      <c r="E723" s="121">
        <v>1.8772439999999999</v>
      </c>
      <c r="F723" s="121">
        <v>0</v>
      </c>
      <c r="G723" s="121">
        <v>0</v>
      </c>
      <c r="H723" s="121">
        <v>206.80137663000002</v>
      </c>
      <c r="I723" s="121">
        <v>179.31951047200002</v>
      </c>
      <c r="J723" s="121">
        <v>203.86968820000001</v>
      </c>
      <c r="K723" s="121">
        <v>2970.4053283226199</v>
      </c>
      <c r="M723" s="135"/>
      <c r="N723" s="135"/>
      <c r="O723" s="135"/>
      <c r="Q723" s="128"/>
      <c r="R723" s="128"/>
      <c r="S723" s="128"/>
      <c r="T723" s="128"/>
      <c r="U723" s="128"/>
      <c r="V723" s="128"/>
    </row>
    <row r="724" spans="1:22" s="113" customFormat="1" ht="9" customHeight="1">
      <c r="A724" s="144" t="s">
        <v>26</v>
      </c>
      <c r="B724" s="145">
        <f t="shared" si="39"/>
        <v>16357.008111964198</v>
      </c>
      <c r="C724" s="145">
        <v>12104.089760199999</v>
      </c>
      <c r="D724" s="145">
        <v>503.97709218</v>
      </c>
      <c r="E724" s="145">
        <v>1.0919730000000001</v>
      </c>
      <c r="F724" s="145">
        <v>8.4984704321999995</v>
      </c>
      <c r="G724" s="145">
        <v>0</v>
      </c>
      <c r="H724" s="145">
        <v>585.93632241</v>
      </c>
      <c r="I724" s="145">
        <v>285.11160495199999</v>
      </c>
      <c r="J724" s="145">
        <v>391.50938171999996</v>
      </c>
      <c r="K724" s="145">
        <v>2476.79350707</v>
      </c>
      <c r="M724" s="135"/>
      <c r="N724" s="135"/>
      <c r="O724" s="135"/>
      <c r="Q724" s="128"/>
      <c r="R724" s="128"/>
      <c r="S724" s="128"/>
      <c r="T724" s="128"/>
      <c r="U724" s="128"/>
      <c r="V724" s="128"/>
    </row>
    <row r="725" spans="1:22" s="113" customFormat="1" ht="9" customHeight="1">
      <c r="A725" s="144" t="s">
        <v>27</v>
      </c>
      <c r="B725" s="145">
        <f t="shared" si="39"/>
        <v>18664.1637353929</v>
      </c>
      <c r="C725" s="145">
        <v>12073.3637012</v>
      </c>
      <c r="D725" s="145">
        <v>364.99038869999998</v>
      </c>
      <c r="E725" s="145">
        <v>2.3585799999999995</v>
      </c>
      <c r="F725" s="145">
        <v>158.05832903000001</v>
      </c>
      <c r="G725" s="145">
        <v>0</v>
      </c>
      <c r="H725" s="145">
        <v>641.1448844099998</v>
      </c>
      <c r="I725" s="145">
        <v>341.21894292000002</v>
      </c>
      <c r="J725" s="145">
        <v>329.33268240000001</v>
      </c>
      <c r="K725" s="145">
        <v>4753.6962267329</v>
      </c>
      <c r="M725" s="135"/>
      <c r="N725" s="135"/>
      <c r="O725" s="135"/>
      <c r="Q725" s="128"/>
      <c r="R725" s="128"/>
      <c r="S725" s="128"/>
      <c r="T725" s="128"/>
      <c r="U725" s="128"/>
      <c r="V725" s="128"/>
    </row>
    <row r="726" spans="1:22" s="113" customFormat="1" ht="9" customHeight="1">
      <c r="A726" s="144" t="s">
        <v>28</v>
      </c>
      <c r="B726" s="145">
        <f t="shared" si="39"/>
        <v>22336.225801042703</v>
      </c>
      <c r="C726" s="145">
        <v>15401.652818</v>
      </c>
      <c r="D726" s="145">
        <v>596.84522122999988</v>
      </c>
      <c r="E726" s="145">
        <v>1.3194440000000001</v>
      </c>
      <c r="F726" s="145">
        <v>0</v>
      </c>
      <c r="G726" s="145">
        <v>101.431958478</v>
      </c>
      <c r="H726" s="145">
        <v>140.97354125999999</v>
      </c>
      <c r="I726" s="145">
        <v>186.60488481570002</v>
      </c>
      <c r="J726" s="145">
        <v>147.56494751899999</v>
      </c>
      <c r="K726" s="145">
        <v>5759.8329857400004</v>
      </c>
      <c r="M726" s="135"/>
      <c r="N726" s="135"/>
      <c r="O726" s="135"/>
      <c r="Q726" s="128"/>
      <c r="R726" s="128"/>
      <c r="S726" s="128"/>
      <c r="T726" s="128"/>
      <c r="U726" s="128"/>
      <c r="V726" s="128"/>
    </row>
    <row r="727" spans="1:22" s="113" customFormat="1" ht="9" customHeight="1">
      <c r="A727" s="137" t="s">
        <v>29</v>
      </c>
      <c r="B727" s="121">
        <f t="shared" si="39"/>
        <v>21853.939446111104</v>
      </c>
      <c r="C727" s="121">
        <v>14252.5229576</v>
      </c>
      <c r="D727" s="121">
        <v>667.99101603000008</v>
      </c>
      <c r="E727" s="121">
        <v>9.5332310000000007</v>
      </c>
      <c r="F727" s="121">
        <v>2440.1540488999999</v>
      </c>
      <c r="G727" s="121">
        <v>4.2336055110999995</v>
      </c>
      <c r="H727" s="121">
        <v>317.75905838</v>
      </c>
      <c r="I727" s="121">
        <v>318.49172888999999</v>
      </c>
      <c r="J727" s="121">
        <v>286.47959975999999</v>
      </c>
      <c r="K727" s="121">
        <v>3556.7742000399999</v>
      </c>
      <c r="M727" s="135"/>
      <c r="N727" s="135"/>
      <c r="O727" s="135"/>
      <c r="Q727" s="128"/>
      <c r="R727" s="128"/>
      <c r="S727" s="128"/>
      <c r="T727" s="128"/>
      <c r="U727" s="128"/>
      <c r="V727" s="128"/>
    </row>
    <row r="728" spans="1:22" s="113" customFormat="1" ht="9" customHeight="1">
      <c r="A728" s="144" t="s">
        <v>30</v>
      </c>
      <c r="B728" s="145">
        <f t="shared" si="39"/>
        <v>6952.6328799370003</v>
      </c>
      <c r="C728" s="145">
        <v>5068.0575403000003</v>
      </c>
      <c r="D728" s="145">
        <v>404.38913761999999</v>
      </c>
      <c r="E728" s="145">
        <v>5.9675999999999993E-2</v>
      </c>
      <c r="F728" s="145">
        <v>0</v>
      </c>
      <c r="G728" s="145">
        <v>0</v>
      </c>
      <c r="H728" s="145">
        <v>69.056488360000003</v>
      </c>
      <c r="I728" s="145">
        <v>45.620466425000004</v>
      </c>
      <c r="J728" s="145">
        <v>38.831910852</v>
      </c>
      <c r="K728" s="145">
        <v>1326.61766038</v>
      </c>
      <c r="M728" s="135"/>
      <c r="N728" s="135"/>
      <c r="O728" s="135"/>
      <c r="Q728" s="128"/>
      <c r="R728" s="128"/>
      <c r="S728" s="128"/>
      <c r="T728" s="128"/>
      <c r="U728" s="128"/>
      <c r="V728" s="128"/>
    </row>
    <row r="729" spans="1:22" s="113" customFormat="1" ht="9" customHeight="1">
      <c r="A729" s="144" t="s">
        <v>31</v>
      </c>
      <c r="B729" s="145">
        <f t="shared" si="39"/>
        <v>37119.401817954997</v>
      </c>
      <c r="C729" s="145">
        <v>30836.864043999994</v>
      </c>
      <c r="D729" s="145">
        <v>1182.6943001400002</v>
      </c>
      <c r="E729" s="145">
        <v>6.4167860000000001</v>
      </c>
      <c r="F729" s="145">
        <v>156.57672396000001</v>
      </c>
      <c r="G729" s="145">
        <v>30.015396004999996</v>
      </c>
      <c r="H729" s="145">
        <v>409.59137895999993</v>
      </c>
      <c r="I729" s="145">
        <v>392.65292727000002</v>
      </c>
      <c r="J729" s="145">
        <v>369.20549951999999</v>
      </c>
      <c r="K729" s="145">
        <v>3735.3847621</v>
      </c>
      <c r="M729" s="135"/>
      <c r="N729" s="135"/>
      <c r="O729" s="135"/>
      <c r="Q729" s="128"/>
      <c r="R729" s="128"/>
      <c r="S729" s="128"/>
      <c r="T729" s="128"/>
      <c r="U729" s="128"/>
      <c r="V729" s="128"/>
    </row>
    <row r="730" spans="1:22" s="113" customFormat="1" ht="9" customHeight="1">
      <c r="A730" s="144" t="s">
        <v>32</v>
      </c>
      <c r="B730" s="145">
        <f t="shared" si="39"/>
        <v>11653.026783553003</v>
      </c>
      <c r="C730" s="145">
        <v>8198.2989835999997</v>
      </c>
      <c r="D730" s="145">
        <v>792.44537332000004</v>
      </c>
      <c r="E730" s="145">
        <v>0</v>
      </c>
      <c r="F730" s="145">
        <v>17.704395999000003</v>
      </c>
      <c r="G730" s="145">
        <v>0</v>
      </c>
      <c r="H730" s="145">
        <v>228.49879272000001</v>
      </c>
      <c r="I730" s="145">
        <v>233.11784651400001</v>
      </c>
      <c r="J730" s="145">
        <v>180.25299964000001</v>
      </c>
      <c r="K730" s="145">
        <v>2002.7083917600003</v>
      </c>
      <c r="M730" s="135"/>
      <c r="N730" s="135"/>
      <c r="O730" s="135"/>
      <c r="Q730" s="128"/>
      <c r="R730" s="128"/>
      <c r="S730" s="128"/>
      <c r="T730" s="128"/>
      <c r="U730" s="128"/>
      <c r="V730" s="128"/>
    </row>
    <row r="731" spans="1:22" s="113" customFormat="1" ht="9" customHeight="1">
      <c r="A731" s="137" t="s">
        <v>33</v>
      </c>
      <c r="B731" s="121">
        <f t="shared" si="39"/>
        <v>9609.2427397829997</v>
      </c>
      <c r="C731" s="121">
        <v>6221.6418249999997</v>
      </c>
      <c r="D731" s="121">
        <v>827.49872232999996</v>
      </c>
      <c r="E731" s="121">
        <v>0</v>
      </c>
      <c r="F731" s="121">
        <v>0</v>
      </c>
      <c r="G731" s="121">
        <v>0</v>
      </c>
      <c r="H731" s="121">
        <v>232.34122227000003</v>
      </c>
      <c r="I731" s="121">
        <v>101.93759545499999</v>
      </c>
      <c r="J731" s="121">
        <v>41.830789907999986</v>
      </c>
      <c r="K731" s="121">
        <v>2183.99258482</v>
      </c>
      <c r="M731" s="135"/>
      <c r="N731" s="135"/>
      <c r="O731" s="135"/>
      <c r="Q731" s="128"/>
      <c r="R731" s="128"/>
      <c r="S731" s="128"/>
      <c r="T731" s="128"/>
      <c r="U731" s="128"/>
      <c r="V731" s="128"/>
    </row>
    <row r="732" spans="1:22" s="113" customFormat="1" ht="9" customHeight="1">
      <c r="A732" s="140"/>
      <c r="B732" s="142"/>
      <c r="C732" s="142"/>
      <c r="D732" s="142"/>
      <c r="E732" s="142"/>
      <c r="F732" s="142"/>
      <c r="G732" s="142"/>
      <c r="H732" s="142"/>
      <c r="I732" s="142"/>
      <c r="J732" s="142"/>
      <c r="K732" s="142"/>
      <c r="M732" s="135"/>
      <c r="N732" s="135"/>
      <c r="O732" s="135"/>
      <c r="Q732" s="128"/>
      <c r="R732" s="128"/>
      <c r="S732" s="128"/>
      <c r="T732" s="128"/>
      <c r="U732" s="128"/>
      <c r="V732" s="128"/>
    </row>
    <row r="733" spans="1:22" s="113" customFormat="1" ht="9" customHeight="1">
      <c r="A733" s="140" t="s">
        <v>65</v>
      </c>
      <c r="B733" s="141"/>
      <c r="C733" s="141"/>
      <c r="D733" s="141"/>
      <c r="E733" s="141"/>
      <c r="F733" s="141"/>
      <c r="G733" s="141"/>
      <c r="H733" s="141"/>
      <c r="I733" s="141"/>
      <c r="J733" s="141"/>
      <c r="K733" s="141"/>
      <c r="L733" s="133"/>
      <c r="M733" s="135"/>
      <c r="N733" s="135"/>
      <c r="O733" s="135"/>
      <c r="Q733" s="128"/>
      <c r="R733" s="128"/>
      <c r="S733" s="128"/>
      <c r="T733" s="128"/>
      <c r="U733" s="128"/>
      <c r="V733" s="128"/>
    </row>
    <row r="734" spans="1:22" s="113" customFormat="1" ht="9" customHeight="1">
      <c r="A734" s="140" t="s">
        <v>1</v>
      </c>
      <c r="B734" s="142">
        <f>SUM(B736:B767)</f>
        <v>772417.56324347295</v>
      </c>
      <c r="C734" s="142">
        <f>SUM(C736:C767)</f>
        <v>560725.03102400003</v>
      </c>
      <c r="D734" s="142">
        <f t="shared" ref="D734:K734" si="40">SUM(D736:D767)</f>
        <v>27974.299093999998</v>
      </c>
      <c r="E734" s="142">
        <f t="shared" si="40"/>
        <v>60.80369000000001</v>
      </c>
      <c r="F734" s="142">
        <f t="shared" si="40"/>
        <v>3804.5046710491001</v>
      </c>
      <c r="G734" s="142">
        <f t="shared" si="40"/>
        <v>197.35228900000001</v>
      </c>
      <c r="H734" s="142">
        <f t="shared" si="40"/>
        <v>27443.336967083997</v>
      </c>
      <c r="I734" s="142">
        <f t="shared" si="40"/>
        <v>13871.792384000002</v>
      </c>
      <c r="J734" s="142">
        <f t="shared" si="40"/>
        <v>13097.490817680002</v>
      </c>
      <c r="K734" s="142">
        <f t="shared" si="40"/>
        <v>125242.95230665998</v>
      </c>
      <c r="M734" s="135"/>
      <c r="N734" s="135"/>
      <c r="O734" s="135"/>
      <c r="Q734" s="128"/>
      <c r="R734" s="128"/>
      <c r="S734" s="128"/>
      <c r="T734" s="128"/>
      <c r="U734" s="128"/>
      <c r="V734" s="128"/>
    </row>
    <row r="735" spans="1:22" s="113" customFormat="1" ht="3.95" customHeight="1">
      <c r="A735" s="140"/>
      <c r="B735" s="142"/>
      <c r="C735" s="142"/>
      <c r="D735" s="142"/>
      <c r="E735" s="142"/>
      <c r="F735" s="142"/>
      <c r="G735" s="142"/>
      <c r="H735" s="142"/>
      <c r="I735" s="142"/>
      <c r="J735" s="142"/>
      <c r="K735" s="142"/>
      <c r="M735" s="135"/>
      <c r="N735" s="135"/>
      <c r="O735" s="135"/>
      <c r="Q735" s="128"/>
      <c r="R735" s="128"/>
      <c r="S735" s="128"/>
      <c r="T735" s="128"/>
      <c r="U735" s="128"/>
      <c r="V735" s="128"/>
    </row>
    <row r="736" spans="1:22" s="113" customFormat="1" ht="9" customHeight="1">
      <c r="A736" s="144" t="s">
        <v>104</v>
      </c>
      <c r="B736" s="145">
        <f>SUM(C736:K736)</f>
        <v>8207.1743287200006</v>
      </c>
      <c r="C736" s="145">
        <v>5918.3336829999998</v>
      </c>
      <c r="D736" s="145">
        <v>575.63720599999999</v>
      </c>
      <c r="E736" s="145">
        <v>0.39264900000000003</v>
      </c>
      <c r="F736" s="145">
        <v>0</v>
      </c>
      <c r="G736" s="145">
        <v>0</v>
      </c>
      <c r="H736" s="145">
        <v>234.2922093</v>
      </c>
      <c r="I736" s="145">
        <v>127.304114</v>
      </c>
      <c r="J736" s="145">
        <v>161.66126399999999</v>
      </c>
      <c r="K736" s="145">
        <v>1189.55320342</v>
      </c>
      <c r="M736" s="135"/>
      <c r="N736" s="135"/>
      <c r="O736" s="135"/>
      <c r="Q736" s="128"/>
      <c r="R736" s="128"/>
      <c r="S736" s="128"/>
      <c r="T736" s="128"/>
      <c r="U736" s="128"/>
      <c r="V736" s="128"/>
    </row>
    <row r="737" spans="1:22" s="113" customFormat="1" ht="9" customHeight="1">
      <c r="A737" s="144" t="s">
        <v>3</v>
      </c>
      <c r="B737" s="145">
        <f t="shared" ref="B737:B767" si="41">SUM(C737:K737)</f>
        <v>22883.871007630005</v>
      </c>
      <c r="C737" s="145">
        <v>16754.921731999999</v>
      </c>
      <c r="D737" s="145">
        <v>489.50739700000003</v>
      </c>
      <c r="E737" s="145">
        <v>3.1769729999999998</v>
      </c>
      <c r="F737" s="145">
        <v>144.54785032000001</v>
      </c>
      <c r="G737" s="145">
        <v>0</v>
      </c>
      <c r="H737" s="145">
        <v>899.49431075999996</v>
      </c>
      <c r="I737" s="145">
        <v>531.14732100000003</v>
      </c>
      <c r="J737" s="145">
        <v>384.71155399999998</v>
      </c>
      <c r="K737" s="145">
        <v>3676.3638695500003</v>
      </c>
      <c r="M737" s="135"/>
      <c r="N737" s="135"/>
      <c r="O737" s="135"/>
      <c r="Q737" s="128"/>
      <c r="R737" s="128"/>
      <c r="S737" s="128"/>
      <c r="T737" s="128"/>
      <c r="U737" s="128"/>
      <c r="V737" s="128"/>
    </row>
    <row r="738" spans="1:22" s="113" customFormat="1" ht="9" customHeight="1">
      <c r="A738" s="144" t="s">
        <v>105</v>
      </c>
      <c r="B738" s="145">
        <f>SUM(C738:K738)</f>
        <v>5353.6432748695997</v>
      </c>
      <c r="C738" s="145">
        <v>3855.567751</v>
      </c>
      <c r="D738" s="145">
        <v>191.12379799999999</v>
      </c>
      <c r="E738" s="145">
        <v>3.891858</v>
      </c>
      <c r="F738" s="145">
        <v>0.39304761960000001</v>
      </c>
      <c r="G738" s="145">
        <v>0</v>
      </c>
      <c r="H738" s="145">
        <v>386.18848638999998</v>
      </c>
      <c r="I738" s="145">
        <v>126.798681</v>
      </c>
      <c r="J738" s="145">
        <v>91.238957999999997</v>
      </c>
      <c r="K738" s="145">
        <v>698.44069486000001</v>
      </c>
      <c r="M738" s="135"/>
      <c r="N738" s="135"/>
      <c r="O738" s="135"/>
      <c r="Q738" s="128"/>
      <c r="R738" s="128"/>
      <c r="S738" s="128"/>
      <c r="T738" s="128"/>
      <c r="U738" s="128"/>
      <c r="V738" s="128"/>
    </row>
    <row r="739" spans="1:22" s="113" customFormat="1" ht="9" customHeight="1">
      <c r="A739" s="137" t="s">
        <v>5</v>
      </c>
      <c r="B739" s="121">
        <f t="shared" si="41"/>
        <v>7113.2801734460008</v>
      </c>
      <c r="C739" s="121">
        <v>3949.443487</v>
      </c>
      <c r="D739" s="121">
        <v>317.46131600000001</v>
      </c>
      <c r="E739" s="121">
        <v>7.7720000000000003E-3</v>
      </c>
      <c r="F739" s="121">
        <v>12.429979366</v>
      </c>
      <c r="G739" s="121">
        <v>85.376385999999997</v>
      </c>
      <c r="H739" s="121">
        <v>141.50197388000001</v>
      </c>
      <c r="I739" s="121">
        <v>80.278870999999995</v>
      </c>
      <c r="J739" s="121">
        <v>53.880540000000003</v>
      </c>
      <c r="K739" s="121">
        <v>2472.8998482000002</v>
      </c>
      <c r="M739" s="135"/>
      <c r="N739" s="135"/>
      <c r="O739" s="135"/>
      <c r="Q739" s="128"/>
      <c r="R739" s="128"/>
      <c r="S739" s="128"/>
      <c r="T739" s="128"/>
      <c r="U739" s="128"/>
      <c r="V739" s="128"/>
    </row>
    <row r="740" spans="1:22" s="113" customFormat="1" ht="9" customHeight="1">
      <c r="A740" s="144" t="s">
        <v>6</v>
      </c>
      <c r="B740" s="145">
        <f t="shared" si="41"/>
        <v>18629.803859831001</v>
      </c>
      <c r="C740" s="145">
        <v>13686.042946</v>
      </c>
      <c r="D740" s="145">
        <v>539.73779200000001</v>
      </c>
      <c r="E740" s="145">
        <v>9.6968350000000001</v>
      </c>
      <c r="F740" s="145">
        <v>96.857596541000007</v>
      </c>
      <c r="G740" s="145">
        <v>1.4482E-2</v>
      </c>
      <c r="H740" s="145">
        <v>629.29023158999996</v>
      </c>
      <c r="I740" s="145">
        <v>422.32384500000001</v>
      </c>
      <c r="J740" s="145">
        <v>364.14503500000001</v>
      </c>
      <c r="K740" s="145">
        <v>2881.6950967000002</v>
      </c>
      <c r="M740" s="135"/>
      <c r="N740" s="135"/>
      <c r="O740" s="135"/>
      <c r="Q740" s="128"/>
      <c r="R740" s="128"/>
      <c r="S740" s="128"/>
      <c r="T740" s="128"/>
      <c r="U740" s="128"/>
      <c r="V740" s="128"/>
    </row>
    <row r="741" spans="1:22" s="113" customFormat="1" ht="9" customHeight="1">
      <c r="A741" s="144" t="s">
        <v>7</v>
      </c>
      <c r="B741" s="145">
        <f t="shared" si="41"/>
        <v>5243.7683811510014</v>
      </c>
      <c r="C741" s="145">
        <v>3559.723778</v>
      </c>
      <c r="D741" s="145">
        <v>305.616648</v>
      </c>
      <c r="E741" s="145">
        <v>3.4057999999999998E-2</v>
      </c>
      <c r="F741" s="145">
        <v>108.367189681</v>
      </c>
      <c r="G741" s="145">
        <v>0</v>
      </c>
      <c r="H741" s="145">
        <v>325.1396378</v>
      </c>
      <c r="I741" s="145">
        <v>67.154512999999994</v>
      </c>
      <c r="J741" s="145">
        <v>90.056190999999998</v>
      </c>
      <c r="K741" s="145">
        <v>787.67636567</v>
      </c>
      <c r="M741" s="135"/>
      <c r="N741" s="135"/>
      <c r="O741" s="135"/>
      <c r="Q741" s="128"/>
      <c r="R741" s="128"/>
      <c r="S741" s="128"/>
      <c r="T741" s="128"/>
      <c r="U741" s="128"/>
      <c r="V741" s="128"/>
    </row>
    <row r="742" spans="1:22" s="113" customFormat="1" ht="9" customHeight="1">
      <c r="A742" s="144" t="s">
        <v>8</v>
      </c>
      <c r="B742" s="145">
        <f t="shared" si="41"/>
        <v>29742.838141376295</v>
      </c>
      <c r="C742" s="145">
        <v>22853.096951</v>
      </c>
      <c r="D742" s="145">
        <v>648.330917</v>
      </c>
      <c r="E742" s="145">
        <v>0.115491</v>
      </c>
      <c r="F742" s="145">
        <v>4.6845548463000002</v>
      </c>
      <c r="G742" s="145">
        <v>0</v>
      </c>
      <c r="H742" s="145">
        <v>2115.4698913000002</v>
      </c>
      <c r="I742" s="145">
        <v>226.67662000000001</v>
      </c>
      <c r="J742" s="145">
        <v>171.26937100000001</v>
      </c>
      <c r="K742" s="145">
        <v>3723.1943452300002</v>
      </c>
      <c r="M742" s="135"/>
      <c r="N742" s="135"/>
      <c r="O742" s="135"/>
      <c r="Q742" s="128"/>
      <c r="R742" s="128"/>
      <c r="S742" s="128"/>
      <c r="T742" s="128"/>
      <c r="U742" s="128"/>
      <c r="V742" s="128"/>
    </row>
    <row r="743" spans="1:22" s="113" customFormat="1" ht="9" customHeight="1">
      <c r="A743" s="137" t="s">
        <v>9</v>
      </c>
      <c r="B743" s="121">
        <f t="shared" si="41"/>
        <v>23357.641336919998</v>
      </c>
      <c r="C743" s="121">
        <v>17104.360237000001</v>
      </c>
      <c r="D743" s="121">
        <v>779.24915199999998</v>
      </c>
      <c r="E743" s="121">
        <v>1.6656280000000001</v>
      </c>
      <c r="F743" s="121">
        <v>137.24742275</v>
      </c>
      <c r="G743" s="121">
        <v>0</v>
      </c>
      <c r="H743" s="121">
        <v>791.73862475999999</v>
      </c>
      <c r="I743" s="121">
        <v>510.92006600000002</v>
      </c>
      <c r="J743" s="121">
        <v>413.03474599999998</v>
      </c>
      <c r="K743" s="121">
        <v>3619.4254604099997</v>
      </c>
      <c r="M743" s="135"/>
      <c r="N743" s="135"/>
      <c r="O743" s="135"/>
      <c r="Q743" s="128"/>
      <c r="R743" s="128"/>
      <c r="S743" s="128"/>
      <c r="T743" s="128"/>
      <c r="U743" s="128"/>
      <c r="V743" s="128"/>
    </row>
    <row r="744" spans="1:22" s="113" customFormat="1" ht="9" customHeight="1">
      <c r="A744" s="144" t="s">
        <v>10</v>
      </c>
      <c r="B744" s="145">
        <f t="shared" si="41"/>
        <v>87709.884620199999</v>
      </c>
      <c r="C744" s="145">
        <v>60801.301097000003</v>
      </c>
      <c r="D744" s="145">
        <v>3546.749315</v>
      </c>
      <c r="E744" s="145">
        <v>2.7366139999999999</v>
      </c>
      <c r="F744" s="145">
        <v>0</v>
      </c>
      <c r="G744" s="145">
        <v>0</v>
      </c>
      <c r="H744" s="145">
        <v>4869.7428370999996</v>
      </c>
      <c r="I744" s="145">
        <v>2618.0260079999998</v>
      </c>
      <c r="J744" s="145">
        <v>2518.8963979999999</v>
      </c>
      <c r="K744" s="145">
        <v>13352.4323511</v>
      </c>
      <c r="M744" s="135"/>
      <c r="N744" s="135"/>
      <c r="O744" s="135"/>
      <c r="Q744" s="128"/>
      <c r="R744" s="128"/>
      <c r="S744" s="128"/>
      <c r="T744" s="128"/>
      <c r="U744" s="128"/>
      <c r="V744" s="128"/>
    </row>
    <row r="745" spans="1:22" s="113" customFormat="1" ht="9" customHeight="1">
      <c r="A745" s="144" t="s">
        <v>11</v>
      </c>
      <c r="B745" s="145">
        <f t="shared" si="41"/>
        <v>10432.666866610001</v>
      </c>
      <c r="C745" s="145">
        <v>7531.7856849999998</v>
      </c>
      <c r="D745" s="145">
        <v>660.34315400000003</v>
      </c>
      <c r="E745" s="145">
        <v>0.165015</v>
      </c>
      <c r="F745" s="145">
        <v>0</v>
      </c>
      <c r="G745" s="145">
        <v>0</v>
      </c>
      <c r="H745" s="145">
        <v>206.07216403999999</v>
      </c>
      <c r="I745" s="145">
        <v>164.74150599999999</v>
      </c>
      <c r="J745" s="145">
        <v>183.55177</v>
      </c>
      <c r="K745" s="145">
        <v>1686.0075725700001</v>
      </c>
      <c r="M745" s="135"/>
      <c r="N745" s="135"/>
      <c r="O745" s="135"/>
      <c r="Q745" s="128"/>
      <c r="R745" s="128"/>
      <c r="S745" s="128"/>
      <c r="T745" s="128"/>
      <c r="U745" s="128"/>
      <c r="V745" s="128"/>
    </row>
    <row r="746" spans="1:22" s="113" customFormat="1" ht="9" customHeight="1">
      <c r="A746" s="144" t="s">
        <v>12</v>
      </c>
      <c r="B746" s="145">
        <f t="shared" si="41"/>
        <v>33367.277520179996</v>
      </c>
      <c r="C746" s="145">
        <v>24448.522437</v>
      </c>
      <c r="D746" s="145">
        <v>1000.404444</v>
      </c>
      <c r="E746" s="145">
        <v>13.561102</v>
      </c>
      <c r="F746" s="145">
        <v>0</v>
      </c>
      <c r="G746" s="145">
        <v>0</v>
      </c>
      <c r="H746" s="145">
        <v>1254.38029312</v>
      </c>
      <c r="I746" s="145">
        <v>534.306016</v>
      </c>
      <c r="J746" s="145">
        <v>529.183629</v>
      </c>
      <c r="K746" s="145">
        <v>5586.9195990599992</v>
      </c>
      <c r="M746" s="135"/>
      <c r="N746" s="135"/>
      <c r="O746" s="135"/>
      <c r="Q746" s="128"/>
      <c r="R746" s="128"/>
      <c r="S746" s="128"/>
      <c r="T746" s="128"/>
      <c r="U746" s="128"/>
      <c r="V746" s="128"/>
    </row>
    <row r="747" spans="1:22" s="113" customFormat="1" ht="9" customHeight="1">
      <c r="A747" s="137" t="s">
        <v>13</v>
      </c>
      <c r="B747" s="121">
        <f t="shared" si="41"/>
        <v>17090.098181108599</v>
      </c>
      <c r="C747" s="121">
        <v>13434.788427</v>
      </c>
      <c r="D747" s="121">
        <v>479.07399700000002</v>
      </c>
      <c r="E747" s="121">
        <v>0</v>
      </c>
      <c r="F747" s="121">
        <v>4.3470066086000001</v>
      </c>
      <c r="G747" s="121">
        <v>0</v>
      </c>
      <c r="H747" s="121">
        <v>273.52016262000001</v>
      </c>
      <c r="I747" s="121">
        <v>228.33190400000001</v>
      </c>
      <c r="J747" s="121">
        <v>92.782706000000005</v>
      </c>
      <c r="K747" s="121">
        <v>2577.2539778800001</v>
      </c>
      <c r="M747" s="135"/>
      <c r="N747" s="135"/>
      <c r="O747" s="135"/>
      <c r="Q747" s="128"/>
      <c r="R747" s="128"/>
      <c r="S747" s="128"/>
      <c r="T747" s="128"/>
      <c r="U747" s="128"/>
      <c r="V747" s="128"/>
    </row>
    <row r="748" spans="1:22" s="113" customFormat="1" ht="9" customHeight="1">
      <c r="A748" s="144" t="s">
        <v>14</v>
      </c>
      <c r="B748" s="145">
        <f t="shared" si="41"/>
        <v>15392.95994716</v>
      </c>
      <c r="C748" s="145">
        <v>11154.084546</v>
      </c>
      <c r="D748" s="145">
        <v>1145.567317</v>
      </c>
      <c r="E748" s="145">
        <v>1.9910000000000001E-2</v>
      </c>
      <c r="F748" s="145">
        <v>0</v>
      </c>
      <c r="G748" s="145">
        <v>0</v>
      </c>
      <c r="H748" s="145">
        <v>728.50354550999998</v>
      </c>
      <c r="I748" s="145">
        <v>239.06048799999999</v>
      </c>
      <c r="J748" s="145">
        <v>158.51450868000001</v>
      </c>
      <c r="K748" s="145">
        <v>1967.2096319699999</v>
      </c>
      <c r="M748" s="135"/>
      <c r="N748" s="135"/>
      <c r="O748" s="135"/>
      <c r="Q748" s="128"/>
      <c r="R748" s="128"/>
      <c r="S748" s="128"/>
      <c r="T748" s="128"/>
      <c r="U748" s="128"/>
      <c r="V748" s="128"/>
    </row>
    <row r="749" spans="1:22" s="113" customFormat="1" ht="9" customHeight="1">
      <c r="A749" s="144" t="s">
        <v>15</v>
      </c>
      <c r="B749" s="145">
        <f t="shared" si="41"/>
        <v>52679.505717210006</v>
      </c>
      <c r="C749" s="145">
        <v>37687.145321999997</v>
      </c>
      <c r="D749" s="145">
        <v>1610.278879</v>
      </c>
      <c r="E749" s="145">
        <v>13.020578</v>
      </c>
      <c r="F749" s="145">
        <v>0</v>
      </c>
      <c r="G749" s="145">
        <v>0</v>
      </c>
      <c r="H749" s="145">
        <v>1947.19375941</v>
      </c>
      <c r="I749" s="145">
        <v>988.34956099999999</v>
      </c>
      <c r="J749" s="145">
        <v>1204.1097150000001</v>
      </c>
      <c r="K749" s="145">
        <v>9229.4079028000015</v>
      </c>
      <c r="M749" s="135"/>
      <c r="N749" s="135"/>
      <c r="O749" s="135"/>
      <c r="Q749" s="128"/>
      <c r="R749" s="128"/>
      <c r="S749" s="128"/>
      <c r="T749" s="128"/>
      <c r="U749" s="128"/>
      <c r="V749" s="128"/>
    </row>
    <row r="750" spans="1:22" s="113" customFormat="1" ht="9" customHeight="1">
      <c r="A750" s="144" t="s">
        <v>16</v>
      </c>
      <c r="B750" s="145">
        <f t="shared" si="41"/>
        <v>102335.59826217999</v>
      </c>
      <c r="C750" s="145">
        <v>78397.970251999999</v>
      </c>
      <c r="D750" s="145">
        <v>2539.7440059999999</v>
      </c>
      <c r="E750" s="145">
        <v>0.55464899999999995</v>
      </c>
      <c r="F750" s="145">
        <v>0</v>
      </c>
      <c r="G750" s="145">
        <v>0</v>
      </c>
      <c r="H750" s="145">
        <v>3162.2059398800002</v>
      </c>
      <c r="I750" s="145">
        <v>1247.9736929999999</v>
      </c>
      <c r="J750" s="145">
        <v>1533.3124640000001</v>
      </c>
      <c r="K750" s="145">
        <v>15453.837258299998</v>
      </c>
      <c r="M750" s="135"/>
      <c r="N750" s="135"/>
      <c r="O750" s="135"/>
      <c r="Q750" s="128"/>
      <c r="R750" s="128"/>
      <c r="S750" s="128"/>
      <c r="T750" s="128"/>
      <c r="U750" s="128"/>
      <c r="V750" s="128"/>
    </row>
    <row r="751" spans="1:22" s="113" customFormat="1" ht="9" customHeight="1">
      <c r="A751" s="137" t="s">
        <v>17</v>
      </c>
      <c r="B751" s="121">
        <f t="shared" si="41"/>
        <v>23653.818961257999</v>
      </c>
      <c r="C751" s="121">
        <v>17501.256139000001</v>
      </c>
      <c r="D751" s="121">
        <v>1264.5534150000001</v>
      </c>
      <c r="E751" s="121">
        <v>1.3527119999999999</v>
      </c>
      <c r="F751" s="121">
        <v>168.01212870800001</v>
      </c>
      <c r="G751" s="121">
        <v>0</v>
      </c>
      <c r="H751" s="121">
        <v>265.99882873000001</v>
      </c>
      <c r="I751" s="121">
        <v>461.58877100000001</v>
      </c>
      <c r="J751" s="121">
        <v>355.89738899999998</v>
      </c>
      <c r="K751" s="121">
        <v>3635.1595778199999</v>
      </c>
      <c r="M751" s="135"/>
      <c r="N751" s="135"/>
      <c r="O751" s="135"/>
      <c r="Q751" s="128"/>
      <c r="R751" s="128"/>
      <c r="S751" s="128"/>
      <c r="T751" s="128"/>
      <c r="U751" s="128"/>
      <c r="V751" s="128"/>
    </row>
    <row r="752" spans="1:22" s="113" customFormat="1" ht="9" customHeight="1">
      <c r="A752" s="144" t="s">
        <v>18</v>
      </c>
      <c r="B752" s="145">
        <f t="shared" si="41"/>
        <v>10447.25644995</v>
      </c>
      <c r="C752" s="145">
        <v>8320.9457949999996</v>
      </c>
      <c r="D752" s="145">
        <v>525.70910600000002</v>
      </c>
      <c r="E752" s="145">
        <v>3.4123000000000001E-2</v>
      </c>
      <c r="F752" s="145">
        <v>0</v>
      </c>
      <c r="G752" s="145">
        <v>0</v>
      </c>
      <c r="H752" s="145">
        <v>233.11856215</v>
      </c>
      <c r="I752" s="145">
        <v>149.50550999999999</v>
      </c>
      <c r="J752" s="145">
        <v>138.196876</v>
      </c>
      <c r="K752" s="145">
        <v>1079.7464777999999</v>
      </c>
      <c r="M752" s="135"/>
      <c r="N752" s="135"/>
      <c r="O752" s="135"/>
      <c r="Q752" s="128"/>
      <c r="R752" s="128"/>
      <c r="S752" s="128"/>
      <c r="T752" s="128"/>
      <c r="U752" s="128"/>
      <c r="V752" s="128"/>
    </row>
    <row r="753" spans="1:22" s="113" customFormat="1" ht="9" customHeight="1">
      <c r="A753" s="144" t="s">
        <v>19</v>
      </c>
      <c r="B753" s="145">
        <f t="shared" si="41"/>
        <v>7804.9955076240003</v>
      </c>
      <c r="C753" s="145">
        <v>5412.8029829999996</v>
      </c>
      <c r="D753" s="145">
        <v>472.81524100000001</v>
      </c>
      <c r="E753" s="145">
        <v>7.5049000000000005E-2</v>
      </c>
      <c r="F753" s="145">
        <v>0</v>
      </c>
      <c r="G753" s="145">
        <v>0</v>
      </c>
      <c r="H753" s="145">
        <v>281.81562592400002</v>
      </c>
      <c r="I753" s="145">
        <v>91.282312000000005</v>
      </c>
      <c r="J753" s="145">
        <v>44.158506000000003</v>
      </c>
      <c r="K753" s="145">
        <v>1502.0457907</v>
      </c>
      <c r="M753" s="135"/>
      <c r="N753" s="135"/>
      <c r="O753" s="135"/>
      <c r="Q753" s="128"/>
      <c r="R753" s="128"/>
      <c r="S753" s="128"/>
      <c r="T753" s="128"/>
      <c r="U753" s="128"/>
      <c r="V753" s="128"/>
    </row>
    <row r="754" spans="1:22" s="113" customFormat="1" ht="9" customHeight="1">
      <c r="A754" s="144" t="s">
        <v>20</v>
      </c>
      <c r="B754" s="145">
        <f t="shared" si="41"/>
        <v>36196.898425553998</v>
      </c>
      <c r="C754" s="145">
        <v>26143.911418</v>
      </c>
      <c r="D754" s="145">
        <v>700.77654399999994</v>
      </c>
      <c r="E754" s="145">
        <v>1.645915</v>
      </c>
      <c r="F754" s="145">
        <v>64.767735404000007</v>
      </c>
      <c r="G754" s="145">
        <v>0</v>
      </c>
      <c r="H754" s="145">
        <v>1432.2181037800001</v>
      </c>
      <c r="I754" s="145">
        <v>1104.6906650000001</v>
      </c>
      <c r="J754" s="145">
        <v>1039.1114250000001</v>
      </c>
      <c r="K754" s="145">
        <v>5709.7766193700008</v>
      </c>
      <c r="M754" s="135"/>
      <c r="N754" s="135"/>
      <c r="O754" s="135"/>
      <c r="Q754" s="128"/>
      <c r="R754" s="128"/>
      <c r="S754" s="128"/>
      <c r="T754" s="128"/>
      <c r="U754" s="128"/>
      <c r="V754" s="128"/>
    </row>
    <row r="755" spans="1:22" s="113" customFormat="1" ht="9" customHeight="1">
      <c r="A755" s="137" t="s">
        <v>21</v>
      </c>
      <c r="B755" s="121">
        <f t="shared" si="41"/>
        <v>19517.300176577395</v>
      </c>
      <c r="C755" s="121">
        <v>14913.239208999999</v>
      </c>
      <c r="D755" s="121">
        <v>1290.1438089999999</v>
      </c>
      <c r="E755" s="121">
        <v>8.8907E-2</v>
      </c>
      <c r="F755" s="121">
        <v>6.2467930974000003</v>
      </c>
      <c r="G755" s="121">
        <v>6.3562909999999997</v>
      </c>
      <c r="H755" s="121">
        <v>238.01783177999999</v>
      </c>
      <c r="I755" s="121">
        <v>222.00102100000001</v>
      </c>
      <c r="J755" s="121">
        <v>139.200253</v>
      </c>
      <c r="K755" s="121">
        <v>2702.0060616999999</v>
      </c>
      <c r="M755" s="135"/>
      <c r="N755" s="135"/>
      <c r="O755" s="135"/>
      <c r="Q755" s="128"/>
      <c r="R755" s="128"/>
      <c r="S755" s="128"/>
      <c r="T755" s="128"/>
      <c r="U755" s="128"/>
      <c r="V755" s="128"/>
    </row>
    <row r="756" spans="1:22" s="113" customFormat="1" ht="9" customHeight="1">
      <c r="A756" s="144" t="s">
        <v>22</v>
      </c>
      <c r="B756" s="145">
        <f t="shared" si="41"/>
        <v>33576.943347970002</v>
      </c>
      <c r="C756" s="145">
        <v>25462.510992</v>
      </c>
      <c r="D756" s="145">
        <v>1384.927238</v>
      </c>
      <c r="E756" s="145">
        <v>0.61263100000000004</v>
      </c>
      <c r="F756" s="145">
        <v>0</v>
      </c>
      <c r="G756" s="145">
        <v>0</v>
      </c>
      <c r="H756" s="145">
        <v>440.96710658000001</v>
      </c>
      <c r="I756" s="145">
        <v>450.16135400000002</v>
      </c>
      <c r="J756" s="145">
        <v>631.20029299999999</v>
      </c>
      <c r="K756" s="145">
        <v>5206.5637333899995</v>
      </c>
      <c r="M756" s="135"/>
      <c r="N756" s="135"/>
      <c r="O756" s="135"/>
      <c r="Q756" s="128"/>
      <c r="R756" s="128"/>
      <c r="S756" s="128"/>
      <c r="T756" s="128"/>
      <c r="U756" s="128"/>
      <c r="V756" s="128"/>
    </row>
    <row r="757" spans="1:22" s="113" customFormat="1" ht="9" customHeight="1">
      <c r="A757" s="144" t="s">
        <v>23</v>
      </c>
      <c r="B757" s="145">
        <f t="shared" si="41"/>
        <v>13831.209440590001</v>
      </c>
      <c r="C757" s="145">
        <v>9485.8759470000005</v>
      </c>
      <c r="D757" s="145">
        <v>624.56458299999997</v>
      </c>
      <c r="E757" s="145">
        <v>0.71891899999999997</v>
      </c>
      <c r="F757" s="145">
        <v>0</v>
      </c>
      <c r="G757" s="145">
        <v>0</v>
      </c>
      <c r="H757" s="145">
        <v>773.61295874999996</v>
      </c>
      <c r="I757" s="145">
        <v>242.026961</v>
      </c>
      <c r="J757" s="145">
        <v>313.356314</v>
      </c>
      <c r="K757" s="145">
        <v>2391.0537578399999</v>
      </c>
      <c r="M757" s="135"/>
      <c r="N757" s="135"/>
      <c r="O757" s="135"/>
      <c r="Q757" s="128"/>
      <c r="R757" s="128"/>
      <c r="S757" s="128"/>
      <c r="T757" s="128"/>
      <c r="U757" s="128"/>
      <c r="V757" s="128"/>
    </row>
    <row r="758" spans="1:22" s="113" customFormat="1" ht="9" customHeight="1">
      <c r="A758" s="144" t="s">
        <v>106</v>
      </c>
      <c r="B758" s="145">
        <f t="shared" si="41"/>
        <v>10311.133091115</v>
      </c>
      <c r="C758" s="145">
        <v>7073.2858310000001</v>
      </c>
      <c r="D758" s="145">
        <v>419.75846000000001</v>
      </c>
      <c r="E758" s="145">
        <v>3.07491</v>
      </c>
      <c r="F758" s="145">
        <v>21.268879644999998</v>
      </c>
      <c r="G758" s="145">
        <v>0</v>
      </c>
      <c r="H758" s="145">
        <v>780.99825275000001</v>
      </c>
      <c r="I758" s="145">
        <v>332.483859</v>
      </c>
      <c r="J758" s="145">
        <v>282.47443900000002</v>
      </c>
      <c r="K758" s="145">
        <v>1397.78845972</v>
      </c>
      <c r="M758" s="135"/>
      <c r="N758" s="135"/>
      <c r="O758" s="135"/>
      <c r="Q758" s="128"/>
      <c r="R758" s="128"/>
      <c r="S758" s="128"/>
      <c r="T758" s="128"/>
      <c r="U758" s="128"/>
      <c r="V758" s="128"/>
    </row>
    <row r="759" spans="1:22" s="113" customFormat="1" ht="9" customHeight="1">
      <c r="A759" s="137" t="s">
        <v>25</v>
      </c>
      <c r="B759" s="121">
        <f t="shared" si="41"/>
        <v>17398.779025920001</v>
      </c>
      <c r="C759" s="121">
        <v>11545.195006</v>
      </c>
      <c r="D759" s="121">
        <v>693.55659700000001</v>
      </c>
      <c r="E759" s="121">
        <v>0.11207</v>
      </c>
      <c r="F759" s="121">
        <v>0</v>
      </c>
      <c r="G759" s="121">
        <v>0</v>
      </c>
      <c r="H759" s="121">
        <v>1433.29785741</v>
      </c>
      <c r="I759" s="121">
        <v>224.30773400000001</v>
      </c>
      <c r="J759" s="121">
        <v>249.58475200000001</v>
      </c>
      <c r="K759" s="121">
        <v>3252.7250095099998</v>
      </c>
      <c r="M759" s="135"/>
      <c r="N759" s="135"/>
      <c r="O759" s="135"/>
      <c r="Q759" s="128"/>
      <c r="R759" s="128"/>
      <c r="S759" s="128"/>
      <c r="T759" s="128"/>
      <c r="U759" s="128"/>
      <c r="V759" s="128"/>
    </row>
    <row r="760" spans="1:22" s="113" customFormat="1" ht="9" customHeight="1">
      <c r="A760" s="144" t="s">
        <v>26</v>
      </c>
      <c r="B760" s="145">
        <f t="shared" si="41"/>
        <v>18597.9956255092</v>
      </c>
      <c r="C760" s="145">
        <v>13713.166545</v>
      </c>
      <c r="D760" s="145">
        <v>476.44175799999999</v>
      </c>
      <c r="E760" s="145">
        <v>0.59496499999999997</v>
      </c>
      <c r="F760" s="145">
        <v>10.073297779200001</v>
      </c>
      <c r="G760" s="145">
        <v>0</v>
      </c>
      <c r="H760" s="145">
        <v>827.74261861000002</v>
      </c>
      <c r="I760" s="145">
        <v>369.86024800000001</v>
      </c>
      <c r="J760" s="145">
        <v>414.94687900000002</v>
      </c>
      <c r="K760" s="145">
        <v>2785.1693141199994</v>
      </c>
      <c r="M760" s="135"/>
      <c r="N760" s="135"/>
      <c r="O760" s="135"/>
      <c r="Q760" s="128"/>
      <c r="R760" s="128"/>
      <c r="S760" s="128"/>
      <c r="T760" s="128"/>
      <c r="U760" s="128"/>
      <c r="V760" s="128"/>
    </row>
    <row r="761" spans="1:22" s="113" customFormat="1" ht="9" customHeight="1">
      <c r="A761" s="144" t="s">
        <v>27</v>
      </c>
      <c r="B761" s="145">
        <f t="shared" si="41"/>
        <v>21399.505095879998</v>
      </c>
      <c r="C761" s="145">
        <v>13744.951381999999</v>
      </c>
      <c r="D761" s="145">
        <v>415.558626</v>
      </c>
      <c r="E761" s="145">
        <v>1.2393510000000001</v>
      </c>
      <c r="F761" s="145">
        <v>185.15499507000001</v>
      </c>
      <c r="G761" s="145">
        <v>0</v>
      </c>
      <c r="H761" s="145">
        <v>734.41840167999999</v>
      </c>
      <c r="I761" s="145">
        <v>438.45197100000001</v>
      </c>
      <c r="J761" s="145">
        <v>359.30523199999999</v>
      </c>
      <c r="K761" s="145">
        <v>5520.4251371299997</v>
      </c>
      <c r="M761" s="135"/>
      <c r="N761" s="135"/>
      <c r="O761" s="135"/>
      <c r="Q761" s="128"/>
      <c r="R761" s="128"/>
      <c r="S761" s="128"/>
      <c r="T761" s="128"/>
      <c r="U761" s="128"/>
      <c r="V761" s="128"/>
    </row>
    <row r="762" spans="1:22" s="113" customFormat="1" ht="9" customHeight="1">
      <c r="A762" s="144" t="s">
        <v>28</v>
      </c>
      <c r="B762" s="145">
        <f t="shared" si="41"/>
        <v>21678.211741840001</v>
      </c>
      <c r="C762" s="145">
        <v>14554.229498000001</v>
      </c>
      <c r="D762" s="145">
        <v>692.63907900000004</v>
      </c>
      <c r="E762" s="145">
        <v>0.30114299999999999</v>
      </c>
      <c r="F762" s="145">
        <v>0</v>
      </c>
      <c r="G762" s="145">
        <v>87.183586000000005</v>
      </c>
      <c r="H762" s="145">
        <v>149.30965904000001</v>
      </c>
      <c r="I762" s="145">
        <v>230.63379699999999</v>
      </c>
      <c r="J762" s="145">
        <v>159.51698999999999</v>
      </c>
      <c r="K762" s="145">
        <v>5804.3979897999998</v>
      </c>
      <c r="M762" s="135"/>
      <c r="N762" s="135"/>
      <c r="O762" s="135"/>
      <c r="Q762" s="128"/>
      <c r="R762" s="128"/>
      <c r="S762" s="128"/>
      <c r="T762" s="128"/>
      <c r="U762" s="128"/>
      <c r="V762" s="128"/>
    </row>
    <row r="763" spans="1:22" s="113" customFormat="1" ht="9" customHeight="1">
      <c r="A763" s="137" t="s">
        <v>29</v>
      </c>
      <c r="B763" s="121">
        <f t="shared" si="41"/>
        <v>23715.234849159999</v>
      </c>
      <c r="C763" s="121">
        <v>15517.236201</v>
      </c>
      <c r="D763" s="121">
        <v>725.67859899999996</v>
      </c>
      <c r="E763" s="121">
        <v>1.6544449999999999</v>
      </c>
      <c r="F763" s="121">
        <v>2659.0575279999998</v>
      </c>
      <c r="G763" s="121">
        <v>2.6026989999999999</v>
      </c>
      <c r="H763" s="121">
        <v>517.10580948999996</v>
      </c>
      <c r="I763" s="121">
        <v>441.41316899999998</v>
      </c>
      <c r="J763" s="121">
        <v>322.13782600000002</v>
      </c>
      <c r="K763" s="121">
        <v>3528.3485726700001</v>
      </c>
      <c r="M763" s="135"/>
      <c r="N763" s="135"/>
      <c r="O763" s="135"/>
      <c r="Q763" s="128"/>
      <c r="R763" s="128"/>
      <c r="S763" s="128"/>
      <c r="T763" s="128"/>
      <c r="U763" s="128"/>
      <c r="V763" s="128"/>
    </row>
    <row r="764" spans="1:22" s="113" customFormat="1" ht="9" customHeight="1">
      <c r="A764" s="144" t="s">
        <v>30</v>
      </c>
      <c r="B764" s="145">
        <f t="shared" si="41"/>
        <v>7644.8519807299999</v>
      </c>
      <c r="C764" s="145">
        <v>5698.8602140000003</v>
      </c>
      <c r="D764" s="145">
        <v>425.04004400000002</v>
      </c>
      <c r="E764" s="145">
        <v>7.3653999999999997E-2</v>
      </c>
      <c r="F764" s="145">
        <v>0</v>
      </c>
      <c r="G764" s="145">
        <v>0</v>
      </c>
      <c r="H764" s="145">
        <v>81.230119259999995</v>
      </c>
      <c r="I764" s="145">
        <v>53.340378000000001</v>
      </c>
      <c r="J764" s="145">
        <v>42.775719000000002</v>
      </c>
      <c r="K764" s="145">
        <v>1343.5318524700001</v>
      </c>
      <c r="M764" s="135"/>
      <c r="N764" s="135"/>
      <c r="O764" s="135"/>
      <c r="Q764" s="128"/>
      <c r="R764" s="128"/>
      <c r="S764" s="128"/>
      <c r="T764" s="128"/>
      <c r="U764" s="128"/>
      <c r="V764" s="128"/>
    </row>
    <row r="765" spans="1:22" s="113" customFormat="1" ht="9" customHeight="1">
      <c r="A765" s="144" t="s">
        <v>31</v>
      </c>
      <c r="B765" s="145">
        <f t="shared" si="41"/>
        <v>43414.414077310008</v>
      </c>
      <c r="C765" s="145">
        <v>34543.425281999997</v>
      </c>
      <c r="D765" s="145">
        <v>1298.55645</v>
      </c>
      <c r="E765" s="145">
        <v>0.18576400000000001</v>
      </c>
      <c r="F765" s="145">
        <v>160.67871120999999</v>
      </c>
      <c r="G765" s="145">
        <v>15.818845</v>
      </c>
      <c r="H765" s="145">
        <v>708.47234572000002</v>
      </c>
      <c r="I765" s="145">
        <v>503.62083000000001</v>
      </c>
      <c r="J765" s="145">
        <v>401.07176500000003</v>
      </c>
      <c r="K765" s="145">
        <v>5782.5840843799997</v>
      </c>
      <c r="M765" s="135"/>
      <c r="N765" s="135"/>
      <c r="O765" s="135"/>
      <c r="Q765" s="128"/>
      <c r="R765" s="128"/>
      <c r="S765" s="128"/>
      <c r="T765" s="128"/>
      <c r="U765" s="128"/>
      <c r="V765" s="128"/>
    </row>
    <row r="766" spans="1:22" s="113" customFormat="1" ht="9" customHeight="1">
      <c r="A766" s="144" t="s">
        <v>32</v>
      </c>
      <c r="B766" s="145">
        <f t="shared" si="41"/>
        <v>13248.940719013002</v>
      </c>
      <c r="C766" s="145">
        <v>9121.2958089999993</v>
      </c>
      <c r="D766" s="145">
        <v>883.78678100000002</v>
      </c>
      <c r="E766" s="145">
        <v>0</v>
      </c>
      <c r="F766" s="145">
        <v>20.369954403000001</v>
      </c>
      <c r="G766" s="145">
        <v>0</v>
      </c>
      <c r="H766" s="145">
        <v>298.39366257</v>
      </c>
      <c r="I766" s="145">
        <v>332.96363100000002</v>
      </c>
      <c r="J766" s="145">
        <v>203.60883200000001</v>
      </c>
      <c r="K766" s="145">
        <v>2388.5220490400002</v>
      </c>
      <c r="M766" s="135"/>
      <c r="N766" s="135"/>
      <c r="O766" s="135"/>
      <c r="Q766" s="128"/>
      <c r="R766" s="128"/>
      <c r="S766" s="128"/>
      <c r="T766" s="128"/>
      <c r="U766" s="128"/>
      <c r="V766" s="128"/>
    </row>
    <row r="767" spans="1:22" s="113" customFormat="1" ht="9" customHeight="1">
      <c r="A767" s="137" t="s">
        <v>33</v>
      </c>
      <c r="B767" s="121">
        <f t="shared" si="41"/>
        <v>10440.063108880002</v>
      </c>
      <c r="C767" s="121">
        <v>6835.7544420000004</v>
      </c>
      <c r="D767" s="121">
        <v>850.96742600000005</v>
      </c>
      <c r="E767" s="121">
        <v>0</v>
      </c>
      <c r="F767" s="121">
        <v>0</v>
      </c>
      <c r="G767" s="121">
        <v>0</v>
      </c>
      <c r="H767" s="121">
        <v>281.88515539999997</v>
      </c>
      <c r="I767" s="121">
        <v>110.06696599999999</v>
      </c>
      <c r="J767" s="121">
        <v>50.598478</v>
      </c>
      <c r="K767" s="121">
        <v>2310.7906414800004</v>
      </c>
      <c r="M767" s="135"/>
      <c r="N767" s="135"/>
      <c r="O767" s="135"/>
      <c r="Q767" s="128"/>
      <c r="R767" s="128"/>
      <c r="S767" s="128"/>
      <c r="T767" s="128"/>
      <c r="U767" s="128"/>
      <c r="V767" s="128"/>
    </row>
    <row r="768" spans="1:22" s="113" customFormat="1" ht="9" customHeight="1">
      <c r="A768" s="140"/>
      <c r="B768" s="142"/>
      <c r="C768" s="142"/>
      <c r="D768" s="142"/>
      <c r="E768" s="142"/>
      <c r="F768" s="142"/>
      <c r="G768" s="142"/>
      <c r="H768" s="142"/>
      <c r="I768" s="142"/>
      <c r="J768" s="142"/>
      <c r="K768" s="142"/>
      <c r="M768" s="135"/>
      <c r="N768" s="135"/>
      <c r="O768" s="135"/>
      <c r="Q768" s="128"/>
      <c r="R768" s="128"/>
      <c r="S768" s="128"/>
      <c r="T768" s="128"/>
      <c r="U768" s="128"/>
      <c r="V768" s="128"/>
    </row>
    <row r="769" spans="1:22" s="113" customFormat="1" ht="9" customHeight="1">
      <c r="A769" s="140" t="s">
        <v>71</v>
      </c>
      <c r="B769" s="141"/>
      <c r="C769" s="141"/>
      <c r="D769" s="141"/>
      <c r="E769" s="141"/>
      <c r="F769" s="141"/>
      <c r="G769" s="141"/>
      <c r="H769" s="141"/>
      <c r="I769" s="141"/>
      <c r="J769" s="141"/>
      <c r="K769" s="141"/>
      <c r="L769" s="133"/>
      <c r="M769" s="135"/>
      <c r="N769" s="135"/>
      <c r="O769" s="135"/>
      <c r="Q769" s="128"/>
      <c r="R769" s="128"/>
      <c r="S769" s="128"/>
      <c r="T769" s="128"/>
      <c r="U769" s="128"/>
      <c r="V769" s="128"/>
    </row>
    <row r="770" spans="1:22" s="113" customFormat="1" ht="9" customHeight="1">
      <c r="A770" s="140" t="s">
        <v>1</v>
      </c>
      <c r="B770" s="142">
        <f>SUM(B772:B803)</f>
        <v>844045.17657493229</v>
      </c>
      <c r="C770" s="142">
        <f t="shared" ref="C770:K770" si="42">SUM(C772:C803)</f>
        <v>609869.6636470001</v>
      </c>
      <c r="D770" s="142">
        <f t="shared" si="42"/>
        <v>30428.482882999993</v>
      </c>
      <c r="E770" s="142">
        <f t="shared" si="42"/>
        <v>27.786985999999999</v>
      </c>
      <c r="F770" s="142">
        <f t="shared" si="42"/>
        <v>4137.0186162118798</v>
      </c>
      <c r="G770" s="142">
        <f t="shared" si="42"/>
        <v>230.16327099999998</v>
      </c>
      <c r="H770" s="142">
        <f t="shared" si="42"/>
        <v>29268.123003089997</v>
      </c>
      <c r="I770" s="142">
        <f t="shared" si="42"/>
        <v>13850.222437999997</v>
      </c>
      <c r="J770" s="142">
        <f t="shared" si="42"/>
        <v>13636.633926999999</v>
      </c>
      <c r="K770" s="142">
        <f t="shared" si="42"/>
        <v>142597.08180362999</v>
      </c>
      <c r="M770" s="135"/>
      <c r="N770" s="135"/>
      <c r="O770" s="135"/>
      <c r="Q770" s="128"/>
      <c r="R770" s="128"/>
      <c r="S770" s="128"/>
      <c r="T770" s="128"/>
      <c r="U770" s="128"/>
      <c r="V770" s="128"/>
    </row>
    <row r="771" spans="1:22" s="113" customFormat="1" ht="3.95" customHeight="1">
      <c r="A771" s="140"/>
      <c r="B771" s="142"/>
      <c r="C771" s="142"/>
      <c r="D771" s="142"/>
      <c r="E771" s="142"/>
      <c r="F771" s="142"/>
      <c r="G771" s="142"/>
      <c r="H771" s="142"/>
      <c r="I771" s="142"/>
      <c r="J771" s="142"/>
      <c r="K771" s="142"/>
      <c r="M771" s="135"/>
      <c r="N771" s="135"/>
      <c r="O771" s="135"/>
      <c r="Q771" s="128"/>
      <c r="R771" s="128"/>
      <c r="S771" s="128"/>
      <c r="T771" s="128"/>
      <c r="U771" s="128"/>
      <c r="V771" s="128"/>
    </row>
    <row r="772" spans="1:22" s="113" customFormat="1" ht="9" customHeight="1">
      <c r="A772" s="144" t="s">
        <v>104</v>
      </c>
      <c r="B772" s="145">
        <f>SUM(C772:K772)</f>
        <v>9225.5088317000009</v>
      </c>
      <c r="C772" s="145">
        <v>6677.8977869999999</v>
      </c>
      <c r="D772" s="145">
        <v>618.60224400000004</v>
      </c>
      <c r="E772" s="145">
        <v>0.38746399999999998</v>
      </c>
      <c r="F772" s="145">
        <v>0</v>
      </c>
      <c r="G772" s="145">
        <v>0</v>
      </c>
      <c r="H772" s="145">
        <v>310.88182069999999</v>
      </c>
      <c r="I772" s="145">
        <v>160.56551899999999</v>
      </c>
      <c r="J772" s="145">
        <v>171.949342</v>
      </c>
      <c r="K772" s="145">
        <v>1285.224655</v>
      </c>
      <c r="M772" s="135"/>
      <c r="N772" s="135"/>
      <c r="O772" s="135"/>
      <c r="Q772" s="128"/>
      <c r="R772" s="128"/>
      <c r="S772" s="128"/>
      <c r="T772" s="128"/>
      <c r="U772" s="128"/>
      <c r="V772" s="128"/>
    </row>
    <row r="773" spans="1:22" s="113" customFormat="1" ht="9" customHeight="1">
      <c r="A773" s="144" t="s">
        <v>3</v>
      </c>
      <c r="B773" s="145">
        <f t="shared" ref="B773:B803" si="43">SUM(C773:K773)</f>
        <v>24633.384942789999</v>
      </c>
      <c r="C773" s="145">
        <v>17400.945649000001</v>
      </c>
      <c r="D773" s="145">
        <v>540.12433399999998</v>
      </c>
      <c r="E773" s="145">
        <v>1.190904</v>
      </c>
      <c r="F773" s="145">
        <v>158.50642698999999</v>
      </c>
      <c r="G773" s="145">
        <v>0</v>
      </c>
      <c r="H773" s="145">
        <v>1079.1227957999999</v>
      </c>
      <c r="I773" s="145">
        <v>463.14769699999999</v>
      </c>
      <c r="J773" s="145">
        <v>367.51165600000002</v>
      </c>
      <c r="K773" s="145">
        <v>4622.8354799999997</v>
      </c>
      <c r="M773" s="135"/>
      <c r="N773" s="135"/>
      <c r="O773" s="135"/>
      <c r="Q773" s="128"/>
      <c r="R773" s="128"/>
      <c r="S773" s="128"/>
      <c r="T773" s="128"/>
      <c r="U773" s="128"/>
      <c r="V773" s="128"/>
    </row>
    <row r="774" spans="1:22" s="113" customFormat="1" ht="9" customHeight="1">
      <c r="A774" s="144" t="s">
        <v>105</v>
      </c>
      <c r="B774" s="145">
        <f t="shared" si="43"/>
        <v>6095.6528107818795</v>
      </c>
      <c r="C774" s="145">
        <v>4087.7089420000002</v>
      </c>
      <c r="D774" s="145">
        <v>203.49303</v>
      </c>
      <c r="E774" s="145">
        <v>1.2436990000000001</v>
      </c>
      <c r="F774" s="145">
        <v>0.42291999188000001</v>
      </c>
      <c r="G774" s="145">
        <v>0</v>
      </c>
      <c r="H774" s="145">
        <v>532.36215332999996</v>
      </c>
      <c r="I774" s="145">
        <v>132.23209299999999</v>
      </c>
      <c r="J774" s="145">
        <v>93.309012999999993</v>
      </c>
      <c r="K774" s="145">
        <v>1044.8809604600001</v>
      </c>
      <c r="M774" s="135"/>
      <c r="N774" s="135"/>
      <c r="O774" s="135"/>
      <c r="Q774" s="128"/>
      <c r="R774" s="128"/>
      <c r="S774" s="128"/>
      <c r="T774" s="128"/>
      <c r="U774" s="128"/>
      <c r="V774" s="128"/>
    </row>
    <row r="775" spans="1:22" s="113" customFormat="1" ht="9" customHeight="1">
      <c r="A775" s="137" t="s">
        <v>5</v>
      </c>
      <c r="B775" s="121">
        <f t="shared" si="43"/>
        <v>8897.3498773530009</v>
      </c>
      <c r="C775" s="121">
        <v>5210.3594039999998</v>
      </c>
      <c r="D775" s="121">
        <v>339.72728799999999</v>
      </c>
      <c r="E775" s="121">
        <v>4.189E-3</v>
      </c>
      <c r="F775" s="121">
        <v>14.092656413</v>
      </c>
      <c r="G775" s="121">
        <v>94.628784999999993</v>
      </c>
      <c r="H775" s="121">
        <v>154.55509294000001</v>
      </c>
      <c r="I775" s="121">
        <v>55.983786000000002</v>
      </c>
      <c r="J775" s="121">
        <v>54.855727000000002</v>
      </c>
      <c r="K775" s="121">
        <v>2973.142949</v>
      </c>
      <c r="M775" s="135"/>
      <c r="N775" s="135"/>
      <c r="O775" s="135"/>
      <c r="Q775" s="128"/>
      <c r="R775" s="128"/>
      <c r="S775" s="128"/>
      <c r="T775" s="128"/>
      <c r="U775" s="128"/>
      <c r="V775" s="128"/>
    </row>
    <row r="776" spans="1:22" s="113" customFormat="1" ht="9" customHeight="1">
      <c r="A776" s="144" t="s">
        <v>6</v>
      </c>
      <c r="B776" s="145">
        <f t="shared" si="43"/>
        <v>19596.547545294998</v>
      </c>
      <c r="C776" s="145">
        <v>14367.603668</v>
      </c>
      <c r="D776" s="145">
        <v>575.33280000000002</v>
      </c>
      <c r="E776" s="145">
        <v>1.48742</v>
      </c>
      <c r="F776" s="145">
        <v>107.094782345</v>
      </c>
      <c r="G776" s="145">
        <v>9.2420000000000002E-3</v>
      </c>
      <c r="H776" s="145">
        <v>624.21508515000005</v>
      </c>
      <c r="I776" s="145">
        <v>362.97277800000001</v>
      </c>
      <c r="J776" s="145">
        <v>421.74486400000001</v>
      </c>
      <c r="K776" s="145">
        <v>3136.0869057999998</v>
      </c>
      <c r="M776" s="135"/>
      <c r="N776" s="135"/>
      <c r="O776" s="135"/>
      <c r="Q776" s="128"/>
      <c r="R776" s="128"/>
      <c r="S776" s="128"/>
      <c r="T776" s="128"/>
      <c r="U776" s="128"/>
      <c r="V776" s="128"/>
    </row>
    <row r="777" spans="1:22" s="113" customFormat="1" ht="9" customHeight="1">
      <c r="A777" s="144" t="s">
        <v>7</v>
      </c>
      <c r="B777" s="145">
        <f t="shared" si="43"/>
        <v>5812.5931417599995</v>
      </c>
      <c r="C777" s="145">
        <v>3964.9469159999999</v>
      </c>
      <c r="D777" s="145">
        <v>314.25401699999998</v>
      </c>
      <c r="E777" s="145">
        <v>7.7871999999999997E-2</v>
      </c>
      <c r="F777" s="145">
        <v>113.33216647</v>
      </c>
      <c r="G777" s="145">
        <v>0</v>
      </c>
      <c r="H777" s="145">
        <v>391.09096728999998</v>
      </c>
      <c r="I777" s="145">
        <v>92.825940000000003</v>
      </c>
      <c r="J777" s="145">
        <v>90.380452000000005</v>
      </c>
      <c r="K777" s="145">
        <v>845.68481100000008</v>
      </c>
      <c r="M777" s="135"/>
      <c r="N777" s="135"/>
      <c r="O777" s="135"/>
      <c r="Q777" s="128"/>
      <c r="R777" s="128"/>
      <c r="S777" s="128"/>
      <c r="T777" s="128"/>
      <c r="U777" s="128"/>
      <c r="V777" s="128"/>
    </row>
    <row r="778" spans="1:22" s="113" customFormat="1" ht="9" customHeight="1">
      <c r="A778" s="144" t="s">
        <v>8</v>
      </c>
      <c r="B778" s="145">
        <f t="shared" si="43"/>
        <v>32018.912342795396</v>
      </c>
      <c r="C778" s="145">
        <v>25668.132087999998</v>
      </c>
      <c r="D778" s="145">
        <v>819.47109399999999</v>
      </c>
      <c r="E778" s="145">
        <v>5.3242999999999999E-2</v>
      </c>
      <c r="F778" s="145">
        <v>5.0392805153999998</v>
      </c>
      <c r="G778" s="145">
        <v>0</v>
      </c>
      <c r="H778" s="145">
        <v>956.04126694000001</v>
      </c>
      <c r="I778" s="145">
        <v>199.32323400000001</v>
      </c>
      <c r="J778" s="145">
        <v>188.80679900000001</v>
      </c>
      <c r="K778" s="145">
        <v>4182.0453373399996</v>
      </c>
      <c r="M778" s="135"/>
      <c r="N778" s="135"/>
      <c r="O778" s="135"/>
      <c r="Q778" s="128"/>
      <c r="R778" s="128"/>
      <c r="S778" s="128"/>
      <c r="T778" s="128"/>
      <c r="U778" s="128"/>
      <c r="V778" s="128"/>
    </row>
    <row r="779" spans="1:22" s="113" customFormat="1" ht="9" customHeight="1">
      <c r="A779" s="137" t="s">
        <v>9</v>
      </c>
      <c r="B779" s="121">
        <f t="shared" si="43"/>
        <v>24586.455987689998</v>
      </c>
      <c r="C779" s="121">
        <v>17924.440308000001</v>
      </c>
      <c r="D779" s="121">
        <v>871.13025300000004</v>
      </c>
      <c r="E779" s="121">
        <v>1.337331</v>
      </c>
      <c r="F779" s="121">
        <v>181.72429201</v>
      </c>
      <c r="G779" s="121">
        <v>0</v>
      </c>
      <c r="H779" s="121">
        <v>878.1038724</v>
      </c>
      <c r="I779" s="121">
        <v>435.92195800000002</v>
      </c>
      <c r="J779" s="121">
        <v>401.92793599999999</v>
      </c>
      <c r="K779" s="121">
        <v>3891.8700372800004</v>
      </c>
      <c r="M779" s="135"/>
      <c r="N779" s="135"/>
      <c r="O779" s="135"/>
      <c r="Q779" s="128"/>
      <c r="R779" s="128"/>
      <c r="S779" s="128"/>
      <c r="T779" s="128"/>
      <c r="U779" s="128"/>
      <c r="V779" s="128"/>
    </row>
    <row r="780" spans="1:22" s="113" customFormat="1" ht="9" customHeight="1">
      <c r="A780" s="144" t="s">
        <v>10</v>
      </c>
      <c r="B780" s="145">
        <f t="shared" si="43"/>
        <v>93187.364458399985</v>
      </c>
      <c r="C780" s="145">
        <v>64090.682833999999</v>
      </c>
      <c r="D780" s="145">
        <v>3808.9521719999998</v>
      </c>
      <c r="E780" s="145">
        <v>1.6237779999999999</v>
      </c>
      <c r="F780" s="145">
        <v>0</v>
      </c>
      <c r="G780" s="145">
        <v>0</v>
      </c>
      <c r="H780" s="145">
        <v>5033.6457763999997</v>
      </c>
      <c r="I780" s="145">
        <v>3009.0188210000001</v>
      </c>
      <c r="J780" s="145">
        <v>2700.9441440000001</v>
      </c>
      <c r="K780" s="145">
        <v>14542.496932999999</v>
      </c>
      <c r="M780" s="135"/>
      <c r="N780" s="135"/>
      <c r="O780" s="135"/>
      <c r="Q780" s="128"/>
      <c r="R780" s="128"/>
      <c r="S780" s="128"/>
      <c r="T780" s="128"/>
      <c r="U780" s="128"/>
      <c r="V780" s="128"/>
    </row>
    <row r="781" spans="1:22" s="113" customFormat="1" ht="9" customHeight="1">
      <c r="A781" s="144" t="s">
        <v>11</v>
      </c>
      <c r="B781" s="145">
        <f t="shared" si="43"/>
        <v>11470.446856849998</v>
      </c>
      <c r="C781" s="145">
        <v>8315.544226</v>
      </c>
      <c r="D781" s="145">
        <v>700.84584199999995</v>
      </c>
      <c r="E781" s="145">
        <v>2.2234E-2</v>
      </c>
      <c r="F781" s="145">
        <v>0</v>
      </c>
      <c r="G781" s="145">
        <v>0</v>
      </c>
      <c r="H781" s="145">
        <v>200.39266967</v>
      </c>
      <c r="I781" s="145">
        <v>205.637361</v>
      </c>
      <c r="J781" s="145">
        <v>192.397414</v>
      </c>
      <c r="K781" s="145">
        <v>1855.6071101799998</v>
      </c>
      <c r="M781" s="135"/>
      <c r="N781" s="135"/>
      <c r="O781" s="135"/>
      <c r="Q781" s="128"/>
      <c r="R781" s="128"/>
      <c r="S781" s="128"/>
      <c r="T781" s="128"/>
      <c r="U781" s="128"/>
      <c r="V781" s="128"/>
    </row>
    <row r="782" spans="1:22" s="113" customFormat="1" ht="9" customHeight="1">
      <c r="A782" s="144" t="s">
        <v>12</v>
      </c>
      <c r="B782" s="145">
        <f t="shared" si="43"/>
        <v>35992.359831730006</v>
      </c>
      <c r="C782" s="145">
        <v>26123.493986000001</v>
      </c>
      <c r="D782" s="145">
        <v>1071.6977240000001</v>
      </c>
      <c r="E782" s="145">
        <v>8.4795829999999999</v>
      </c>
      <c r="F782" s="145">
        <v>0</v>
      </c>
      <c r="G782" s="145">
        <v>0</v>
      </c>
      <c r="H782" s="145">
        <v>1427.39359145</v>
      </c>
      <c r="I782" s="145">
        <v>533.87053100000003</v>
      </c>
      <c r="J782" s="145">
        <v>539.11130200000002</v>
      </c>
      <c r="K782" s="145">
        <v>6288.3131142799994</v>
      </c>
      <c r="M782" s="135"/>
      <c r="N782" s="135"/>
      <c r="O782" s="135"/>
      <c r="Q782" s="128"/>
      <c r="R782" s="128"/>
      <c r="S782" s="128"/>
      <c r="T782" s="128"/>
      <c r="U782" s="128"/>
      <c r="V782" s="128"/>
    </row>
    <row r="783" spans="1:22" s="113" customFormat="1" ht="9" customHeight="1">
      <c r="A783" s="137" t="s">
        <v>13</v>
      </c>
      <c r="B783" s="121">
        <f t="shared" si="43"/>
        <v>20259.191711307496</v>
      </c>
      <c r="C783" s="121">
        <v>15003.720305999999</v>
      </c>
      <c r="D783" s="121">
        <v>534.11870599999997</v>
      </c>
      <c r="E783" s="121">
        <v>0</v>
      </c>
      <c r="F783" s="121">
        <v>4.4318528774999999</v>
      </c>
      <c r="G783" s="121">
        <v>0</v>
      </c>
      <c r="H783" s="121">
        <v>1381.2287341599999</v>
      </c>
      <c r="I783" s="121">
        <v>237.76526699999999</v>
      </c>
      <c r="J783" s="121">
        <v>100.825209</v>
      </c>
      <c r="K783" s="121">
        <v>2997.1016362700002</v>
      </c>
      <c r="M783" s="135"/>
      <c r="N783" s="135"/>
      <c r="O783" s="135"/>
      <c r="Q783" s="128"/>
      <c r="R783" s="128"/>
      <c r="S783" s="128"/>
      <c r="T783" s="128"/>
      <c r="U783" s="128"/>
      <c r="V783" s="128"/>
    </row>
    <row r="784" spans="1:22" s="113" customFormat="1" ht="9" customHeight="1">
      <c r="A784" s="144" t="s">
        <v>14</v>
      </c>
      <c r="B784" s="145">
        <f t="shared" si="43"/>
        <v>16368.977177880002</v>
      </c>
      <c r="C784" s="145">
        <v>11990.192327000001</v>
      </c>
      <c r="D784" s="145">
        <v>1200.61256</v>
      </c>
      <c r="E784" s="145">
        <v>4.9100000000000003E-3</v>
      </c>
      <c r="F784" s="145">
        <v>0</v>
      </c>
      <c r="G784" s="145">
        <v>0</v>
      </c>
      <c r="H784" s="145">
        <v>293.77081086999999</v>
      </c>
      <c r="I784" s="145">
        <v>206.81693200000001</v>
      </c>
      <c r="J784" s="145">
        <v>163.55967100000001</v>
      </c>
      <c r="K784" s="145">
        <v>2514.0199670100001</v>
      </c>
      <c r="M784" s="135"/>
      <c r="N784" s="135"/>
      <c r="O784" s="135"/>
      <c r="Q784" s="128"/>
      <c r="R784" s="128"/>
      <c r="S784" s="128"/>
      <c r="T784" s="128"/>
      <c r="U784" s="128"/>
      <c r="V784" s="128"/>
    </row>
    <row r="785" spans="1:22" s="113" customFormat="1" ht="9" customHeight="1">
      <c r="A785" s="144" t="s">
        <v>15</v>
      </c>
      <c r="B785" s="145">
        <f t="shared" si="43"/>
        <v>55571.877217650006</v>
      </c>
      <c r="C785" s="145">
        <v>40590.234553000002</v>
      </c>
      <c r="D785" s="145">
        <v>1794.9688860000001</v>
      </c>
      <c r="E785" s="145">
        <v>4.605029</v>
      </c>
      <c r="F785" s="145">
        <v>0</v>
      </c>
      <c r="G785" s="145">
        <v>0</v>
      </c>
      <c r="H785" s="145">
        <v>1519.9485766499999</v>
      </c>
      <c r="I785" s="145">
        <v>980.868067</v>
      </c>
      <c r="J785" s="145">
        <v>1206.934066</v>
      </c>
      <c r="K785" s="145">
        <v>9474.3180400000001</v>
      </c>
      <c r="M785" s="135"/>
      <c r="N785" s="135"/>
      <c r="O785" s="135"/>
      <c r="Q785" s="128"/>
      <c r="R785" s="128"/>
      <c r="S785" s="128"/>
      <c r="T785" s="128"/>
      <c r="U785" s="128"/>
      <c r="V785" s="128"/>
    </row>
    <row r="786" spans="1:22" s="113" customFormat="1" ht="9" customHeight="1">
      <c r="A786" s="144" t="s">
        <v>16</v>
      </c>
      <c r="B786" s="145">
        <f t="shared" si="43"/>
        <v>115582.10834687999</v>
      </c>
      <c r="C786" s="145">
        <v>87316.976475999996</v>
      </c>
      <c r="D786" s="145">
        <v>2783.3226340000001</v>
      </c>
      <c r="E786" s="145">
        <v>0.10662099999999999</v>
      </c>
      <c r="F786" s="145">
        <v>0</v>
      </c>
      <c r="G786" s="145">
        <v>0</v>
      </c>
      <c r="H786" s="145">
        <v>4213.3103520799996</v>
      </c>
      <c r="I786" s="145">
        <v>1335.639737</v>
      </c>
      <c r="J786" s="145">
        <v>1591.3013880000001</v>
      </c>
      <c r="K786" s="145">
        <v>18341.451138799999</v>
      </c>
      <c r="M786" s="135"/>
      <c r="N786" s="135"/>
      <c r="O786" s="135"/>
      <c r="Q786" s="128"/>
      <c r="R786" s="128"/>
      <c r="S786" s="128"/>
      <c r="T786" s="128"/>
      <c r="U786" s="128"/>
      <c r="V786" s="128"/>
    </row>
    <row r="787" spans="1:22" s="113" customFormat="1" ht="9" customHeight="1">
      <c r="A787" s="137" t="s">
        <v>17</v>
      </c>
      <c r="B787" s="121">
        <f t="shared" si="43"/>
        <v>27182.415985690001</v>
      </c>
      <c r="C787" s="121">
        <v>20242.892352999999</v>
      </c>
      <c r="D787" s="121">
        <v>1330.374194</v>
      </c>
      <c r="E787" s="121">
        <v>0.13603799999999999</v>
      </c>
      <c r="F787" s="121">
        <v>187.41011039</v>
      </c>
      <c r="G787" s="121">
        <v>0</v>
      </c>
      <c r="H787" s="121">
        <v>343.84720113999998</v>
      </c>
      <c r="I787" s="121">
        <v>552.84479099999999</v>
      </c>
      <c r="J787" s="121">
        <v>344.27338400000002</v>
      </c>
      <c r="K787" s="121">
        <v>4180.63791416</v>
      </c>
      <c r="M787" s="135"/>
      <c r="N787" s="135"/>
      <c r="O787" s="135"/>
      <c r="Q787" s="128"/>
      <c r="R787" s="128"/>
      <c r="S787" s="128"/>
      <c r="T787" s="128"/>
      <c r="U787" s="128"/>
      <c r="V787" s="128"/>
    </row>
    <row r="788" spans="1:22" s="113" customFormat="1" ht="9" customHeight="1">
      <c r="A788" s="144" t="s">
        <v>18</v>
      </c>
      <c r="B788" s="145">
        <f t="shared" si="43"/>
        <v>11307.165804710001</v>
      </c>
      <c r="C788" s="145">
        <v>8918.2646490000006</v>
      </c>
      <c r="D788" s="145">
        <v>590.98993199999995</v>
      </c>
      <c r="E788" s="145">
        <v>3.0662999999999999E-2</v>
      </c>
      <c r="F788" s="145">
        <v>0</v>
      </c>
      <c r="G788" s="145">
        <v>0</v>
      </c>
      <c r="H788" s="145">
        <v>256.84619163000002</v>
      </c>
      <c r="I788" s="145">
        <v>145.434191</v>
      </c>
      <c r="J788" s="145">
        <v>147.21515500000001</v>
      </c>
      <c r="K788" s="145">
        <v>1248.3850230800001</v>
      </c>
      <c r="M788" s="135"/>
      <c r="N788" s="135"/>
      <c r="O788" s="135"/>
      <c r="Q788" s="128"/>
      <c r="R788" s="128"/>
      <c r="S788" s="128"/>
      <c r="T788" s="128"/>
      <c r="U788" s="128"/>
      <c r="V788" s="128"/>
    </row>
    <row r="789" spans="1:22" s="113" customFormat="1" ht="9" customHeight="1">
      <c r="A789" s="144" t="s">
        <v>19</v>
      </c>
      <c r="B789" s="145">
        <f t="shared" si="43"/>
        <v>7981.1333256400012</v>
      </c>
      <c r="C789" s="145">
        <v>5904.3428210000002</v>
      </c>
      <c r="D789" s="145">
        <v>518.65016300000002</v>
      </c>
      <c r="E789" s="145">
        <v>3.0681E-2</v>
      </c>
      <c r="F789" s="145">
        <v>0</v>
      </c>
      <c r="G789" s="145">
        <v>0</v>
      </c>
      <c r="H789" s="145">
        <v>244.16716964</v>
      </c>
      <c r="I789" s="145">
        <v>104.605752</v>
      </c>
      <c r="J789" s="145">
        <v>43.845132</v>
      </c>
      <c r="K789" s="145">
        <v>1165.4916069999999</v>
      </c>
      <c r="M789" s="135"/>
      <c r="N789" s="135"/>
      <c r="O789" s="135"/>
      <c r="Q789" s="128"/>
      <c r="R789" s="128"/>
      <c r="S789" s="128"/>
      <c r="T789" s="128"/>
      <c r="U789" s="128"/>
      <c r="V789" s="128"/>
    </row>
    <row r="790" spans="1:22" s="113" customFormat="1" ht="9" customHeight="1">
      <c r="A790" s="144" t="s">
        <v>20</v>
      </c>
      <c r="B790" s="145">
        <f t="shared" si="43"/>
        <v>39326.113167413001</v>
      </c>
      <c r="C790" s="145">
        <v>27763.697293000001</v>
      </c>
      <c r="D790" s="145">
        <v>783.78389000000004</v>
      </c>
      <c r="E790" s="145">
        <v>1.1491070000000001</v>
      </c>
      <c r="F790" s="145">
        <v>69.534040833000006</v>
      </c>
      <c r="G790" s="145">
        <v>0</v>
      </c>
      <c r="H790" s="145">
        <v>2289.4078945800002</v>
      </c>
      <c r="I790" s="145">
        <v>1019.930129</v>
      </c>
      <c r="J790" s="145">
        <v>1113.51007</v>
      </c>
      <c r="K790" s="145">
        <v>6285.1007430000009</v>
      </c>
      <c r="M790" s="135"/>
      <c r="N790" s="135"/>
      <c r="O790" s="135"/>
      <c r="Q790" s="128"/>
      <c r="R790" s="128"/>
      <c r="S790" s="128"/>
      <c r="T790" s="128"/>
      <c r="U790" s="128"/>
      <c r="V790" s="128"/>
    </row>
    <row r="791" spans="1:22" s="113" customFormat="1" ht="9" customHeight="1">
      <c r="A791" s="137" t="s">
        <v>21</v>
      </c>
      <c r="B791" s="121">
        <f t="shared" si="43"/>
        <v>21536.217224246197</v>
      </c>
      <c r="C791" s="121">
        <v>15977.722524999999</v>
      </c>
      <c r="D791" s="121">
        <v>1394.342623</v>
      </c>
      <c r="E791" s="121">
        <v>9.0360000000000006E-3</v>
      </c>
      <c r="F791" s="121">
        <v>6.6599115262000002</v>
      </c>
      <c r="G791" s="121">
        <v>6.8859409999999999</v>
      </c>
      <c r="H791" s="121">
        <v>1078.4360599900001</v>
      </c>
      <c r="I791" s="121">
        <v>217.57397499999999</v>
      </c>
      <c r="J791" s="121">
        <v>129.554361</v>
      </c>
      <c r="K791" s="121">
        <v>2725.0327917300001</v>
      </c>
      <c r="M791" s="135"/>
      <c r="N791" s="135"/>
      <c r="O791" s="135"/>
      <c r="Q791" s="128"/>
      <c r="R791" s="128"/>
      <c r="S791" s="128"/>
      <c r="T791" s="128"/>
      <c r="U791" s="128"/>
      <c r="V791" s="128"/>
    </row>
    <row r="792" spans="1:22" s="113" customFormat="1" ht="9" customHeight="1">
      <c r="A792" s="144" t="s">
        <v>22</v>
      </c>
      <c r="B792" s="145">
        <f t="shared" si="43"/>
        <v>36004.270808229994</v>
      </c>
      <c r="C792" s="145">
        <v>27281.782080000001</v>
      </c>
      <c r="D792" s="145">
        <v>1452.396606</v>
      </c>
      <c r="E792" s="145">
        <v>0.70188700000000004</v>
      </c>
      <c r="F792" s="145">
        <v>0</v>
      </c>
      <c r="G792" s="145">
        <v>0</v>
      </c>
      <c r="H792" s="145">
        <v>523.37092323000002</v>
      </c>
      <c r="I792" s="145">
        <v>423.03137400000003</v>
      </c>
      <c r="J792" s="145">
        <v>677.93210999999997</v>
      </c>
      <c r="K792" s="145">
        <v>5645.0558280000005</v>
      </c>
      <c r="M792" s="135"/>
      <c r="N792" s="135"/>
      <c r="O792" s="135"/>
      <c r="Q792" s="128"/>
      <c r="R792" s="128"/>
      <c r="S792" s="128"/>
      <c r="T792" s="128"/>
      <c r="U792" s="128"/>
      <c r="V792" s="128"/>
    </row>
    <row r="793" spans="1:22" s="113" customFormat="1" ht="9" customHeight="1">
      <c r="A793" s="144" t="s">
        <v>23</v>
      </c>
      <c r="B793" s="145">
        <f t="shared" si="43"/>
        <v>15172.47891591</v>
      </c>
      <c r="C793" s="145">
        <v>10071.662903</v>
      </c>
      <c r="D793" s="145">
        <v>652.247027</v>
      </c>
      <c r="E793" s="145">
        <v>0.32078400000000001</v>
      </c>
      <c r="F793" s="145">
        <v>0</v>
      </c>
      <c r="G793" s="145">
        <v>0</v>
      </c>
      <c r="H793" s="145">
        <v>1160.31236764</v>
      </c>
      <c r="I793" s="145">
        <v>301.891615</v>
      </c>
      <c r="J793" s="145">
        <v>326.494708</v>
      </c>
      <c r="K793" s="145">
        <v>2659.54951127</v>
      </c>
      <c r="M793" s="135"/>
      <c r="N793" s="135"/>
      <c r="O793" s="135"/>
      <c r="Q793" s="128"/>
      <c r="R793" s="128"/>
      <c r="S793" s="128"/>
      <c r="T793" s="128"/>
      <c r="U793" s="128"/>
      <c r="V793" s="128"/>
    </row>
    <row r="794" spans="1:22" s="113" customFormat="1" ht="9" customHeight="1">
      <c r="A794" s="144" t="s">
        <v>106</v>
      </c>
      <c r="B794" s="145">
        <f t="shared" si="43"/>
        <v>11546.550105455997</v>
      </c>
      <c r="C794" s="145">
        <v>7956.6383569999998</v>
      </c>
      <c r="D794" s="145">
        <v>445.76150699999999</v>
      </c>
      <c r="E794" s="145">
        <v>0.82481000000000004</v>
      </c>
      <c r="F794" s="145">
        <v>21.051700495999999</v>
      </c>
      <c r="G794" s="145">
        <v>0</v>
      </c>
      <c r="H794" s="145">
        <v>792.51059985999996</v>
      </c>
      <c r="I794" s="145">
        <v>327.373335</v>
      </c>
      <c r="J794" s="145">
        <v>286.13629200000003</v>
      </c>
      <c r="K794" s="145">
        <v>1716.2535041000001</v>
      </c>
      <c r="M794" s="135"/>
      <c r="N794" s="135"/>
      <c r="O794" s="135"/>
      <c r="Q794" s="128"/>
      <c r="R794" s="128"/>
      <c r="S794" s="128"/>
      <c r="T794" s="128"/>
      <c r="U794" s="128"/>
      <c r="V794" s="128"/>
    </row>
    <row r="795" spans="1:22" s="113" customFormat="1" ht="9" customHeight="1">
      <c r="A795" s="137" t="s">
        <v>25</v>
      </c>
      <c r="B795" s="121">
        <f t="shared" si="43"/>
        <v>17760.943655299998</v>
      </c>
      <c r="C795" s="121">
        <v>12261.919488</v>
      </c>
      <c r="D795" s="121">
        <v>787.93306900000005</v>
      </c>
      <c r="E795" s="121">
        <v>7.5522000000000006E-2</v>
      </c>
      <c r="F795" s="121">
        <v>0</v>
      </c>
      <c r="G795" s="121">
        <v>0</v>
      </c>
      <c r="H795" s="121">
        <v>250.28420729999999</v>
      </c>
      <c r="I795" s="121">
        <v>211.97057000000001</v>
      </c>
      <c r="J795" s="121">
        <v>264.18223799999998</v>
      </c>
      <c r="K795" s="121">
        <v>3984.5785610000003</v>
      </c>
      <c r="M795" s="135"/>
      <c r="N795" s="135"/>
      <c r="O795" s="135"/>
      <c r="Q795" s="128"/>
      <c r="R795" s="128"/>
      <c r="S795" s="128"/>
      <c r="T795" s="128"/>
      <c r="U795" s="128"/>
      <c r="V795" s="128"/>
    </row>
    <row r="796" spans="1:22" s="113" customFormat="1" ht="9" customHeight="1">
      <c r="A796" s="144" t="s">
        <v>26</v>
      </c>
      <c r="B796" s="145">
        <f t="shared" si="43"/>
        <v>20736.576506526897</v>
      </c>
      <c r="C796" s="145">
        <v>14773.735165</v>
      </c>
      <c r="D796" s="145">
        <v>716.08405300000004</v>
      </c>
      <c r="E796" s="145">
        <v>0.11719400000000001</v>
      </c>
      <c r="F796" s="145">
        <v>10.8020984869</v>
      </c>
      <c r="G796" s="145">
        <v>0</v>
      </c>
      <c r="H796" s="145">
        <v>775.12812603999998</v>
      </c>
      <c r="I796" s="145">
        <v>312.36263500000001</v>
      </c>
      <c r="J796" s="145">
        <v>438.35676000000001</v>
      </c>
      <c r="K796" s="145">
        <v>3709.9904750000001</v>
      </c>
      <c r="M796" s="135"/>
      <c r="N796" s="135"/>
      <c r="O796" s="135"/>
      <c r="Q796" s="128"/>
      <c r="R796" s="128"/>
      <c r="S796" s="128"/>
      <c r="T796" s="128"/>
      <c r="U796" s="128"/>
      <c r="V796" s="128"/>
    </row>
    <row r="797" spans="1:22" s="113" customFormat="1" ht="9" customHeight="1">
      <c r="A797" s="144" t="s">
        <v>27</v>
      </c>
      <c r="B797" s="145">
        <f t="shared" si="43"/>
        <v>23232.304209250004</v>
      </c>
      <c r="C797" s="145">
        <v>15169.757872</v>
      </c>
      <c r="D797" s="145">
        <v>454.782151</v>
      </c>
      <c r="E797" s="145">
        <v>0.44527600000000001</v>
      </c>
      <c r="F797" s="145">
        <v>201.83804334999999</v>
      </c>
      <c r="G797" s="145">
        <v>0</v>
      </c>
      <c r="H797" s="145">
        <v>860.75263963999998</v>
      </c>
      <c r="I797" s="145">
        <v>361.815111</v>
      </c>
      <c r="J797" s="145">
        <v>345.13672800000001</v>
      </c>
      <c r="K797" s="145">
        <v>5837.7763882600002</v>
      </c>
      <c r="M797" s="135"/>
      <c r="N797" s="135"/>
      <c r="O797" s="135"/>
      <c r="Q797" s="128"/>
      <c r="R797" s="128"/>
      <c r="S797" s="128"/>
      <c r="T797" s="128"/>
      <c r="U797" s="128"/>
      <c r="V797" s="128"/>
    </row>
    <row r="798" spans="1:22" s="113" customFormat="1" ht="9" customHeight="1">
      <c r="A798" s="144" t="s">
        <v>28</v>
      </c>
      <c r="B798" s="145">
        <f t="shared" si="43"/>
        <v>24078.087806980002</v>
      </c>
      <c r="C798" s="145">
        <v>17094.823273000002</v>
      </c>
      <c r="D798" s="145">
        <v>710.50387599999999</v>
      </c>
      <c r="E798" s="145">
        <v>0.11970699999999999</v>
      </c>
      <c r="F798" s="145">
        <v>0</v>
      </c>
      <c r="G798" s="145">
        <v>102.61094199999999</v>
      </c>
      <c r="H798" s="145">
        <v>112.8275338</v>
      </c>
      <c r="I798" s="145">
        <v>183.86906099999999</v>
      </c>
      <c r="J798" s="145">
        <v>154.513184</v>
      </c>
      <c r="K798" s="145">
        <v>5718.8202301800002</v>
      </c>
      <c r="M798" s="135"/>
      <c r="N798" s="135"/>
      <c r="O798" s="135"/>
      <c r="Q798" s="128"/>
      <c r="R798" s="128"/>
      <c r="S798" s="128"/>
      <c r="T798" s="128"/>
      <c r="U798" s="128"/>
      <c r="V798" s="128"/>
    </row>
    <row r="799" spans="1:22" s="113" customFormat="1" ht="9" customHeight="1">
      <c r="A799" s="137" t="s">
        <v>29</v>
      </c>
      <c r="B799" s="121">
        <f t="shared" si="43"/>
        <v>25949.997027680001</v>
      </c>
      <c r="C799" s="121">
        <v>16790.427821000001</v>
      </c>
      <c r="D799" s="121">
        <v>785.58454200000006</v>
      </c>
      <c r="E799" s="121">
        <v>3.1094029999999999</v>
      </c>
      <c r="F799" s="121">
        <v>2853.6719008999999</v>
      </c>
      <c r="G799" s="121">
        <v>3.474491</v>
      </c>
      <c r="H799" s="121">
        <v>430.57959195000001</v>
      </c>
      <c r="I799" s="121">
        <v>350.06357600000001</v>
      </c>
      <c r="J799" s="121">
        <v>344.07284499999997</v>
      </c>
      <c r="K799" s="121">
        <v>4389.0128568300006</v>
      </c>
      <c r="M799" s="135"/>
      <c r="N799" s="135"/>
      <c r="O799" s="135"/>
      <c r="Q799" s="128"/>
      <c r="R799" s="128"/>
      <c r="S799" s="128"/>
      <c r="T799" s="128"/>
      <c r="U799" s="128"/>
      <c r="V799" s="128"/>
    </row>
    <row r="800" spans="1:22" s="113" customFormat="1" ht="9" customHeight="1">
      <c r="A800" s="144" t="s">
        <v>30</v>
      </c>
      <c r="B800" s="145">
        <f t="shared" si="43"/>
        <v>8241.1804032600012</v>
      </c>
      <c r="C800" s="145">
        <v>5989.0406370000001</v>
      </c>
      <c r="D800" s="145">
        <v>450.47919100000001</v>
      </c>
      <c r="E800" s="145">
        <v>3.7456000000000003E-2</v>
      </c>
      <c r="F800" s="145">
        <v>0</v>
      </c>
      <c r="G800" s="145">
        <v>0</v>
      </c>
      <c r="H800" s="145">
        <v>96.228792260000006</v>
      </c>
      <c r="I800" s="145">
        <v>61.523989999999998</v>
      </c>
      <c r="J800" s="145">
        <v>47.534106000000001</v>
      </c>
      <c r="K800" s="145">
        <v>1596.3362310000002</v>
      </c>
      <c r="M800" s="135"/>
      <c r="N800" s="135"/>
      <c r="O800" s="135"/>
      <c r="Q800" s="128"/>
      <c r="R800" s="128"/>
      <c r="S800" s="128"/>
      <c r="T800" s="128"/>
      <c r="U800" s="128"/>
      <c r="V800" s="128"/>
    </row>
    <row r="801" spans="1:22" s="113" customFormat="1" ht="9" customHeight="1">
      <c r="A801" s="144" t="s">
        <v>31</v>
      </c>
      <c r="B801" s="145">
        <f t="shared" si="43"/>
        <v>49010.068340520011</v>
      </c>
      <c r="C801" s="145">
        <v>37518.431543999999</v>
      </c>
      <c r="D801" s="145">
        <v>1401.3866720000001</v>
      </c>
      <c r="E801" s="145">
        <v>5.5145E-2</v>
      </c>
      <c r="F801" s="145">
        <v>174.95779805999999</v>
      </c>
      <c r="G801" s="145">
        <v>22.55387</v>
      </c>
      <c r="H801" s="145">
        <v>476.51220585999999</v>
      </c>
      <c r="I801" s="145">
        <v>492.04357299999998</v>
      </c>
      <c r="J801" s="145">
        <v>420.16122300000001</v>
      </c>
      <c r="K801" s="145">
        <v>8503.9663095999986</v>
      </c>
      <c r="M801" s="135"/>
      <c r="N801" s="135"/>
      <c r="O801" s="135"/>
      <c r="Q801" s="128"/>
      <c r="R801" s="128"/>
      <c r="S801" s="128"/>
      <c r="T801" s="128"/>
      <c r="U801" s="128"/>
      <c r="V801" s="128"/>
    </row>
    <row r="802" spans="1:22" s="113" customFormat="1" ht="9" customHeight="1">
      <c r="A802" s="144" t="s">
        <v>32</v>
      </c>
      <c r="B802" s="145">
        <f t="shared" si="43"/>
        <v>14614.068433997001</v>
      </c>
      <c r="C802" s="145">
        <v>10075.476640000001</v>
      </c>
      <c r="D802" s="145">
        <v>904.61997599999995</v>
      </c>
      <c r="E802" s="145">
        <v>0</v>
      </c>
      <c r="F802" s="145">
        <v>26.448634556999998</v>
      </c>
      <c r="G802" s="145">
        <v>0</v>
      </c>
      <c r="H802" s="145">
        <v>282.66048744</v>
      </c>
      <c r="I802" s="145">
        <v>230.43215699999999</v>
      </c>
      <c r="J802" s="145">
        <v>216.05644100000001</v>
      </c>
      <c r="K802" s="145">
        <v>2878.3740980000002</v>
      </c>
      <c r="M802" s="135"/>
      <c r="N802" s="135"/>
      <c r="O802" s="135"/>
      <c r="Q802" s="128"/>
      <c r="R802" s="128"/>
      <c r="S802" s="128"/>
      <c r="T802" s="128"/>
      <c r="U802" s="128"/>
      <c r="V802" s="128"/>
    </row>
    <row r="803" spans="1:22" s="113" customFormat="1" ht="9" customHeight="1">
      <c r="A803" s="137" t="s">
        <v>33</v>
      </c>
      <c r="B803" s="121">
        <f t="shared" si="43"/>
        <v>11066.87377326</v>
      </c>
      <c r="C803" s="121">
        <v>7346.168756</v>
      </c>
      <c r="D803" s="121">
        <v>871.90982699999995</v>
      </c>
      <c r="E803" s="121">
        <v>0</v>
      </c>
      <c r="F803" s="121">
        <v>0</v>
      </c>
      <c r="G803" s="121">
        <v>0</v>
      </c>
      <c r="H803" s="121">
        <v>298.18744526</v>
      </c>
      <c r="I803" s="121">
        <v>140.866882</v>
      </c>
      <c r="J803" s="121">
        <v>52.100206999999997</v>
      </c>
      <c r="K803" s="121">
        <v>2357.640656</v>
      </c>
      <c r="M803" s="135"/>
      <c r="N803" s="135"/>
      <c r="O803" s="135"/>
      <c r="Q803" s="128"/>
      <c r="R803" s="128"/>
      <c r="S803" s="128"/>
      <c r="T803" s="128"/>
      <c r="U803" s="128"/>
      <c r="V803" s="128"/>
    </row>
    <row r="804" spans="1:22" ht="3" customHeight="1">
      <c r="A804" s="100"/>
      <c r="B804" s="101"/>
      <c r="C804" s="153"/>
      <c r="D804" s="153"/>
      <c r="E804" s="153"/>
      <c r="F804" s="153"/>
      <c r="G804" s="153">
        <v>0</v>
      </c>
      <c r="H804" s="153">
        <v>0</v>
      </c>
      <c r="I804" s="153"/>
      <c r="J804" s="153"/>
      <c r="K804" s="154"/>
    </row>
    <row r="805" spans="1:22" ht="3" customHeight="1">
      <c r="A805" s="155"/>
      <c r="B805" s="156"/>
      <c r="C805" s="157"/>
      <c r="D805" s="157"/>
      <c r="E805" s="157"/>
      <c r="F805" s="157"/>
      <c r="G805" s="157"/>
      <c r="H805" s="157"/>
      <c r="I805" s="157"/>
      <c r="J805" s="157"/>
      <c r="K805" s="95"/>
    </row>
    <row r="806" spans="1:22" s="161" customFormat="1" ht="9.6" customHeight="1">
      <c r="A806" s="158" t="s">
        <v>108</v>
      </c>
      <c r="B806" s="159"/>
      <c r="C806" s="541"/>
      <c r="D806" s="541"/>
      <c r="E806" s="541"/>
      <c r="F806" s="541"/>
      <c r="G806" s="541"/>
      <c r="H806" s="541"/>
      <c r="I806" s="541"/>
      <c r="J806" s="541"/>
      <c r="K806" s="160"/>
    </row>
    <row r="807" spans="1:22" s="161" customFormat="1" ht="9.6" customHeight="1">
      <c r="A807" s="158" t="s">
        <v>109</v>
      </c>
      <c r="B807" s="159"/>
      <c r="C807" s="541"/>
      <c r="D807" s="541"/>
      <c r="E807" s="541"/>
      <c r="F807" s="541"/>
      <c r="G807" s="541"/>
      <c r="H807" s="541"/>
      <c r="I807" s="541"/>
      <c r="J807" s="541"/>
      <c r="K807" s="160"/>
    </row>
    <row r="808" spans="1:22" s="161" customFormat="1" ht="9.6" customHeight="1">
      <c r="A808" s="158" t="s">
        <v>110</v>
      </c>
      <c r="B808" s="159"/>
      <c r="C808" s="541"/>
      <c r="D808" s="541"/>
      <c r="E808" s="541"/>
      <c r="F808" s="541"/>
      <c r="G808" s="541"/>
      <c r="H808" s="541"/>
      <c r="I808" s="541"/>
      <c r="J808" s="541"/>
      <c r="K808" s="160"/>
    </row>
    <row r="809" spans="1:22" s="161" customFormat="1" ht="9.6" customHeight="1">
      <c r="A809" s="158" t="s">
        <v>111</v>
      </c>
      <c r="B809" s="159"/>
      <c r="C809" s="541"/>
      <c r="D809" s="541"/>
      <c r="E809" s="541"/>
      <c r="F809" s="541"/>
      <c r="G809" s="541"/>
      <c r="H809" s="541"/>
      <c r="I809" s="541"/>
      <c r="J809" s="541"/>
      <c r="K809" s="160"/>
    </row>
    <row r="810" spans="1:22" s="161" customFormat="1" ht="9.6" customHeight="1">
      <c r="A810" s="158" t="s">
        <v>112</v>
      </c>
      <c r="B810" s="159"/>
      <c r="C810" s="541"/>
      <c r="D810" s="541"/>
      <c r="E810" s="541"/>
      <c r="F810" s="541"/>
      <c r="G810" s="541"/>
      <c r="H810" s="541"/>
      <c r="I810" s="541"/>
      <c r="J810" s="541"/>
      <c r="K810" s="160"/>
    </row>
    <row r="811" spans="1:22" s="161" customFormat="1" ht="9.6" customHeight="1">
      <c r="A811" s="158" t="s">
        <v>113</v>
      </c>
      <c r="B811" s="159"/>
      <c r="C811" s="541"/>
      <c r="D811" s="541"/>
      <c r="E811" s="541"/>
      <c r="F811" s="541"/>
      <c r="G811" s="541"/>
      <c r="H811" s="541"/>
      <c r="I811" s="541"/>
      <c r="J811" s="541"/>
      <c r="K811" s="160"/>
    </row>
    <row r="812" spans="1:22" s="161" customFormat="1" ht="7.5" hidden="1" customHeight="1">
      <c r="B812" s="162"/>
      <c r="C812" s="162"/>
      <c r="D812" s="162"/>
      <c r="E812" s="162"/>
      <c r="F812" s="163"/>
      <c r="G812" s="163"/>
      <c r="H812" s="162"/>
      <c r="I812" s="163"/>
      <c r="J812" s="163"/>
      <c r="K812" s="162"/>
      <c r="L812" s="162" t="s">
        <v>114</v>
      </c>
    </row>
    <row r="813" spans="1:22" ht="12.75" hidden="1"/>
    <row r="814" spans="1:22" ht="12.75" hidden="1"/>
    <row r="815" spans="1:22" ht="12.75" hidden="1"/>
    <row r="816" spans="1:22" ht="12.75" hidden="1"/>
    <row r="817" ht="12.75" hidden="1"/>
    <row r="818" ht="12.75" hidden="1"/>
    <row r="819" ht="12.75" hidden="1"/>
    <row r="820" ht="12.75" hidden="1"/>
    <row r="821" ht="0" hidden="1" customHeight="1"/>
    <row r="822" ht="0" hidden="1" customHeight="1"/>
    <row r="823" ht="0" hidden="1" customHeight="1"/>
  </sheetData>
  <sheetProtection sheet="1" objects="1" scenarios="1"/>
  <mergeCells count="10">
    <mergeCell ref="H6:H9"/>
    <mergeCell ref="I6:I9"/>
    <mergeCell ref="J6:J9"/>
    <mergeCell ref="K6:K9"/>
    <mergeCell ref="A6:A9"/>
    <mergeCell ref="C6:C9"/>
    <mergeCell ref="D6:D9"/>
    <mergeCell ref="E6:E9"/>
    <mergeCell ref="F6:F9"/>
    <mergeCell ref="G6:G9"/>
  </mergeCells>
  <hyperlinks>
    <hyperlink ref="K1" location="Índice!A1" display="Índice!A1"/>
  </hyperlinks>
  <printOptions horizontalCentered="1" verticalCentered="1"/>
  <pageMargins left="0.19685039370078741" right="0.19685039370078741" top="0.19685039370078741" bottom="0.19685039370078741" header="0" footer="0.39370078740157483"/>
  <pageSetup orientation="portrait" r:id="rId1"/>
  <headerFooter scaleWithDoc="0" alignWithMargins="0">
    <oddHeader xml:space="preserve">&amp;L&amp;"Arial,Normal"&amp;10&amp;K000080INEGI. Anuario estadístico y geográfico por entidad federativa 2019. </oddHeader>
  </headerFooter>
  <rowBreaks count="11" manualBreakCount="11">
    <brk id="83" max="10" man="1"/>
    <brk id="155" max="10" man="1"/>
    <brk id="227" max="10" man="1"/>
    <brk id="299" max="10" man="1"/>
    <brk id="372" max="10" man="1"/>
    <brk id="444" max="10" man="1"/>
    <brk id="516" max="10" man="1"/>
    <brk id="588" max="10" man="1"/>
    <brk id="660" max="10" man="1"/>
    <brk id="696" max="10" man="1"/>
    <brk id="768" max="10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86"/>
  <sheetViews>
    <sheetView showGridLines="0" showRowColHeaders="0" zoomScale="130" zoomScaleNormal="130" workbookViewId="0"/>
  </sheetViews>
  <sheetFormatPr baseColWidth="10" defaultColWidth="0" defaultRowHeight="0" customHeight="1" zeroHeight="1"/>
  <cols>
    <col min="1" max="1" width="17.85546875" style="173" customWidth="1"/>
    <col min="2" max="2" width="7.7109375" style="173" customWidth="1"/>
    <col min="3" max="3" width="9" style="173" customWidth="1"/>
    <col min="4" max="4" width="8" style="173" customWidth="1"/>
    <col min="5" max="5" width="8.5703125" style="173" customWidth="1"/>
    <col min="6" max="8" width="7.7109375" style="173" customWidth="1"/>
    <col min="9" max="9" width="8.85546875" style="173" customWidth="1"/>
    <col min="10" max="10" width="7.7109375" style="173" customWidth="1"/>
    <col min="11" max="11" width="0.85546875" style="173" customWidth="1"/>
    <col min="12" max="15" width="0" style="173" hidden="1" customWidth="1"/>
    <col min="16" max="16384" width="11.5703125" style="173" hidden="1"/>
  </cols>
  <sheetData>
    <row r="1" spans="1:11" s="81" customFormat="1" ht="12" customHeight="1">
      <c r="A1" s="164" t="s">
        <v>115</v>
      </c>
      <c r="B1" s="80"/>
      <c r="C1" s="80"/>
      <c r="D1" s="80"/>
      <c r="E1" s="80"/>
      <c r="F1" s="80"/>
      <c r="G1" s="80"/>
      <c r="H1" s="80"/>
      <c r="I1" s="80"/>
      <c r="J1" s="82" t="s">
        <v>116</v>
      </c>
    </row>
    <row r="2" spans="1:11" s="81" customFormat="1" ht="12" customHeight="1">
      <c r="A2" s="164" t="s">
        <v>117</v>
      </c>
      <c r="B2" s="80"/>
      <c r="C2" s="80"/>
      <c r="D2" s="80"/>
      <c r="E2" s="80"/>
      <c r="F2" s="80"/>
      <c r="G2" s="80"/>
      <c r="H2" s="80"/>
      <c r="I2" s="80"/>
      <c r="J2" s="165"/>
    </row>
    <row r="3" spans="1:11" s="80" customFormat="1" ht="12" customHeight="1">
      <c r="A3" s="166" t="s">
        <v>118</v>
      </c>
      <c r="C3" s="167"/>
    </row>
    <row r="4" spans="1:11" s="81" customFormat="1" ht="12" customHeight="1">
      <c r="A4" s="168" t="s">
        <v>35</v>
      </c>
      <c r="B4" s="80"/>
      <c r="C4" s="169"/>
      <c r="D4" s="170"/>
      <c r="E4" s="170"/>
      <c r="F4" s="170"/>
      <c r="G4" s="170"/>
      <c r="H4" s="170"/>
      <c r="I4" s="170"/>
      <c r="J4" s="84"/>
    </row>
    <row r="5" spans="1:11" ht="3" customHeight="1">
      <c r="A5" s="171"/>
      <c r="B5" s="171"/>
      <c r="C5" s="171"/>
      <c r="D5" s="172"/>
      <c r="E5" s="172"/>
      <c r="F5" s="172"/>
      <c r="G5" s="172"/>
      <c r="H5" s="172"/>
      <c r="I5" s="172"/>
      <c r="J5" s="172"/>
    </row>
    <row r="6" spans="1:11" ht="3" customHeight="1">
      <c r="A6" s="174"/>
      <c r="B6" s="174"/>
      <c r="C6" s="174"/>
    </row>
    <row r="7" spans="1:11" s="161" customFormat="1" ht="10.5" customHeight="1">
      <c r="A7" s="564" t="s">
        <v>119</v>
      </c>
      <c r="B7" s="175" t="s">
        <v>0</v>
      </c>
      <c r="C7" s="176" t="s">
        <v>120</v>
      </c>
      <c r="D7" s="177" t="s">
        <v>121</v>
      </c>
      <c r="E7" s="177" t="s">
        <v>122</v>
      </c>
      <c r="F7" s="177" t="s">
        <v>123</v>
      </c>
      <c r="G7" s="177" t="s">
        <v>124</v>
      </c>
      <c r="H7" s="178" t="s">
        <v>125</v>
      </c>
      <c r="I7" s="177" t="s">
        <v>126</v>
      </c>
      <c r="J7" s="177" t="s">
        <v>127</v>
      </c>
      <c r="K7" s="541"/>
    </row>
    <row r="8" spans="1:11" s="161" customFormat="1" ht="8.65" customHeight="1">
      <c r="A8" s="565"/>
      <c r="C8" s="179"/>
      <c r="D8" s="179"/>
      <c r="E8" s="180"/>
      <c r="F8" s="179"/>
      <c r="G8" s="179"/>
      <c r="H8" s="179"/>
      <c r="I8" s="179"/>
      <c r="J8" s="179"/>
    </row>
    <row r="9" spans="1:11" ht="3" customHeight="1">
      <c r="A9" s="181"/>
      <c r="B9" s="181"/>
      <c r="C9" s="181"/>
      <c r="D9" s="172"/>
      <c r="E9" s="172"/>
      <c r="F9" s="172"/>
      <c r="G9" s="172"/>
      <c r="H9" s="172"/>
      <c r="I9" s="172"/>
      <c r="J9" s="172"/>
    </row>
    <row r="10" spans="1:11" ht="3" customHeight="1">
      <c r="A10" s="182"/>
      <c r="B10" s="182"/>
      <c r="C10" s="182"/>
    </row>
    <row r="11" spans="1:11" s="113" customFormat="1" ht="9" customHeight="1">
      <c r="A11" s="140">
        <v>1998</v>
      </c>
      <c r="B11" s="119"/>
      <c r="C11" s="119"/>
    </row>
    <row r="12" spans="1:11" s="113" customFormat="1" ht="9" customHeight="1">
      <c r="A12" s="114" t="s">
        <v>1</v>
      </c>
      <c r="B12" s="183">
        <f>SUM(B14:B45)</f>
        <v>123375.834</v>
      </c>
      <c r="C12" s="183">
        <f t="shared" ref="C12:G12" si="0">SUM(C14:C45)</f>
        <v>88800.669000000009</v>
      </c>
      <c r="D12" s="183">
        <f t="shared" si="0"/>
        <v>13751.752999999995</v>
      </c>
      <c r="E12" s="183">
        <f t="shared" si="0"/>
        <v>10418.380000000001</v>
      </c>
      <c r="F12" s="183">
        <f t="shared" si="0"/>
        <v>3672.9330000000004</v>
      </c>
      <c r="G12" s="183">
        <f t="shared" si="0"/>
        <v>6732.0990000000002</v>
      </c>
      <c r="H12" s="183" t="s">
        <v>103</v>
      </c>
      <c r="I12" s="183" t="s">
        <v>103</v>
      </c>
      <c r="J12" s="183" t="s">
        <v>103</v>
      </c>
    </row>
    <row r="13" spans="1:11" s="113" customFormat="1" ht="3.95" customHeight="1">
      <c r="A13" s="140"/>
      <c r="B13" s="183"/>
      <c r="C13" s="183"/>
      <c r="D13" s="183"/>
      <c r="E13" s="183"/>
      <c r="F13" s="183"/>
      <c r="G13" s="183"/>
      <c r="H13" s="183"/>
      <c r="I13" s="183"/>
      <c r="J13" s="183"/>
    </row>
    <row r="14" spans="1:11" s="113" customFormat="1" ht="9" customHeight="1">
      <c r="A14" s="184" t="s">
        <v>104</v>
      </c>
      <c r="B14" s="185">
        <f>SUM(C14:J14)</f>
        <v>1481.15</v>
      </c>
      <c r="C14" s="185">
        <v>1031.6890000000001</v>
      </c>
      <c r="D14" s="185">
        <v>204.83400000000003</v>
      </c>
      <c r="E14" s="185">
        <v>124.955</v>
      </c>
      <c r="F14" s="185">
        <v>55.960000000000008</v>
      </c>
      <c r="G14" s="185">
        <v>63.711999999999996</v>
      </c>
      <c r="H14" s="186" t="s">
        <v>103</v>
      </c>
      <c r="I14" s="186" t="s">
        <v>103</v>
      </c>
      <c r="J14" s="186" t="s">
        <v>103</v>
      </c>
    </row>
    <row r="15" spans="1:11" s="113" customFormat="1" ht="9" customHeight="1">
      <c r="A15" s="184" t="s">
        <v>3</v>
      </c>
      <c r="B15" s="185">
        <f t="shared" ref="B15:B45" si="1">SUM(C15:J15)</f>
        <v>2899.4409999999998</v>
      </c>
      <c r="C15" s="185">
        <v>2288.0439999999999</v>
      </c>
      <c r="D15" s="185">
        <v>258.67399999999998</v>
      </c>
      <c r="E15" s="185">
        <v>134.542</v>
      </c>
      <c r="F15" s="185">
        <v>62.197000000000003</v>
      </c>
      <c r="G15" s="185">
        <v>155.98399999999998</v>
      </c>
      <c r="H15" s="186" t="s">
        <v>103</v>
      </c>
      <c r="I15" s="186" t="s">
        <v>103</v>
      </c>
      <c r="J15" s="186" t="s">
        <v>103</v>
      </c>
    </row>
    <row r="16" spans="1:11" s="113" customFormat="1" ht="9" customHeight="1">
      <c r="A16" s="184" t="s">
        <v>105</v>
      </c>
      <c r="B16" s="185">
        <f t="shared" si="1"/>
        <v>1121.9590000000003</v>
      </c>
      <c r="C16" s="185">
        <v>740.95300000000009</v>
      </c>
      <c r="D16" s="185">
        <v>213.35899999999998</v>
      </c>
      <c r="E16" s="185">
        <v>106.34299999999996</v>
      </c>
      <c r="F16" s="185">
        <v>33.572000000000003</v>
      </c>
      <c r="G16" s="185">
        <v>27.731999999999999</v>
      </c>
      <c r="H16" s="186" t="s">
        <v>103</v>
      </c>
      <c r="I16" s="186" t="s">
        <v>103</v>
      </c>
      <c r="J16" s="186" t="s">
        <v>103</v>
      </c>
    </row>
    <row r="17" spans="1:10" s="113" customFormat="1" ht="9" customHeight="1">
      <c r="A17" s="120" t="s">
        <v>5</v>
      </c>
      <c r="B17" s="187">
        <f t="shared" si="1"/>
        <v>1504.19</v>
      </c>
      <c r="C17" s="187">
        <v>1011.898</v>
      </c>
      <c r="D17" s="187">
        <v>209.87300000000002</v>
      </c>
      <c r="E17" s="187">
        <v>175.57900000000004</v>
      </c>
      <c r="F17" s="187">
        <v>59.39</v>
      </c>
      <c r="G17" s="187">
        <v>47.45</v>
      </c>
      <c r="H17" s="188" t="s">
        <v>103</v>
      </c>
      <c r="I17" s="188" t="s">
        <v>103</v>
      </c>
      <c r="J17" s="188" t="s">
        <v>103</v>
      </c>
    </row>
    <row r="18" spans="1:10" s="113" customFormat="1" ht="9" customHeight="1">
      <c r="A18" s="184" t="s">
        <v>6</v>
      </c>
      <c r="B18" s="185">
        <f t="shared" si="1"/>
        <v>3038.3319999999994</v>
      </c>
      <c r="C18" s="185">
        <v>2351.7959999999998</v>
      </c>
      <c r="D18" s="185">
        <v>287.31199999999995</v>
      </c>
      <c r="E18" s="185">
        <v>164.73599999999999</v>
      </c>
      <c r="F18" s="185">
        <v>73.953000000000003</v>
      </c>
      <c r="G18" s="185">
        <v>160.53499999999997</v>
      </c>
      <c r="H18" s="186" t="s">
        <v>103</v>
      </c>
      <c r="I18" s="186" t="s">
        <v>103</v>
      </c>
      <c r="J18" s="186" t="s">
        <v>103</v>
      </c>
    </row>
    <row r="19" spans="1:10" s="113" customFormat="1" ht="9" customHeight="1">
      <c r="A19" s="184" t="s">
        <v>7</v>
      </c>
      <c r="B19" s="185">
        <f t="shared" si="1"/>
        <v>1057.1379999999999</v>
      </c>
      <c r="C19" s="185">
        <v>679.12699999999995</v>
      </c>
      <c r="D19" s="185">
        <v>190.02000000000004</v>
      </c>
      <c r="E19" s="185">
        <v>112.92199999999997</v>
      </c>
      <c r="F19" s="185">
        <v>39.028999999999996</v>
      </c>
      <c r="G19" s="185">
        <v>36.040000000000006</v>
      </c>
      <c r="H19" s="186" t="s">
        <v>103</v>
      </c>
      <c r="I19" s="186" t="s">
        <v>103</v>
      </c>
      <c r="J19" s="186" t="s">
        <v>103</v>
      </c>
    </row>
    <row r="20" spans="1:10" s="113" customFormat="1" ht="9" customHeight="1">
      <c r="A20" s="184" t="s">
        <v>8</v>
      </c>
      <c r="B20" s="185">
        <f t="shared" si="1"/>
        <v>6219.24</v>
      </c>
      <c r="C20" s="185">
        <v>4290.991</v>
      </c>
      <c r="D20" s="185">
        <v>695.25</v>
      </c>
      <c r="E20" s="185">
        <v>803.71800000000007</v>
      </c>
      <c r="F20" s="185">
        <v>164.541</v>
      </c>
      <c r="G20" s="185">
        <v>264.74000000000007</v>
      </c>
      <c r="H20" s="186" t="s">
        <v>103</v>
      </c>
      <c r="I20" s="186" t="s">
        <v>103</v>
      </c>
      <c r="J20" s="186" t="s">
        <v>103</v>
      </c>
    </row>
    <row r="21" spans="1:10" s="113" customFormat="1" ht="9" customHeight="1">
      <c r="A21" s="120" t="s">
        <v>9</v>
      </c>
      <c r="B21" s="187">
        <f t="shared" si="1"/>
        <v>3354.8379999999997</v>
      </c>
      <c r="C21" s="187">
        <v>2461.5770000000002</v>
      </c>
      <c r="D21" s="187">
        <v>361.745</v>
      </c>
      <c r="E21" s="187">
        <v>221.11599999999999</v>
      </c>
      <c r="F21" s="187">
        <v>104.095</v>
      </c>
      <c r="G21" s="187">
        <v>206.30500000000006</v>
      </c>
      <c r="H21" s="188" t="s">
        <v>103</v>
      </c>
      <c r="I21" s="188" t="s">
        <v>103</v>
      </c>
      <c r="J21" s="188" t="s">
        <v>103</v>
      </c>
    </row>
    <row r="22" spans="1:10" s="113" customFormat="1" ht="9" customHeight="1">
      <c r="A22" s="113" t="s">
        <v>10</v>
      </c>
      <c r="B22" s="186">
        <f t="shared" si="1"/>
        <v>12009.519000000002</v>
      </c>
      <c r="C22" s="186">
        <v>9937.0420000000013</v>
      </c>
      <c r="D22" s="185">
        <v>896.69900000000007</v>
      </c>
      <c r="E22" s="186">
        <v>0</v>
      </c>
      <c r="F22" s="186">
        <v>548.86</v>
      </c>
      <c r="G22" s="186">
        <v>626.91800000000001</v>
      </c>
      <c r="H22" s="186" t="s">
        <v>103</v>
      </c>
      <c r="I22" s="186" t="s">
        <v>103</v>
      </c>
      <c r="J22" s="186" t="s">
        <v>103</v>
      </c>
    </row>
    <row r="23" spans="1:10" s="113" customFormat="1" ht="9" customHeight="1">
      <c r="A23" s="184" t="s">
        <v>11</v>
      </c>
      <c r="B23" s="185">
        <f t="shared" si="1"/>
        <v>2551.8510000000001</v>
      </c>
      <c r="C23" s="185">
        <v>1847.7619999999997</v>
      </c>
      <c r="D23" s="185">
        <v>300.61699999999996</v>
      </c>
      <c r="E23" s="185">
        <v>214.87799999999999</v>
      </c>
      <c r="F23" s="185">
        <v>82.858000000000004</v>
      </c>
      <c r="G23" s="185">
        <v>105.736</v>
      </c>
      <c r="H23" s="186" t="s">
        <v>103</v>
      </c>
      <c r="I23" s="186" t="s">
        <v>103</v>
      </c>
      <c r="J23" s="186" t="s">
        <v>103</v>
      </c>
    </row>
    <row r="24" spans="1:10" s="113" customFormat="1" ht="9" customHeight="1">
      <c r="A24" s="184" t="s">
        <v>12</v>
      </c>
      <c r="B24" s="185">
        <f t="shared" si="1"/>
        <v>4570.0320000000002</v>
      </c>
      <c r="C24" s="185">
        <v>3148.6800000000003</v>
      </c>
      <c r="D24" s="185">
        <v>514.31200000000001</v>
      </c>
      <c r="E24" s="185">
        <v>493.38799999999992</v>
      </c>
      <c r="F24" s="185">
        <v>88.224000000000004</v>
      </c>
      <c r="G24" s="185">
        <v>325.428</v>
      </c>
      <c r="H24" s="186" t="s">
        <v>103</v>
      </c>
      <c r="I24" s="186" t="s">
        <v>103</v>
      </c>
      <c r="J24" s="186" t="s">
        <v>103</v>
      </c>
    </row>
    <row r="25" spans="1:10" s="113" customFormat="1" ht="9" customHeight="1">
      <c r="A25" s="120" t="s">
        <v>13</v>
      </c>
      <c r="B25" s="187">
        <f t="shared" si="1"/>
        <v>5735.5150000000012</v>
      </c>
      <c r="C25" s="187">
        <v>3894.19</v>
      </c>
      <c r="D25" s="187">
        <v>725.25299999999993</v>
      </c>
      <c r="E25" s="187">
        <v>736.09100000000012</v>
      </c>
      <c r="F25" s="187">
        <v>164.59100000000001</v>
      </c>
      <c r="G25" s="187">
        <v>215.39000000000004</v>
      </c>
      <c r="H25" s="188" t="s">
        <v>103</v>
      </c>
      <c r="I25" s="188" t="s">
        <v>103</v>
      </c>
      <c r="J25" s="188" t="s">
        <v>103</v>
      </c>
    </row>
    <row r="26" spans="1:10" s="113" customFormat="1" ht="9" customHeight="1">
      <c r="A26" s="184" t="s">
        <v>14</v>
      </c>
      <c r="B26" s="185">
        <f t="shared" si="1"/>
        <v>3629.3520000000003</v>
      </c>
      <c r="C26" s="185">
        <v>2612.116</v>
      </c>
      <c r="D26" s="185">
        <v>381.43600000000004</v>
      </c>
      <c r="E26" s="185">
        <v>356.00100000000003</v>
      </c>
      <c r="F26" s="185">
        <v>123.78999999999999</v>
      </c>
      <c r="G26" s="185">
        <v>156.00900000000001</v>
      </c>
      <c r="H26" s="186" t="s">
        <v>103</v>
      </c>
      <c r="I26" s="186" t="s">
        <v>103</v>
      </c>
      <c r="J26" s="186" t="s">
        <v>103</v>
      </c>
    </row>
    <row r="27" spans="1:10" s="113" customFormat="1" ht="9" customHeight="1">
      <c r="A27" s="184" t="s">
        <v>15</v>
      </c>
      <c r="B27" s="185">
        <f t="shared" si="1"/>
        <v>6023.4449999999988</v>
      </c>
      <c r="C27" s="185">
        <v>4177.6229999999996</v>
      </c>
      <c r="D27" s="185">
        <v>835.36099999999999</v>
      </c>
      <c r="E27" s="185">
        <v>391.654</v>
      </c>
      <c r="F27" s="185">
        <v>176.35499999999999</v>
      </c>
      <c r="G27" s="185">
        <v>442.45199999999994</v>
      </c>
      <c r="H27" s="186" t="s">
        <v>103</v>
      </c>
      <c r="I27" s="186" t="s">
        <v>103</v>
      </c>
      <c r="J27" s="186" t="s">
        <v>103</v>
      </c>
    </row>
    <row r="28" spans="1:10" s="113" customFormat="1" ht="9" customHeight="1">
      <c r="A28" s="184" t="s">
        <v>16</v>
      </c>
      <c r="B28" s="185">
        <f t="shared" si="1"/>
        <v>10127.293999999998</v>
      </c>
      <c r="C28" s="185">
        <v>6823.8599999999988</v>
      </c>
      <c r="D28" s="185">
        <v>1533.5980000000002</v>
      </c>
      <c r="E28" s="185">
        <v>696.87000000000012</v>
      </c>
      <c r="F28" s="185">
        <v>208.32599999999999</v>
      </c>
      <c r="G28" s="185">
        <v>864.64</v>
      </c>
      <c r="H28" s="186" t="s">
        <v>103</v>
      </c>
      <c r="I28" s="186" t="s">
        <v>103</v>
      </c>
      <c r="J28" s="186" t="s">
        <v>103</v>
      </c>
    </row>
    <row r="29" spans="1:10" s="113" customFormat="1" ht="9" customHeight="1">
      <c r="A29" s="120" t="s">
        <v>17</v>
      </c>
      <c r="B29" s="187">
        <f t="shared" si="1"/>
        <v>5422.2970000000005</v>
      </c>
      <c r="C29" s="187">
        <v>3993.3080000000009</v>
      </c>
      <c r="D29" s="187">
        <v>500.49400000000003</v>
      </c>
      <c r="E29" s="187">
        <v>522.62800000000004</v>
      </c>
      <c r="F29" s="187">
        <v>120.02100000000002</v>
      </c>
      <c r="G29" s="187">
        <v>285.846</v>
      </c>
      <c r="H29" s="188" t="s">
        <v>103</v>
      </c>
      <c r="I29" s="188" t="s">
        <v>103</v>
      </c>
      <c r="J29" s="188" t="s">
        <v>103</v>
      </c>
    </row>
    <row r="30" spans="1:10" s="113" customFormat="1" ht="9" customHeight="1">
      <c r="A30" s="184" t="s">
        <v>18</v>
      </c>
      <c r="B30" s="186">
        <f t="shared" si="1"/>
        <v>2089.0250000000001</v>
      </c>
      <c r="C30" s="185">
        <v>1489.809</v>
      </c>
      <c r="D30" s="185">
        <v>268.83099999999996</v>
      </c>
      <c r="E30" s="185">
        <v>162.51900000000001</v>
      </c>
      <c r="F30" s="185">
        <v>61.325999999999993</v>
      </c>
      <c r="G30" s="185">
        <v>106.54</v>
      </c>
      <c r="H30" s="186" t="s">
        <v>103</v>
      </c>
      <c r="I30" s="186" t="s">
        <v>103</v>
      </c>
      <c r="J30" s="186" t="s">
        <v>103</v>
      </c>
    </row>
    <row r="31" spans="1:10" s="113" customFormat="1" ht="9" customHeight="1">
      <c r="A31" s="184" t="s">
        <v>19</v>
      </c>
      <c r="B31" s="185">
        <f t="shared" si="1"/>
        <v>1727.1639999999998</v>
      </c>
      <c r="C31" s="185">
        <v>1248.5519999999999</v>
      </c>
      <c r="D31" s="185">
        <v>207.89800000000002</v>
      </c>
      <c r="E31" s="185">
        <v>152.88100000000003</v>
      </c>
      <c r="F31" s="185">
        <v>51.609999999999992</v>
      </c>
      <c r="G31" s="185">
        <v>66.222999999999985</v>
      </c>
      <c r="H31" s="186" t="s">
        <v>103</v>
      </c>
      <c r="I31" s="186" t="s">
        <v>103</v>
      </c>
      <c r="J31" s="186" t="s">
        <v>103</v>
      </c>
    </row>
    <row r="32" spans="1:10" s="113" customFormat="1" ht="9" customHeight="1">
      <c r="A32" s="184" t="s">
        <v>20</v>
      </c>
      <c r="B32" s="185">
        <f t="shared" si="1"/>
        <v>3797.1849999999999</v>
      </c>
      <c r="C32" s="185">
        <v>2767.2939999999999</v>
      </c>
      <c r="D32" s="185">
        <v>453.38399999999996</v>
      </c>
      <c r="E32" s="185">
        <v>210.50699999999998</v>
      </c>
      <c r="F32" s="185">
        <v>103.822</v>
      </c>
      <c r="G32" s="185">
        <v>262.178</v>
      </c>
      <c r="H32" s="186" t="s">
        <v>103</v>
      </c>
      <c r="I32" s="186" t="s">
        <v>103</v>
      </c>
      <c r="J32" s="186" t="s">
        <v>103</v>
      </c>
    </row>
    <row r="33" spans="1:10" s="113" customFormat="1" ht="9" customHeight="1">
      <c r="A33" s="120" t="s">
        <v>21</v>
      </c>
      <c r="B33" s="187">
        <f t="shared" si="1"/>
        <v>5630.3019999999997</v>
      </c>
      <c r="C33" s="187">
        <v>3976.8909999999996</v>
      </c>
      <c r="D33" s="187">
        <v>534.37099999999998</v>
      </c>
      <c r="E33" s="187">
        <v>699.20799999999986</v>
      </c>
      <c r="F33" s="187">
        <v>181.37700000000001</v>
      </c>
      <c r="G33" s="187">
        <v>238.45500000000001</v>
      </c>
      <c r="H33" s="188" t="s">
        <v>103</v>
      </c>
      <c r="I33" s="188" t="s">
        <v>103</v>
      </c>
      <c r="J33" s="188" t="s">
        <v>103</v>
      </c>
    </row>
    <row r="34" spans="1:10" s="113" customFormat="1" ht="9" customHeight="1">
      <c r="A34" s="184" t="s">
        <v>22</v>
      </c>
      <c r="B34" s="185">
        <f t="shared" si="1"/>
        <v>5106.3029999999999</v>
      </c>
      <c r="C34" s="185">
        <v>3450.5339999999997</v>
      </c>
      <c r="D34" s="185">
        <v>463.69399999999996</v>
      </c>
      <c r="E34" s="185">
        <v>696.05000000000007</v>
      </c>
      <c r="F34" s="185">
        <v>154.51400000000001</v>
      </c>
      <c r="G34" s="185">
        <v>341.51100000000002</v>
      </c>
      <c r="H34" s="186" t="s">
        <v>103</v>
      </c>
      <c r="I34" s="186" t="s">
        <v>103</v>
      </c>
      <c r="J34" s="186" t="s">
        <v>103</v>
      </c>
    </row>
    <row r="35" spans="1:10" s="113" customFormat="1" ht="9" customHeight="1">
      <c r="A35" s="184" t="s">
        <v>23</v>
      </c>
      <c r="B35" s="185">
        <f t="shared" si="1"/>
        <v>1871.5309999999999</v>
      </c>
      <c r="C35" s="185">
        <v>1268.9959999999999</v>
      </c>
      <c r="D35" s="185">
        <v>240.66100000000003</v>
      </c>
      <c r="E35" s="185">
        <v>203.52799999999999</v>
      </c>
      <c r="F35" s="185">
        <v>65.997</v>
      </c>
      <c r="G35" s="185">
        <v>92.34899999999999</v>
      </c>
      <c r="H35" s="186" t="s">
        <v>103</v>
      </c>
      <c r="I35" s="186" t="s">
        <v>103</v>
      </c>
      <c r="J35" s="186" t="s">
        <v>103</v>
      </c>
    </row>
    <row r="36" spans="1:10" s="113" customFormat="1" ht="9" customHeight="1">
      <c r="A36" s="184" t="s">
        <v>106</v>
      </c>
      <c r="B36" s="185">
        <f t="shared" si="1"/>
        <v>1450.5710000000001</v>
      </c>
      <c r="C36" s="185">
        <v>996.7700000000001</v>
      </c>
      <c r="D36" s="185">
        <v>209.19599999999997</v>
      </c>
      <c r="E36" s="185">
        <v>144.923</v>
      </c>
      <c r="F36" s="185">
        <v>47.723999999999997</v>
      </c>
      <c r="G36" s="185">
        <v>51.957999999999991</v>
      </c>
      <c r="H36" s="186" t="s">
        <v>103</v>
      </c>
      <c r="I36" s="186" t="s">
        <v>103</v>
      </c>
      <c r="J36" s="186" t="s">
        <v>103</v>
      </c>
    </row>
    <row r="37" spans="1:10" s="113" customFormat="1" ht="9" customHeight="1">
      <c r="A37" s="120" t="s">
        <v>25</v>
      </c>
      <c r="B37" s="187">
        <f t="shared" si="1"/>
        <v>3399.143</v>
      </c>
      <c r="C37" s="187">
        <v>2536.6689999999999</v>
      </c>
      <c r="D37" s="187">
        <v>279.541</v>
      </c>
      <c r="E37" s="187">
        <v>352.23099999999999</v>
      </c>
      <c r="F37" s="187">
        <v>68.173999999999992</v>
      </c>
      <c r="G37" s="187">
        <v>162.52800000000002</v>
      </c>
      <c r="H37" s="188" t="s">
        <v>103</v>
      </c>
      <c r="I37" s="188" t="s">
        <v>103</v>
      </c>
      <c r="J37" s="188" t="s">
        <v>103</v>
      </c>
    </row>
    <row r="38" spans="1:10" s="113" customFormat="1" ht="9" customHeight="1">
      <c r="A38" s="184" t="s">
        <v>26</v>
      </c>
      <c r="B38" s="185">
        <f t="shared" si="1"/>
        <v>3017.8829999999998</v>
      </c>
      <c r="C38" s="185">
        <v>2198.67</v>
      </c>
      <c r="D38" s="185">
        <v>344.93200000000002</v>
      </c>
      <c r="E38" s="185">
        <v>197.23400000000001</v>
      </c>
      <c r="F38" s="185">
        <v>97.91</v>
      </c>
      <c r="G38" s="185">
        <v>179.13699999999997</v>
      </c>
      <c r="H38" s="186" t="s">
        <v>103</v>
      </c>
      <c r="I38" s="186" t="s">
        <v>103</v>
      </c>
      <c r="J38" s="186" t="s">
        <v>103</v>
      </c>
    </row>
    <row r="39" spans="1:10" s="113" customFormat="1" ht="9" customHeight="1">
      <c r="A39" s="184" t="s">
        <v>27</v>
      </c>
      <c r="B39" s="185">
        <f t="shared" si="1"/>
        <v>2946.5880000000006</v>
      </c>
      <c r="C39" s="185">
        <v>2106.5360000000001</v>
      </c>
      <c r="D39" s="185">
        <v>431.76</v>
      </c>
      <c r="E39" s="185">
        <v>164.31999999999996</v>
      </c>
      <c r="F39" s="185">
        <v>89.952999999999989</v>
      </c>
      <c r="G39" s="185">
        <v>154.01900000000006</v>
      </c>
      <c r="H39" s="186" t="s">
        <v>103</v>
      </c>
      <c r="I39" s="186" t="s">
        <v>103</v>
      </c>
      <c r="J39" s="186" t="s">
        <v>103</v>
      </c>
    </row>
    <row r="40" spans="1:10" s="113" customFormat="1" ht="9" customHeight="1">
      <c r="A40" s="184" t="s">
        <v>28</v>
      </c>
      <c r="B40" s="185">
        <f t="shared" si="1"/>
        <v>2761.3890000000001</v>
      </c>
      <c r="C40" s="185">
        <v>1869.7809999999999</v>
      </c>
      <c r="D40" s="185">
        <v>376.15800000000002</v>
      </c>
      <c r="E40" s="185">
        <v>274.4079999999999</v>
      </c>
      <c r="F40" s="185">
        <v>111.89600000000002</v>
      </c>
      <c r="G40" s="185">
        <v>129.14600000000002</v>
      </c>
      <c r="H40" s="186" t="s">
        <v>103</v>
      </c>
      <c r="I40" s="186" t="s">
        <v>103</v>
      </c>
      <c r="J40" s="186" t="s">
        <v>103</v>
      </c>
    </row>
    <row r="41" spans="1:10" s="113" customFormat="1" ht="9" customHeight="1">
      <c r="A41" s="120" t="s">
        <v>29</v>
      </c>
      <c r="B41" s="187">
        <f t="shared" si="1"/>
        <v>3884.7750000000005</v>
      </c>
      <c r="C41" s="187">
        <v>2869.1890000000003</v>
      </c>
      <c r="D41" s="187">
        <v>501.21300000000002</v>
      </c>
      <c r="E41" s="187">
        <v>231.59900000000005</v>
      </c>
      <c r="F41" s="187">
        <v>96.129000000000005</v>
      </c>
      <c r="G41" s="187">
        <v>186.64500000000001</v>
      </c>
      <c r="H41" s="188" t="s">
        <v>103</v>
      </c>
      <c r="I41" s="188" t="s">
        <v>103</v>
      </c>
      <c r="J41" s="188" t="s">
        <v>103</v>
      </c>
    </row>
    <row r="42" spans="1:10" s="113" customFormat="1" ht="9" customHeight="1">
      <c r="A42" s="184" t="s">
        <v>30</v>
      </c>
      <c r="B42" s="185">
        <f t="shared" si="1"/>
        <v>1537.357</v>
      </c>
      <c r="C42" s="185">
        <v>1068.5260000000001</v>
      </c>
      <c r="D42" s="185">
        <v>178.42100000000002</v>
      </c>
      <c r="E42" s="185">
        <v>157.69399999999999</v>
      </c>
      <c r="F42" s="185">
        <v>67.436999999999998</v>
      </c>
      <c r="G42" s="185">
        <v>65.278999999999996</v>
      </c>
      <c r="H42" s="186" t="s">
        <v>103</v>
      </c>
      <c r="I42" s="186" t="s">
        <v>103</v>
      </c>
      <c r="J42" s="186" t="s">
        <v>103</v>
      </c>
    </row>
    <row r="43" spans="1:10" s="113" customFormat="1" ht="9" customHeight="1">
      <c r="A43" s="184" t="s">
        <v>31</v>
      </c>
      <c r="B43" s="185">
        <f t="shared" si="1"/>
        <v>8813.0540000000001</v>
      </c>
      <c r="C43" s="185">
        <v>6463.811999999999</v>
      </c>
      <c r="D43" s="185">
        <v>649.87600000000009</v>
      </c>
      <c r="E43" s="185">
        <v>979.93300000000011</v>
      </c>
      <c r="F43" s="185">
        <v>221.87799999999999</v>
      </c>
      <c r="G43" s="185">
        <v>497.55500000000012</v>
      </c>
      <c r="H43" s="186" t="s">
        <v>103</v>
      </c>
      <c r="I43" s="186" t="s">
        <v>103</v>
      </c>
      <c r="J43" s="186" t="s">
        <v>103</v>
      </c>
    </row>
    <row r="44" spans="1:10" s="113" customFormat="1" ht="9" customHeight="1">
      <c r="A44" s="184" t="s">
        <v>32</v>
      </c>
      <c r="B44" s="185">
        <f t="shared" si="1"/>
        <v>2313.087</v>
      </c>
      <c r="C44" s="185">
        <v>1517.58</v>
      </c>
      <c r="D44" s="185">
        <v>298.97900000000004</v>
      </c>
      <c r="E44" s="185">
        <v>297.21800000000002</v>
      </c>
      <c r="F44" s="185">
        <v>84.352000000000004</v>
      </c>
      <c r="G44" s="185">
        <v>114.958</v>
      </c>
      <c r="H44" s="186" t="s">
        <v>103</v>
      </c>
      <c r="I44" s="186" t="s">
        <v>103</v>
      </c>
      <c r="J44" s="186" t="s">
        <v>103</v>
      </c>
    </row>
    <row r="45" spans="1:10" s="113" customFormat="1" ht="9" customHeight="1">
      <c r="A45" s="120" t="s">
        <v>33</v>
      </c>
      <c r="B45" s="187">
        <f t="shared" si="1"/>
        <v>2284.884</v>
      </c>
      <c r="C45" s="187">
        <v>1680.404</v>
      </c>
      <c r="D45" s="187">
        <v>204.00099999999998</v>
      </c>
      <c r="E45" s="187">
        <v>238.70599999999996</v>
      </c>
      <c r="F45" s="187">
        <v>63.071999999999996</v>
      </c>
      <c r="G45" s="187">
        <v>98.700999999999979</v>
      </c>
      <c r="H45" s="188" t="s">
        <v>103</v>
      </c>
      <c r="I45" s="188" t="s">
        <v>103</v>
      </c>
      <c r="J45" s="188" t="s">
        <v>103</v>
      </c>
    </row>
    <row r="46" spans="1:10" s="113" customFormat="1" ht="9" customHeight="1">
      <c r="A46" s="184"/>
      <c r="B46" s="185"/>
      <c r="C46" s="185"/>
      <c r="D46" s="185"/>
      <c r="E46" s="185"/>
      <c r="F46" s="185"/>
      <c r="G46" s="185"/>
      <c r="H46" s="185"/>
      <c r="I46" s="185"/>
      <c r="J46" s="185"/>
    </row>
    <row r="47" spans="1:10" s="113" customFormat="1" ht="9" customHeight="1">
      <c r="A47" s="140">
        <v>1999</v>
      </c>
      <c r="B47" s="145"/>
      <c r="C47" s="119"/>
    </row>
    <row r="48" spans="1:10" s="113" customFormat="1" ht="9" customHeight="1">
      <c r="A48" s="140" t="s">
        <v>1</v>
      </c>
      <c r="B48" s="183">
        <f>SUM(B50:B81)</f>
        <v>163557.52000000302</v>
      </c>
      <c r="C48" s="183">
        <f t="shared" ref="C48:I48" si="2">SUM(C50:C81)</f>
        <v>108981.01299999999</v>
      </c>
      <c r="D48" s="183">
        <f t="shared" si="2"/>
        <v>18128.672000000002</v>
      </c>
      <c r="E48" s="183">
        <f t="shared" si="2"/>
        <v>13933.600000000002</v>
      </c>
      <c r="F48" s="183">
        <f t="shared" si="2"/>
        <v>4555.7410000029995</v>
      </c>
      <c r="G48" s="183">
        <f t="shared" si="2"/>
        <v>13097.601999999999</v>
      </c>
      <c r="H48" s="183">
        <f t="shared" si="2"/>
        <v>4710</v>
      </c>
      <c r="I48" s="183">
        <f t="shared" si="2"/>
        <v>150.89200000000002</v>
      </c>
      <c r="J48" s="183" t="s">
        <v>103</v>
      </c>
    </row>
    <row r="49" spans="1:11" s="113" customFormat="1" ht="3.95" customHeight="1">
      <c r="A49" s="140"/>
      <c r="B49" s="183"/>
      <c r="C49" s="183"/>
      <c r="D49" s="183"/>
      <c r="E49" s="183"/>
      <c r="F49" s="183"/>
      <c r="G49" s="183"/>
      <c r="H49" s="183"/>
      <c r="I49" s="183"/>
      <c r="J49" s="183"/>
    </row>
    <row r="50" spans="1:11" s="113" customFormat="1" ht="9" customHeight="1">
      <c r="A50" s="184" t="s">
        <v>104</v>
      </c>
      <c r="B50" s="185">
        <f>SUM(C50:J50)</f>
        <v>1927.9780000000001</v>
      </c>
      <c r="C50" s="185">
        <v>1278.4720000000002</v>
      </c>
      <c r="D50" s="185">
        <v>270.27199999999999</v>
      </c>
      <c r="E50" s="185">
        <v>109.79999999999998</v>
      </c>
      <c r="F50" s="185">
        <v>65.72</v>
      </c>
      <c r="G50" s="185">
        <v>136.68299999999999</v>
      </c>
      <c r="H50" s="186">
        <v>64.999000000000009</v>
      </c>
      <c r="I50" s="186">
        <v>2.032</v>
      </c>
      <c r="J50" s="186" t="s">
        <v>103</v>
      </c>
    </row>
    <row r="51" spans="1:11" s="113" customFormat="1" ht="9" customHeight="1">
      <c r="A51" s="184" t="s">
        <v>3</v>
      </c>
      <c r="B51" s="185">
        <f t="shared" ref="B51:B81" si="3">SUM(C51:J51)</f>
        <v>3947.0859973979996</v>
      </c>
      <c r="C51" s="185">
        <v>2788.5849999999996</v>
      </c>
      <c r="D51" s="185">
        <v>400.81000000000006</v>
      </c>
      <c r="E51" s="185">
        <v>126.89999999999999</v>
      </c>
      <c r="F51" s="185">
        <v>83.491997398000009</v>
      </c>
      <c r="G51" s="185">
        <v>334.63400000000001</v>
      </c>
      <c r="H51" s="186">
        <v>207.56899999999999</v>
      </c>
      <c r="I51" s="186">
        <v>5.0960000000000001</v>
      </c>
      <c r="J51" s="186" t="s">
        <v>103</v>
      </c>
    </row>
    <row r="52" spans="1:11" s="113" customFormat="1" ht="9" customHeight="1">
      <c r="A52" s="184" t="s">
        <v>105</v>
      </c>
      <c r="B52" s="185">
        <f t="shared" si="3"/>
        <v>1391.854</v>
      </c>
      <c r="C52" s="185">
        <v>898.56600000000003</v>
      </c>
      <c r="D52" s="185">
        <v>210.87199999999999</v>
      </c>
      <c r="E52" s="185">
        <v>76.5</v>
      </c>
      <c r="F52" s="185">
        <v>40.230000000000004</v>
      </c>
      <c r="G52" s="185">
        <v>59.491</v>
      </c>
      <c r="H52" s="186">
        <v>105.03099999999999</v>
      </c>
      <c r="I52" s="186">
        <v>1.1640000000000001</v>
      </c>
      <c r="J52" s="186" t="s">
        <v>103</v>
      </c>
    </row>
    <row r="53" spans="1:11" s="113" customFormat="1" ht="9" customHeight="1">
      <c r="A53" s="120" t="s">
        <v>5</v>
      </c>
      <c r="B53" s="187">
        <f t="shared" si="3"/>
        <v>1990.740992195</v>
      </c>
      <c r="C53" s="187">
        <v>1255.0730000000001</v>
      </c>
      <c r="D53" s="187">
        <v>275.13400000000001</v>
      </c>
      <c r="E53" s="187">
        <v>195.09999999999997</v>
      </c>
      <c r="F53" s="187">
        <v>72.369992194999995</v>
      </c>
      <c r="G53" s="187">
        <v>101.79599999999998</v>
      </c>
      <c r="H53" s="188">
        <v>89.996000000000009</v>
      </c>
      <c r="I53" s="188">
        <v>1.2719999999999998</v>
      </c>
      <c r="J53" s="188" t="s">
        <v>103</v>
      </c>
    </row>
    <row r="54" spans="1:11" s="113" customFormat="1" ht="9" customHeight="1">
      <c r="A54" s="184" t="s">
        <v>6</v>
      </c>
      <c r="B54" s="185">
        <f t="shared" si="3"/>
        <v>3994.8019973980008</v>
      </c>
      <c r="C54" s="185">
        <v>2844.1180000000004</v>
      </c>
      <c r="D54" s="185">
        <v>362.351</v>
      </c>
      <c r="E54" s="185">
        <v>177.79999999999998</v>
      </c>
      <c r="F54" s="185">
        <v>123.423997398</v>
      </c>
      <c r="G54" s="185">
        <v>344.39899999999994</v>
      </c>
      <c r="H54" s="186">
        <v>135.80899999999997</v>
      </c>
      <c r="I54" s="186">
        <v>6.9009999999999998</v>
      </c>
      <c r="J54" s="186" t="s">
        <v>103</v>
      </c>
    </row>
    <row r="55" spans="1:11" s="113" customFormat="1" ht="9" customHeight="1">
      <c r="A55" s="184" t="s">
        <v>7</v>
      </c>
      <c r="B55" s="185">
        <f t="shared" si="3"/>
        <v>1326.8409973979999</v>
      </c>
      <c r="C55" s="185">
        <v>829.62299999999993</v>
      </c>
      <c r="D55" s="185">
        <v>228.48499999999999</v>
      </c>
      <c r="E55" s="185">
        <v>88.299999999999983</v>
      </c>
      <c r="F55" s="185">
        <v>47.761997398000005</v>
      </c>
      <c r="G55" s="185">
        <v>77.319999999999993</v>
      </c>
      <c r="H55" s="186">
        <v>53.997000000000007</v>
      </c>
      <c r="I55" s="186">
        <v>1.3540000000000001</v>
      </c>
      <c r="J55" s="186" t="s">
        <v>103</v>
      </c>
    </row>
    <row r="56" spans="1:11" s="113" customFormat="1" ht="9" customHeight="1">
      <c r="A56" s="184" t="s">
        <v>8</v>
      </c>
      <c r="B56" s="185">
        <f t="shared" si="3"/>
        <v>8351.9640026000015</v>
      </c>
      <c r="C56" s="185">
        <v>5321.3540000000003</v>
      </c>
      <c r="D56" s="185">
        <v>854.19200000000001</v>
      </c>
      <c r="E56" s="185">
        <v>1193.8000000000004</v>
      </c>
      <c r="F56" s="185">
        <v>204.58800260000004</v>
      </c>
      <c r="G56" s="185">
        <v>567.95099999999991</v>
      </c>
      <c r="H56" s="186">
        <v>202.71299999999997</v>
      </c>
      <c r="I56" s="186">
        <v>7.3659999999999997</v>
      </c>
      <c r="J56" s="186" t="s">
        <v>103</v>
      </c>
    </row>
    <row r="57" spans="1:11" s="113" customFormat="1" ht="9" customHeight="1">
      <c r="A57" s="120" t="s">
        <v>9</v>
      </c>
      <c r="B57" s="187">
        <f t="shared" si="3"/>
        <v>4474.5969947969988</v>
      </c>
      <c r="C57" s="187">
        <v>3006.7959999999994</v>
      </c>
      <c r="D57" s="187">
        <v>480.99900000000002</v>
      </c>
      <c r="E57" s="187">
        <v>267.40000000000003</v>
      </c>
      <c r="F57" s="187">
        <v>119.517994797</v>
      </c>
      <c r="G57" s="187">
        <v>442.59100000000007</v>
      </c>
      <c r="H57" s="188">
        <v>153.179</v>
      </c>
      <c r="I57" s="188">
        <v>4.1139999999999999</v>
      </c>
      <c r="J57" s="188" t="s">
        <v>103</v>
      </c>
    </row>
    <row r="58" spans="1:11" s="113" customFormat="1" ht="9" customHeight="1">
      <c r="A58" s="113" t="s">
        <v>10</v>
      </c>
      <c r="B58" s="186">
        <f t="shared" si="3"/>
        <v>13716.453000000001</v>
      </c>
      <c r="C58" s="186">
        <v>11655.861000000001</v>
      </c>
      <c r="D58" s="185">
        <v>1156.134</v>
      </c>
      <c r="E58" s="186">
        <v>0</v>
      </c>
      <c r="F58" s="186">
        <v>579.46399999999994</v>
      </c>
      <c r="G58" s="186">
        <v>0</v>
      </c>
      <c r="H58" s="186">
        <v>324.99399999999991</v>
      </c>
      <c r="I58" s="186">
        <v>0</v>
      </c>
      <c r="J58" s="186" t="s">
        <v>103</v>
      </c>
      <c r="K58" s="179"/>
    </row>
    <row r="59" spans="1:11" s="113" customFormat="1" ht="9" customHeight="1">
      <c r="A59" s="184" t="s">
        <v>11</v>
      </c>
      <c r="B59" s="185">
        <f t="shared" si="3"/>
        <v>3351.940992195</v>
      </c>
      <c r="C59" s="185">
        <v>2250.7930000000001</v>
      </c>
      <c r="D59" s="185">
        <v>385.35799999999995</v>
      </c>
      <c r="E59" s="185">
        <v>257.5</v>
      </c>
      <c r="F59" s="185">
        <v>106.86999219499999</v>
      </c>
      <c r="G59" s="185">
        <v>226.83700000000002</v>
      </c>
      <c r="H59" s="186">
        <v>123.217</v>
      </c>
      <c r="I59" s="186">
        <v>1.3660000000000001</v>
      </c>
      <c r="J59" s="186" t="s">
        <v>103</v>
      </c>
      <c r="K59" s="179"/>
    </row>
    <row r="60" spans="1:11" s="113" customFormat="1" ht="9" customHeight="1">
      <c r="A60" s="184" t="s">
        <v>12</v>
      </c>
      <c r="B60" s="185">
        <f t="shared" si="3"/>
        <v>6235.0900130090013</v>
      </c>
      <c r="C60" s="185">
        <v>3864.5299999999997</v>
      </c>
      <c r="D60" s="185">
        <v>672.83999999999992</v>
      </c>
      <c r="E60" s="185">
        <v>700.40000000000009</v>
      </c>
      <c r="F60" s="185">
        <v>119.32701300900001</v>
      </c>
      <c r="G60" s="185">
        <v>698.149</v>
      </c>
      <c r="H60" s="186">
        <v>175.00399999999999</v>
      </c>
      <c r="I60" s="186">
        <v>4.84</v>
      </c>
      <c r="J60" s="186" t="s">
        <v>103</v>
      </c>
    </row>
    <row r="61" spans="1:11" s="113" customFormat="1" ht="9" customHeight="1">
      <c r="A61" s="120" t="s">
        <v>13</v>
      </c>
      <c r="B61" s="187">
        <f t="shared" si="3"/>
        <v>7698.9229974000009</v>
      </c>
      <c r="C61" s="187">
        <v>4871.1469999999999</v>
      </c>
      <c r="D61" s="187">
        <v>940.32799999999997</v>
      </c>
      <c r="E61" s="187">
        <v>1086.3000000000002</v>
      </c>
      <c r="F61" s="187">
        <v>196.41599740000004</v>
      </c>
      <c r="G61" s="187">
        <v>462.08299999999997</v>
      </c>
      <c r="H61" s="188">
        <v>140.00200000000001</v>
      </c>
      <c r="I61" s="188">
        <v>2.6469999999999998</v>
      </c>
      <c r="J61" s="188" t="s">
        <v>103</v>
      </c>
    </row>
    <row r="62" spans="1:11" s="113" customFormat="1" ht="9" customHeight="1">
      <c r="A62" s="184" t="s">
        <v>14</v>
      </c>
      <c r="B62" s="185">
        <f t="shared" si="3"/>
        <v>4790.8229973999996</v>
      </c>
      <c r="C62" s="185">
        <v>3181.4459999999999</v>
      </c>
      <c r="D62" s="185">
        <v>503.46799999999996</v>
      </c>
      <c r="E62" s="185">
        <v>481.90000000000003</v>
      </c>
      <c r="F62" s="185">
        <v>165.60499739999997</v>
      </c>
      <c r="G62" s="185">
        <v>334.68699999999995</v>
      </c>
      <c r="H62" s="186">
        <v>121.91700000000002</v>
      </c>
      <c r="I62" s="186">
        <v>1.8</v>
      </c>
      <c r="J62" s="186" t="s">
        <v>103</v>
      </c>
    </row>
    <row r="63" spans="1:11" s="113" customFormat="1" ht="9" customHeight="1">
      <c r="A63" s="184" t="s">
        <v>15</v>
      </c>
      <c r="B63" s="185">
        <f t="shared" si="3"/>
        <v>8090.3529921899999</v>
      </c>
      <c r="C63" s="185">
        <v>5056.9350000000004</v>
      </c>
      <c r="D63" s="185">
        <v>1135.396</v>
      </c>
      <c r="E63" s="185">
        <v>538.6</v>
      </c>
      <c r="F63" s="185">
        <v>203.83099219000002</v>
      </c>
      <c r="G63" s="185">
        <v>949.20400000000006</v>
      </c>
      <c r="H63" s="186">
        <v>200.00700000000001</v>
      </c>
      <c r="I63" s="186">
        <v>6.38</v>
      </c>
      <c r="J63" s="186" t="s">
        <v>103</v>
      </c>
    </row>
    <row r="64" spans="1:11" s="113" customFormat="1" ht="9" customHeight="1">
      <c r="A64" s="184" t="s">
        <v>16</v>
      </c>
      <c r="B64" s="185">
        <f t="shared" si="3"/>
        <v>14802.744999999997</v>
      </c>
      <c r="C64" s="185">
        <v>9098.4319999999989</v>
      </c>
      <c r="D64" s="185">
        <v>2175.6850000000004</v>
      </c>
      <c r="E64" s="185">
        <v>1024.0000000000002</v>
      </c>
      <c r="F64" s="185">
        <v>256.58600000000001</v>
      </c>
      <c r="G64" s="185">
        <v>1854.9359999999999</v>
      </c>
      <c r="H64" s="186">
        <v>359.99200000000008</v>
      </c>
      <c r="I64" s="186">
        <v>33.114000000000004</v>
      </c>
      <c r="J64" s="186" t="s">
        <v>103</v>
      </c>
    </row>
    <row r="65" spans="1:10" s="113" customFormat="1" ht="9" customHeight="1">
      <c r="A65" s="120" t="s">
        <v>17</v>
      </c>
      <c r="B65" s="187">
        <f t="shared" si="3"/>
        <v>7196.7909947999997</v>
      </c>
      <c r="C65" s="187">
        <v>4845.6789999999992</v>
      </c>
      <c r="D65" s="187">
        <v>665.98800000000006</v>
      </c>
      <c r="E65" s="187">
        <v>746.90000000000009</v>
      </c>
      <c r="F65" s="187">
        <v>144.4769948</v>
      </c>
      <c r="G65" s="187">
        <v>613.23400000000004</v>
      </c>
      <c r="H65" s="188">
        <v>173.08500000000001</v>
      </c>
      <c r="I65" s="188">
        <v>7.4280000000000008</v>
      </c>
      <c r="J65" s="188" t="s">
        <v>103</v>
      </c>
    </row>
    <row r="66" spans="1:10" s="113" customFormat="1" ht="9" customHeight="1">
      <c r="A66" s="184" t="s">
        <v>18</v>
      </c>
      <c r="B66" s="185">
        <f t="shared" si="3"/>
        <v>2764.596</v>
      </c>
      <c r="C66" s="185">
        <v>1851.826</v>
      </c>
      <c r="D66" s="185">
        <v>342.13499999999999</v>
      </c>
      <c r="E66" s="185">
        <v>174.29999999999995</v>
      </c>
      <c r="F66" s="185">
        <v>74.463999999999999</v>
      </c>
      <c r="G66" s="185">
        <v>228.56599999999997</v>
      </c>
      <c r="H66" s="186">
        <v>89.998000000000005</v>
      </c>
      <c r="I66" s="186">
        <v>3.3069999999999999</v>
      </c>
      <c r="J66" s="186" t="s">
        <v>103</v>
      </c>
    </row>
    <row r="67" spans="1:10" s="113" customFormat="1" ht="9" customHeight="1">
      <c r="A67" s="184" t="s">
        <v>19</v>
      </c>
      <c r="B67" s="185">
        <f t="shared" si="3"/>
        <v>2220.546994797</v>
      </c>
      <c r="C67" s="185">
        <v>1525.4349999999999</v>
      </c>
      <c r="D67" s="185">
        <v>263.72500000000002</v>
      </c>
      <c r="E67" s="185">
        <v>159</v>
      </c>
      <c r="F67" s="185">
        <v>66.012994797000005</v>
      </c>
      <c r="G67" s="185">
        <v>142.06799999999998</v>
      </c>
      <c r="H67" s="186">
        <v>62.939000000000014</v>
      </c>
      <c r="I67" s="186">
        <v>1.367</v>
      </c>
      <c r="J67" s="186" t="s">
        <v>103</v>
      </c>
    </row>
    <row r="68" spans="1:10" s="113" customFormat="1" ht="9" customHeight="1">
      <c r="A68" s="184" t="s">
        <v>20</v>
      </c>
      <c r="B68" s="185">
        <f t="shared" si="3"/>
        <v>5063.8389974000002</v>
      </c>
      <c r="C68" s="185">
        <v>3332.5389999999998</v>
      </c>
      <c r="D68" s="185">
        <v>568.30899999999997</v>
      </c>
      <c r="E68" s="185">
        <v>250.59999999999997</v>
      </c>
      <c r="F68" s="185">
        <v>147.27599739999999</v>
      </c>
      <c r="G68" s="185">
        <v>562.45799999999997</v>
      </c>
      <c r="H68" s="186">
        <v>192.68199999999996</v>
      </c>
      <c r="I68" s="186">
        <v>9.9750000000000014</v>
      </c>
      <c r="J68" s="186" t="s">
        <v>103</v>
      </c>
    </row>
    <row r="69" spans="1:10" s="113" customFormat="1" ht="9" customHeight="1">
      <c r="A69" s="120" t="s">
        <v>21</v>
      </c>
      <c r="B69" s="187">
        <f t="shared" si="3"/>
        <v>7486.9169973999988</v>
      </c>
      <c r="C69" s="187">
        <v>4881.7569999999996</v>
      </c>
      <c r="D69" s="187">
        <v>689.83399999999995</v>
      </c>
      <c r="E69" s="187">
        <v>1027.5999999999999</v>
      </c>
      <c r="F69" s="187">
        <v>226.29799740000001</v>
      </c>
      <c r="G69" s="187">
        <v>511.56599999999997</v>
      </c>
      <c r="H69" s="188">
        <v>149.86199999999999</v>
      </c>
      <c r="I69" s="188">
        <v>0</v>
      </c>
      <c r="J69" s="188" t="s">
        <v>103</v>
      </c>
    </row>
    <row r="70" spans="1:10" s="113" customFormat="1" ht="9" customHeight="1">
      <c r="A70" s="184" t="s">
        <v>22</v>
      </c>
      <c r="B70" s="185">
        <f t="shared" si="3"/>
        <v>6981.7110025999991</v>
      </c>
      <c r="C70" s="185">
        <v>4237.0249999999996</v>
      </c>
      <c r="D70" s="185">
        <v>602.60199999999998</v>
      </c>
      <c r="E70" s="185">
        <v>1022.7000000000002</v>
      </c>
      <c r="F70" s="185">
        <v>204.30500259999999</v>
      </c>
      <c r="G70" s="185">
        <v>732.65499999999986</v>
      </c>
      <c r="H70" s="186">
        <v>176.77399999999997</v>
      </c>
      <c r="I70" s="186">
        <v>5.65</v>
      </c>
      <c r="J70" s="186" t="s">
        <v>103</v>
      </c>
    </row>
    <row r="71" spans="1:10" s="113" customFormat="1" ht="9" customHeight="1">
      <c r="A71" s="184" t="s">
        <v>23</v>
      </c>
      <c r="B71" s="185">
        <f t="shared" si="3"/>
        <v>2534.1769921949999</v>
      </c>
      <c r="C71" s="185">
        <v>1581.55</v>
      </c>
      <c r="D71" s="185">
        <v>326.95800000000003</v>
      </c>
      <c r="E71" s="185">
        <v>239.50000000000003</v>
      </c>
      <c r="F71" s="185">
        <v>101.92199219499999</v>
      </c>
      <c r="G71" s="185">
        <v>198.11799999999999</v>
      </c>
      <c r="H71" s="186">
        <v>85.004000000000005</v>
      </c>
      <c r="I71" s="186">
        <v>1.125</v>
      </c>
      <c r="J71" s="186" t="s">
        <v>103</v>
      </c>
    </row>
    <row r="72" spans="1:10" s="113" customFormat="1" ht="9" customHeight="1">
      <c r="A72" s="184" t="s">
        <v>106</v>
      </c>
      <c r="B72" s="185">
        <f t="shared" si="3"/>
        <v>1904.4109999999996</v>
      </c>
      <c r="C72" s="185">
        <v>1220.973</v>
      </c>
      <c r="D72" s="185">
        <v>299.04399999999998</v>
      </c>
      <c r="E72" s="185">
        <v>145.39999999999995</v>
      </c>
      <c r="F72" s="185">
        <v>60.048999999999992</v>
      </c>
      <c r="G72" s="185">
        <v>111.46399999999998</v>
      </c>
      <c r="H72" s="186">
        <v>65.001000000000005</v>
      </c>
      <c r="I72" s="186">
        <v>2.48</v>
      </c>
      <c r="J72" s="186" t="s">
        <v>103</v>
      </c>
    </row>
    <row r="73" spans="1:10" s="113" customFormat="1" ht="9" customHeight="1">
      <c r="A73" s="120" t="s">
        <v>25</v>
      </c>
      <c r="B73" s="187">
        <f t="shared" si="3"/>
        <v>4539.982005203</v>
      </c>
      <c r="C73" s="187">
        <v>3129.3449999999998</v>
      </c>
      <c r="D73" s="187">
        <v>364.67100000000005</v>
      </c>
      <c r="E73" s="187">
        <v>475.90000000000009</v>
      </c>
      <c r="F73" s="187">
        <v>85.257005203000006</v>
      </c>
      <c r="G73" s="187">
        <v>348.67500000000001</v>
      </c>
      <c r="H73" s="188">
        <v>131.39900000000003</v>
      </c>
      <c r="I73" s="188">
        <v>4.7350000000000003</v>
      </c>
      <c r="J73" s="188" t="s">
        <v>103</v>
      </c>
    </row>
    <row r="74" spans="1:10" s="113" customFormat="1" ht="9" customHeight="1">
      <c r="A74" s="184" t="s">
        <v>26</v>
      </c>
      <c r="B74" s="185">
        <f t="shared" si="3"/>
        <v>4015.0469999999996</v>
      </c>
      <c r="C74" s="185">
        <v>2710.9039999999995</v>
      </c>
      <c r="D74" s="185">
        <v>429.90600000000001</v>
      </c>
      <c r="E74" s="185">
        <v>229.5</v>
      </c>
      <c r="F74" s="185">
        <v>114.00599999999999</v>
      </c>
      <c r="G74" s="185">
        <v>384.30900000000003</v>
      </c>
      <c r="H74" s="186">
        <v>137.72999999999999</v>
      </c>
      <c r="I74" s="186">
        <v>8.6920000000000002</v>
      </c>
      <c r="J74" s="186" t="s">
        <v>103</v>
      </c>
    </row>
    <row r="75" spans="1:10" s="113" customFormat="1" ht="9" customHeight="1">
      <c r="A75" s="184" t="s">
        <v>27</v>
      </c>
      <c r="B75" s="185">
        <f t="shared" si="3"/>
        <v>3977.0080000000003</v>
      </c>
      <c r="C75" s="185">
        <v>2566.4220000000005</v>
      </c>
      <c r="D75" s="185">
        <v>542.30499999999995</v>
      </c>
      <c r="E75" s="185">
        <v>177.2</v>
      </c>
      <c r="F75" s="185">
        <v>140.97299999999998</v>
      </c>
      <c r="G75" s="185">
        <v>330.41899999999993</v>
      </c>
      <c r="H75" s="186">
        <v>209.43799999999996</v>
      </c>
      <c r="I75" s="186">
        <v>10.250999999999999</v>
      </c>
      <c r="J75" s="186" t="s">
        <v>103</v>
      </c>
    </row>
    <row r="76" spans="1:10" s="113" customFormat="1" ht="9" customHeight="1">
      <c r="A76" s="184" t="s">
        <v>28</v>
      </c>
      <c r="B76" s="185">
        <f t="shared" si="3"/>
        <v>3726.1660051999997</v>
      </c>
      <c r="C76" s="185">
        <v>2312.0420000000004</v>
      </c>
      <c r="D76" s="185">
        <v>519.71399999999994</v>
      </c>
      <c r="E76" s="185">
        <v>352.20000000000005</v>
      </c>
      <c r="F76" s="185">
        <v>135.88500519999999</v>
      </c>
      <c r="G76" s="185">
        <v>277.06399999999996</v>
      </c>
      <c r="H76" s="186">
        <v>126.505</v>
      </c>
      <c r="I76" s="186">
        <v>2.7559999999999998</v>
      </c>
      <c r="J76" s="186" t="s">
        <v>103</v>
      </c>
    </row>
    <row r="77" spans="1:10" s="113" customFormat="1" ht="9" customHeight="1">
      <c r="A77" s="120" t="s">
        <v>29</v>
      </c>
      <c r="B77" s="187">
        <f t="shared" si="3"/>
        <v>5171.6559973980011</v>
      </c>
      <c r="C77" s="187">
        <v>3508.7200000000003</v>
      </c>
      <c r="D77" s="187">
        <v>667.00599999999997</v>
      </c>
      <c r="E77" s="187">
        <v>284.10000000000002</v>
      </c>
      <c r="F77" s="187">
        <v>112.86399739800001</v>
      </c>
      <c r="G77" s="187">
        <v>400.41399999999999</v>
      </c>
      <c r="H77" s="188">
        <v>191.73400000000001</v>
      </c>
      <c r="I77" s="188">
        <v>6.8179999999999996</v>
      </c>
      <c r="J77" s="188" t="s">
        <v>103</v>
      </c>
    </row>
    <row r="78" spans="1:10" s="113" customFormat="1" ht="9" customHeight="1">
      <c r="A78" s="184" t="s">
        <v>30</v>
      </c>
      <c r="B78" s="185">
        <f t="shared" si="3"/>
        <v>1982.4890052029996</v>
      </c>
      <c r="C78" s="185">
        <v>1292.9499999999998</v>
      </c>
      <c r="D78" s="185">
        <v>234.02599999999998</v>
      </c>
      <c r="E78" s="185">
        <v>166.6</v>
      </c>
      <c r="F78" s="185">
        <v>83.86500520300001</v>
      </c>
      <c r="G78" s="185">
        <v>140.04399999999998</v>
      </c>
      <c r="H78" s="186">
        <v>65.004000000000005</v>
      </c>
      <c r="I78" s="186">
        <v>0</v>
      </c>
      <c r="J78" s="186" t="s">
        <v>103</v>
      </c>
    </row>
    <row r="79" spans="1:10" s="113" customFormat="1" ht="9" customHeight="1">
      <c r="A79" s="184" t="s">
        <v>31</v>
      </c>
      <c r="B79" s="185">
        <f t="shared" si="3"/>
        <v>11815.220039029999</v>
      </c>
      <c r="C79" s="185">
        <v>7873.9469999999983</v>
      </c>
      <c r="D79" s="185">
        <v>897.7</v>
      </c>
      <c r="E79" s="185">
        <v>1474.0000000000002</v>
      </c>
      <c r="F79" s="185">
        <v>265.96903902999998</v>
      </c>
      <c r="G79" s="185">
        <v>1067.4190000000001</v>
      </c>
      <c r="H79" s="186">
        <v>236.18500000000003</v>
      </c>
      <c r="I79" s="186">
        <v>0</v>
      </c>
      <c r="J79" s="186" t="s">
        <v>103</v>
      </c>
    </row>
    <row r="80" spans="1:10" s="113" customFormat="1" ht="9" customHeight="1">
      <c r="A80" s="184" t="s">
        <v>32</v>
      </c>
      <c r="B80" s="185">
        <f t="shared" si="3"/>
        <v>3078.162002602</v>
      </c>
      <c r="C80" s="185">
        <v>1847.73</v>
      </c>
      <c r="D80" s="185">
        <v>396.45599999999996</v>
      </c>
      <c r="E80" s="185">
        <v>388.4</v>
      </c>
      <c r="F80" s="185">
        <v>102.68400260199999</v>
      </c>
      <c r="G80" s="185">
        <v>246.62199999999996</v>
      </c>
      <c r="H80" s="186">
        <v>90.503</v>
      </c>
      <c r="I80" s="186">
        <v>5.7669999999999995</v>
      </c>
      <c r="J80" s="186" t="s">
        <v>103</v>
      </c>
    </row>
    <row r="81" spans="1:11" s="113" customFormat="1" ht="9" customHeight="1">
      <c r="A81" s="120" t="s">
        <v>33</v>
      </c>
      <c r="B81" s="187">
        <f t="shared" si="3"/>
        <v>3006.6099921950004</v>
      </c>
      <c r="C81" s="187">
        <v>2060.4380000000001</v>
      </c>
      <c r="D81" s="187">
        <v>265.96899999999994</v>
      </c>
      <c r="E81" s="187">
        <v>295.39999999999998</v>
      </c>
      <c r="F81" s="187">
        <v>104.230992195</v>
      </c>
      <c r="G81" s="187">
        <v>211.74600000000004</v>
      </c>
      <c r="H81" s="188">
        <v>67.730999999999995</v>
      </c>
      <c r="I81" s="188">
        <v>1.095</v>
      </c>
      <c r="J81" s="188" t="s">
        <v>103</v>
      </c>
    </row>
    <row r="82" spans="1:11" s="113" customFormat="1" ht="9" customHeight="1">
      <c r="A82" s="184"/>
      <c r="B82" s="185"/>
      <c r="C82" s="185"/>
      <c r="D82" s="185"/>
      <c r="E82" s="185"/>
      <c r="F82" s="119"/>
    </row>
    <row r="83" spans="1:11" s="81" customFormat="1" ht="9" customHeight="1">
      <c r="A83" s="140">
        <v>2000</v>
      </c>
      <c r="B83" s="145"/>
      <c r="C83" s="119"/>
      <c r="D83" s="113"/>
      <c r="E83" s="113"/>
    </row>
    <row r="84" spans="1:11" s="80" customFormat="1" ht="9" customHeight="1">
      <c r="A84" s="140" t="s">
        <v>1</v>
      </c>
      <c r="B84" s="183">
        <f>SUM(B86:B117)</f>
        <v>202118.18500000003</v>
      </c>
      <c r="C84" s="183">
        <f t="shared" ref="C84:J84" si="4">SUM(C86:C117)</f>
        <v>128963.87400000004</v>
      </c>
      <c r="D84" s="183">
        <f t="shared" si="4"/>
        <v>22775.482000000004</v>
      </c>
      <c r="E84" s="183">
        <f t="shared" si="4"/>
        <v>15989.721000000005</v>
      </c>
      <c r="F84" s="183">
        <f t="shared" si="4"/>
        <v>5227.2460000000001</v>
      </c>
      <c r="G84" s="183">
        <f t="shared" si="4"/>
        <v>15030.341000000002</v>
      </c>
      <c r="H84" s="183">
        <f t="shared" si="4"/>
        <v>5213.8999999999996</v>
      </c>
      <c r="I84" s="183">
        <f t="shared" si="4"/>
        <v>2047.6370000000004</v>
      </c>
      <c r="J84" s="183">
        <f t="shared" si="4"/>
        <v>6869.9839999999995</v>
      </c>
    </row>
    <row r="85" spans="1:11" s="81" customFormat="1" ht="3.95" customHeight="1">
      <c r="A85" s="140"/>
      <c r="B85" s="183"/>
      <c r="C85" s="183"/>
      <c r="D85" s="183"/>
      <c r="E85" s="183"/>
    </row>
    <row r="86" spans="1:11" ht="9" customHeight="1">
      <c r="A86" s="184" t="s">
        <v>104</v>
      </c>
      <c r="B86" s="185">
        <f>SUM(C86:J86)</f>
        <v>2296.0740000000005</v>
      </c>
      <c r="C86" s="185">
        <v>1484.3370000000002</v>
      </c>
      <c r="D86" s="185">
        <v>345.56900000000007</v>
      </c>
      <c r="E86" s="185">
        <v>64.557999999999993</v>
      </c>
      <c r="F86" s="185">
        <v>73.656999999999996</v>
      </c>
      <c r="G86" s="185">
        <v>156.85399999999998</v>
      </c>
      <c r="H86" s="185">
        <v>74.097999999999999</v>
      </c>
      <c r="I86" s="185">
        <v>30.69</v>
      </c>
      <c r="J86" s="185">
        <v>66.311000000000007</v>
      </c>
    </row>
    <row r="87" spans="1:11" ht="9" customHeight="1">
      <c r="A87" s="184" t="s">
        <v>3</v>
      </c>
      <c r="B87" s="185">
        <f t="shared" ref="B87:B117" si="5">SUM(C87:J87)</f>
        <v>5265.5730000000012</v>
      </c>
      <c r="C87" s="185">
        <v>3499.7620000000002</v>
      </c>
      <c r="D87" s="185">
        <v>517.16999999999996</v>
      </c>
      <c r="E87" s="185">
        <v>87.293999999999997</v>
      </c>
      <c r="F87" s="185">
        <v>106.169</v>
      </c>
      <c r="G87" s="185">
        <v>384.01400000000001</v>
      </c>
      <c r="H87" s="185">
        <v>227.03700000000001</v>
      </c>
      <c r="I87" s="185">
        <v>61.156999999999996</v>
      </c>
      <c r="J87" s="185">
        <v>382.97</v>
      </c>
    </row>
    <row r="88" spans="1:11" s="161" customFormat="1" ht="9" customHeight="1">
      <c r="A88" s="184" t="s">
        <v>105</v>
      </c>
      <c r="B88" s="185">
        <f t="shared" si="5"/>
        <v>1717.694</v>
      </c>
      <c r="C88" s="185">
        <v>1144.9870000000001</v>
      </c>
      <c r="D88" s="185">
        <v>259.42</v>
      </c>
      <c r="E88" s="185">
        <v>20.427</v>
      </c>
      <c r="F88" s="185">
        <v>45.082999999999998</v>
      </c>
      <c r="G88" s="185">
        <v>68.27</v>
      </c>
      <c r="H88" s="185">
        <v>115.03099999999999</v>
      </c>
      <c r="I88" s="185">
        <v>17.484999999999999</v>
      </c>
      <c r="J88" s="185">
        <v>46.990999999999993</v>
      </c>
      <c r="K88" s="541"/>
    </row>
    <row r="89" spans="1:11" s="161" customFormat="1" ht="9" customHeight="1">
      <c r="A89" s="120" t="s">
        <v>5</v>
      </c>
      <c r="B89" s="187">
        <f t="shared" si="5"/>
        <v>2395.7360000000008</v>
      </c>
      <c r="C89" s="187">
        <v>1465.8160000000003</v>
      </c>
      <c r="D89" s="187">
        <v>348.16</v>
      </c>
      <c r="E89" s="187">
        <v>177.77799999999996</v>
      </c>
      <c r="F89" s="187">
        <v>83.051000000000002</v>
      </c>
      <c r="G89" s="187">
        <v>116.81799999999998</v>
      </c>
      <c r="H89" s="187">
        <v>90.541000000000011</v>
      </c>
      <c r="I89" s="187">
        <v>31.741999999999997</v>
      </c>
      <c r="J89" s="187">
        <v>81.829999999999984</v>
      </c>
    </row>
    <row r="90" spans="1:11" s="161" customFormat="1" ht="9" customHeight="1">
      <c r="A90" s="184" t="s">
        <v>6</v>
      </c>
      <c r="B90" s="185">
        <f t="shared" si="5"/>
        <v>4976.1900000000005</v>
      </c>
      <c r="C90" s="185">
        <v>3413.5940000000001</v>
      </c>
      <c r="D90" s="185">
        <v>446.88499999999993</v>
      </c>
      <c r="E90" s="185">
        <v>154.869</v>
      </c>
      <c r="F90" s="185">
        <v>143.06199999999998</v>
      </c>
      <c r="G90" s="185">
        <v>395.22</v>
      </c>
      <c r="H90" s="185">
        <v>148.25</v>
      </c>
      <c r="I90" s="185">
        <v>96.241000000000014</v>
      </c>
      <c r="J90" s="185">
        <v>178.06899999999999</v>
      </c>
    </row>
    <row r="91" spans="1:11" s="161" customFormat="1" ht="9" customHeight="1">
      <c r="A91" s="184" t="s">
        <v>7</v>
      </c>
      <c r="B91" s="185">
        <f t="shared" si="5"/>
        <v>1720.9099999999999</v>
      </c>
      <c r="C91" s="185">
        <v>1052.6019999999999</v>
      </c>
      <c r="D91" s="185">
        <v>350.70299999999997</v>
      </c>
      <c r="E91" s="185">
        <v>36.03</v>
      </c>
      <c r="F91" s="185">
        <v>54.671999999999997</v>
      </c>
      <c r="G91" s="185">
        <v>88.73</v>
      </c>
      <c r="H91" s="185">
        <v>59.268999999999998</v>
      </c>
      <c r="I91" s="185">
        <v>21.192</v>
      </c>
      <c r="J91" s="185">
        <v>57.712000000000003</v>
      </c>
    </row>
    <row r="92" spans="1:11" ht="9" customHeight="1">
      <c r="A92" s="184" t="s">
        <v>8</v>
      </c>
      <c r="B92" s="185">
        <f t="shared" si="5"/>
        <v>10308.815999999999</v>
      </c>
      <c r="C92" s="185">
        <v>6294.7999999999993</v>
      </c>
      <c r="D92" s="185">
        <v>1123.162</v>
      </c>
      <c r="E92" s="185">
        <v>1504.6870000000004</v>
      </c>
      <c r="F92" s="185">
        <v>235.01599999999999</v>
      </c>
      <c r="G92" s="185">
        <v>651.76</v>
      </c>
      <c r="H92" s="185">
        <v>220.84700000000001</v>
      </c>
      <c r="I92" s="185">
        <v>71.813999999999993</v>
      </c>
      <c r="J92" s="185">
        <v>206.73</v>
      </c>
    </row>
    <row r="93" spans="1:11" ht="9" customHeight="1">
      <c r="A93" s="120" t="s">
        <v>9</v>
      </c>
      <c r="B93" s="187">
        <f t="shared" si="5"/>
        <v>5647.8140000000003</v>
      </c>
      <c r="C93" s="187">
        <v>3515.8240000000001</v>
      </c>
      <c r="D93" s="187">
        <v>610.72299999999996</v>
      </c>
      <c r="E93" s="187">
        <v>273.97200000000004</v>
      </c>
      <c r="F93" s="187">
        <v>153.53799999999998</v>
      </c>
      <c r="G93" s="187">
        <v>507.90100000000007</v>
      </c>
      <c r="H93" s="187">
        <v>172.38399999999999</v>
      </c>
      <c r="I93" s="187">
        <v>72.662000000000006</v>
      </c>
      <c r="J93" s="187">
        <v>340.81000000000012</v>
      </c>
    </row>
    <row r="94" spans="1:11" s="113" customFormat="1" ht="9" customHeight="1">
      <c r="A94" s="113" t="s">
        <v>10</v>
      </c>
      <c r="B94" s="186">
        <f t="shared" si="5"/>
        <v>16800.054</v>
      </c>
      <c r="C94" s="186">
        <v>13700.183000000001</v>
      </c>
      <c r="D94" s="186">
        <v>1336.5</v>
      </c>
      <c r="E94" s="186">
        <v>0</v>
      </c>
      <c r="F94" s="185">
        <v>651.0870000000001</v>
      </c>
      <c r="G94" s="186">
        <v>0</v>
      </c>
      <c r="H94" s="185">
        <v>371.565</v>
      </c>
      <c r="I94" s="186">
        <v>0</v>
      </c>
      <c r="J94" s="186">
        <v>740.71900000000005</v>
      </c>
    </row>
    <row r="95" spans="1:11" s="113" customFormat="1" ht="9" customHeight="1">
      <c r="A95" s="184" t="s">
        <v>11</v>
      </c>
      <c r="B95" s="185">
        <f t="shared" si="5"/>
        <v>4030.8990000000003</v>
      </c>
      <c r="C95" s="186">
        <v>2624.2539999999999</v>
      </c>
      <c r="D95" s="186">
        <v>474.64400000000001</v>
      </c>
      <c r="E95" s="185">
        <v>260.79300000000006</v>
      </c>
      <c r="F95" s="185">
        <v>120.77000000000001</v>
      </c>
      <c r="G95" s="185">
        <v>260.31</v>
      </c>
      <c r="H95" s="185">
        <v>134.42900000000003</v>
      </c>
      <c r="I95" s="185">
        <v>24.892000000000003</v>
      </c>
      <c r="J95" s="185">
        <v>130.80700000000002</v>
      </c>
    </row>
    <row r="96" spans="1:11" s="113" customFormat="1" ht="9" customHeight="1">
      <c r="A96" s="184" t="s">
        <v>12</v>
      </c>
      <c r="B96" s="185">
        <f t="shared" si="5"/>
        <v>7711.5750000000007</v>
      </c>
      <c r="C96" s="185">
        <v>4507.1270000000004</v>
      </c>
      <c r="D96" s="185">
        <v>871.96400000000006</v>
      </c>
      <c r="E96" s="185">
        <v>849.13</v>
      </c>
      <c r="F96" s="185">
        <v>156.26899999999998</v>
      </c>
      <c r="G96" s="185">
        <v>801.17099999999994</v>
      </c>
      <c r="H96" s="185">
        <v>192.46700000000004</v>
      </c>
      <c r="I96" s="185">
        <v>114.83600000000001</v>
      </c>
      <c r="J96" s="185">
        <v>218.61099999999996</v>
      </c>
    </row>
    <row r="97" spans="1:10" s="113" customFormat="1" ht="9" customHeight="1">
      <c r="A97" s="120" t="s">
        <v>13</v>
      </c>
      <c r="B97" s="187">
        <f t="shared" si="5"/>
        <v>9391.7469999999976</v>
      </c>
      <c r="C97" s="187">
        <v>5713.6449999999995</v>
      </c>
      <c r="D97" s="187">
        <v>1231.1659999999999</v>
      </c>
      <c r="E97" s="187">
        <v>1361.827</v>
      </c>
      <c r="F97" s="187">
        <v>224.25700000000001</v>
      </c>
      <c r="G97" s="187">
        <v>530.26900000000001</v>
      </c>
      <c r="H97" s="187">
        <v>154.072</v>
      </c>
      <c r="I97" s="187">
        <v>66.870999999999995</v>
      </c>
      <c r="J97" s="187">
        <v>109.64</v>
      </c>
    </row>
    <row r="98" spans="1:10" s="113" customFormat="1" ht="9" customHeight="1">
      <c r="A98" s="184" t="s">
        <v>14</v>
      </c>
      <c r="B98" s="185">
        <f t="shared" si="5"/>
        <v>5761.8119999999999</v>
      </c>
      <c r="C98" s="185">
        <v>3707.9070000000002</v>
      </c>
      <c r="D98" s="185">
        <v>629.476</v>
      </c>
      <c r="E98" s="185">
        <v>558.90800000000002</v>
      </c>
      <c r="F98" s="185">
        <v>203.94000000000003</v>
      </c>
      <c r="G98" s="185">
        <v>384.07499999999999</v>
      </c>
      <c r="H98" s="185">
        <v>131.68899999999999</v>
      </c>
      <c r="I98" s="185">
        <v>35.548000000000002</v>
      </c>
      <c r="J98" s="185">
        <v>110.26900000000001</v>
      </c>
    </row>
    <row r="99" spans="1:10" s="113" customFormat="1" ht="9" customHeight="1">
      <c r="A99" s="184" t="s">
        <v>15</v>
      </c>
      <c r="B99" s="185">
        <f t="shared" si="5"/>
        <v>10311.136999999999</v>
      </c>
      <c r="C99" s="185">
        <v>5978.0859999999993</v>
      </c>
      <c r="D99" s="185">
        <v>1479.261</v>
      </c>
      <c r="E99" s="185">
        <v>634.22500000000002</v>
      </c>
      <c r="F99" s="185">
        <v>246.52599999999998</v>
      </c>
      <c r="G99" s="185">
        <v>1089.2730000000001</v>
      </c>
      <c r="H99" s="185">
        <v>230.00900000000001</v>
      </c>
      <c r="I99" s="185">
        <v>111.127</v>
      </c>
      <c r="J99" s="185">
        <v>542.62999999999988</v>
      </c>
    </row>
    <row r="100" spans="1:10" s="113" customFormat="1" ht="9" customHeight="1">
      <c r="A100" s="184" t="s">
        <v>16</v>
      </c>
      <c r="B100" s="185">
        <f t="shared" si="5"/>
        <v>18996.647000000004</v>
      </c>
      <c r="C100" s="185">
        <v>11064.097000000002</v>
      </c>
      <c r="D100" s="185">
        <v>2691.7059999999997</v>
      </c>
      <c r="E100" s="185">
        <v>1278.9760000000001</v>
      </c>
      <c r="F100" s="185">
        <v>291.65200000000004</v>
      </c>
      <c r="G100" s="185">
        <v>2128.6579999999999</v>
      </c>
      <c r="H100" s="185">
        <v>399.84100000000001</v>
      </c>
      <c r="I100" s="185">
        <v>301.17800000000005</v>
      </c>
      <c r="J100" s="185">
        <v>840.53899999999987</v>
      </c>
    </row>
    <row r="101" spans="1:10" s="113" customFormat="1" ht="9" customHeight="1">
      <c r="A101" s="120" t="s">
        <v>17</v>
      </c>
      <c r="B101" s="187">
        <f t="shared" si="5"/>
        <v>8757.0030000000024</v>
      </c>
      <c r="C101" s="187">
        <v>5685.5680000000002</v>
      </c>
      <c r="D101" s="187">
        <v>812.36599999999999</v>
      </c>
      <c r="E101" s="187">
        <v>910.89800000000014</v>
      </c>
      <c r="F101" s="187">
        <v>178.30399999999995</v>
      </c>
      <c r="G101" s="187">
        <v>703.726</v>
      </c>
      <c r="H101" s="187">
        <v>193.17299999999997</v>
      </c>
      <c r="I101" s="187">
        <v>86.957999999999998</v>
      </c>
      <c r="J101" s="187">
        <v>186.01</v>
      </c>
    </row>
    <row r="102" spans="1:10" s="113" customFormat="1" ht="9" customHeight="1">
      <c r="A102" s="184" t="s">
        <v>18</v>
      </c>
      <c r="B102" s="185">
        <f t="shared" si="5"/>
        <v>3282.4990000000003</v>
      </c>
      <c r="C102" s="185">
        <v>2168.0810000000001</v>
      </c>
      <c r="D102" s="185">
        <v>420.24300000000005</v>
      </c>
      <c r="E102" s="185">
        <v>150.18600000000001</v>
      </c>
      <c r="F102" s="185">
        <v>84.235000000000014</v>
      </c>
      <c r="G102" s="185">
        <v>262.29500000000002</v>
      </c>
      <c r="H102" s="185">
        <v>96.804000000000002</v>
      </c>
      <c r="I102" s="185">
        <v>35.575000000000003</v>
      </c>
      <c r="J102" s="185">
        <v>65.08</v>
      </c>
    </row>
    <row r="103" spans="1:10" s="113" customFormat="1" ht="9" customHeight="1">
      <c r="A103" s="184" t="s">
        <v>19</v>
      </c>
      <c r="B103" s="185">
        <f t="shared" si="5"/>
        <v>2721.3540000000003</v>
      </c>
      <c r="C103" s="185">
        <v>1834.2429999999999</v>
      </c>
      <c r="D103" s="185">
        <v>337.91200000000003</v>
      </c>
      <c r="E103" s="185">
        <v>129.827</v>
      </c>
      <c r="F103" s="185">
        <v>74.012</v>
      </c>
      <c r="G103" s="185">
        <v>163.03200000000004</v>
      </c>
      <c r="H103" s="185">
        <v>72.676000000000002</v>
      </c>
      <c r="I103" s="185">
        <v>23.811</v>
      </c>
      <c r="J103" s="185">
        <v>85.841000000000008</v>
      </c>
    </row>
    <row r="104" spans="1:10" s="113" customFormat="1" ht="9" customHeight="1">
      <c r="A104" s="184" t="s">
        <v>20</v>
      </c>
      <c r="B104" s="185">
        <f t="shared" si="5"/>
        <v>6252.6530000000002</v>
      </c>
      <c r="C104" s="185">
        <v>3856.1300000000006</v>
      </c>
      <c r="D104" s="185">
        <v>685.80899999999997</v>
      </c>
      <c r="E104" s="185">
        <v>251.55800000000002</v>
      </c>
      <c r="F104" s="185">
        <v>158.58200000000002</v>
      </c>
      <c r="G104" s="185">
        <v>645.45600000000002</v>
      </c>
      <c r="H104" s="185">
        <v>215.53799999999998</v>
      </c>
      <c r="I104" s="185">
        <v>64.149999999999991</v>
      </c>
      <c r="J104" s="185">
        <v>375.43</v>
      </c>
    </row>
    <row r="105" spans="1:10" s="113" customFormat="1" ht="9" customHeight="1">
      <c r="A105" s="120" t="s">
        <v>21</v>
      </c>
      <c r="B105" s="187">
        <f t="shared" si="5"/>
        <v>9171.7050000000017</v>
      </c>
      <c r="C105" s="187">
        <v>5890.14</v>
      </c>
      <c r="D105" s="187">
        <v>887.75299999999982</v>
      </c>
      <c r="E105" s="187">
        <v>1283.913</v>
      </c>
      <c r="F105" s="187">
        <v>255.67</v>
      </c>
      <c r="G105" s="187">
        <v>587.05500000000006</v>
      </c>
      <c r="H105" s="187">
        <v>167.63299999999998</v>
      </c>
      <c r="I105" s="187">
        <v>30.600999999999999</v>
      </c>
      <c r="J105" s="187">
        <v>68.94</v>
      </c>
    </row>
    <row r="106" spans="1:10" s="113" customFormat="1" ht="9" customHeight="1">
      <c r="A106" s="184" t="s">
        <v>22</v>
      </c>
      <c r="B106" s="185">
        <f t="shared" si="5"/>
        <v>8668.482</v>
      </c>
      <c r="C106" s="185">
        <v>5014.9160000000002</v>
      </c>
      <c r="D106" s="185">
        <v>748.15200000000016</v>
      </c>
      <c r="E106" s="185">
        <v>1277.2430000000002</v>
      </c>
      <c r="F106" s="185">
        <v>252.06500000000003</v>
      </c>
      <c r="G106" s="185">
        <v>840.76899999999978</v>
      </c>
      <c r="H106" s="185">
        <v>190.53799999999998</v>
      </c>
      <c r="I106" s="185">
        <v>96.328999999999994</v>
      </c>
      <c r="J106" s="185">
        <v>248.47000000000006</v>
      </c>
    </row>
    <row r="107" spans="1:10" s="113" customFormat="1" ht="9" customHeight="1">
      <c r="A107" s="184" t="s">
        <v>23</v>
      </c>
      <c r="B107" s="185">
        <f t="shared" si="5"/>
        <v>3040.3650000000007</v>
      </c>
      <c r="C107" s="185">
        <v>1851.7149999999999</v>
      </c>
      <c r="D107" s="185">
        <v>402.57600000000008</v>
      </c>
      <c r="E107" s="185">
        <v>236.81500000000005</v>
      </c>
      <c r="F107" s="185">
        <v>98.404999999999987</v>
      </c>
      <c r="G107" s="185">
        <v>227.35300000000001</v>
      </c>
      <c r="H107" s="185">
        <v>92.204000000000008</v>
      </c>
      <c r="I107" s="185">
        <v>24.306000000000001</v>
      </c>
      <c r="J107" s="185">
        <v>106.99099999999999</v>
      </c>
    </row>
    <row r="108" spans="1:10" s="113" customFormat="1" ht="9" customHeight="1">
      <c r="A108" s="184" t="s">
        <v>106</v>
      </c>
      <c r="B108" s="185">
        <f t="shared" si="5"/>
        <v>2328.8760000000002</v>
      </c>
      <c r="C108" s="185">
        <v>1485.1450000000002</v>
      </c>
      <c r="D108" s="185">
        <v>372.02099999999996</v>
      </c>
      <c r="E108" s="185">
        <v>111.90900000000002</v>
      </c>
      <c r="F108" s="185">
        <v>61.602999999999994</v>
      </c>
      <c r="G108" s="185">
        <v>127.91199999999999</v>
      </c>
      <c r="H108" s="185">
        <v>70.951999999999998</v>
      </c>
      <c r="I108" s="185">
        <v>37.544000000000004</v>
      </c>
      <c r="J108" s="185">
        <v>61.790000000000013</v>
      </c>
    </row>
    <row r="109" spans="1:10" s="113" customFormat="1" ht="9" customHeight="1">
      <c r="A109" s="120" t="s">
        <v>25</v>
      </c>
      <c r="B109" s="187">
        <f t="shared" si="5"/>
        <v>5458.8810000000012</v>
      </c>
      <c r="C109" s="187">
        <v>3631.2420000000002</v>
      </c>
      <c r="D109" s="187">
        <v>467.40899999999999</v>
      </c>
      <c r="E109" s="187">
        <v>550.94299999999998</v>
      </c>
      <c r="F109" s="187">
        <v>101.47000000000001</v>
      </c>
      <c r="G109" s="187">
        <v>400.12700000000001</v>
      </c>
      <c r="H109" s="187">
        <v>144.38</v>
      </c>
      <c r="I109" s="187">
        <v>54.929999999999993</v>
      </c>
      <c r="J109" s="187">
        <v>108.37999999999997</v>
      </c>
    </row>
    <row r="110" spans="1:10" s="113" customFormat="1" ht="9" customHeight="1">
      <c r="A110" s="184" t="s">
        <v>26</v>
      </c>
      <c r="B110" s="185">
        <f t="shared" si="5"/>
        <v>5006.93</v>
      </c>
      <c r="C110" s="185">
        <v>3209.0660000000003</v>
      </c>
      <c r="D110" s="185">
        <v>541.77300000000002</v>
      </c>
      <c r="E110" s="185">
        <v>223.52</v>
      </c>
      <c r="F110" s="185">
        <v>126.873</v>
      </c>
      <c r="G110" s="185">
        <v>441.01900000000001</v>
      </c>
      <c r="H110" s="185">
        <v>154.21800000000002</v>
      </c>
      <c r="I110" s="185">
        <v>90.221000000000004</v>
      </c>
      <c r="J110" s="185">
        <v>220.24</v>
      </c>
    </row>
    <row r="111" spans="1:10" s="113" customFormat="1" ht="9" customHeight="1">
      <c r="A111" s="184" t="s">
        <v>27</v>
      </c>
      <c r="B111" s="185">
        <f t="shared" si="5"/>
        <v>4974.8099999999995</v>
      </c>
      <c r="C111" s="185">
        <v>3030.2520000000004</v>
      </c>
      <c r="D111" s="185">
        <v>653.72399999999993</v>
      </c>
      <c r="E111" s="185">
        <v>153.99099999999999</v>
      </c>
      <c r="F111" s="185">
        <v>153.57599999999996</v>
      </c>
      <c r="G111" s="185">
        <v>379.17700000000008</v>
      </c>
      <c r="H111" s="185">
        <v>254.89499999999998</v>
      </c>
      <c r="I111" s="185">
        <v>92.445999999999998</v>
      </c>
      <c r="J111" s="185">
        <v>256.74900000000002</v>
      </c>
    </row>
    <row r="112" spans="1:10" s="113" customFormat="1" ht="9" customHeight="1">
      <c r="A112" s="184" t="s">
        <v>28</v>
      </c>
      <c r="B112" s="185">
        <f t="shared" si="5"/>
        <v>4507.6890000000003</v>
      </c>
      <c r="C112" s="185">
        <v>2680.9540000000002</v>
      </c>
      <c r="D112" s="185">
        <v>602.16100000000006</v>
      </c>
      <c r="E112" s="185">
        <v>386.54499999999996</v>
      </c>
      <c r="F112" s="185">
        <v>152.495</v>
      </c>
      <c r="G112" s="185">
        <v>317.94900000000001</v>
      </c>
      <c r="H112" s="185">
        <v>138.49200000000002</v>
      </c>
      <c r="I112" s="185">
        <v>59.402999999999999</v>
      </c>
      <c r="J112" s="185">
        <v>169.68999999999997</v>
      </c>
    </row>
    <row r="113" spans="1:10" s="113" customFormat="1" ht="9" customHeight="1">
      <c r="A113" s="120" t="s">
        <v>29</v>
      </c>
      <c r="B113" s="187">
        <f t="shared" si="5"/>
        <v>6421.1109999999999</v>
      </c>
      <c r="C113" s="187">
        <v>4191.4019999999991</v>
      </c>
      <c r="D113" s="187">
        <v>837.67899999999997</v>
      </c>
      <c r="E113" s="187">
        <v>296.11500000000001</v>
      </c>
      <c r="F113" s="187">
        <v>125.64500000000001</v>
      </c>
      <c r="G113" s="187">
        <v>459.50100000000015</v>
      </c>
      <c r="H113" s="187">
        <v>210.32800000000003</v>
      </c>
      <c r="I113" s="187">
        <v>77.441000000000003</v>
      </c>
      <c r="J113" s="187">
        <v>223.00000000000006</v>
      </c>
    </row>
    <row r="114" spans="1:10" s="113" customFormat="1" ht="9" customHeight="1">
      <c r="A114" s="184" t="s">
        <v>30</v>
      </c>
      <c r="B114" s="185">
        <f t="shared" si="5"/>
        <v>2400.9389999999999</v>
      </c>
      <c r="C114" s="185">
        <v>1542.441</v>
      </c>
      <c r="D114" s="185">
        <v>313.29400000000004</v>
      </c>
      <c r="E114" s="185">
        <v>139.995</v>
      </c>
      <c r="F114" s="185">
        <v>100.20099999999999</v>
      </c>
      <c r="G114" s="185">
        <v>160.709</v>
      </c>
      <c r="H114" s="185">
        <v>69.866</v>
      </c>
      <c r="I114" s="189">
        <v>22.643000000000001</v>
      </c>
      <c r="J114" s="189">
        <v>51.790000000000006</v>
      </c>
    </row>
    <row r="115" spans="1:10" s="113" customFormat="1" ht="9" customHeight="1">
      <c r="A115" s="184" t="s">
        <v>31</v>
      </c>
      <c r="B115" s="185">
        <f t="shared" si="5"/>
        <v>14410.477000000003</v>
      </c>
      <c r="C115" s="185">
        <v>9121.8040000000001</v>
      </c>
      <c r="D115" s="185">
        <v>1156.546</v>
      </c>
      <c r="E115" s="185">
        <v>1876.932</v>
      </c>
      <c r="F115" s="185">
        <v>297.798</v>
      </c>
      <c r="G115" s="185">
        <v>1224.932</v>
      </c>
      <c r="H115" s="185">
        <v>247.84199999999998</v>
      </c>
      <c r="I115" s="189">
        <v>122.163</v>
      </c>
      <c r="J115" s="189">
        <v>362.46</v>
      </c>
    </row>
    <row r="116" spans="1:10" s="113" customFormat="1" ht="9" customHeight="1">
      <c r="A116" s="184" t="s">
        <v>32</v>
      </c>
      <c r="B116" s="185">
        <f t="shared" si="5"/>
        <v>3801.8610000000003</v>
      </c>
      <c r="C116" s="185">
        <v>2187.4609999999998</v>
      </c>
      <c r="D116" s="185">
        <v>495.52100000000002</v>
      </c>
      <c r="E116" s="185">
        <v>434.73000000000008</v>
      </c>
      <c r="F116" s="185">
        <v>114.56899999999999</v>
      </c>
      <c r="G116" s="185">
        <v>283.01400000000001</v>
      </c>
      <c r="H116" s="185">
        <v>98.599000000000004</v>
      </c>
      <c r="I116" s="185">
        <v>50.202999999999996</v>
      </c>
      <c r="J116" s="185">
        <v>137.76399999999998</v>
      </c>
    </row>
    <row r="117" spans="1:10" s="113" customFormat="1" ht="9" customHeight="1">
      <c r="A117" s="120" t="s">
        <v>33</v>
      </c>
      <c r="B117" s="187">
        <f t="shared" si="5"/>
        <v>3579.8720000000008</v>
      </c>
      <c r="C117" s="187">
        <v>2416.2930000000001</v>
      </c>
      <c r="D117" s="187">
        <v>324.03399999999999</v>
      </c>
      <c r="E117" s="187">
        <v>311.12700000000001</v>
      </c>
      <c r="F117" s="187">
        <v>102.994</v>
      </c>
      <c r="G117" s="187">
        <v>242.99199999999996</v>
      </c>
      <c r="H117" s="187">
        <v>74.233000000000004</v>
      </c>
      <c r="I117" s="187">
        <v>21.478000000000002</v>
      </c>
      <c r="J117" s="187">
        <v>86.720999999999989</v>
      </c>
    </row>
    <row r="118" spans="1:10" s="113" customFormat="1" ht="9" customHeight="1">
      <c r="F118" s="185"/>
      <c r="G118" s="185"/>
      <c r="H118" s="185"/>
      <c r="I118" s="185"/>
      <c r="J118" s="185"/>
    </row>
    <row r="119" spans="1:10" s="113" customFormat="1" ht="9" customHeight="1">
      <c r="A119" s="140">
        <v>2001</v>
      </c>
      <c r="B119" s="119"/>
      <c r="C119" s="119"/>
      <c r="D119" s="119"/>
      <c r="H119" s="119"/>
      <c r="I119" s="119"/>
      <c r="J119" s="119"/>
    </row>
    <row r="120" spans="1:10" s="113" customFormat="1" ht="9" customHeight="1">
      <c r="A120" s="140" t="s">
        <v>1</v>
      </c>
      <c r="B120" s="183">
        <f>SUM(B122:B153)</f>
        <v>237001.41612432001</v>
      </c>
      <c r="C120" s="183">
        <f t="shared" ref="C120:J120" si="6">SUM(C122:C153)</f>
        <v>145424.76999999996</v>
      </c>
      <c r="D120" s="183">
        <f t="shared" si="6"/>
        <v>25336.699999999997</v>
      </c>
      <c r="E120" s="183">
        <f t="shared" si="6"/>
        <v>19064.052999999996</v>
      </c>
      <c r="F120" s="183">
        <f t="shared" si="6"/>
        <v>6231.1131243200007</v>
      </c>
      <c r="G120" s="183">
        <f t="shared" si="6"/>
        <v>19539.128999999997</v>
      </c>
      <c r="H120" s="183">
        <f t="shared" si="6"/>
        <v>5786.4630000000025</v>
      </c>
      <c r="I120" s="183">
        <f t="shared" si="6"/>
        <v>2811.4990000000003</v>
      </c>
      <c r="J120" s="183">
        <f t="shared" si="6"/>
        <v>12807.689</v>
      </c>
    </row>
    <row r="121" spans="1:10" s="113" customFormat="1" ht="3.95" customHeight="1">
      <c r="A121" s="140"/>
      <c r="B121" s="183"/>
      <c r="C121" s="183"/>
      <c r="D121" s="183"/>
      <c r="E121" s="183"/>
    </row>
    <row r="122" spans="1:10" s="113" customFormat="1" ht="9" customHeight="1">
      <c r="A122" s="184" t="s">
        <v>104</v>
      </c>
      <c r="B122" s="185">
        <f>SUM(C122:J122)</f>
        <v>2686.709327</v>
      </c>
      <c r="C122" s="185">
        <v>1683.8569999999995</v>
      </c>
      <c r="D122" s="185">
        <v>400.3</v>
      </c>
      <c r="E122" s="185">
        <v>76.972000000000008</v>
      </c>
      <c r="F122" s="185">
        <v>91.115327000000008</v>
      </c>
      <c r="G122" s="185">
        <v>190.46700000000001</v>
      </c>
      <c r="H122" s="185">
        <v>81.067000000000007</v>
      </c>
      <c r="I122" s="185">
        <v>39.501000000000005</v>
      </c>
      <c r="J122" s="185">
        <v>123.43000000000002</v>
      </c>
    </row>
    <row r="123" spans="1:10" s="113" customFormat="1" ht="9" customHeight="1">
      <c r="A123" s="184" t="s">
        <v>3</v>
      </c>
      <c r="B123" s="185">
        <f t="shared" ref="B123:B153" si="7">SUM(C123:J123)</f>
        <v>6145.4166789999999</v>
      </c>
      <c r="C123" s="185">
        <v>3966.9069999999992</v>
      </c>
      <c r="D123" s="185">
        <v>565</v>
      </c>
      <c r="E123" s="185">
        <v>104.07699999999998</v>
      </c>
      <c r="F123" s="185">
        <v>114.612679</v>
      </c>
      <c r="G123" s="185">
        <v>502.19600000000003</v>
      </c>
      <c r="H123" s="185">
        <v>239.04</v>
      </c>
      <c r="I123" s="185">
        <v>86.399000000000001</v>
      </c>
      <c r="J123" s="185">
        <v>567.18500000000006</v>
      </c>
    </row>
    <row r="124" spans="1:10" s="113" customFormat="1" ht="9" customHeight="1">
      <c r="A124" s="184" t="s">
        <v>105</v>
      </c>
      <c r="B124" s="185">
        <f t="shared" si="7"/>
        <v>1956.7384240000001</v>
      </c>
      <c r="C124" s="185">
        <v>1286.2060000000001</v>
      </c>
      <c r="D124" s="185">
        <v>282.49999999999994</v>
      </c>
      <c r="E124" s="185">
        <v>24.352999999999994</v>
      </c>
      <c r="F124" s="185">
        <v>55.08242400000001</v>
      </c>
      <c r="G124" s="185">
        <v>85.496000000000009</v>
      </c>
      <c r="H124" s="185">
        <v>116.39800000000001</v>
      </c>
      <c r="I124" s="185">
        <v>24.199000000000002</v>
      </c>
      <c r="J124" s="185">
        <v>82.503999999999991</v>
      </c>
    </row>
    <row r="125" spans="1:10" s="113" customFormat="1" ht="9" customHeight="1">
      <c r="A125" s="120" t="s">
        <v>5</v>
      </c>
      <c r="B125" s="187">
        <f t="shared" si="7"/>
        <v>2785.0063709999999</v>
      </c>
      <c r="C125" s="187">
        <v>1660.02</v>
      </c>
      <c r="D125" s="187">
        <v>391.6</v>
      </c>
      <c r="E125" s="187">
        <v>211.959</v>
      </c>
      <c r="F125" s="187">
        <v>94.529371000000012</v>
      </c>
      <c r="G125" s="187">
        <v>139.22200000000001</v>
      </c>
      <c r="H125" s="187">
        <v>93.5</v>
      </c>
      <c r="I125" s="187">
        <v>45.798999999999992</v>
      </c>
      <c r="J125" s="187">
        <v>148.37700000000001</v>
      </c>
    </row>
    <row r="126" spans="1:10" s="113" customFormat="1" ht="9" customHeight="1">
      <c r="A126" s="184" t="s">
        <v>6</v>
      </c>
      <c r="B126" s="185">
        <f t="shared" si="7"/>
        <v>5705.0691009999991</v>
      </c>
      <c r="C126" s="185">
        <v>3840.7789999999995</v>
      </c>
      <c r="D126" s="185">
        <v>511.29999999999995</v>
      </c>
      <c r="E126" s="190">
        <v>184.64599999999999</v>
      </c>
      <c r="F126" s="185">
        <v>120.20610099999999</v>
      </c>
      <c r="G126" s="185">
        <v>463.45800000000008</v>
      </c>
      <c r="H126" s="185">
        <v>158.79000000000002</v>
      </c>
      <c r="I126" s="185">
        <v>121.50000000000001</v>
      </c>
      <c r="J126" s="185">
        <v>304.3900000000001</v>
      </c>
    </row>
    <row r="127" spans="1:10" s="113" customFormat="1" ht="9" customHeight="1">
      <c r="A127" s="184" t="s">
        <v>7</v>
      </c>
      <c r="B127" s="185">
        <f t="shared" si="7"/>
        <v>1902.198349</v>
      </c>
      <c r="C127" s="185">
        <v>1189.7640000000001</v>
      </c>
      <c r="D127" s="185">
        <v>297.5</v>
      </c>
      <c r="E127" s="185">
        <v>42.957999999999998</v>
      </c>
      <c r="F127" s="185">
        <v>69.065348999999998</v>
      </c>
      <c r="G127" s="185">
        <v>109.148</v>
      </c>
      <c r="H127" s="185">
        <v>64.081000000000003</v>
      </c>
      <c r="I127" s="185">
        <v>28.900000000000002</v>
      </c>
      <c r="J127" s="185">
        <v>100.782</v>
      </c>
    </row>
    <row r="128" spans="1:10" s="113" customFormat="1" ht="9" customHeight="1">
      <c r="A128" s="184" t="s">
        <v>8</v>
      </c>
      <c r="B128" s="185">
        <f t="shared" si="7"/>
        <v>12042.617101</v>
      </c>
      <c r="C128" s="185">
        <v>7070.2279999999992</v>
      </c>
      <c r="D128" s="185">
        <v>1205.3000000000002</v>
      </c>
      <c r="E128" s="185">
        <v>1793.9919999999997</v>
      </c>
      <c r="F128" s="185">
        <v>281.52810099999999</v>
      </c>
      <c r="G128" s="185">
        <v>791.43999999999994</v>
      </c>
      <c r="H128" s="185">
        <v>238.72299999999998</v>
      </c>
      <c r="I128" s="185">
        <v>146.90200000000002</v>
      </c>
      <c r="J128" s="185">
        <v>514.50400000000002</v>
      </c>
    </row>
    <row r="129" spans="1:11" s="113" customFormat="1" ht="9" customHeight="1">
      <c r="A129" s="120" t="s">
        <v>9</v>
      </c>
      <c r="B129" s="187">
        <f t="shared" si="7"/>
        <v>6561.7032059999992</v>
      </c>
      <c r="C129" s="187">
        <v>3926.7910000000002</v>
      </c>
      <c r="D129" s="187">
        <v>693.5</v>
      </c>
      <c r="E129" s="187">
        <v>326.64700000000005</v>
      </c>
      <c r="F129" s="187">
        <v>187.72920599999995</v>
      </c>
      <c r="G129" s="187">
        <v>615.27700000000004</v>
      </c>
      <c r="H129" s="187">
        <v>181.10500000000002</v>
      </c>
      <c r="I129" s="187">
        <v>91.2</v>
      </c>
      <c r="J129" s="187">
        <v>539.45399999999995</v>
      </c>
    </row>
    <row r="130" spans="1:11" s="113" customFormat="1" ht="9" customHeight="1">
      <c r="A130" s="113" t="s">
        <v>10</v>
      </c>
      <c r="B130" s="185">
        <f t="shared" si="7"/>
        <v>20255.023269320001</v>
      </c>
      <c r="C130" s="186">
        <v>14776.862000000001</v>
      </c>
      <c r="D130" s="185">
        <v>1500</v>
      </c>
      <c r="E130" s="190">
        <v>0</v>
      </c>
      <c r="F130" s="185">
        <v>724.79926932000001</v>
      </c>
      <c r="G130" s="186">
        <v>1618.9190000000001</v>
      </c>
      <c r="H130" s="185">
        <v>579</v>
      </c>
      <c r="I130" s="186">
        <v>0</v>
      </c>
      <c r="J130" s="186">
        <v>1055.4429999999998</v>
      </c>
      <c r="K130" s="179"/>
    </row>
    <row r="131" spans="1:11" s="113" customFormat="1" ht="9" customHeight="1">
      <c r="A131" s="184" t="s">
        <v>11</v>
      </c>
      <c r="B131" s="185">
        <f t="shared" si="7"/>
        <v>4621.0947420000002</v>
      </c>
      <c r="C131" s="185">
        <v>2912.1419999999998</v>
      </c>
      <c r="D131" s="185">
        <v>539.69999999999993</v>
      </c>
      <c r="E131" s="186">
        <v>310.93599999999998</v>
      </c>
      <c r="F131" s="185">
        <v>143.35474200000002</v>
      </c>
      <c r="G131" s="185">
        <v>291.89000000000004</v>
      </c>
      <c r="H131" s="185">
        <v>140.36699999999999</v>
      </c>
      <c r="I131" s="185">
        <v>45.900000000000006</v>
      </c>
      <c r="J131" s="185">
        <v>236.80499999999995</v>
      </c>
      <c r="K131" s="179"/>
    </row>
    <row r="132" spans="1:11" s="113" customFormat="1" ht="9" customHeight="1">
      <c r="A132" s="184" t="s">
        <v>12</v>
      </c>
      <c r="B132" s="185">
        <f t="shared" si="7"/>
        <v>8996.170772999998</v>
      </c>
      <c r="C132" s="185">
        <v>5143.0039999999999</v>
      </c>
      <c r="D132" s="185">
        <v>942.1</v>
      </c>
      <c r="E132" s="185">
        <v>1012.3920000000002</v>
      </c>
      <c r="F132" s="185">
        <v>154.91877300000002</v>
      </c>
      <c r="G132" s="185">
        <v>940.06699999999978</v>
      </c>
      <c r="H132" s="185">
        <v>210.73200000000003</v>
      </c>
      <c r="I132" s="185">
        <v>113.8</v>
      </c>
      <c r="J132" s="185">
        <v>479.15699999999998</v>
      </c>
    </row>
    <row r="133" spans="1:11" s="113" customFormat="1" ht="9" customHeight="1">
      <c r="A133" s="120" t="s">
        <v>13</v>
      </c>
      <c r="B133" s="187">
        <f t="shared" si="7"/>
        <v>10926.316381000001</v>
      </c>
      <c r="C133" s="187">
        <v>6531.6980000000003</v>
      </c>
      <c r="D133" s="187">
        <v>1285.5999999999999</v>
      </c>
      <c r="E133" s="187">
        <v>1623.664</v>
      </c>
      <c r="F133" s="187">
        <v>257.87238100000002</v>
      </c>
      <c r="G133" s="187">
        <v>620.77100000000007</v>
      </c>
      <c r="H133" s="187">
        <v>164.70500000000001</v>
      </c>
      <c r="I133" s="187">
        <v>99.899000000000001</v>
      </c>
      <c r="J133" s="187">
        <v>342.10699999999997</v>
      </c>
    </row>
    <row r="134" spans="1:11" s="113" customFormat="1" ht="9" customHeight="1">
      <c r="A134" s="184" t="s">
        <v>14</v>
      </c>
      <c r="B134" s="185">
        <f t="shared" si="7"/>
        <v>6695.2008640000004</v>
      </c>
      <c r="C134" s="185">
        <v>4227.8310000000001</v>
      </c>
      <c r="D134" s="185">
        <v>699.09999999999991</v>
      </c>
      <c r="E134" s="190">
        <v>666.36799999999994</v>
      </c>
      <c r="F134" s="185">
        <v>190.17986399999998</v>
      </c>
      <c r="G134" s="185">
        <v>450.45400000000001</v>
      </c>
      <c r="H134" s="185">
        <v>140.465</v>
      </c>
      <c r="I134" s="185">
        <v>59.2</v>
      </c>
      <c r="J134" s="185">
        <v>261.60300000000001</v>
      </c>
    </row>
    <row r="135" spans="1:11" s="113" customFormat="1" ht="9" customHeight="1">
      <c r="A135" s="184" t="s">
        <v>15</v>
      </c>
      <c r="B135" s="185">
        <f t="shared" si="7"/>
        <v>11995.375024999999</v>
      </c>
      <c r="C135" s="185">
        <v>6689.9080000000004</v>
      </c>
      <c r="D135" s="185">
        <v>1697.8000000000002</v>
      </c>
      <c r="E135" s="190">
        <v>756.16699999999992</v>
      </c>
      <c r="F135" s="185">
        <v>279.84002500000003</v>
      </c>
      <c r="G135" s="185">
        <v>1276.086</v>
      </c>
      <c r="H135" s="185">
        <v>244.21800000000002</v>
      </c>
      <c r="I135" s="185">
        <v>150.80000000000001</v>
      </c>
      <c r="J135" s="185">
        <v>900.55600000000004</v>
      </c>
    </row>
    <row r="136" spans="1:11" s="113" customFormat="1" ht="9" customHeight="1">
      <c r="A136" s="184" t="s">
        <v>16</v>
      </c>
      <c r="B136" s="185">
        <f t="shared" si="7"/>
        <v>22330.72538</v>
      </c>
      <c r="C136" s="185">
        <v>12393.753000000001</v>
      </c>
      <c r="D136" s="185">
        <v>3030.3</v>
      </c>
      <c r="E136" s="185">
        <v>1524.8840000000002</v>
      </c>
      <c r="F136" s="185">
        <v>386.58338000000009</v>
      </c>
      <c r="G136" s="185">
        <v>2641.1570000000002</v>
      </c>
      <c r="H136" s="185">
        <v>432.28</v>
      </c>
      <c r="I136" s="185">
        <v>369.79899999999998</v>
      </c>
      <c r="J136" s="185">
        <v>1551.9690000000003</v>
      </c>
    </row>
    <row r="137" spans="1:11" s="113" customFormat="1" ht="9" customHeight="1">
      <c r="A137" s="120" t="s">
        <v>17</v>
      </c>
      <c r="B137" s="187">
        <f t="shared" si="7"/>
        <v>10250.179573999998</v>
      </c>
      <c r="C137" s="187">
        <v>6472.996000000001</v>
      </c>
      <c r="D137" s="187">
        <v>911.9</v>
      </c>
      <c r="E137" s="187">
        <v>1086.0339999999999</v>
      </c>
      <c r="F137" s="187">
        <v>219.13257399999998</v>
      </c>
      <c r="G137" s="187">
        <v>803.28199999999993</v>
      </c>
      <c r="H137" s="187">
        <v>201.08099999999996</v>
      </c>
      <c r="I137" s="187">
        <v>119.301</v>
      </c>
      <c r="J137" s="187">
        <v>436.45300000000003</v>
      </c>
    </row>
    <row r="138" spans="1:11" s="113" customFormat="1" ht="9" customHeight="1">
      <c r="A138" s="184" t="s">
        <v>18</v>
      </c>
      <c r="B138" s="185">
        <f t="shared" si="7"/>
        <v>3849.5337680000002</v>
      </c>
      <c r="C138" s="185">
        <v>2476.1280000000002</v>
      </c>
      <c r="D138" s="185">
        <v>468.8</v>
      </c>
      <c r="E138" s="190">
        <v>179.06400000000002</v>
      </c>
      <c r="F138" s="185">
        <v>117.98876799999999</v>
      </c>
      <c r="G138" s="185">
        <v>313.48199999999997</v>
      </c>
      <c r="H138" s="185">
        <v>102.72999999999999</v>
      </c>
      <c r="I138" s="185">
        <v>47.199999999999996</v>
      </c>
      <c r="J138" s="185">
        <v>144.14099999999999</v>
      </c>
    </row>
    <row r="139" spans="1:11" s="113" customFormat="1" ht="9" customHeight="1">
      <c r="A139" s="184" t="s">
        <v>19</v>
      </c>
      <c r="B139" s="185">
        <f t="shared" si="7"/>
        <v>3225.0624139999995</v>
      </c>
      <c r="C139" s="185">
        <v>2055.1099999999997</v>
      </c>
      <c r="D139" s="185">
        <v>372.09999999999997</v>
      </c>
      <c r="E139" s="185">
        <v>154.78700000000001</v>
      </c>
      <c r="F139" s="185">
        <v>117.219414</v>
      </c>
      <c r="G139" s="185">
        <v>185.66899999999998</v>
      </c>
      <c r="H139" s="185">
        <v>146.95400000000001</v>
      </c>
      <c r="I139" s="185">
        <v>40.299000000000007</v>
      </c>
      <c r="J139" s="185">
        <v>152.92400000000004</v>
      </c>
    </row>
    <row r="140" spans="1:11" s="113" customFormat="1" ht="9" customHeight="1">
      <c r="A140" s="184" t="s">
        <v>20</v>
      </c>
      <c r="B140" s="185">
        <f t="shared" si="7"/>
        <v>7251.3547980000003</v>
      </c>
      <c r="C140" s="185">
        <v>4349.1319999999996</v>
      </c>
      <c r="D140" s="185">
        <v>774.99999999999989</v>
      </c>
      <c r="E140" s="185">
        <v>299.92599999999999</v>
      </c>
      <c r="F140" s="185">
        <v>169.32579799999999</v>
      </c>
      <c r="G140" s="185">
        <v>772.40899999999988</v>
      </c>
      <c r="H140" s="185">
        <v>228.73000000000002</v>
      </c>
      <c r="I140" s="185">
        <v>70.7</v>
      </c>
      <c r="J140" s="185">
        <v>586.13200000000006</v>
      </c>
    </row>
    <row r="141" spans="1:11" s="113" customFormat="1" ht="9" customHeight="1">
      <c r="A141" s="120" t="s">
        <v>21</v>
      </c>
      <c r="B141" s="187">
        <f t="shared" si="7"/>
        <v>10986.059200000002</v>
      </c>
      <c r="C141" s="187">
        <v>6961.1850000000004</v>
      </c>
      <c r="D141" s="187">
        <v>949.9000000000002</v>
      </c>
      <c r="E141" s="187">
        <v>1530.77</v>
      </c>
      <c r="F141" s="187">
        <v>299.13620000000009</v>
      </c>
      <c r="G141" s="187">
        <v>692.85900000000015</v>
      </c>
      <c r="H141" s="187">
        <v>180.422</v>
      </c>
      <c r="I141" s="187">
        <v>70.201000000000008</v>
      </c>
      <c r="J141" s="187">
        <v>301.58600000000001</v>
      </c>
    </row>
    <row r="142" spans="1:11" s="113" customFormat="1" ht="9" customHeight="1">
      <c r="A142" s="184" t="s">
        <v>22</v>
      </c>
      <c r="B142" s="185">
        <f t="shared" si="7"/>
        <v>10406.815354</v>
      </c>
      <c r="C142" s="185">
        <v>5796.8110000000006</v>
      </c>
      <c r="D142" s="185">
        <v>862.8</v>
      </c>
      <c r="E142" s="190">
        <v>1522.8179999999998</v>
      </c>
      <c r="F142" s="185">
        <v>305.13935399999997</v>
      </c>
      <c r="G142" s="185">
        <v>1023.5580000000002</v>
      </c>
      <c r="H142" s="185">
        <v>208.04199999999997</v>
      </c>
      <c r="I142" s="185">
        <v>121.899</v>
      </c>
      <c r="J142" s="185">
        <v>565.74800000000005</v>
      </c>
    </row>
    <row r="143" spans="1:11" s="113" customFormat="1" ht="9" customHeight="1">
      <c r="A143" s="184" t="s">
        <v>23</v>
      </c>
      <c r="B143" s="185">
        <f t="shared" si="7"/>
        <v>3612.710998</v>
      </c>
      <c r="C143" s="185">
        <v>2112.8429999999998</v>
      </c>
      <c r="D143" s="185">
        <v>471.59999999999997</v>
      </c>
      <c r="E143" s="190">
        <v>282.34900000000005</v>
      </c>
      <c r="F143" s="185">
        <v>120.21399799999999</v>
      </c>
      <c r="G143" s="185">
        <v>283.02600000000001</v>
      </c>
      <c r="H143" s="185">
        <v>101.158</v>
      </c>
      <c r="I143" s="185">
        <v>42.9</v>
      </c>
      <c r="J143" s="185">
        <v>198.62099999999998</v>
      </c>
    </row>
    <row r="144" spans="1:11" s="113" customFormat="1" ht="9" customHeight="1">
      <c r="A144" s="184" t="s">
        <v>106</v>
      </c>
      <c r="B144" s="185">
        <f t="shared" si="7"/>
        <v>2810.0992360000005</v>
      </c>
      <c r="C144" s="185">
        <v>1718.0260000000001</v>
      </c>
      <c r="D144" s="185">
        <v>429.1</v>
      </c>
      <c r="E144" s="185">
        <v>133.42500000000001</v>
      </c>
      <c r="F144" s="185">
        <v>105.277236</v>
      </c>
      <c r="G144" s="185">
        <v>176.39600000000002</v>
      </c>
      <c r="H144" s="185">
        <v>79.164000000000001</v>
      </c>
      <c r="I144" s="185">
        <v>49.100000000000009</v>
      </c>
      <c r="J144" s="185">
        <v>119.61099999999998</v>
      </c>
    </row>
    <row r="145" spans="1:10" s="113" customFormat="1" ht="9" customHeight="1">
      <c r="A145" s="120" t="s">
        <v>25</v>
      </c>
      <c r="B145" s="187">
        <f t="shared" si="7"/>
        <v>6382.6102129999999</v>
      </c>
      <c r="C145" s="187">
        <v>4134.6059999999998</v>
      </c>
      <c r="D145" s="187">
        <v>534.09999999999991</v>
      </c>
      <c r="E145" s="187">
        <v>656.87400000000014</v>
      </c>
      <c r="F145" s="187">
        <v>118.32921299999998</v>
      </c>
      <c r="G145" s="187">
        <v>463.57</v>
      </c>
      <c r="H145" s="187">
        <v>150.81</v>
      </c>
      <c r="I145" s="187">
        <v>72.098000000000013</v>
      </c>
      <c r="J145" s="187">
        <v>252.22300000000001</v>
      </c>
    </row>
    <row r="146" spans="1:10" s="113" customFormat="1" ht="9" customHeight="1">
      <c r="A146" s="184" t="s">
        <v>26</v>
      </c>
      <c r="B146" s="185">
        <f t="shared" si="7"/>
        <v>5823.3669420000006</v>
      </c>
      <c r="C146" s="185">
        <v>3608.1120000000001</v>
      </c>
      <c r="D146" s="185">
        <v>611.4</v>
      </c>
      <c r="E146" s="190">
        <v>266.49599999999998</v>
      </c>
      <c r="F146" s="185">
        <v>158.021942</v>
      </c>
      <c r="G146" s="185">
        <v>511.71100000000001</v>
      </c>
      <c r="H146" s="185">
        <v>175.39999999999998</v>
      </c>
      <c r="I146" s="185">
        <v>121.50099999999998</v>
      </c>
      <c r="J146" s="185">
        <v>370.72499999999997</v>
      </c>
    </row>
    <row r="147" spans="1:10" s="113" customFormat="1" ht="9" customHeight="1">
      <c r="A147" s="184" t="s">
        <v>27</v>
      </c>
      <c r="B147" s="185">
        <f t="shared" si="7"/>
        <v>5741.6857440000003</v>
      </c>
      <c r="C147" s="185">
        <v>3393.9389999999994</v>
      </c>
      <c r="D147" s="185">
        <v>775.80000000000018</v>
      </c>
      <c r="E147" s="185">
        <v>183.59900000000005</v>
      </c>
      <c r="F147" s="185">
        <v>188.452744</v>
      </c>
      <c r="G147" s="185">
        <v>446.81599999999992</v>
      </c>
      <c r="H147" s="185">
        <v>226.31399999999999</v>
      </c>
      <c r="I147" s="185">
        <v>120.60000000000001</v>
      </c>
      <c r="J147" s="185">
        <v>406.16499999999996</v>
      </c>
    </row>
    <row r="148" spans="1:10" s="113" customFormat="1" ht="9" customHeight="1">
      <c r="A148" s="184" t="s">
        <v>28</v>
      </c>
      <c r="B148" s="185">
        <f t="shared" si="7"/>
        <v>5266.1893649999993</v>
      </c>
      <c r="C148" s="185">
        <v>3044.9289999999996</v>
      </c>
      <c r="D148" s="185">
        <v>657.69999999999993</v>
      </c>
      <c r="E148" s="185">
        <v>460.86599999999999</v>
      </c>
      <c r="F148" s="185">
        <v>184.97636499999999</v>
      </c>
      <c r="G148" s="185">
        <v>381.40899999999993</v>
      </c>
      <c r="H148" s="185">
        <v>147.821</v>
      </c>
      <c r="I148" s="185">
        <v>77</v>
      </c>
      <c r="J148" s="185">
        <v>311.48800000000006</v>
      </c>
    </row>
    <row r="149" spans="1:10" s="113" customFormat="1" ht="9" customHeight="1">
      <c r="A149" s="120" t="s">
        <v>29</v>
      </c>
      <c r="B149" s="187">
        <f t="shared" si="7"/>
        <v>7490.5465480000003</v>
      </c>
      <c r="C149" s="187">
        <v>4759.1610000000001</v>
      </c>
      <c r="D149" s="187">
        <v>929.3</v>
      </c>
      <c r="E149" s="187">
        <v>353.048</v>
      </c>
      <c r="F149" s="187">
        <v>188.59554800000001</v>
      </c>
      <c r="G149" s="187">
        <v>554.56400000000008</v>
      </c>
      <c r="H149" s="187">
        <v>217.16499999999999</v>
      </c>
      <c r="I149" s="187">
        <v>104.8</v>
      </c>
      <c r="J149" s="187">
        <v>383.91299999999995</v>
      </c>
    </row>
    <row r="150" spans="1:10" s="113" customFormat="1" ht="9" customHeight="1">
      <c r="A150" s="184" t="s">
        <v>30</v>
      </c>
      <c r="B150" s="185">
        <f t="shared" si="7"/>
        <v>2782.9766750000003</v>
      </c>
      <c r="C150" s="185">
        <v>1721.5130000000004</v>
      </c>
      <c r="D150" s="185">
        <v>352.2</v>
      </c>
      <c r="E150" s="190">
        <v>166.911</v>
      </c>
      <c r="F150" s="185">
        <v>122.648675</v>
      </c>
      <c r="G150" s="185">
        <v>194.18299999999996</v>
      </c>
      <c r="H150" s="185">
        <v>72.452000000000012</v>
      </c>
      <c r="I150" s="189">
        <v>36.400999999999996</v>
      </c>
      <c r="J150" s="189">
        <v>116.66800000000001</v>
      </c>
    </row>
    <row r="151" spans="1:10" s="113" customFormat="1" ht="9" customHeight="1">
      <c r="A151" s="184" t="s">
        <v>31</v>
      </c>
      <c r="B151" s="185">
        <f t="shared" si="7"/>
        <v>16788.116716999997</v>
      </c>
      <c r="C151" s="185">
        <v>10255.734999999999</v>
      </c>
      <c r="D151" s="185">
        <v>1296.2</v>
      </c>
      <c r="E151" s="185">
        <v>2237.808</v>
      </c>
      <c r="F151" s="185">
        <v>353.60871700000001</v>
      </c>
      <c r="G151" s="185">
        <v>1393.1370000000002</v>
      </c>
      <c r="H151" s="185">
        <v>269.024</v>
      </c>
      <c r="I151" s="189">
        <v>180.39899999999997</v>
      </c>
      <c r="J151" s="189">
        <v>802.20500000000004</v>
      </c>
    </row>
    <row r="152" spans="1:10" s="113" customFormat="1" ht="9" customHeight="1">
      <c r="A152" s="184" t="s">
        <v>32</v>
      </c>
      <c r="B152" s="185">
        <f t="shared" si="7"/>
        <v>4509.8757429999996</v>
      </c>
      <c r="C152" s="185">
        <v>2485.7389999999996</v>
      </c>
      <c r="D152" s="185">
        <v>544.4</v>
      </c>
      <c r="E152" s="185">
        <v>518.31600000000003</v>
      </c>
      <c r="F152" s="185">
        <v>177.541743</v>
      </c>
      <c r="G152" s="185">
        <v>334.23999999999995</v>
      </c>
      <c r="H152" s="185">
        <v>109.98200000000001</v>
      </c>
      <c r="I152" s="185">
        <v>74.300999999999974</v>
      </c>
      <c r="J152" s="185">
        <v>265.35599999999999</v>
      </c>
    </row>
    <row r="153" spans="1:10" s="113" customFormat="1" ht="9" customHeight="1">
      <c r="A153" s="120" t="s">
        <v>33</v>
      </c>
      <c r="B153" s="187">
        <f t="shared" si="7"/>
        <v>4218.867843</v>
      </c>
      <c r="C153" s="187">
        <v>2779.0549999999998</v>
      </c>
      <c r="D153" s="187">
        <v>352.8</v>
      </c>
      <c r="E153" s="187">
        <v>370.947</v>
      </c>
      <c r="F153" s="187">
        <v>134.08784299999999</v>
      </c>
      <c r="G153" s="187">
        <v>272.77</v>
      </c>
      <c r="H153" s="187">
        <v>84.743000000000009</v>
      </c>
      <c r="I153" s="187">
        <v>39.001000000000005</v>
      </c>
      <c r="J153" s="187">
        <v>185.464</v>
      </c>
    </row>
    <row r="154" spans="1:10" s="113" customFormat="1" ht="9" customHeight="1">
      <c r="B154" s="119"/>
      <c r="C154" s="119"/>
    </row>
    <row r="155" spans="1:10" s="113" customFormat="1" ht="9" customHeight="1">
      <c r="A155" s="191">
        <v>2002</v>
      </c>
      <c r="B155" s="119"/>
      <c r="C155" s="119"/>
    </row>
    <row r="156" spans="1:10" s="113" customFormat="1" ht="9" customHeight="1">
      <c r="A156" s="140" t="s">
        <v>1</v>
      </c>
      <c r="B156" s="183">
        <f>SUM(B158:B189)</f>
        <v>256286.20699999999</v>
      </c>
      <c r="C156" s="183">
        <f t="shared" ref="C156:J156" si="8">SUM(C158:C189)</f>
        <v>156615.60500000001</v>
      </c>
      <c r="D156" s="183">
        <f t="shared" si="8"/>
        <v>27588.095000000005</v>
      </c>
      <c r="E156" s="183">
        <f t="shared" si="8"/>
        <v>21783.891999999996</v>
      </c>
      <c r="F156" s="183">
        <f t="shared" si="8"/>
        <v>7115.11</v>
      </c>
      <c r="G156" s="183">
        <f t="shared" si="8"/>
        <v>22326.750000000007</v>
      </c>
      <c r="H156" s="183">
        <f t="shared" si="8"/>
        <v>3210.0019999999995</v>
      </c>
      <c r="I156" s="183">
        <f t="shared" si="8"/>
        <v>2946.7819999999997</v>
      </c>
      <c r="J156" s="183">
        <f t="shared" si="8"/>
        <v>14699.970999999998</v>
      </c>
    </row>
    <row r="157" spans="1:10" s="113" customFormat="1" ht="3.95" customHeight="1">
      <c r="A157" s="140"/>
      <c r="B157" s="183"/>
      <c r="C157" s="183"/>
      <c r="D157" s="183"/>
      <c r="E157" s="183"/>
      <c r="F157" s="183"/>
      <c r="G157" s="192"/>
      <c r="H157" s="192"/>
      <c r="I157" s="192"/>
      <c r="J157" s="192"/>
    </row>
    <row r="158" spans="1:10" s="113" customFormat="1" ht="9" customHeight="1">
      <c r="A158" s="184" t="s">
        <v>104</v>
      </c>
      <c r="B158" s="185">
        <f>SUM(C158:J158)</f>
        <v>2886.355</v>
      </c>
      <c r="C158" s="193">
        <v>1809.9869999999999</v>
      </c>
      <c r="D158" s="193">
        <v>433.53999999999996</v>
      </c>
      <c r="E158" s="193">
        <v>81.217000000000013</v>
      </c>
      <c r="F158" s="193">
        <v>118.551</v>
      </c>
      <c r="G158" s="193">
        <v>217.55599999999998</v>
      </c>
      <c r="H158" s="193">
        <v>41.827999999999996</v>
      </c>
      <c r="I158" s="193">
        <v>42.015000000000001</v>
      </c>
      <c r="J158" s="193">
        <v>141.661</v>
      </c>
    </row>
    <row r="159" spans="1:10" s="113" customFormat="1" ht="9" customHeight="1">
      <c r="A159" s="184" t="s">
        <v>3</v>
      </c>
      <c r="B159" s="185">
        <f t="shared" ref="B159:B189" si="9">SUM(C159:J159)</f>
        <v>6684.4270000000024</v>
      </c>
      <c r="C159" s="193">
        <v>4265.5610000000006</v>
      </c>
      <c r="D159" s="193">
        <v>602.21199999999999</v>
      </c>
      <c r="E159" s="193">
        <v>160.79200000000003</v>
      </c>
      <c r="F159" s="193">
        <v>140.971</v>
      </c>
      <c r="G159" s="193">
        <v>573.06999999999994</v>
      </c>
      <c r="H159" s="193">
        <v>200.19400000000002</v>
      </c>
      <c r="I159" s="193">
        <v>90.649000000000001</v>
      </c>
      <c r="J159" s="193">
        <v>650.97800000000007</v>
      </c>
    </row>
    <row r="160" spans="1:10" s="113" customFormat="1" ht="9" customHeight="1">
      <c r="A160" s="184" t="s">
        <v>105</v>
      </c>
      <c r="B160" s="185">
        <f t="shared" si="9"/>
        <v>2040.693</v>
      </c>
      <c r="C160" s="193">
        <v>1382.8650000000002</v>
      </c>
      <c r="D160" s="193">
        <v>306.089</v>
      </c>
      <c r="E160" s="193">
        <v>33.638000000000005</v>
      </c>
      <c r="F160" s="193">
        <v>50.775999999999996</v>
      </c>
      <c r="G160" s="193">
        <v>97.695999999999998</v>
      </c>
      <c r="H160" s="193">
        <v>48.87</v>
      </c>
      <c r="I160" s="193">
        <v>26.065000000000001</v>
      </c>
      <c r="J160" s="193">
        <v>94.694000000000017</v>
      </c>
    </row>
    <row r="161" spans="1:11" s="113" customFormat="1" ht="9" customHeight="1">
      <c r="A161" s="120" t="s">
        <v>5</v>
      </c>
      <c r="B161" s="187">
        <f t="shared" si="9"/>
        <v>2941.9940000000001</v>
      </c>
      <c r="C161" s="187">
        <v>1783.729</v>
      </c>
      <c r="D161" s="187">
        <v>430.17199999999997</v>
      </c>
      <c r="E161" s="187">
        <v>208.82000000000002</v>
      </c>
      <c r="F161" s="187">
        <v>94.43</v>
      </c>
      <c r="G161" s="187">
        <v>159.13</v>
      </c>
      <c r="H161" s="187">
        <v>48.538999999999994</v>
      </c>
      <c r="I161" s="187">
        <v>46.878999999999998</v>
      </c>
      <c r="J161" s="187">
        <v>170.29499999999999</v>
      </c>
    </row>
    <row r="162" spans="1:11" s="113" customFormat="1" ht="9" customHeight="1">
      <c r="A162" s="184" t="s">
        <v>6</v>
      </c>
      <c r="B162" s="185">
        <f t="shared" si="9"/>
        <v>6133.7039999999988</v>
      </c>
      <c r="C162" s="193">
        <v>4116.5299999999988</v>
      </c>
      <c r="D162" s="193">
        <v>558.98</v>
      </c>
      <c r="E162" s="193">
        <v>174.01000000000002</v>
      </c>
      <c r="F162" s="193">
        <v>190.32800000000003</v>
      </c>
      <c r="G162" s="193">
        <v>529.45800000000008</v>
      </c>
      <c r="H162" s="193">
        <v>90.191000000000003</v>
      </c>
      <c r="I162" s="193">
        <v>124.84</v>
      </c>
      <c r="J162" s="193">
        <v>349.36699999999996</v>
      </c>
    </row>
    <row r="163" spans="1:11" s="113" customFormat="1" ht="9" customHeight="1">
      <c r="A163" s="184" t="s">
        <v>7</v>
      </c>
      <c r="B163" s="185">
        <f t="shared" si="9"/>
        <v>2086.8649999999998</v>
      </c>
      <c r="C163" s="193">
        <v>1281.4209999999998</v>
      </c>
      <c r="D163" s="193">
        <v>353.86099999999999</v>
      </c>
      <c r="E163" s="193">
        <v>52.539999999999985</v>
      </c>
      <c r="F163" s="193">
        <v>87.543999999999997</v>
      </c>
      <c r="G163" s="193">
        <v>125.01700000000001</v>
      </c>
      <c r="H163" s="193">
        <v>41.003999999999991</v>
      </c>
      <c r="I163" s="193">
        <v>29.802</v>
      </c>
      <c r="J163" s="193">
        <v>115.67600000000003</v>
      </c>
    </row>
    <row r="164" spans="1:11" s="113" customFormat="1" ht="9" customHeight="1">
      <c r="A164" s="184" t="s">
        <v>8</v>
      </c>
      <c r="B164" s="185">
        <f t="shared" si="9"/>
        <v>13499.013999999999</v>
      </c>
      <c r="C164" s="193">
        <v>7626.3469999999998</v>
      </c>
      <c r="D164" s="193">
        <v>1285.1780000000001</v>
      </c>
      <c r="E164" s="193">
        <v>2506.6970000000001</v>
      </c>
      <c r="F164" s="193">
        <v>301.32900000000001</v>
      </c>
      <c r="G164" s="193">
        <v>903.34400000000005</v>
      </c>
      <c r="H164" s="193">
        <v>134.58000000000001</v>
      </c>
      <c r="I164" s="193">
        <v>151.024</v>
      </c>
      <c r="J164" s="193">
        <v>590.51499999999999</v>
      </c>
    </row>
    <row r="165" spans="1:11" s="113" customFormat="1" ht="9" customHeight="1">
      <c r="A165" s="120" t="s">
        <v>9</v>
      </c>
      <c r="B165" s="187">
        <f t="shared" si="9"/>
        <v>7175.0110000000013</v>
      </c>
      <c r="C165" s="187">
        <v>4263.027000000001</v>
      </c>
      <c r="D165" s="187">
        <v>750.26499999999999</v>
      </c>
      <c r="E165" s="187">
        <v>452.93499999999995</v>
      </c>
      <c r="F165" s="187">
        <v>188.57699999999997</v>
      </c>
      <c r="G165" s="187">
        <v>703.36599999999999</v>
      </c>
      <c r="H165" s="187">
        <v>100.51299999999999</v>
      </c>
      <c r="I165" s="187">
        <v>97.165999999999983</v>
      </c>
      <c r="J165" s="187">
        <v>619.16199999999992</v>
      </c>
    </row>
    <row r="166" spans="1:11" s="113" customFormat="1" ht="9" customHeight="1">
      <c r="A166" s="113" t="s">
        <v>10</v>
      </c>
      <c r="B166" s="185">
        <f t="shared" si="9"/>
        <v>21114.450999999997</v>
      </c>
      <c r="C166" s="193">
        <v>15439.73</v>
      </c>
      <c r="D166" s="193">
        <v>1648.3429999999996</v>
      </c>
      <c r="E166" s="193">
        <v>0</v>
      </c>
      <c r="F166" s="193">
        <v>760.01300000000003</v>
      </c>
      <c r="G166" s="193">
        <v>1849.8879999999997</v>
      </c>
      <c r="H166" s="193">
        <v>205.102</v>
      </c>
      <c r="I166" s="193">
        <v>0</v>
      </c>
      <c r="J166" s="193">
        <v>1211.375</v>
      </c>
      <c r="K166" s="179"/>
    </row>
    <row r="167" spans="1:11" s="113" customFormat="1" ht="9" customHeight="1">
      <c r="A167" s="184" t="s">
        <v>11</v>
      </c>
      <c r="B167" s="185">
        <f t="shared" si="9"/>
        <v>5039.0860000000002</v>
      </c>
      <c r="C167" s="193">
        <v>3166.6810000000005</v>
      </c>
      <c r="D167" s="193">
        <v>622.54299999999989</v>
      </c>
      <c r="E167" s="193">
        <v>357.74</v>
      </c>
      <c r="F167" s="193">
        <v>163.64600000000002</v>
      </c>
      <c r="G167" s="193">
        <v>333.76</v>
      </c>
      <c r="H167" s="193">
        <v>72.501999999999995</v>
      </c>
      <c r="I167" s="193">
        <v>50.418999999999997</v>
      </c>
      <c r="J167" s="193">
        <v>271.79499999999996</v>
      </c>
      <c r="K167" s="179"/>
    </row>
    <row r="168" spans="1:11" s="113" customFormat="1" ht="9" customHeight="1">
      <c r="A168" s="184" t="s">
        <v>12</v>
      </c>
      <c r="B168" s="185">
        <f t="shared" si="9"/>
        <v>9762.0550000000003</v>
      </c>
      <c r="C168" s="193">
        <v>5576.0140000000001</v>
      </c>
      <c r="D168" s="193">
        <v>1018.5260000000002</v>
      </c>
      <c r="E168" s="193">
        <v>1100.3819999999998</v>
      </c>
      <c r="F168" s="193">
        <v>212.44300000000001</v>
      </c>
      <c r="G168" s="193">
        <v>1074.3270000000002</v>
      </c>
      <c r="H168" s="193">
        <v>112.51100000000001</v>
      </c>
      <c r="I168" s="193">
        <v>117.904</v>
      </c>
      <c r="J168" s="193">
        <v>549.94799999999998</v>
      </c>
    </row>
    <row r="169" spans="1:11" s="113" customFormat="1" ht="9" customHeight="1">
      <c r="A169" s="120" t="s">
        <v>13</v>
      </c>
      <c r="B169" s="187">
        <f t="shared" si="9"/>
        <v>11780.924000000001</v>
      </c>
      <c r="C169" s="187">
        <v>7081.8009999999995</v>
      </c>
      <c r="D169" s="187">
        <v>1391.9309999999998</v>
      </c>
      <c r="E169" s="187">
        <v>1720.18</v>
      </c>
      <c r="F169" s="187">
        <v>287.71300000000002</v>
      </c>
      <c r="G169" s="187">
        <v>709.52800000000002</v>
      </c>
      <c r="H169" s="187">
        <v>93.242999999999995</v>
      </c>
      <c r="I169" s="187">
        <v>103.87400000000001</v>
      </c>
      <c r="J169" s="187">
        <v>392.65399999999994</v>
      </c>
    </row>
    <row r="170" spans="1:11" s="113" customFormat="1" ht="9" customHeight="1">
      <c r="A170" s="184" t="s">
        <v>14</v>
      </c>
      <c r="B170" s="185">
        <f t="shared" si="9"/>
        <v>7304.6440000000021</v>
      </c>
      <c r="C170" s="193">
        <v>4628.1830000000009</v>
      </c>
      <c r="D170" s="193">
        <v>800.19899999999996</v>
      </c>
      <c r="E170" s="193">
        <v>702.34</v>
      </c>
      <c r="F170" s="193">
        <v>226.59399999999999</v>
      </c>
      <c r="G170" s="193">
        <v>515.06400000000008</v>
      </c>
      <c r="H170" s="193">
        <v>70.689000000000007</v>
      </c>
      <c r="I170" s="193">
        <v>61.322999999999993</v>
      </c>
      <c r="J170" s="193">
        <v>300.25199999999995</v>
      </c>
    </row>
    <row r="171" spans="1:11" s="113" customFormat="1" ht="9" customHeight="1">
      <c r="A171" s="184" t="s">
        <v>15</v>
      </c>
      <c r="B171" s="185">
        <f t="shared" si="9"/>
        <v>12835.286999999998</v>
      </c>
      <c r="C171" s="193">
        <v>7240.08</v>
      </c>
      <c r="D171" s="193">
        <v>1771.587</v>
      </c>
      <c r="E171" s="193">
        <v>695.29</v>
      </c>
      <c r="F171" s="193">
        <v>337.23599999999999</v>
      </c>
      <c r="G171" s="193">
        <v>1456.5419999999999</v>
      </c>
      <c r="H171" s="193">
        <v>144.881</v>
      </c>
      <c r="I171" s="193">
        <v>156.05500000000001</v>
      </c>
      <c r="J171" s="193">
        <v>1033.616</v>
      </c>
    </row>
    <row r="172" spans="1:11" s="113" customFormat="1" ht="9" customHeight="1">
      <c r="A172" s="184" t="s">
        <v>16</v>
      </c>
      <c r="B172" s="185">
        <f t="shared" si="9"/>
        <v>23999.557000000001</v>
      </c>
      <c r="C172" s="193">
        <v>13194.302</v>
      </c>
      <c r="D172" s="193">
        <v>3171.6450000000004</v>
      </c>
      <c r="E172" s="193">
        <v>1780.1109999999999</v>
      </c>
      <c r="F172" s="193">
        <v>417.43899999999996</v>
      </c>
      <c r="G172" s="193">
        <v>3017.3780000000002</v>
      </c>
      <c r="H172" s="193">
        <v>248.85799999999998</v>
      </c>
      <c r="I172" s="193">
        <v>388.55600000000004</v>
      </c>
      <c r="J172" s="193">
        <v>1781.2679999999998</v>
      </c>
    </row>
    <row r="173" spans="1:11" s="113" customFormat="1" ht="9" customHeight="1">
      <c r="A173" s="120" t="s">
        <v>17</v>
      </c>
      <c r="B173" s="187">
        <f t="shared" si="9"/>
        <v>11000.473999999998</v>
      </c>
      <c r="C173" s="187">
        <v>6967.4889999999996</v>
      </c>
      <c r="D173" s="187">
        <v>994.65100000000007</v>
      </c>
      <c r="E173" s="187">
        <v>1134.5520000000001</v>
      </c>
      <c r="F173" s="187">
        <v>255.49600000000001</v>
      </c>
      <c r="G173" s="187">
        <v>918.26800000000014</v>
      </c>
      <c r="H173" s="187">
        <v>104.015</v>
      </c>
      <c r="I173" s="187">
        <v>125.065</v>
      </c>
      <c r="J173" s="187">
        <v>500.93799999999999</v>
      </c>
    </row>
    <row r="174" spans="1:11" s="113" customFormat="1" ht="9" customHeight="1">
      <c r="A174" s="184" t="s">
        <v>18</v>
      </c>
      <c r="B174" s="185">
        <f t="shared" si="9"/>
        <v>4181.0709999999999</v>
      </c>
      <c r="C174" s="193">
        <v>2646.4579999999996</v>
      </c>
      <c r="D174" s="193">
        <v>512.52499999999998</v>
      </c>
      <c r="E174" s="193">
        <v>247.78799999999998</v>
      </c>
      <c r="F174" s="193">
        <v>143.48500000000004</v>
      </c>
      <c r="G174" s="193">
        <v>358.32800000000003</v>
      </c>
      <c r="H174" s="193">
        <v>58.509999999999991</v>
      </c>
      <c r="I174" s="193">
        <v>48.54099999999999</v>
      </c>
      <c r="J174" s="193">
        <v>165.43599999999998</v>
      </c>
    </row>
    <row r="175" spans="1:11" s="113" customFormat="1" ht="9" customHeight="1">
      <c r="A175" s="184" t="s">
        <v>19</v>
      </c>
      <c r="B175" s="185">
        <f t="shared" si="9"/>
        <v>3419.4019999999996</v>
      </c>
      <c r="C175" s="193">
        <v>2203.6379999999999</v>
      </c>
      <c r="D175" s="193">
        <v>413.91</v>
      </c>
      <c r="E175" s="193">
        <v>184.553</v>
      </c>
      <c r="F175" s="193">
        <v>134.50299999999999</v>
      </c>
      <c r="G175" s="193">
        <v>212.00400000000002</v>
      </c>
      <c r="H175" s="193">
        <v>53.48</v>
      </c>
      <c r="I175" s="193">
        <v>41.801000000000002</v>
      </c>
      <c r="J175" s="193">
        <v>175.51300000000003</v>
      </c>
    </row>
    <row r="176" spans="1:11" s="113" customFormat="1" ht="9" customHeight="1">
      <c r="A176" s="184" t="s">
        <v>20</v>
      </c>
      <c r="B176" s="185">
        <f t="shared" si="9"/>
        <v>7733.2410000000018</v>
      </c>
      <c r="C176" s="193">
        <v>4700.1370000000006</v>
      </c>
      <c r="D176" s="193">
        <v>840.84099999999989</v>
      </c>
      <c r="E176" s="193">
        <v>208.77</v>
      </c>
      <c r="F176" s="193">
        <v>228.92400000000004</v>
      </c>
      <c r="G176" s="193">
        <v>883.35800000000006</v>
      </c>
      <c r="H176" s="193">
        <v>124.42000000000002</v>
      </c>
      <c r="I176" s="193">
        <v>74.060999999999993</v>
      </c>
      <c r="J176" s="193">
        <v>672.73</v>
      </c>
    </row>
    <row r="177" spans="1:10" s="113" customFormat="1" ht="9" customHeight="1">
      <c r="A177" s="120" t="s">
        <v>21</v>
      </c>
      <c r="B177" s="187">
        <f t="shared" si="9"/>
        <v>12402.813</v>
      </c>
      <c r="C177" s="187">
        <v>7603.0230000000001</v>
      </c>
      <c r="D177" s="187">
        <v>1040.6100000000001</v>
      </c>
      <c r="E177" s="187">
        <v>2122.4780000000001</v>
      </c>
      <c r="F177" s="187">
        <v>328.07299999999998</v>
      </c>
      <c r="G177" s="187">
        <v>792.26600000000019</v>
      </c>
      <c r="H177" s="187">
        <v>95.788999999999987</v>
      </c>
      <c r="I177" s="187">
        <v>74.425000000000011</v>
      </c>
      <c r="J177" s="187">
        <v>346.14899999999994</v>
      </c>
    </row>
    <row r="178" spans="1:10" s="113" customFormat="1" ht="9" customHeight="1">
      <c r="A178" s="184" t="s">
        <v>22</v>
      </c>
      <c r="B178" s="185">
        <f t="shared" si="9"/>
        <v>11394.056</v>
      </c>
      <c r="C178" s="193">
        <v>6293.3829999999989</v>
      </c>
      <c r="D178" s="193">
        <v>946.56899999999996</v>
      </c>
      <c r="E178" s="193">
        <v>1705.5640000000001</v>
      </c>
      <c r="F178" s="193">
        <v>387.69299999999998</v>
      </c>
      <c r="G178" s="193">
        <v>1169.6300000000001</v>
      </c>
      <c r="H178" s="193">
        <v>115.70099999999999</v>
      </c>
      <c r="I178" s="193">
        <v>126.182</v>
      </c>
      <c r="J178" s="193">
        <v>649.33400000000006</v>
      </c>
    </row>
    <row r="179" spans="1:10" s="113" customFormat="1" ht="9" customHeight="1">
      <c r="A179" s="184" t="s">
        <v>23</v>
      </c>
      <c r="B179" s="185">
        <f t="shared" si="9"/>
        <v>3920.0590000000002</v>
      </c>
      <c r="C179" s="193">
        <v>2276.4740000000002</v>
      </c>
      <c r="D179" s="193">
        <v>549.15100000000007</v>
      </c>
      <c r="E179" s="193">
        <v>293.44200000000001</v>
      </c>
      <c r="F179" s="193">
        <v>152.56700000000001</v>
      </c>
      <c r="G179" s="193">
        <v>323.54199999999997</v>
      </c>
      <c r="H179" s="193">
        <v>50.201000000000001</v>
      </c>
      <c r="I179" s="193">
        <v>46.715000000000003</v>
      </c>
      <c r="J179" s="193">
        <v>227.96699999999998</v>
      </c>
    </row>
    <row r="180" spans="1:10" s="113" customFormat="1" ht="9" customHeight="1">
      <c r="A180" s="184" t="s">
        <v>106</v>
      </c>
      <c r="B180" s="185">
        <f t="shared" si="9"/>
        <v>3113.6200000000003</v>
      </c>
      <c r="C180" s="193">
        <v>1896.2380000000003</v>
      </c>
      <c r="D180" s="193">
        <v>447.09199999999998</v>
      </c>
      <c r="E180" s="193">
        <v>153.667</v>
      </c>
      <c r="F180" s="193">
        <v>110.87499999999999</v>
      </c>
      <c r="G180" s="193">
        <v>201.58400000000003</v>
      </c>
      <c r="H180" s="193">
        <v>115.227</v>
      </c>
      <c r="I180" s="193">
        <v>51.655000000000001</v>
      </c>
      <c r="J180" s="193">
        <v>137.28199999999998</v>
      </c>
    </row>
    <row r="181" spans="1:10" s="113" customFormat="1" ht="9" customHeight="1">
      <c r="A181" s="120" t="s">
        <v>25</v>
      </c>
      <c r="B181" s="187">
        <f t="shared" si="9"/>
        <v>6910.8210000000017</v>
      </c>
      <c r="C181" s="187">
        <v>4471.2250000000004</v>
      </c>
      <c r="D181" s="187">
        <v>560.16700000000003</v>
      </c>
      <c r="E181" s="187">
        <v>761.91700000000003</v>
      </c>
      <c r="F181" s="187">
        <v>137.45099999999999</v>
      </c>
      <c r="G181" s="187">
        <v>529.75500000000011</v>
      </c>
      <c r="H181" s="187">
        <v>83.829999999999984</v>
      </c>
      <c r="I181" s="187">
        <v>76.983000000000004</v>
      </c>
      <c r="J181" s="187">
        <v>289.49299999999999</v>
      </c>
    </row>
    <row r="182" spans="1:10" s="113" customFormat="1" ht="9" customHeight="1">
      <c r="A182" s="184" t="s">
        <v>26</v>
      </c>
      <c r="B182" s="185">
        <f t="shared" si="9"/>
        <v>6376.6969999999992</v>
      </c>
      <c r="C182" s="193">
        <v>3895.7359999999999</v>
      </c>
      <c r="D182" s="193">
        <v>657.74500000000012</v>
      </c>
      <c r="E182" s="193">
        <v>352.20000000000005</v>
      </c>
      <c r="F182" s="193">
        <v>187.226</v>
      </c>
      <c r="G182" s="193">
        <v>584.47000000000014</v>
      </c>
      <c r="H182" s="193">
        <v>144.49900000000002</v>
      </c>
      <c r="I182" s="193">
        <v>129.316</v>
      </c>
      <c r="J182" s="193">
        <v>425.505</v>
      </c>
    </row>
    <row r="183" spans="1:10" s="113" customFormat="1" ht="9" customHeight="1">
      <c r="A183" s="184" t="s">
        <v>27</v>
      </c>
      <c r="B183" s="185">
        <f t="shared" si="9"/>
        <v>6117.4489999999996</v>
      </c>
      <c r="C183" s="193">
        <v>3658.7999999999997</v>
      </c>
      <c r="D183" s="193">
        <v>829.12199999999996</v>
      </c>
      <c r="E183" s="193">
        <v>208.61999999999998</v>
      </c>
      <c r="F183" s="193">
        <v>188.28</v>
      </c>
      <c r="G183" s="193">
        <v>510.77200000000011</v>
      </c>
      <c r="H183" s="193">
        <v>128.25899999999999</v>
      </c>
      <c r="I183" s="193">
        <v>127.42899999999999</v>
      </c>
      <c r="J183" s="193">
        <v>466.16700000000003</v>
      </c>
    </row>
    <row r="184" spans="1:10" s="113" customFormat="1" ht="9" customHeight="1">
      <c r="A184" s="184" t="s">
        <v>28</v>
      </c>
      <c r="B184" s="185">
        <f t="shared" si="9"/>
        <v>5748.0349999999999</v>
      </c>
      <c r="C184" s="193">
        <v>3293.0870000000004</v>
      </c>
      <c r="D184" s="193">
        <v>732.97099999999989</v>
      </c>
      <c r="E184" s="193">
        <v>582.19000000000005</v>
      </c>
      <c r="F184" s="193">
        <v>189.09399999999999</v>
      </c>
      <c r="G184" s="193">
        <v>435.86300000000006</v>
      </c>
      <c r="H184" s="193">
        <v>74.727000000000004</v>
      </c>
      <c r="I184" s="193">
        <v>82.595999999999989</v>
      </c>
      <c r="J184" s="193">
        <v>357.50699999999995</v>
      </c>
    </row>
    <row r="185" spans="1:10" s="113" customFormat="1" ht="9" customHeight="1">
      <c r="A185" s="120" t="s">
        <v>29</v>
      </c>
      <c r="B185" s="187">
        <f t="shared" si="9"/>
        <v>8064.2489999999998</v>
      </c>
      <c r="C185" s="187">
        <v>5153.2290000000003</v>
      </c>
      <c r="D185" s="187">
        <v>1017.606</v>
      </c>
      <c r="E185" s="187">
        <v>353.34300000000002</v>
      </c>
      <c r="F185" s="187">
        <v>243.26700000000002</v>
      </c>
      <c r="G185" s="187">
        <v>634.322</v>
      </c>
      <c r="H185" s="187">
        <v>111.00999999999999</v>
      </c>
      <c r="I185" s="187">
        <v>110.84399999999998</v>
      </c>
      <c r="J185" s="187">
        <v>440.62799999999999</v>
      </c>
    </row>
    <row r="186" spans="1:10" s="113" customFormat="1" ht="9" customHeight="1">
      <c r="A186" s="184" t="s">
        <v>30</v>
      </c>
      <c r="B186" s="185">
        <f t="shared" si="9"/>
        <v>3019.0239999999999</v>
      </c>
      <c r="C186" s="193">
        <v>1874.8329999999999</v>
      </c>
      <c r="D186" s="193">
        <v>404.82400000000001</v>
      </c>
      <c r="E186" s="193">
        <v>178.643</v>
      </c>
      <c r="F186" s="193">
        <v>130.13000000000002</v>
      </c>
      <c r="G186" s="193">
        <v>221.786</v>
      </c>
      <c r="H186" s="193">
        <v>37.257999999999996</v>
      </c>
      <c r="I186" s="193">
        <v>37.640999999999998</v>
      </c>
      <c r="J186" s="193">
        <v>133.90899999999999</v>
      </c>
    </row>
    <row r="187" spans="1:10" s="113" customFormat="1" ht="9" customHeight="1">
      <c r="A187" s="184" t="s">
        <v>31</v>
      </c>
      <c r="B187" s="185">
        <f t="shared" si="9"/>
        <v>18213.757999999998</v>
      </c>
      <c r="C187" s="193">
        <v>11100.544999999998</v>
      </c>
      <c r="D187" s="193">
        <v>1473.5950000000003</v>
      </c>
      <c r="E187" s="193">
        <v>2394.89</v>
      </c>
      <c r="F187" s="193">
        <v>397.55699999999996</v>
      </c>
      <c r="G187" s="193">
        <v>1591.7759999999996</v>
      </c>
      <c r="H187" s="193">
        <v>147.68</v>
      </c>
      <c r="I187" s="193">
        <v>186.98400000000001</v>
      </c>
      <c r="J187" s="193">
        <v>920.73100000000011</v>
      </c>
    </row>
    <row r="188" spans="1:10" s="113" customFormat="1" ht="9" customHeight="1">
      <c r="A188" s="184" t="s">
        <v>32</v>
      </c>
      <c r="B188" s="185">
        <f t="shared" si="9"/>
        <v>4739.7880000000005</v>
      </c>
      <c r="C188" s="193">
        <v>2682.0949999999998</v>
      </c>
      <c r="D188" s="193">
        <v>593.44199999999989</v>
      </c>
      <c r="E188" s="193">
        <v>454.15699999999998</v>
      </c>
      <c r="F188" s="193">
        <v>181.922</v>
      </c>
      <c r="G188" s="193">
        <v>382.03999999999996</v>
      </c>
      <c r="H188" s="193">
        <v>64.461999999999989</v>
      </c>
      <c r="I188" s="193">
        <v>77.10799999999999</v>
      </c>
      <c r="J188" s="193">
        <v>304.56200000000001</v>
      </c>
    </row>
    <row r="189" spans="1:10" s="113" customFormat="1" ht="9" customHeight="1">
      <c r="A189" s="120" t="s">
        <v>33</v>
      </c>
      <c r="B189" s="187">
        <f t="shared" si="9"/>
        <v>4647.5829999999996</v>
      </c>
      <c r="C189" s="187">
        <v>3042.9569999999999</v>
      </c>
      <c r="D189" s="187">
        <v>428.20299999999997</v>
      </c>
      <c r="E189" s="187">
        <v>420.42600000000004</v>
      </c>
      <c r="F189" s="187">
        <v>140.977</v>
      </c>
      <c r="G189" s="187">
        <v>311.86200000000002</v>
      </c>
      <c r="H189" s="187">
        <v>47.429000000000009</v>
      </c>
      <c r="I189" s="187">
        <v>42.864999999999995</v>
      </c>
      <c r="J189" s="187">
        <v>212.86400000000006</v>
      </c>
    </row>
    <row r="190" spans="1:10" s="113" customFormat="1" ht="9" customHeight="1">
      <c r="B190" s="119"/>
      <c r="C190" s="119"/>
    </row>
    <row r="191" spans="1:10" s="113" customFormat="1" ht="9" customHeight="1">
      <c r="A191" s="191">
        <v>2003</v>
      </c>
      <c r="B191" s="119"/>
      <c r="C191" s="119"/>
    </row>
    <row r="192" spans="1:10" s="113" customFormat="1" ht="9" customHeight="1">
      <c r="A192" s="140" t="s">
        <v>1</v>
      </c>
      <c r="B192" s="183">
        <f>SUM(B194:B225)</f>
        <v>275030.79599999991</v>
      </c>
      <c r="C192" s="183">
        <f t="shared" ref="C192:J192" si="10">SUM(C194:C225)</f>
        <v>167664.01899999997</v>
      </c>
      <c r="D192" s="183">
        <f t="shared" si="10"/>
        <v>31434.692999999996</v>
      </c>
      <c r="E192" s="183">
        <f t="shared" si="10"/>
        <v>22332.677000000003</v>
      </c>
      <c r="F192" s="183">
        <f t="shared" si="10"/>
        <v>7287.6699999999992</v>
      </c>
      <c r="G192" s="183">
        <f t="shared" si="10"/>
        <v>22889.207999999999</v>
      </c>
      <c r="H192" s="183">
        <f t="shared" si="10"/>
        <v>2536.9989999999993</v>
      </c>
      <c r="I192" s="183">
        <f t="shared" si="10"/>
        <v>3110.7289999999994</v>
      </c>
      <c r="J192" s="183">
        <f t="shared" si="10"/>
        <v>17774.801000000003</v>
      </c>
    </row>
    <row r="193" spans="1:11" s="113" customFormat="1" ht="3.95" customHeight="1">
      <c r="A193" s="140"/>
      <c r="B193" s="183"/>
      <c r="C193" s="183"/>
      <c r="D193" s="183"/>
      <c r="E193" s="183"/>
    </row>
    <row r="194" spans="1:11" s="113" customFormat="1" ht="9" customHeight="1">
      <c r="A194" s="184" t="s">
        <v>104</v>
      </c>
      <c r="B194" s="185">
        <f>SUM(C194:J194)</f>
        <v>3100.067</v>
      </c>
      <c r="C194" s="193">
        <v>1933.434</v>
      </c>
      <c r="D194" s="193">
        <v>466.65699999999993</v>
      </c>
      <c r="E194" s="193">
        <v>85.61999999999999</v>
      </c>
      <c r="F194" s="193">
        <v>142.27599999999998</v>
      </c>
      <c r="G194" s="193">
        <v>223.03200000000004</v>
      </c>
      <c r="H194" s="193">
        <v>37.629999999999988</v>
      </c>
      <c r="I194" s="193">
        <v>47.587000000000003</v>
      </c>
      <c r="J194" s="193">
        <v>163.83099999999999</v>
      </c>
    </row>
    <row r="195" spans="1:11" s="113" customFormat="1" ht="9" customHeight="1">
      <c r="A195" s="184" t="s">
        <v>3</v>
      </c>
      <c r="B195" s="185">
        <f t="shared" ref="B195:B225" si="11">SUM(C195:J195)</f>
        <v>7114.1880000000001</v>
      </c>
      <c r="C195" s="193">
        <v>4608.8219999999992</v>
      </c>
      <c r="D195" s="193">
        <v>667.73599999999999</v>
      </c>
      <c r="E195" s="193">
        <v>164.30100000000002</v>
      </c>
      <c r="F195" s="193">
        <v>131.08999999999997</v>
      </c>
      <c r="G195" s="193">
        <v>587.50600000000009</v>
      </c>
      <c r="H195" s="193">
        <v>105.51100000000001</v>
      </c>
      <c r="I195" s="193">
        <v>96.391999999999996</v>
      </c>
      <c r="J195" s="193">
        <v>752.83</v>
      </c>
    </row>
    <row r="196" spans="1:11" s="113" customFormat="1" ht="9" customHeight="1">
      <c r="A196" s="184" t="s">
        <v>105</v>
      </c>
      <c r="B196" s="185">
        <f t="shared" si="11"/>
        <v>2186.0410000000002</v>
      </c>
      <c r="C196" s="193">
        <v>1476.729</v>
      </c>
      <c r="D196" s="193">
        <v>327.685</v>
      </c>
      <c r="E196" s="193">
        <v>34.639999999999993</v>
      </c>
      <c r="F196" s="193">
        <v>63.991999999999997</v>
      </c>
      <c r="G196" s="193">
        <v>100.15300000000002</v>
      </c>
      <c r="H196" s="193">
        <v>43.423999999999992</v>
      </c>
      <c r="I196" s="193">
        <v>29.907</v>
      </c>
      <c r="J196" s="193">
        <v>109.51100000000002</v>
      </c>
    </row>
    <row r="197" spans="1:11" s="113" customFormat="1" ht="9" customHeight="1">
      <c r="A197" s="120" t="s">
        <v>5</v>
      </c>
      <c r="B197" s="187">
        <f t="shared" si="11"/>
        <v>3130.1479999999997</v>
      </c>
      <c r="C197" s="187">
        <v>1905.559</v>
      </c>
      <c r="D197" s="187">
        <v>470.11300000000011</v>
      </c>
      <c r="E197" s="187">
        <v>216.23500000000001</v>
      </c>
      <c r="F197" s="187">
        <v>91.318999999999988</v>
      </c>
      <c r="G197" s="187">
        <v>163.13499999999999</v>
      </c>
      <c r="H197" s="187">
        <v>37.759</v>
      </c>
      <c r="I197" s="187">
        <v>49.087000000000003</v>
      </c>
      <c r="J197" s="187">
        <v>196.941</v>
      </c>
    </row>
    <row r="198" spans="1:11" s="113" customFormat="1" ht="9" customHeight="1">
      <c r="A198" s="184" t="s">
        <v>6</v>
      </c>
      <c r="B198" s="185">
        <f t="shared" si="11"/>
        <v>6722.8700000000008</v>
      </c>
      <c r="C198" s="193">
        <v>4398.7990000000009</v>
      </c>
      <c r="D198" s="193">
        <v>608.24599999999998</v>
      </c>
      <c r="E198" s="193">
        <v>182.541</v>
      </c>
      <c r="F198" s="193">
        <v>183.60100000000003</v>
      </c>
      <c r="G198" s="193">
        <v>542.8069999999999</v>
      </c>
      <c r="H198" s="193">
        <v>73.349999999999994</v>
      </c>
      <c r="I198" s="193">
        <v>129.499</v>
      </c>
      <c r="J198" s="193">
        <v>604.02700000000004</v>
      </c>
    </row>
    <row r="199" spans="1:11" s="113" customFormat="1" ht="9" customHeight="1">
      <c r="A199" s="184" t="s">
        <v>7</v>
      </c>
      <c r="B199" s="185">
        <f t="shared" si="11"/>
        <v>2219.3770000000004</v>
      </c>
      <c r="C199" s="193">
        <v>1361.848</v>
      </c>
      <c r="D199" s="193">
        <v>372.42900000000003</v>
      </c>
      <c r="E199" s="193">
        <v>55.199999999999989</v>
      </c>
      <c r="F199" s="193">
        <v>99.61099999999999</v>
      </c>
      <c r="G199" s="193">
        <v>128.16399999999999</v>
      </c>
      <c r="H199" s="193">
        <v>36.000000000000007</v>
      </c>
      <c r="I199" s="193">
        <v>32.347999999999999</v>
      </c>
      <c r="J199" s="193">
        <v>133.77700000000002</v>
      </c>
    </row>
    <row r="200" spans="1:11" s="113" customFormat="1" ht="9" customHeight="1">
      <c r="A200" s="184" t="s">
        <v>8</v>
      </c>
      <c r="B200" s="185">
        <f t="shared" si="11"/>
        <v>14725.391</v>
      </c>
      <c r="C200" s="193">
        <v>8228.5319999999992</v>
      </c>
      <c r="D200" s="193">
        <v>1781.856</v>
      </c>
      <c r="E200" s="193">
        <v>2533.96</v>
      </c>
      <c r="F200" s="193">
        <v>306.07499999999993</v>
      </c>
      <c r="G200" s="193">
        <v>926.10900000000004</v>
      </c>
      <c r="H200" s="193">
        <v>109.512</v>
      </c>
      <c r="I200" s="193">
        <v>156.44</v>
      </c>
      <c r="J200" s="193">
        <v>682.90700000000015</v>
      </c>
    </row>
    <row r="201" spans="1:11" s="113" customFormat="1" ht="9" customHeight="1">
      <c r="A201" s="120" t="s">
        <v>9</v>
      </c>
      <c r="B201" s="187">
        <f t="shared" si="11"/>
        <v>7708.5130000000008</v>
      </c>
      <c r="C201" s="187">
        <v>4558.8050000000003</v>
      </c>
      <c r="D201" s="187">
        <v>885.50099999999998</v>
      </c>
      <c r="E201" s="187">
        <v>457.95100000000008</v>
      </c>
      <c r="F201" s="187">
        <v>181.73</v>
      </c>
      <c r="G201" s="187">
        <v>721.08400000000017</v>
      </c>
      <c r="H201" s="187">
        <v>85.02</v>
      </c>
      <c r="I201" s="187">
        <v>102.38599999999998</v>
      </c>
      <c r="J201" s="187">
        <v>716.03600000000006</v>
      </c>
    </row>
    <row r="202" spans="1:11" s="113" customFormat="1" ht="9" customHeight="1">
      <c r="A202" s="113" t="s">
        <v>10</v>
      </c>
      <c r="B202" s="185">
        <f t="shared" si="11"/>
        <v>22261.336000000003</v>
      </c>
      <c r="C202" s="193">
        <v>16234.978000000001</v>
      </c>
      <c r="D202" s="193">
        <v>1783.7939999999999</v>
      </c>
      <c r="E202" s="193">
        <v>0</v>
      </c>
      <c r="F202" s="193">
        <v>753.89099999999985</v>
      </c>
      <c r="G202" s="193">
        <v>1896.4879999999996</v>
      </c>
      <c r="H202" s="193">
        <v>191.27099999999996</v>
      </c>
      <c r="I202" s="193">
        <v>0</v>
      </c>
      <c r="J202" s="193">
        <v>1400.9139999999998</v>
      </c>
      <c r="K202" s="179"/>
    </row>
    <row r="203" spans="1:11" s="113" customFormat="1" ht="9" customHeight="1">
      <c r="A203" s="184" t="s">
        <v>11</v>
      </c>
      <c r="B203" s="185">
        <f t="shared" si="11"/>
        <v>5345.5689999999986</v>
      </c>
      <c r="C203" s="193">
        <v>3374.6189999999997</v>
      </c>
      <c r="D203" s="193">
        <v>676.93799999999999</v>
      </c>
      <c r="E203" s="193">
        <v>363.56099999999998</v>
      </c>
      <c r="F203" s="193">
        <v>160.21</v>
      </c>
      <c r="G203" s="193">
        <v>342.16800000000006</v>
      </c>
      <c r="H203" s="193">
        <v>61.28799999999999</v>
      </c>
      <c r="I203" s="193">
        <v>52.46</v>
      </c>
      <c r="J203" s="193">
        <v>314.32499999999993</v>
      </c>
      <c r="K203" s="179"/>
    </row>
    <row r="204" spans="1:11" s="113" customFormat="1" ht="9" customHeight="1">
      <c r="A204" s="184" t="s">
        <v>12</v>
      </c>
      <c r="B204" s="185">
        <f t="shared" si="11"/>
        <v>10366.492</v>
      </c>
      <c r="C204" s="193">
        <v>5995.5560000000005</v>
      </c>
      <c r="D204" s="193">
        <v>1153.1020000000001</v>
      </c>
      <c r="E204" s="193">
        <v>1125.1379999999999</v>
      </c>
      <c r="F204" s="193">
        <v>199.56200000000001</v>
      </c>
      <c r="G204" s="193">
        <v>1101.3860000000002</v>
      </c>
      <c r="H204" s="193">
        <v>90.641999999999996</v>
      </c>
      <c r="I204" s="193">
        <v>124.467</v>
      </c>
      <c r="J204" s="193">
        <v>576.63900000000001</v>
      </c>
    </row>
    <row r="205" spans="1:11" s="113" customFormat="1" ht="9" customHeight="1">
      <c r="A205" s="120" t="s">
        <v>13</v>
      </c>
      <c r="B205" s="187">
        <f t="shared" si="11"/>
        <v>12610.916000000001</v>
      </c>
      <c r="C205" s="187">
        <v>7598.53</v>
      </c>
      <c r="D205" s="187">
        <v>1605.5330000000001</v>
      </c>
      <c r="E205" s="187">
        <v>1735.9799999999998</v>
      </c>
      <c r="F205" s="187">
        <v>303.31400000000002</v>
      </c>
      <c r="G205" s="187">
        <v>727.40099999999995</v>
      </c>
      <c r="H205" s="187">
        <v>77.838999999999999</v>
      </c>
      <c r="I205" s="187">
        <v>108.226</v>
      </c>
      <c r="J205" s="187">
        <v>454.09300000000002</v>
      </c>
    </row>
    <row r="206" spans="1:11" s="113" customFormat="1" ht="9" customHeight="1">
      <c r="A206" s="184" t="s">
        <v>14</v>
      </c>
      <c r="B206" s="185">
        <f t="shared" si="11"/>
        <v>7889.6030000000001</v>
      </c>
      <c r="C206" s="193">
        <v>4953.0609999999997</v>
      </c>
      <c r="D206" s="193">
        <v>970.07100000000014</v>
      </c>
      <c r="E206" s="193">
        <v>725.24999999999989</v>
      </c>
      <c r="F206" s="193">
        <v>240.977</v>
      </c>
      <c r="G206" s="193">
        <v>528.04600000000005</v>
      </c>
      <c r="H206" s="193">
        <v>59.410000000000004</v>
      </c>
      <c r="I206" s="193">
        <v>65.559000000000012</v>
      </c>
      <c r="J206" s="193">
        <v>347.2290000000001</v>
      </c>
    </row>
    <row r="207" spans="1:11" s="113" customFormat="1" ht="9" customHeight="1">
      <c r="A207" s="184" t="s">
        <v>15</v>
      </c>
      <c r="B207" s="185">
        <f t="shared" si="11"/>
        <v>13762.249999999996</v>
      </c>
      <c r="C207" s="193">
        <v>7780.5869999999995</v>
      </c>
      <c r="D207" s="193">
        <v>1955.3</v>
      </c>
      <c r="E207" s="193">
        <v>716.10400000000004</v>
      </c>
      <c r="F207" s="193">
        <v>338.899</v>
      </c>
      <c r="G207" s="193">
        <v>1493.2329999999999</v>
      </c>
      <c r="H207" s="193">
        <v>116.71199999999996</v>
      </c>
      <c r="I207" s="193">
        <v>166.07600000000002</v>
      </c>
      <c r="J207" s="193">
        <v>1195.3390000000004</v>
      </c>
    </row>
    <row r="208" spans="1:11" s="113" customFormat="1" ht="9" customHeight="1">
      <c r="A208" s="184" t="s">
        <v>16</v>
      </c>
      <c r="B208" s="185">
        <f t="shared" si="11"/>
        <v>25860.934000000005</v>
      </c>
      <c r="C208" s="193">
        <v>14205.786999999998</v>
      </c>
      <c r="D208" s="193">
        <v>3598.9290000000001</v>
      </c>
      <c r="E208" s="193">
        <v>1853.6150000000002</v>
      </c>
      <c r="F208" s="193">
        <v>435.79400000000004</v>
      </c>
      <c r="G208" s="193">
        <v>3093.3879999999999</v>
      </c>
      <c r="H208" s="193">
        <v>202.37599999999998</v>
      </c>
      <c r="I208" s="193">
        <v>411.07399999999996</v>
      </c>
      <c r="J208" s="193">
        <v>2059.971</v>
      </c>
    </row>
    <row r="209" spans="1:10" s="113" customFormat="1" ht="9" customHeight="1">
      <c r="A209" s="120" t="s">
        <v>17</v>
      </c>
      <c r="B209" s="187">
        <f t="shared" si="11"/>
        <v>11809.144</v>
      </c>
      <c r="C209" s="187">
        <v>7467.24</v>
      </c>
      <c r="D209" s="187">
        <v>1116.5159999999998</v>
      </c>
      <c r="E209" s="187">
        <v>1162.6099999999999</v>
      </c>
      <c r="F209" s="187">
        <v>234.10000000000002</v>
      </c>
      <c r="G209" s="187">
        <v>941.4000000000002</v>
      </c>
      <c r="H209" s="187">
        <v>94.181000000000012</v>
      </c>
      <c r="I209" s="187">
        <v>130.98499999999999</v>
      </c>
      <c r="J209" s="187">
        <v>662.11199999999997</v>
      </c>
    </row>
    <row r="210" spans="1:10" s="113" customFormat="1" ht="9" customHeight="1">
      <c r="A210" s="184" t="s">
        <v>18</v>
      </c>
      <c r="B210" s="185">
        <f t="shared" si="11"/>
        <v>4453.8739999999998</v>
      </c>
      <c r="C210" s="193">
        <v>2829.317</v>
      </c>
      <c r="D210" s="193">
        <v>557.83899999999994</v>
      </c>
      <c r="E210" s="193">
        <v>259.22799999999995</v>
      </c>
      <c r="F210" s="193">
        <v>140.81300000000002</v>
      </c>
      <c r="G210" s="193">
        <v>367.35499999999996</v>
      </c>
      <c r="H210" s="193">
        <v>50.868000000000009</v>
      </c>
      <c r="I210" s="193">
        <v>57.13</v>
      </c>
      <c r="J210" s="193">
        <v>191.32399999999998</v>
      </c>
    </row>
    <row r="211" spans="1:10" s="113" customFormat="1" ht="9" customHeight="1">
      <c r="A211" s="184" t="s">
        <v>19</v>
      </c>
      <c r="B211" s="185">
        <f t="shared" si="11"/>
        <v>3667.3490000000002</v>
      </c>
      <c r="C211" s="193">
        <v>2366.8629999999998</v>
      </c>
      <c r="D211" s="193">
        <v>452.40499999999997</v>
      </c>
      <c r="E211" s="193">
        <v>190.06900000000002</v>
      </c>
      <c r="F211" s="193">
        <v>147.25700000000001</v>
      </c>
      <c r="G211" s="193">
        <v>217.34399999999997</v>
      </c>
      <c r="H211" s="193">
        <v>46.354999999999997</v>
      </c>
      <c r="I211" s="193">
        <v>44.083000000000006</v>
      </c>
      <c r="J211" s="193">
        <v>202.97299999999998</v>
      </c>
    </row>
    <row r="212" spans="1:10" s="113" customFormat="1" ht="9" customHeight="1">
      <c r="A212" s="184" t="s">
        <v>20</v>
      </c>
      <c r="B212" s="185">
        <f t="shared" si="11"/>
        <v>8243.6530000000021</v>
      </c>
      <c r="C212" s="193">
        <v>5018.1910000000007</v>
      </c>
      <c r="D212" s="193">
        <v>912.44400000000007</v>
      </c>
      <c r="E212" s="193">
        <v>216.309</v>
      </c>
      <c r="F212" s="193">
        <v>235.68800000000002</v>
      </c>
      <c r="G212" s="193">
        <v>905.6149999999999</v>
      </c>
      <c r="H212" s="193">
        <v>98.568999999999988</v>
      </c>
      <c r="I212" s="193">
        <v>78.849999999999994</v>
      </c>
      <c r="J212" s="193">
        <v>777.98699999999974</v>
      </c>
    </row>
    <row r="213" spans="1:10" s="113" customFormat="1" ht="9" customHeight="1">
      <c r="A213" s="120" t="s">
        <v>21</v>
      </c>
      <c r="B213" s="187">
        <f t="shared" si="11"/>
        <v>13300.305000000002</v>
      </c>
      <c r="C213" s="187">
        <v>8192.5850000000009</v>
      </c>
      <c r="D213" s="187">
        <v>1255.9459999999999</v>
      </c>
      <c r="E213" s="187">
        <v>2139.3000000000002</v>
      </c>
      <c r="F213" s="187">
        <v>343.05500000000001</v>
      </c>
      <c r="G213" s="187">
        <v>812.23200000000031</v>
      </c>
      <c r="H213" s="187">
        <v>81.533000000000015</v>
      </c>
      <c r="I213" s="187">
        <v>75.346999999999994</v>
      </c>
      <c r="J213" s="187">
        <v>400.30700000000007</v>
      </c>
    </row>
    <row r="214" spans="1:10" s="113" customFormat="1" ht="9" customHeight="1">
      <c r="A214" s="184" t="s">
        <v>22</v>
      </c>
      <c r="B214" s="185">
        <f t="shared" si="11"/>
        <v>12272.788</v>
      </c>
      <c r="C214" s="193">
        <v>6752.1459999999997</v>
      </c>
      <c r="D214" s="193">
        <v>1210.8040000000001</v>
      </c>
      <c r="E214" s="193">
        <v>1756.0889999999997</v>
      </c>
      <c r="F214" s="193">
        <v>378.77699999999999</v>
      </c>
      <c r="G214" s="193">
        <v>1199.0909999999999</v>
      </c>
      <c r="H214" s="193">
        <v>93.33</v>
      </c>
      <c r="I214" s="193">
        <v>131.619</v>
      </c>
      <c r="J214" s="193">
        <v>750.9319999999999</v>
      </c>
    </row>
    <row r="215" spans="1:10" s="113" customFormat="1" ht="9" customHeight="1">
      <c r="A215" s="184" t="s">
        <v>23</v>
      </c>
      <c r="B215" s="185">
        <f t="shared" si="11"/>
        <v>4269.8220000000001</v>
      </c>
      <c r="C215" s="193">
        <v>2447.9590000000003</v>
      </c>
      <c r="D215" s="193">
        <v>613.94600000000003</v>
      </c>
      <c r="E215" s="193">
        <v>301.24200000000002</v>
      </c>
      <c r="F215" s="193">
        <v>157.14699999999999</v>
      </c>
      <c r="G215" s="193">
        <v>331.70099999999996</v>
      </c>
      <c r="H215" s="193">
        <v>45.6</v>
      </c>
      <c r="I215" s="193">
        <v>49.231000000000009</v>
      </c>
      <c r="J215" s="193">
        <v>322.99599999999998</v>
      </c>
    </row>
    <row r="216" spans="1:10" s="113" customFormat="1" ht="9" customHeight="1">
      <c r="A216" s="184" t="s">
        <v>106</v>
      </c>
      <c r="B216" s="185">
        <f t="shared" si="11"/>
        <v>3312.4169999999999</v>
      </c>
      <c r="C216" s="193">
        <v>2072.77</v>
      </c>
      <c r="D216" s="193">
        <v>497.98599999999999</v>
      </c>
      <c r="E216" s="193">
        <v>158.792</v>
      </c>
      <c r="F216" s="193">
        <v>114.85000000000001</v>
      </c>
      <c r="G216" s="193">
        <v>206.66400000000007</v>
      </c>
      <c r="H216" s="193">
        <v>42.760999999999996</v>
      </c>
      <c r="I216" s="193">
        <v>59.83</v>
      </c>
      <c r="J216" s="193">
        <v>158.76400000000001</v>
      </c>
    </row>
    <row r="217" spans="1:10" s="113" customFormat="1" ht="9" customHeight="1">
      <c r="A217" s="120" t="s">
        <v>25</v>
      </c>
      <c r="B217" s="187">
        <f t="shared" si="11"/>
        <v>7432.8779999999997</v>
      </c>
      <c r="C217" s="187">
        <v>4780.8130000000001</v>
      </c>
      <c r="D217" s="187">
        <v>665.26200000000006</v>
      </c>
      <c r="E217" s="187">
        <v>783.1600000000002</v>
      </c>
      <c r="F217" s="187">
        <v>171.20299999999997</v>
      </c>
      <c r="G217" s="187">
        <v>543.09599999999989</v>
      </c>
      <c r="H217" s="187">
        <v>74.650999999999996</v>
      </c>
      <c r="I217" s="187">
        <v>79.903999999999996</v>
      </c>
      <c r="J217" s="187">
        <v>334.7890000000001</v>
      </c>
    </row>
    <row r="218" spans="1:10" s="113" customFormat="1" ht="9" customHeight="1">
      <c r="A218" s="184" t="s">
        <v>26</v>
      </c>
      <c r="B218" s="185">
        <f t="shared" si="11"/>
        <v>6766.4550000000008</v>
      </c>
      <c r="C218" s="193">
        <v>4174.7970000000005</v>
      </c>
      <c r="D218" s="193">
        <v>737.60200000000009</v>
      </c>
      <c r="E218" s="193">
        <v>366.73999999999995</v>
      </c>
      <c r="F218" s="193">
        <v>188.02499999999998</v>
      </c>
      <c r="G218" s="193">
        <v>599.19299999999998</v>
      </c>
      <c r="H218" s="193">
        <v>73.27</v>
      </c>
      <c r="I218" s="193">
        <v>134.75200000000001</v>
      </c>
      <c r="J218" s="193">
        <v>492.07600000000008</v>
      </c>
    </row>
    <row r="219" spans="1:10" s="113" customFormat="1" ht="9" customHeight="1">
      <c r="A219" s="184" t="s">
        <v>27</v>
      </c>
      <c r="B219" s="185">
        <f t="shared" si="11"/>
        <v>6556.744999999999</v>
      </c>
      <c r="C219" s="193">
        <v>3914.07</v>
      </c>
      <c r="D219" s="193">
        <v>905.91499999999985</v>
      </c>
      <c r="E219" s="193">
        <v>217.75000000000003</v>
      </c>
      <c r="F219" s="193">
        <v>215.82899999999998</v>
      </c>
      <c r="G219" s="193">
        <v>523.63300000000015</v>
      </c>
      <c r="H219" s="193">
        <v>104.52800000000001</v>
      </c>
      <c r="I219" s="193">
        <v>135.91</v>
      </c>
      <c r="J219" s="193">
        <v>539.11</v>
      </c>
    </row>
    <row r="220" spans="1:10" s="113" customFormat="1" ht="9" customHeight="1">
      <c r="A220" s="184" t="s">
        <v>28</v>
      </c>
      <c r="B220" s="185">
        <f t="shared" si="11"/>
        <v>6130.6589999999997</v>
      </c>
      <c r="C220" s="193">
        <v>3537.2729999999992</v>
      </c>
      <c r="D220" s="193">
        <v>785.65199999999993</v>
      </c>
      <c r="E220" s="193">
        <v>600.54200000000003</v>
      </c>
      <c r="F220" s="193">
        <v>199.85300000000004</v>
      </c>
      <c r="G220" s="193">
        <v>446.83899999999994</v>
      </c>
      <c r="H220" s="193">
        <v>60.287999999999997</v>
      </c>
      <c r="I220" s="193">
        <v>86.767999999999972</v>
      </c>
      <c r="J220" s="193">
        <v>413.44400000000007</v>
      </c>
    </row>
    <row r="221" spans="1:10" s="113" customFormat="1" ht="9" customHeight="1">
      <c r="A221" s="120" t="s">
        <v>29</v>
      </c>
      <c r="B221" s="187">
        <f t="shared" si="11"/>
        <v>8717.5059999999994</v>
      </c>
      <c r="C221" s="187">
        <v>5470.418999999999</v>
      </c>
      <c r="D221" s="187">
        <v>1102.9190000000001</v>
      </c>
      <c r="E221" s="187">
        <v>367.28999999999991</v>
      </c>
      <c r="F221" s="187">
        <v>204.32600000000002</v>
      </c>
      <c r="G221" s="187">
        <v>650.30399999999997</v>
      </c>
      <c r="H221" s="187">
        <v>96.504000000000005</v>
      </c>
      <c r="I221" s="187">
        <v>116.17299999999999</v>
      </c>
      <c r="J221" s="187">
        <v>709.57100000000003</v>
      </c>
    </row>
    <row r="222" spans="1:10" s="113" customFormat="1" ht="9" customHeight="1">
      <c r="A222" s="184" t="s">
        <v>30</v>
      </c>
      <c r="B222" s="185">
        <f t="shared" si="11"/>
        <v>3169.4089999999997</v>
      </c>
      <c r="C222" s="193">
        <v>1995.0319999999997</v>
      </c>
      <c r="D222" s="193">
        <v>421.46799999999996</v>
      </c>
      <c r="E222" s="193">
        <v>187.76999999999998</v>
      </c>
      <c r="F222" s="193">
        <v>112.42000000000002</v>
      </c>
      <c r="G222" s="193">
        <v>227.37600000000006</v>
      </c>
      <c r="H222" s="193">
        <v>30.781999999999996</v>
      </c>
      <c r="I222" s="193">
        <v>39.698</v>
      </c>
      <c r="J222" s="193">
        <v>154.86300000000006</v>
      </c>
    </row>
    <row r="223" spans="1:10" s="113" customFormat="1" ht="9" customHeight="1">
      <c r="A223" s="184" t="s">
        <v>31</v>
      </c>
      <c r="B223" s="185">
        <f t="shared" si="11"/>
        <v>19557.127999999997</v>
      </c>
      <c r="C223" s="193">
        <v>11872.632</v>
      </c>
      <c r="D223" s="193">
        <v>1750.7610000000002</v>
      </c>
      <c r="E223" s="193">
        <v>2471.31</v>
      </c>
      <c r="F223" s="193">
        <v>447.25200000000007</v>
      </c>
      <c r="G223" s="193">
        <v>1631.88</v>
      </c>
      <c r="H223" s="193">
        <v>124.48000000000002</v>
      </c>
      <c r="I223" s="193">
        <v>194.01800000000003</v>
      </c>
      <c r="J223" s="193">
        <v>1064.7949999999998</v>
      </c>
    </row>
    <row r="224" spans="1:10" s="113" customFormat="1" ht="9" customHeight="1">
      <c r="A224" s="184" t="s">
        <v>32</v>
      </c>
      <c r="B224" s="185">
        <f t="shared" si="11"/>
        <v>5066.0370000000003</v>
      </c>
      <c r="C224" s="193">
        <v>2863.2510000000002</v>
      </c>
      <c r="D224" s="193">
        <v>671.20699999999999</v>
      </c>
      <c r="E224" s="193">
        <v>475.57000000000011</v>
      </c>
      <c r="F224" s="193">
        <v>180.61899999999997</v>
      </c>
      <c r="G224" s="193">
        <v>391.65899999999993</v>
      </c>
      <c r="H224" s="193">
        <v>51.258999999999993</v>
      </c>
      <c r="I224" s="193">
        <v>80.252000000000024</v>
      </c>
      <c r="J224" s="193">
        <v>352.22</v>
      </c>
    </row>
    <row r="225" spans="1:11" s="113" customFormat="1" ht="9" customHeight="1">
      <c r="A225" s="120" t="s">
        <v>33</v>
      </c>
      <c r="B225" s="187">
        <f t="shared" si="11"/>
        <v>5300.9319999999989</v>
      </c>
      <c r="C225" s="187">
        <v>3293.0149999999994</v>
      </c>
      <c r="D225" s="187">
        <v>452.13099999999997</v>
      </c>
      <c r="E225" s="187">
        <v>428.80999999999995</v>
      </c>
      <c r="F225" s="187">
        <v>184.11499999999998</v>
      </c>
      <c r="G225" s="187">
        <v>319.726</v>
      </c>
      <c r="H225" s="187">
        <v>40.296000000000006</v>
      </c>
      <c r="I225" s="187">
        <v>44.671000000000006</v>
      </c>
      <c r="J225" s="187">
        <v>538.16799999999989</v>
      </c>
    </row>
    <row r="226" spans="1:11" s="133" customFormat="1" ht="9" customHeight="1">
      <c r="A226" s="117"/>
      <c r="B226" s="190"/>
      <c r="C226" s="190"/>
      <c r="D226" s="190"/>
      <c r="E226" s="190"/>
      <c r="F226" s="190"/>
      <c r="G226" s="190"/>
      <c r="H226" s="190"/>
      <c r="I226" s="190"/>
      <c r="J226" s="190"/>
    </row>
    <row r="227" spans="1:11" s="113" customFormat="1" ht="9" customHeight="1">
      <c r="A227" s="191">
        <v>2004</v>
      </c>
      <c r="B227" s="119"/>
      <c r="C227" s="119"/>
    </row>
    <row r="228" spans="1:11" s="113" customFormat="1" ht="9" customHeight="1">
      <c r="A228" s="140" t="s">
        <v>1</v>
      </c>
      <c r="B228" s="183">
        <f>SUM(B230:B261)</f>
        <v>302425.96800000005</v>
      </c>
      <c r="C228" s="183">
        <f t="shared" ref="C228:J228" si="12">SUM(C230:C261)</f>
        <v>179545.58200000002</v>
      </c>
      <c r="D228" s="183">
        <f t="shared" si="12"/>
        <v>34484.282999999996</v>
      </c>
      <c r="E228" s="183">
        <f t="shared" si="12"/>
        <v>23511.639000000003</v>
      </c>
      <c r="F228" s="183">
        <f t="shared" si="12"/>
        <v>7636.0940000000019</v>
      </c>
      <c r="G228" s="183">
        <f t="shared" si="12"/>
        <v>24097.546999999995</v>
      </c>
      <c r="H228" s="183">
        <f t="shared" si="12"/>
        <v>3500</v>
      </c>
      <c r="I228" s="183">
        <f t="shared" si="12"/>
        <v>3269.0279999999998</v>
      </c>
      <c r="J228" s="183">
        <f t="shared" si="12"/>
        <v>26381.794999999995</v>
      </c>
    </row>
    <row r="229" spans="1:11" s="113" customFormat="1" ht="3.95" customHeight="1">
      <c r="A229" s="140"/>
      <c r="B229" s="183"/>
      <c r="C229" s="183"/>
      <c r="D229" s="183"/>
      <c r="E229" s="183"/>
    </row>
    <row r="230" spans="1:11" s="113" customFormat="1" ht="9" customHeight="1">
      <c r="A230" s="184" t="s">
        <v>104</v>
      </c>
      <c r="B230" s="185">
        <f>SUM(C230:J230)</f>
        <v>3403.433</v>
      </c>
      <c r="C230" s="193">
        <v>2076.0650000000001</v>
      </c>
      <c r="D230" s="193">
        <v>510.87400000000008</v>
      </c>
      <c r="E230" s="193">
        <v>88.99</v>
      </c>
      <c r="F230" s="193">
        <v>123.06699999999998</v>
      </c>
      <c r="G230" s="193">
        <v>236.40099999999995</v>
      </c>
      <c r="H230" s="193">
        <v>52.682999999999993</v>
      </c>
      <c r="I230" s="193">
        <v>50.791999999999994</v>
      </c>
      <c r="J230" s="193">
        <v>264.56099999999998</v>
      </c>
    </row>
    <row r="231" spans="1:11" s="113" customFormat="1" ht="9" customHeight="1">
      <c r="A231" s="184" t="s">
        <v>3</v>
      </c>
      <c r="B231" s="185">
        <f t="shared" ref="B231:B261" si="13">SUM(C231:J231)</f>
        <v>7846.0300000000007</v>
      </c>
      <c r="C231" s="193">
        <v>4869.25</v>
      </c>
      <c r="D231" s="193">
        <v>747.01799999999992</v>
      </c>
      <c r="E231" s="193">
        <v>173.12000000000003</v>
      </c>
      <c r="F231" s="193">
        <v>178.23699999999997</v>
      </c>
      <c r="G231" s="193">
        <v>681.19</v>
      </c>
      <c r="H231" s="193">
        <v>147.72199999999998</v>
      </c>
      <c r="I231" s="193">
        <v>103.51300000000001</v>
      </c>
      <c r="J231" s="193">
        <v>945.98</v>
      </c>
    </row>
    <row r="232" spans="1:11" s="113" customFormat="1" ht="9" customHeight="1">
      <c r="A232" s="184" t="s">
        <v>105</v>
      </c>
      <c r="B232" s="185">
        <f t="shared" si="13"/>
        <v>2415.221</v>
      </c>
      <c r="C232" s="193">
        <v>1581.2870000000003</v>
      </c>
      <c r="D232" s="193">
        <v>366.76100000000002</v>
      </c>
      <c r="E232" s="193">
        <v>36.369999999999997</v>
      </c>
      <c r="F232" s="193">
        <v>67.378999999999976</v>
      </c>
      <c r="G232" s="193">
        <v>108.76799999999997</v>
      </c>
      <c r="H232" s="193">
        <v>60.787999999999997</v>
      </c>
      <c r="I232" s="193">
        <v>32.891999999999996</v>
      </c>
      <c r="J232" s="193">
        <v>160.976</v>
      </c>
    </row>
    <row r="233" spans="1:11" s="113" customFormat="1" ht="9" customHeight="1">
      <c r="A233" s="120" t="s">
        <v>5</v>
      </c>
      <c r="B233" s="187">
        <f t="shared" si="13"/>
        <v>3462.7369999999996</v>
      </c>
      <c r="C233" s="187">
        <v>2047.7510000000002</v>
      </c>
      <c r="D233" s="187">
        <v>529.59</v>
      </c>
      <c r="E233" s="187">
        <v>226.69800000000004</v>
      </c>
      <c r="F233" s="187">
        <v>91.253999999999962</v>
      </c>
      <c r="G233" s="187">
        <v>170.61499999999998</v>
      </c>
      <c r="H233" s="187">
        <v>52.863</v>
      </c>
      <c r="I233" s="187">
        <v>52.670999999999992</v>
      </c>
      <c r="J233" s="187">
        <v>291.29500000000002</v>
      </c>
    </row>
    <row r="234" spans="1:11" s="113" customFormat="1" ht="9" customHeight="1">
      <c r="A234" s="184" t="s">
        <v>6</v>
      </c>
      <c r="B234" s="185">
        <f t="shared" si="13"/>
        <v>7403.0579999999991</v>
      </c>
      <c r="C234" s="193">
        <v>4721.027000000001</v>
      </c>
      <c r="D234" s="193">
        <v>676.41800000000001</v>
      </c>
      <c r="E234" s="193">
        <v>190.11099999999999</v>
      </c>
      <c r="F234" s="193">
        <v>217.48899999999998</v>
      </c>
      <c r="G234" s="193">
        <v>561.40899999999999</v>
      </c>
      <c r="H234" s="193">
        <v>102.68999999999998</v>
      </c>
      <c r="I234" s="193">
        <v>134.852</v>
      </c>
      <c r="J234" s="193">
        <v>799.06200000000013</v>
      </c>
    </row>
    <row r="235" spans="1:11" s="113" customFormat="1" ht="9" customHeight="1">
      <c r="A235" s="184" t="s">
        <v>7</v>
      </c>
      <c r="B235" s="185">
        <f t="shared" si="13"/>
        <v>2485.6729999999998</v>
      </c>
      <c r="C235" s="193">
        <v>1458.6799999999998</v>
      </c>
      <c r="D235" s="193">
        <v>409.92899999999992</v>
      </c>
      <c r="E235" s="193">
        <v>57.457000000000008</v>
      </c>
      <c r="F235" s="193">
        <v>140.01199999999997</v>
      </c>
      <c r="G235" s="193">
        <v>140.68899999999999</v>
      </c>
      <c r="H235" s="193">
        <v>50.404000000000003</v>
      </c>
      <c r="I235" s="193">
        <v>35.195</v>
      </c>
      <c r="J235" s="193">
        <v>193.30699999999999</v>
      </c>
    </row>
    <row r="236" spans="1:11" s="113" customFormat="1" ht="9" customHeight="1">
      <c r="A236" s="184" t="s">
        <v>8</v>
      </c>
      <c r="B236" s="185">
        <f t="shared" si="13"/>
        <v>15771.876</v>
      </c>
      <c r="C236" s="193">
        <v>8787.9339999999993</v>
      </c>
      <c r="D236" s="193">
        <v>1674.0820000000001</v>
      </c>
      <c r="E236" s="193">
        <v>2685.1200000000003</v>
      </c>
      <c r="F236" s="193">
        <v>324.28700000000009</v>
      </c>
      <c r="G236" s="193">
        <v>984.79200000000026</v>
      </c>
      <c r="H236" s="193">
        <v>153.31599999999997</v>
      </c>
      <c r="I236" s="193">
        <v>162.89799999999997</v>
      </c>
      <c r="J236" s="193">
        <v>999.44700000000023</v>
      </c>
    </row>
    <row r="237" spans="1:11" s="113" customFormat="1" ht="9" customHeight="1">
      <c r="A237" s="120" t="s">
        <v>9</v>
      </c>
      <c r="B237" s="187">
        <f t="shared" si="13"/>
        <v>8783.866</v>
      </c>
      <c r="C237" s="187">
        <v>5228.4480000000012</v>
      </c>
      <c r="D237" s="187">
        <v>974.56099999999992</v>
      </c>
      <c r="E237" s="187">
        <v>485.01199999999994</v>
      </c>
      <c r="F237" s="187">
        <v>161.59299999999999</v>
      </c>
      <c r="G237" s="187">
        <v>771.79200000000026</v>
      </c>
      <c r="H237" s="187">
        <v>119.02099999999999</v>
      </c>
      <c r="I237" s="187">
        <v>107.634</v>
      </c>
      <c r="J237" s="187">
        <v>935.80499999999995</v>
      </c>
    </row>
    <row r="238" spans="1:11" s="113" customFormat="1" ht="9" customHeight="1">
      <c r="A238" s="113" t="s">
        <v>10</v>
      </c>
      <c r="B238" s="185">
        <f t="shared" si="13"/>
        <v>24006.571000000004</v>
      </c>
      <c r="C238" s="193">
        <v>16873.817999999999</v>
      </c>
      <c r="D238" s="193">
        <v>1994.991</v>
      </c>
      <c r="E238" s="193">
        <v>0</v>
      </c>
      <c r="F238" s="193">
        <v>737.74100000000021</v>
      </c>
      <c r="G238" s="193">
        <v>1996.6090000000002</v>
      </c>
      <c r="H238" s="193">
        <v>215.98199999999997</v>
      </c>
      <c r="I238" s="193">
        <v>0</v>
      </c>
      <c r="J238" s="193">
        <v>2187.4299999999998</v>
      </c>
      <c r="K238" s="179"/>
    </row>
    <row r="239" spans="1:11" s="113" customFormat="1" ht="9" customHeight="1">
      <c r="A239" s="184" t="s">
        <v>11</v>
      </c>
      <c r="B239" s="185">
        <f t="shared" si="13"/>
        <v>5817.5390000000007</v>
      </c>
      <c r="C239" s="193">
        <v>3607.3530000000005</v>
      </c>
      <c r="D239" s="193">
        <v>764.68899999999985</v>
      </c>
      <c r="E239" s="193">
        <v>384.19199999999989</v>
      </c>
      <c r="F239" s="193">
        <v>161.16399999999999</v>
      </c>
      <c r="G239" s="193">
        <v>342.19400000000002</v>
      </c>
      <c r="H239" s="193">
        <v>85.805999999999997</v>
      </c>
      <c r="I239" s="193">
        <v>55.719999999999985</v>
      </c>
      <c r="J239" s="193">
        <v>416.42099999999999</v>
      </c>
      <c r="K239" s="179"/>
    </row>
    <row r="240" spans="1:11" s="113" customFormat="1" ht="9" customHeight="1">
      <c r="A240" s="184" t="s">
        <v>12</v>
      </c>
      <c r="B240" s="185">
        <f t="shared" si="13"/>
        <v>11658.656999999999</v>
      </c>
      <c r="C240" s="193">
        <v>6411.1059999999998</v>
      </c>
      <c r="D240" s="193">
        <v>1262.6509999999998</v>
      </c>
      <c r="E240" s="193">
        <v>1185.81</v>
      </c>
      <c r="F240" s="193">
        <v>232.036</v>
      </c>
      <c r="G240" s="193">
        <v>1138.5340000000001</v>
      </c>
      <c r="H240" s="193">
        <v>126.90799999999999</v>
      </c>
      <c r="I240" s="193">
        <v>129.18199999999999</v>
      </c>
      <c r="J240" s="193">
        <v>1172.4299999999998</v>
      </c>
    </row>
    <row r="241" spans="1:10" s="113" customFormat="1" ht="9" customHeight="1">
      <c r="A241" s="120" t="s">
        <v>13</v>
      </c>
      <c r="B241" s="187">
        <f t="shared" si="13"/>
        <v>14210.359</v>
      </c>
      <c r="C241" s="187">
        <v>8146.7079999999996</v>
      </c>
      <c r="D241" s="187">
        <v>1760.9019999999998</v>
      </c>
      <c r="E241" s="187">
        <v>1840.6500000000003</v>
      </c>
      <c r="F241" s="187">
        <v>331.64700000000005</v>
      </c>
      <c r="G241" s="187">
        <v>751.43999999999994</v>
      </c>
      <c r="H241" s="187">
        <v>108.96600000000001</v>
      </c>
      <c r="I241" s="187">
        <v>113.53100000000001</v>
      </c>
      <c r="J241" s="187">
        <v>1156.5149999999999</v>
      </c>
    </row>
    <row r="242" spans="1:10" s="113" customFormat="1" ht="9" customHeight="1">
      <c r="A242" s="184" t="s">
        <v>14</v>
      </c>
      <c r="B242" s="185">
        <f t="shared" si="13"/>
        <v>8612.19</v>
      </c>
      <c r="C242" s="193">
        <v>5321.6459999999997</v>
      </c>
      <c r="D242" s="193">
        <v>1088.509</v>
      </c>
      <c r="E242" s="193">
        <v>761.24800000000005</v>
      </c>
      <c r="F242" s="193">
        <v>249.63399999999996</v>
      </c>
      <c r="G242" s="193">
        <v>545.6400000000001</v>
      </c>
      <c r="H242" s="193">
        <v>83.173000000000002</v>
      </c>
      <c r="I242" s="193">
        <v>69.142999999999986</v>
      </c>
      <c r="J242" s="193">
        <v>493.19699999999995</v>
      </c>
    </row>
    <row r="243" spans="1:10" s="113" customFormat="1" ht="9" customHeight="1">
      <c r="A243" s="184" t="s">
        <v>15</v>
      </c>
      <c r="B243" s="185">
        <f t="shared" si="13"/>
        <v>15305.882999999998</v>
      </c>
      <c r="C243" s="193">
        <v>8321.9509999999991</v>
      </c>
      <c r="D243" s="193">
        <v>2123.6760000000004</v>
      </c>
      <c r="E243" s="193">
        <v>752.06000000000006</v>
      </c>
      <c r="F243" s="193">
        <v>304.45100000000002</v>
      </c>
      <c r="G243" s="193">
        <v>1542.1950000000002</v>
      </c>
      <c r="H243" s="193">
        <v>163.40699999999998</v>
      </c>
      <c r="I243" s="193">
        <v>171.95799999999997</v>
      </c>
      <c r="J243" s="193">
        <v>1926.1849999999999</v>
      </c>
    </row>
    <row r="244" spans="1:10" s="113" customFormat="1" ht="9" customHeight="1">
      <c r="A244" s="184" t="s">
        <v>16</v>
      </c>
      <c r="B244" s="185">
        <f t="shared" si="13"/>
        <v>28669.936999999998</v>
      </c>
      <c r="C244" s="193">
        <v>15120.392</v>
      </c>
      <c r="D244" s="193">
        <v>3976.4589999999998</v>
      </c>
      <c r="E244" s="193">
        <v>1937.4800000000002</v>
      </c>
      <c r="F244" s="193">
        <v>503.57700000000006</v>
      </c>
      <c r="G244" s="193">
        <v>3396.48</v>
      </c>
      <c r="H244" s="193">
        <v>283.32600000000002</v>
      </c>
      <c r="I244" s="193">
        <v>428.10699999999997</v>
      </c>
      <c r="J244" s="193">
        <v>3024.116</v>
      </c>
    </row>
    <row r="245" spans="1:10" s="113" customFormat="1" ht="9" customHeight="1">
      <c r="A245" s="120" t="s">
        <v>17</v>
      </c>
      <c r="B245" s="187">
        <f t="shared" si="13"/>
        <v>12642.217000000001</v>
      </c>
      <c r="C245" s="187">
        <v>7677.4369999999999</v>
      </c>
      <c r="D245" s="187">
        <v>1237.4590000000001</v>
      </c>
      <c r="E245" s="187">
        <v>1224.1489999999999</v>
      </c>
      <c r="F245" s="187">
        <v>255.65800000000002</v>
      </c>
      <c r="G245" s="187">
        <v>954.31199999999978</v>
      </c>
      <c r="H245" s="187">
        <v>131.86000000000001</v>
      </c>
      <c r="I245" s="187">
        <v>135.67400000000001</v>
      </c>
      <c r="J245" s="187">
        <v>1025.6680000000001</v>
      </c>
    </row>
    <row r="246" spans="1:10" s="113" customFormat="1" ht="9" customHeight="1">
      <c r="A246" s="184" t="s">
        <v>18</v>
      </c>
      <c r="B246" s="185">
        <f t="shared" si="13"/>
        <v>4873.768</v>
      </c>
      <c r="C246" s="193">
        <v>3031.6730000000007</v>
      </c>
      <c r="D246" s="193">
        <v>602.7349999999999</v>
      </c>
      <c r="E246" s="193">
        <v>270.40299999999996</v>
      </c>
      <c r="F246" s="193">
        <v>139.63100000000003</v>
      </c>
      <c r="G246" s="193">
        <v>390.16800000000006</v>
      </c>
      <c r="H246" s="193">
        <v>71.216999999999999</v>
      </c>
      <c r="I246" s="193">
        <v>64.063999999999993</v>
      </c>
      <c r="J246" s="193">
        <v>303.87700000000001</v>
      </c>
    </row>
    <row r="247" spans="1:10" s="113" customFormat="1" ht="9" customHeight="1">
      <c r="A247" s="184" t="s">
        <v>19</v>
      </c>
      <c r="B247" s="185">
        <f t="shared" si="13"/>
        <v>4009.8509999999992</v>
      </c>
      <c r="C247" s="193">
        <v>2517.2929999999997</v>
      </c>
      <c r="D247" s="193">
        <v>499.62900000000002</v>
      </c>
      <c r="E247" s="193">
        <v>199.65900000000005</v>
      </c>
      <c r="F247" s="193">
        <v>181.77199999999999</v>
      </c>
      <c r="G247" s="193">
        <v>219.14400000000001</v>
      </c>
      <c r="H247" s="193">
        <v>64.889999999999986</v>
      </c>
      <c r="I247" s="193">
        <v>48.064000000000007</v>
      </c>
      <c r="J247" s="193">
        <v>279.39999999999998</v>
      </c>
    </row>
    <row r="248" spans="1:10" s="113" customFormat="1" ht="9" customHeight="1">
      <c r="A248" s="184" t="s">
        <v>20</v>
      </c>
      <c r="B248" s="185">
        <f t="shared" si="13"/>
        <v>9151.719000000001</v>
      </c>
      <c r="C248" s="193">
        <v>5389.3820000000005</v>
      </c>
      <c r="D248" s="193">
        <v>1011.5270000000002</v>
      </c>
      <c r="E248" s="193">
        <v>226.50000000000003</v>
      </c>
      <c r="F248" s="193">
        <v>244.09399999999991</v>
      </c>
      <c r="G248" s="193">
        <v>952.42500000000018</v>
      </c>
      <c r="H248" s="193">
        <v>137.99799999999999</v>
      </c>
      <c r="I248" s="193">
        <v>83.441000000000017</v>
      </c>
      <c r="J248" s="193">
        <v>1106.3519999999999</v>
      </c>
    </row>
    <row r="249" spans="1:10" s="113" customFormat="1" ht="9" customHeight="1">
      <c r="A249" s="120" t="s">
        <v>21</v>
      </c>
      <c r="B249" s="187">
        <f t="shared" si="13"/>
        <v>15135.786999999997</v>
      </c>
      <c r="C249" s="187">
        <v>9506.6329999999998</v>
      </c>
      <c r="D249" s="187">
        <v>1407.39</v>
      </c>
      <c r="E249" s="187">
        <v>2269.6409999999996</v>
      </c>
      <c r="F249" s="187">
        <v>325.899</v>
      </c>
      <c r="G249" s="187">
        <v>842.49599999999975</v>
      </c>
      <c r="H249" s="187">
        <v>114.15499999999997</v>
      </c>
      <c r="I249" s="187">
        <v>78.212000000000003</v>
      </c>
      <c r="J249" s="187">
        <v>591.36099999999988</v>
      </c>
    </row>
    <row r="250" spans="1:10" s="113" customFormat="1" ht="9" customHeight="1">
      <c r="A250" s="184" t="s">
        <v>22</v>
      </c>
      <c r="B250" s="185">
        <f t="shared" si="13"/>
        <v>13514.909000000001</v>
      </c>
      <c r="C250" s="193">
        <v>7255.8860000000004</v>
      </c>
      <c r="D250" s="193">
        <v>1356.299</v>
      </c>
      <c r="E250" s="193">
        <v>1845.482</v>
      </c>
      <c r="F250" s="193">
        <v>414.10799999999995</v>
      </c>
      <c r="G250" s="193">
        <v>1288.0869999999998</v>
      </c>
      <c r="H250" s="193">
        <v>130.66299999999998</v>
      </c>
      <c r="I250" s="193">
        <v>137.36799999999999</v>
      </c>
      <c r="J250" s="193">
        <v>1087.0160000000001</v>
      </c>
    </row>
    <row r="251" spans="1:10" s="113" customFormat="1" ht="9" customHeight="1">
      <c r="A251" s="184" t="s">
        <v>23</v>
      </c>
      <c r="B251" s="185">
        <f t="shared" si="13"/>
        <v>4644.3510000000006</v>
      </c>
      <c r="C251" s="193">
        <v>2623.4749999999999</v>
      </c>
      <c r="D251" s="193">
        <v>685.79599999999994</v>
      </c>
      <c r="E251" s="193">
        <v>316.90799999999996</v>
      </c>
      <c r="F251" s="193">
        <v>144.715</v>
      </c>
      <c r="G251" s="193">
        <v>359.15900000000005</v>
      </c>
      <c r="H251" s="193">
        <v>63.83</v>
      </c>
      <c r="I251" s="193">
        <v>52.72</v>
      </c>
      <c r="J251" s="193">
        <v>397.74800000000005</v>
      </c>
    </row>
    <row r="252" spans="1:10" s="113" customFormat="1" ht="9" customHeight="1">
      <c r="A252" s="184" t="s">
        <v>106</v>
      </c>
      <c r="B252" s="185">
        <f t="shared" si="13"/>
        <v>3689.5230000000001</v>
      </c>
      <c r="C252" s="193">
        <v>2249.4009999999998</v>
      </c>
      <c r="D252" s="193">
        <v>546.48299999999995</v>
      </c>
      <c r="E252" s="193">
        <v>166.58999999999995</v>
      </c>
      <c r="F252" s="193">
        <v>121.322</v>
      </c>
      <c r="G252" s="193">
        <v>242.26699999999994</v>
      </c>
      <c r="H252" s="193">
        <v>59.86099999999999</v>
      </c>
      <c r="I252" s="193">
        <v>66.176000000000002</v>
      </c>
      <c r="J252" s="193">
        <v>237.423</v>
      </c>
    </row>
    <row r="253" spans="1:10" s="113" customFormat="1" ht="9" customHeight="1">
      <c r="A253" s="120" t="s">
        <v>25</v>
      </c>
      <c r="B253" s="187">
        <f t="shared" si="13"/>
        <v>8066.6109999999999</v>
      </c>
      <c r="C253" s="187">
        <v>5117.924</v>
      </c>
      <c r="D253" s="187">
        <v>732.08900000000017</v>
      </c>
      <c r="E253" s="187">
        <v>823.71199999999988</v>
      </c>
      <c r="F253" s="187">
        <v>170.221</v>
      </c>
      <c r="G253" s="187">
        <v>555.74400000000003</v>
      </c>
      <c r="H253" s="187">
        <v>104.51000000000002</v>
      </c>
      <c r="I253" s="187">
        <v>83.384000000000015</v>
      </c>
      <c r="J253" s="187">
        <v>479.02700000000004</v>
      </c>
    </row>
    <row r="254" spans="1:10" s="113" customFormat="1" ht="9" customHeight="1">
      <c r="A254" s="184" t="s">
        <v>26</v>
      </c>
      <c r="B254" s="185">
        <f t="shared" si="13"/>
        <v>7503.0680000000011</v>
      </c>
      <c r="C254" s="193">
        <v>4449.4760000000006</v>
      </c>
      <c r="D254" s="193">
        <v>820.55599999999993</v>
      </c>
      <c r="E254" s="193">
        <v>383.28800000000007</v>
      </c>
      <c r="F254" s="193">
        <v>185.25999999999996</v>
      </c>
      <c r="G254" s="193">
        <v>613.1049999999999</v>
      </c>
      <c r="H254" s="193">
        <v>102.57799999999999</v>
      </c>
      <c r="I254" s="193">
        <v>139.25199999999998</v>
      </c>
      <c r="J254" s="193">
        <v>809.55299999999988</v>
      </c>
    </row>
    <row r="255" spans="1:10" s="113" customFormat="1" ht="9" customHeight="1">
      <c r="A255" s="184" t="s">
        <v>27</v>
      </c>
      <c r="B255" s="185">
        <f t="shared" si="13"/>
        <v>7290.6760000000004</v>
      </c>
      <c r="C255" s="193">
        <v>4157.4740000000002</v>
      </c>
      <c r="D255" s="193">
        <v>983.53899999999999</v>
      </c>
      <c r="E255" s="193">
        <v>227.33</v>
      </c>
      <c r="F255" s="193">
        <v>243.38400000000004</v>
      </c>
      <c r="G255" s="193">
        <v>542.73900000000003</v>
      </c>
      <c r="H255" s="193">
        <v>146.34100000000001</v>
      </c>
      <c r="I255" s="193">
        <v>145.94899999999998</v>
      </c>
      <c r="J255" s="193">
        <v>843.92000000000007</v>
      </c>
    </row>
    <row r="256" spans="1:10" s="113" customFormat="1" ht="9" customHeight="1">
      <c r="A256" s="184" t="s">
        <v>28</v>
      </c>
      <c r="B256" s="185">
        <f t="shared" si="13"/>
        <v>6938.9580000000005</v>
      </c>
      <c r="C256" s="193">
        <v>3786.9700000000003</v>
      </c>
      <c r="D256" s="193">
        <v>848.11200000000008</v>
      </c>
      <c r="E256" s="193">
        <v>630.66999999999996</v>
      </c>
      <c r="F256" s="193">
        <v>212.35500000000005</v>
      </c>
      <c r="G256" s="193">
        <v>469.32000000000011</v>
      </c>
      <c r="H256" s="193">
        <v>84.405000000000001</v>
      </c>
      <c r="I256" s="193">
        <v>91.835999999999984</v>
      </c>
      <c r="J256" s="193">
        <v>815.29</v>
      </c>
    </row>
    <row r="257" spans="1:10" s="113" customFormat="1" ht="9" customHeight="1">
      <c r="A257" s="120" t="s">
        <v>29</v>
      </c>
      <c r="B257" s="187">
        <f t="shared" si="13"/>
        <v>9335.5280000000021</v>
      </c>
      <c r="C257" s="187">
        <v>5821.4910000000009</v>
      </c>
      <c r="D257" s="187">
        <v>1218.567</v>
      </c>
      <c r="E257" s="187">
        <v>384.19099999999992</v>
      </c>
      <c r="F257" s="187">
        <v>253.66499999999994</v>
      </c>
      <c r="G257" s="187">
        <v>687.62400000000014</v>
      </c>
      <c r="H257" s="187">
        <v>135.1</v>
      </c>
      <c r="I257" s="187">
        <v>120.24499999999998</v>
      </c>
      <c r="J257" s="187">
        <v>714.6450000000001</v>
      </c>
    </row>
    <row r="258" spans="1:10" s="113" customFormat="1" ht="9" customHeight="1">
      <c r="A258" s="184" t="s">
        <v>30</v>
      </c>
      <c r="B258" s="185">
        <f t="shared" si="13"/>
        <v>3471.3480000000004</v>
      </c>
      <c r="C258" s="193">
        <v>2134.0570000000002</v>
      </c>
      <c r="D258" s="193">
        <v>469.6</v>
      </c>
      <c r="E258" s="193">
        <v>195.50200000000001</v>
      </c>
      <c r="F258" s="193">
        <v>112.55199999999999</v>
      </c>
      <c r="G258" s="193">
        <v>240.10500000000002</v>
      </c>
      <c r="H258" s="193">
        <v>43.097000000000001</v>
      </c>
      <c r="I258" s="193">
        <v>42.650000000000006</v>
      </c>
      <c r="J258" s="193">
        <v>233.78500000000003</v>
      </c>
    </row>
    <row r="259" spans="1:10" s="113" customFormat="1" ht="9" customHeight="1">
      <c r="A259" s="184" t="s">
        <v>31</v>
      </c>
      <c r="B259" s="185">
        <f t="shared" si="13"/>
        <v>21247.698</v>
      </c>
      <c r="C259" s="193">
        <v>12670.998</v>
      </c>
      <c r="D259" s="193">
        <v>1962.3</v>
      </c>
      <c r="E259" s="193">
        <v>2594.7199999999993</v>
      </c>
      <c r="F259" s="193">
        <v>452.9670000000001</v>
      </c>
      <c r="G259" s="193">
        <v>1646.184</v>
      </c>
      <c r="H259" s="193">
        <v>174.27200000000002</v>
      </c>
      <c r="I259" s="193">
        <v>200.97</v>
      </c>
      <c r="J259" s="193">
        <v>1545.287</v>
      </c>
    </row>
    <row r="260" spans="1:10" s="113" customFormat="1" ht="9" customHeight="1">
      <c r="A260" s="184" t="s">
        <v>32</v>
      </c>
      <c r="B260" s="185">
        <f t="shared" si="13"/>
        <v>5509.4219999999996</v>
      </c>
      <c r="C260" s="193">
        <v>3047.2820000000002</v>
      </c>
      <c r="D260" s="193">
        <v>746.74</v>
      </c>
      <c r="E260" s="193">
        <v>496.06200000000001</v>
      </c>
      <c r="F260" s="193">
        <v>191.52100000000002</v>
      </c>
      <c r="G260" s="193">
        <v>406.642</v>
      </c>
      <c r="H260" s="193">
        <v>71.75800000000001</v>
      </c>
      <c r="I260" s="193">
        <v>83.055000000000007</v>
      </c>
      <c r="J260" s="193">
        <v>466.36200000000002</v>
      </c>
    </row>
    <row r="261" spans="1:10" s="113" customFormat="1" ht="9" customHeight="1">
      <c r="A261" s="120" t="s">
        <v>33</v>
      </c>
      <c r="B261" s="187">
        <f t="shared" si="13"/>
        <v>5547.5040000000008</v>
      </c>
      <c r="C261" s="187">
        <v>3535.3140000000003</v>
      </c>
      <c r="D261" s="187">
        <v>494.35199999999998</v>
      </c>
      <c r="E261" s="187">
        <v>452.51400000000001</v>
      </c>
      <c r="F261" s="187">
        <v>163.40200000000002</v>
      </c>
      <c r="G261" s="187">
        <v>319.27800000000002</v>
      </c>
      <c r="H261" s="187">
        <v>56.41</v>
      </c>
      <c r="I261" s="187">
        <v>47.879999999999995</v>
      </c>
      <c r="J261" s="187">
        <v>478.35400000000004</v>
      </c>
    </row>
    <row r="262" spans="1:10" s="133" customFormat="1" ht="9" customHeight="1">
      <c r="A262" s="117"/>
      <c r="B262" s="190"/>
      <c r="C262" s="190"/>
      <c r="D262" s="190"/>
      <c r="E262" s="190"/>
      <c r="F262" s="190"/>
      <c r="G262" s="190"/>
      <c r="H262" s="190"/>
      <c r="I262" s="190"/>
      <c r="J262" s="190"/>
    </row>
    <row r="263" spans="1:10" s="113" customFormat="1" ht="9" customHeight="1">
      <c r="A263" s="191">
        <v>2005</v>
      </c>
      <c r="B263" s="119"/>
      <c r="C263" s="119"/>
    </row>
    <row r="264" spans="1:10" s="113" customFormat="1" ht="9" customHeight="1">
      <c r="A264" s="140" t="s">
        <v>1</v>
      </c>
      <c r="B264" s="183">
        <f>SUM(B266:B297)</f>
        <v>332698.49499999994</v>
      </c>
      <c r="C264" s="183">
        <f t="shared" ref="C264:J264" si="14">SUM(C266:C297)</f>
        <v>198944.04200000004</v>
      </c>
      <c r="D264" s="183">
        <f t="shared" si="14"/>
        <v>38015.766000000003</v>
      </c>
      <c r="E264" s="183">
        <f t="shared" si="14"/>
        <v>26639.120000000003</v>
      </c>
      <c r="F264" s="183">
        <f t="shared" si="14"/>
        <v>8673.6990000000005</v>
      </c>
      <c r="G264" s="183">
        <f t="shared" si="14"/>
        <v>27302.964999999997</v>
      </c>
      <c r="H264" s="183">
        <f t="shared" si="14"/>
        <v>5000</v>
      </c>
      <c r="I264" s="183">
        <f t="shared" si="14"/>
        <v>3529.2069999999999</v>
      </c>
      <c r="J264" s="183">
        <f t="shared" si="14"/>
        <v>24593.696000000004</v>
      </c>
    </row>
    <row r="265" spans="1:10" s="113" customFormat="1" ht="3.95" customHeight="1">
      <c r="A265" s="140"/>
      <c r="B265" s="183"/>
      <c r="C265" s="183"/>
      <c r="D265" s="183"/>
      <c r="E265" s="183"/>
    </row>
    <row r="266" spans="1:10" s="113" customFormat="1" ht="9" customHeight="1">
      <c r="A266" s="184" t="s">
        <v>104</v>
      </c>
      <c r="B266" s="193">
        <f t="shared" ref="B266:B297" si="15">SUM(C266:J266)</f>
        <v>3707.3800000000006</v>
      </c>
      <c r="C266" s="193">
        <v>2241.8060000000005</v>
      </c>
      <c r="D266" s="193">
        <v>557.85199999999998</v>
      </c>
      <c r="E266" s="193">
        <v>100.82300000000001</v>
      </c>
      <c r="F266" s="193">
        <v>133.07900000000001</v>
      </c>
      <c r="G266" s="193">
        <v>268.83699999999999</v>
      </c>
      <c r="H266" s="193">
        <v>75.960000000000022</v>
      </c>
      <c r="I266" s="193">
        <v>55.192999999999998</v>
      </c>
      <c r="J266" s="193">
        <v>273.83</v>
      </c>
    </row>
    <row r="267" spans="1:10" s="113" customFormat="1" ht="9" customHeight="1">
      <c r="A267" s="184" t="s">
        <v>3</v>
      </c>
      <c r="B267" s="193">
        <f t="shared" si="15"/>
        <v>9359.8389999999999</v>
      </c>
      <c r="C267" s="193">
        <v>5846.2140000000009</v>
      </c>
      <c r="D267" s="193">
        <v>811.87099999999987</v>
      </c>
      <c r="E267" s="193">
        <v>196.14000000000001</v>
      </c>
      <c r="F267" s="193">
        <v>211.96700000000001</v>
      </c>
      <c r="G267" s="193">
        <v>788.03999999999985</v>
      </c>
      <c r="H267" s="193">
        <v>205.89699999999999</v>
      </c>
      <c r="I267" s="193">
        <v>110.87300000000002</v>
      </c>
      <c r="J267" s="193">
        <v>1188.837</v>
      </c>
    </row>
    <row r="268" spans="1:10" s="113" customFormat="1" ht="9" customHeight="1">
      <c r="A268" s="184" t="s">
        <v>105</v>
      </c>
      <c r="B268" s="193">
        <f t="shared" si="15"/>
        <v>2662.3250000000003</v>
      </c>
      <c r="C268" s="193">
        <v>1711.5770000000002</v>
      </c>
      <c r="D268" s="193">
        <v>423.06200000000001</v>
      </c>
      <c r="E268" s="193">
        <v>41.205000000000005</v>
      </c>
      <c r="F268" s="193">
        <v>67.093000000000004</v>
      </c>
      <c r="G268" s="193">
        <v>124.63200000000001</v>
      </c>
      <c r="H268" s="193">
        <v>92.661000000000001</v>
      </c>
      <c r="I268" s="193">
        <v>35.580999999999996</v>
      </c>
      <c r="J268" s="193">
        <v>166.51400000000001</v>
      </c>
    </row>
    <row r="269" spans="1:10" s="113" customFormat="1" ht="9" customHeight="1">
      <c r="A269" s="120" t="s">
        <v>5</v>
      </c>
      <c r="B269" s="187">
        <f t="shared" si="15"/>
        <v>4364.6490000000013</v>
      </c>
      <c r="C269" s="187">
        <v>2475.5360000000005</v>
      </c>
      <c r="D269" s="187">
        <v>612.78899999999999</v>
      </c>
      <c r="E269" s="187">
        <v>256.84999999999997</v>
      </c>
      <c r="F269" s="187">
        <v>97.338000000000008</v>
      </c>
      <c r="G269" s="187">
        <v>193.19199999999995</v>
      </c>
      <c r="H269" s="187">
        <v>76.409000000000006</v>
      </c>
      <c r="I269" s="187">
        <v>55.593000000000004</v>
      </c>
      <c r="J269" s="187">
        <v>596.94200000000001</v>
      </c>
    </row>
    <row r="270" spans="1:10" s="113" customFormat="1" ht="9" customHeight="1">
      <c r="A270" s="184" t="s">
        <v>6</v>
      </c>
      <c r="B270" s="193">
        <f t="shared" si="15"/>
        <v>8190.2159999999994</v>
      </c>
      <c r="C270" s="193">
        <v>5665.6109999999999</v>
      </c>
      <c r="D270" s="193">
        <v>744.71699999999998</v>
      </c>
      <c r="E270" s="193">
        <v>215.40799999999999</v>
      </c>
      <c r="F270" s="193">
        <v>240.601</v>
      </c>
      <c r="G270" s="193">
        <v>633.28599999999994</v>
      </c>
      <c r="H270" s="193">
        <v>142.494</v>
      </c>
      <c r="I270" s="193">
        <v>144.06800000000001</v>
      </c>
      <c r="J270" s="193">
        <v>404.03100000000001</v>
      </c>
    </row>
    <row r="271" spans="1:10" s="113" customFormat="1" ht="9" customHeight="1">
      <c r="A271" s="184" t="s">
        <v>7</v>
      </c>
      <c r="B271" s="193">
        <f t="shared" si="15"/>
        <v>2731.7190000000001</v>
      </c>
      <c r="C271" s="193">
        <v>1646.3630000000001</v>
      </c>
      <c r="D271" s="193">
        <v>464.70600000000002</v>
      </c>
      <c r="E271" s="193">
        <v>65.099999999999994</v>
      </c>
      <c r="F271" s="193">
        <v>147.00500000000002</v>
      </c>
      <c r="G271" s="193">
        <v>160.55999999999997</v>
      </c>
      <c r="H271" s="193">
        <v>74.66</v>
      </c>
      <c r="I271" s="193">
        <v>39.552</v>
      </c>
      <c r="J271" s="193">
        <v>133.773</v>
      </c>
    </row>
    <row r="272" spans="1:10" s="113" customFormat="1" ht="9" customHeight="1">
      <c r="A272" s="184" t="s">
        <v>8</v>
      </c>
      <c r="B272" s="193">
        <f t="shared" si="15"/>
        <v>17154.625</v>
      </c>
      <c r="C272" s="193">
        <v>9532.4160000000011</v>
      </c>
      <c r="D272" s="193">
        <v>1818.845</v>
      </c>
      <c r="E272" s="193">
        <v>3042.2899999999995</v>
      </c>
      <c r="F272" s="193">
        <v>416.80199999999996</v>
      </c>
      <c r="G272" s="193">
        <v>1119.7449999999999</v>
      </c>
      <c r="H272" s="193">
        <v>212.48999999999998</v>
      </c>
      <c r="I272" s="193">
        <v>176.12800000000001</v>
      </c>
      <c r="J272" s="193">
        <v>835.90900000000011</v>
      </c>
    </row>
    <row r="273" spans="1:11" s="113" customFormat="1" ht="9" customHeight="1">
      <c r="A273" s="120" t="s">
        <v>9</v>
      </c>
      <c r="B273" s="187">
        <f t="shared" si="15"/>
        <v>9370.9330000000009</v>
      </c>
      <c r="C273" s="187">
        <v>5588.79</v>
      </c>
      <c r="D273" s="187">
        <v>1078.9469999999999</v>
      </c>
      <c r="E273" s="187">
        <v>549.52199999999993</v>
      </c>
      <c r="F273" s="187">
        <v>198.04599999999999</v>
      </c>
      <c r="G273" s="187">
        <v>877.42599999999993</v>
      </c>
      <c r="H273" s="187">
        <v>171.50000000000003</v>
      </c>
      <c r="I273" s="187">
        <v>118.663</v>
      </c>
      <c r="J273" s="187">
        <v>788.0390000000001</v>
      </c>
    </row>
    <row r="274" spans="1:11" s="113" customFormat="1" ht="9" customHeight="1">
      <c r="A274" s="113" t="s">
        <v>10</v>
      </c>
      <c r="B274" s="193">
        <f t="shared" si="15"/>
        <v>25959.468999999997</v>
      </c>
      <c r="C274" s="193">
        <v>19060.907999999999</v>
      </c>
      <c r="D274" s="193">
        <v>2180.8139999999994</v>
      </c>
      <c r="E274" s="193">
        <v>0</v>
      </c>
      <c r="F274" s="193">
        <v>738.74599999999998</v>
      </c>
      <c r="G274" s="193">
        <v>2262.1899999999996</v>
      </c>
      <c r="H274" s="193">
        <v>315.89999999999998</v>
      </c>
      <c r="I274" s="193">
        <v>0</v>
      </c>
      <c r="J274" s="193">
        <v>1400.9109999999998</v>
      </c>
      <c r="K274" s="179"/>
    </row>
    <row r="275" spans="1:11" s="113" customFormat="1" ht="9" customHeight="1">
      <c r="A275" s="184" t="s">
        <v>11</v>
      </c>
      <c r="B275" s="193">
        <f t="shared" si="15"/>
        <v>6459.0770000000002</v>
      </c>
      <c r="C275" s="193">
        <v>3963.241</v>
      </c>
      <c r="D275" s="193">
        <v>851.96100000000001</v>
      </c>
      <c r="E275" s="193">
        <v>435.29999999999995</v>
      </c>
      <c r="F275" s="193">
        <v>171.125</v>
      </c>
      <c r="G275" s="193">
        <v>382.01800000000003</v>
      </c>
      <c r="H275" s="193">
        <v>120.79000000000002</v>
      </c>
      <c r="I275" s="193">
        <v>59.322000000000003</v>
      </c>
      <c r="J275" s="193">
        <v>475.32</v>
      </c>
      <c r="K275" s="179"/>
    </row>
    <row r="276" spans="1:11" s="113" customFormat="1" ht="9" customHeight="1">
      <c r="A276" s="184" t="s">
        <v>12</v>
      </c>
      <c r="B276" s="193">
        <f t="shared" si="15"/>
        <v>12631.242999999999</v>
      </c>
      <c r="C276" s="193">
        <v>7148.8369999999995</v>
      </c>
      <c r="D276" s="193">
        <v>1383.9910000000002</v>
      </c>
      <c r="E276" s="193">
        <v>1343.55</v>
      </c>
      <c r="F276" s="193">
        <v>293.64499999999998</v>
      </c>
      <c r="G276" s="193">
        <v>1284.576</v>
      </c>
      <c r="H276" s="193">
        <v>180.91000000000005</v>
      </c>
      <c r="I276" s="193">
        <v>143.24</v>
      </c>
      <c r="J276" s="193">
        <v>852.49399999999991</v>
      </c>
    </row>
    <row r="277" spans="1:11" s="113" customFormat="1" ht="9" customHeight="1">
      <c r="A277" s="120" t="s">
        <v>13</v>
      </c>
      <c r="B277" s="187">
        <f t="shared" si="15"/>
        <v>15518.264000000001</v>
      </c>
      <c r="C277" s="187">
        <v>9366.398000000001</v>
      </c>
      <c r="D277" s="187">
        <v>1948.4010000000001</v>
      </c>
      <c r="E277" s="187">
        <v>2085.4900000000002</v>
      </c>
      <c r="F277" s="187">
        <v>342.88200000000001</v>
      </c>
      <c r="G277" s="187">
        <v>847.47800000000018</v>
      </c>
      <c r="H277" s="187">
        <v>152.42099999999999</v>
      </c>
      <c r="I277" s="187">
        <v>121.09899999999999</v>
      </c>
      <c r="J277" s="187">
        <v>654.09499999999991</v>
      </c>
    </row>
    <row r="278" spans="1:11" s="113" customFormat="1" ht="9" customHeight="1">
      <c r="A278" s="184" t="s">
        <v>14</v>
      </c>
      <c r="B278" s="193">
        <f t="shared" si="15"/>
        <v>9904.2299999999977</v>
      </c>
      <c r="C278" s="193">
        <v>6202.6710000000003</v>
      </c>
      <c r="D278" s="193">
        <v>1179.759</v>
      </c>
      <c r="E278" s="193">
        <v>862.50999999999988</v>
      </c>
      <c r="F278" s="193">
        <v>307.83</v>
      </c>
      <c r="G278" s="193">
        <v>615.69299999999998</v>
      </c>
      <c r="H278" s="193">
        <v>123.836</v>
      </c>
      <c r="I278" s="193">
        <v>74.703000000000003</v>
      </c>
      <c r="J278" s="193">
        <v>537.22799999999995</v>
      </c>
    </row>
    <row r="279" spans="1:11" s="113" customFormat="1" ht="9" customHeight="1">
      <c r="A279" s="184" t="s">
        <v>15</v>
      </c>
      <c r="B279" s="193">
        <f t="shared" si="15"/>
        <v>16946.374</v>
      </c>
      <c r="C279" s="193">
        <v>9555.4019999999982</v>
      </c>
      <c r="D279" s="193">
        <v>2305.0030000000002</v>
      </c>
      <c r="E279" s="193">
        <v>852.09800000000007</v>
      </c>
      <c r="F279" s="193">
        <v>340.54900000000004</v>
      </c>
      <c r="G279" s="193">
        <v>1738.9039999999998</v>
      </c>
      <c r="H279" s="193">
        <v>228.78899999999999</v>
      </c>
      <c r="I279" s="193">
        <v>182.29400000000001</v>
      </c>
      <c r="J279" s="193">
        <v>1743.335</v>
      </c>
    </row>
    <row r="280" spans="1:11" s="113" customFormat="1" ht="9" customHeight="1">
      <c r="A280" s="184" t="s">
        <v>16</v>
      </c>
      <c r="B280" s="193">
        <f t="shared" si="15"/>
        <v>31180.474000000006</v>
      </c>
      <c r="C280" s="193">
        <v>16025.078</v>
      </c>
      <c r="D280" s="193">
        <v>4341.7310000000007</v>
      </c>
      <c r="E280" s="193">
        <v>2195.201</v>
      </c>
      <c r="F280" s="193">
        <v>597.82000000000005</v>
      </c>
      <c r="G280" s="193">
        <v>3882.3150000000005</v>
      </c>
      <c r="H280" s="193">
        <v>404.72300000000001</v>
      </c>
      <c r="I280" s="193">
        <v>462.63500000000005</v>
      </c>
      <c r="J280" s="193">
        <v>3270.971</v>
      </c>
    </row>
    <row r="281" spans="1:11" s="113" customFormat="1" ht="9" customHeight="1">
      <c r="A281" s="120" t="s">
        <v>17</v>
      </c>
      <c r="B281" s="187">
        <f t="shared" si="15"/>
        <v>13884.522999999999</v>
      </c>
      <c r="C281" s="187">
        <v>8550.741</v>
      </c>
      <c r="D281" s="187">
        <v>1335.6949999999999</v>
      </c>
      <c r="E281" s="187">
        <v>1386.9800000000002</v>
      </c>
      <c r="F281" s="187">
        <v>450.01900000000001</v>
      </c>
      <c r="G281" s="187">
        <v>1069.9459999999999</v>
      </c>
      <c r="H281" s="187">
        <v>185.66</v>
      </c>
      <c r="I281" s="187">
        <v>147.16799999999998</v>
      </c>
      <c r="J281" s="187">
        <v>758.31399999999996</v>
      </c>
    </row>
    <row r="282" spans="1:11" s="113" customFormat="1" ht="9" customHeight="1">
      <c r="A282" s="184" t="s">
        <v>18</v>
      </c>
      <c r="B282" s="193">
        <f t="shared" si="15"/>
        <v>5373.8109999999997</v>
      </c>
      <c r="C282" s="193">
        <v>3270.5730000000008</v>
      </c>
      <c r="D282" s="193">
        <v>685.50799999999992</v>
      </c>
      <c r="E282" s="193">
        <v>306.37100000000004</v>
      </c>
      <c r="F282" s="193">
        <v>169.25899999999999</v>
      </c>
      <c r="G282" s="193">
        <v>442.13800000000009</v>
      </c>
      <c r="H282" s="193">
        <v>107.21000000000002</v>
      </c>
      <c r="I282" s="193">
        <v>67.930999999999997</v>
      </c>
      <c r="J282" s="193">
        <v>324.82100000000003</v>
      </c>
    </row>
    <row r="283" spans="1:11" s="113" customFormat="1" ht="9" customHeight="1">
      <c r="A283" s="184" t="s">
        <v>19</v>
      </c>
      <c r="B283" s="193">
        <f t="shared" si="15"/>
        <v>4314.1710000000003</v>
      </c>
      <c r="C283" s="193">
        <v>2751.7180000000003</v>
      </c>
      <c r="D283" s="193">
        <v>568.12400000000002</v>
      </c>
      <c r="E283" s="193">
        <v>226.21600000000001</v>
      </c>
      <c r="F283" s="193">
        <v>172.36099999999999</v>
      </c>
      <c r="G283" s="193">
        <v>245.47499999999994</v>
      </c>
      <c r="H283" s="193">
        <v>96.16</v>
      </c>
      <c r="I283" s="193">
        <v>51.142000000000003</v>
      </c>
      <c r="J283" s="193">
        <v>202.97499999999999</v>
      </c>
    </row>
    <row r="284" spans="1:11" s="113" customFormat="1" ht="9" customHeight="1">
      <c r="A284" s="184" t="s">
        <v>20</v>
      </c>
      <c r="B284" s="193">
        <f t="shared" si="15"/>
        <v>10502.156999999999</v>
      </c>
      <c r="C284" s="193">
        <v>5946.1660000000002</v>
      </c>
      <c r="D284" s="193">
        <v>1112.2559999999999</v>
      </c>
      <c r="E284" s="193">
        <v>256.62600000000003</v>
      </c>
      <c r="F284" s="193">
        <v>263.58600000000001</v>
      </c>
      <c r="G284" s="193">
        <v>1079.7239999999999</v>
      </c>
      <c r="H284" s="193">
        <v>193.15</v>
      </c>
      <c r="I284" s="193">
        <v>91.65900000000002</v>
      </c>
      <c r="J284" s="193">
        <v>1558.9899999999998</v>
      </c>
    </row>
    <row r="285" spans="1:11" s="113" customFormat="1" ht="9" customHeight="1">
      <c r="A285" s="120" t="s">
        <v>21</v>
      </c>
      <c r="B285" s="187">
        <f t="shared" si="15"/>
        <v>15512.137000000002</v>
      </c>
      <c r="C285" s="187">
        <v>9244.389000000001</v>
      </c>
      <c r="D285" s="187">
        <v>1618.6380000000001</v>
      </c>
      <c r="E285" s="187">
        <v>2571.5499999999993</v>
      </c>
      <c r="F285" s="187">
        <v>375.51000000000005</v>
      </c>
      <c r="G285" s="187">
        <v>952.04500000000007</v>
      </c>
      <c r="H285" s="187">
        <v>160.39999999999995</v>
      </c>
      <c r="I285" s="187">
        <v>80.298000000000002</v>
      </c>
      <c r="J285" s="187">
        <v>509.30700000000002</v>
      </c>
    </row>
    <row r="286" spans="1:11" s="113" customFormat="1" ht="9" customHeight="1">
      <c r="A286" s="184" t="s">
        <v>22</v>
      </c>
      <c r="B286" s="193">
        <f t="shared" si="15"/>
        <v>15041.835000000001</v>
      </c>
      <c r="C286" s="193">
        <v>8066.2199999999993</v>
      </c>
      <c r="D286" s="193">
        <v>1442.1949999999999</v>
      </c>
      <c r="E286" s="193">
        <v>2090.9680000000003</v>
      </c>
      <c r="F286" s="193">
        <v>477.03</v>
      </c>
      <c r="G286" s="193">
        <v>1465.902</v>
      </c>
      <c r="H286" s="193">
        <v>191.38700000000003</v>
      </c>
      <c r="I286" s="193">
        <v>146.202</v>
      </c>
      <c r="J286" s="193">
        <v>1161.931</v>
      </c>
    </row>
    <row r="287" spans="1:11" s="113" customFormat="1" ht="9" customHeight="1">
      <c r="A287" s="184" t="s">
        <v>23</v>
      </c>
      <c r="B287" s="193">
        <f t="shared" si="15"/>
        <v>5449.4529999999995</v>
      </c>
      <c r="C287" s="193">
        <v>3020.4659999999999</v>
      </c>
      <c r="D287" s="193">
        <v>734.53399999999999</v>
      </c>
      <c r="E287" s="193">
        <v>359.06</v>
      </c>
      <c r="F287" s="193">
        <v>186.982</v>
      </c>
      <c r="G287" s="193">
        <v>410.8959999999999</v>
      </c>
      <c r="H287" s="193">
        <v>93.612000000000023</v>
      </c>
      <c r="I287" s="193">
        <v>55.468000000000004</v>
      </c>
      <c r="J287" s="193">
        <v>588.43499999999995</v>
      </c>
    </row>
    <row r="288" spans="1:11" s="113" customFormat="1" ht="9" customHeight="1">
      <c r="A288" s="184" t="s">
        <v>106</v>
      </c>
      <c r="B288" s="193">
        <f t="shared" si="15"/>
        <v>4273.4360000000006</v>
      </c>
      <c r="C288" s="193">
        <v>2575.6350000000002</v>
      </c>
      <c r="D288" s="193">
        <v>596.19200000000001</v>
      </c>
      <c r="E288" s="193">
        <v>188.75700000000001</v>
      </c>
      <c r="F288" s="193">
        <v>156.744</v>
      </c>
      <c r="G288" s="193">
        <v>283.89</v>
      </c>
      <c r="H288" s="193">
        <v>92.11</v>
      </c>
      <c r="I288" s="193">
        <v>71.341999999999999</v>
      </c>
      <c r="J288" s="193">
        <v>308.76599999999996</v>
      </c>
    </row>
    <row r="289" spans="1:10" s="113" customFormat="1" ht="9" customHeight="1">
      <c r="A289" s="120" t="s">
        <v>25</v>
      </c>
      <c r="B289" s="187">
        <f t="shared" si="15"/>
        <v>9257.2830000000013</v>
      </c>
      <c r="C289" s="187">
        <v>5801.7630000000008</v>
      </c>
      <c r="D289" s="187">
        <v>811.75200000000007</v>
      </c>
      <c r="E289" s="187">
        <v>933.28199999999993</v>
      </c>
      <c r="F289" s="187">
        <v>193.92800000000003</v>
      </c>
      <c r="G289" s="187">
        <v>625.15200000000004</v>
      </c>
      <c r="H289" s="187">
        <v>147.244</v>
      </c>
      <c r="I289" s="187">
        <v>90.033999999999992</v>
      </c>
      <c r="J289" s="187">
        <v>654.12800000000004</v>
      </c>
    </row>
    <row r="290" spans="1:10" s="113" customFormat="1" ht="9" customHeight="1">
      <c r="A290" s="184" t="s">
        <v>26</v>
      </c>
      <c r="B290" s="193">
        <f t="shared" si="15"/>
        <v>8334.9480000000003</v>
      </c>
      <c r="C290" s="193">
        <v>4793.3959999999997</v>
      </c>
      <c r="D290" s="193">
        <v>917.94599999999991</v>
      </c>
      <c r="E290" s="193">
        <v>434.27100000000007</v>
      </c>
      <c r="F290" s="193">
        <v>193.96</v>
      </c>
      <c r="G290" s="193">
        <v>689.85</v>
      </c>
      <c r="H290" s="193">
        <v>144.01</v>
      </c>
      <c r="I290" s="193">
        <v>155.43900000000002</v>
      </c>
      <c r="J290" s="193">
        <v>1006.0759999999999</v>
      </c>
    </row>
    <row r="291" spans="1:10" s="113" customFormat="1" ht="9" customHeight="1">
      <c r="A291" s="184" t="s">
        <v>27</v>
      </c>
      <c r="B291" s="193">
        <f t="shared" si="15"/>
        <v>7624.7359999999999</v>
      </c>
      <c r="C291" s="193">
        <v>4502.7870000000003</v>
      </c>
      <c r="D291" s="193">
        <v>1099.2050000000002</v>
      </c>
      <c r="E291" s="193">
        <v>257.56900000000002</v>
      </c>
      <c r="F291" s="193">
        <v>238.99799999999996</v>
      </c>
      <c r="G291" s="193">
        <v>612.99400000000003</v>
      </c>
      <c r="H291" s="193">
        <v>206.29999999999998</v>
      </c>
      <c r="I291" s="193">
        <v>157.77300000000002</v>
      </c>
      <c r="J291" s="193">
        <v>549.11</v>
      </c>
    </row>
    <row r="292" spans="1:10" s="113" customFormat="1" ht="9" customHeight="1">
      <c r="A292" s="184" t="s">
        <v>28</v>
      </c>
      <c r="B292" s="193">
        <f t="shared" si="15"/>
        <v>7250.5089999999991</v>
      </c>
      <c r="C292" s="193">
        <v>4139.1589999999997</v>
      </c>
      <c r="D292" s="193">
        <v>914.03</v>
      </c>
      <c r="E292" s="193">
        <v>714.55200000000002</v>
      </c>
      <c r="F292" s="193">
        <v>230.17499999999995</v>
      </c>
      <c r="G292" s="193">
        <v>532.26800000000014</v>
      </c>
      <c r="H292" s="193">
        <v>117.65900000000002</v>
      </c>
      <c r="I292" s="193">
        <v>99.222999999999999</v>
      </c>
      <c r="J292" s="193">
        <v>503.44299999999993</v>
      </c>
    </row>
    <row r="293" spans="1:10" s="113" customFormat="1" ht="9" customHeight="1">
      <c r="A293" s="120" t="s">
        <v>29</v>
      </c>
      <c r="B293" s="187">
        <f t="shared" si="15"/>
        <v>10330.145</v>
      </c>
      <c r="C293" s="187">
        <v>6727.5209999999997</v>
      </c>
      <c r="D293" s="187">
        <v>1344.806</v>
      </c>
      <c r="E293" s="187">
        <v>435.30199999999996</v>
      </c>
      <c r="F293" s="187">
        <v>208.13800000000001</v>
      </c>
      <c r="G293" s="187">
        <v>781.09499999999991</v>
      </c>
      <c r="H293" s="187">
        <v>188.08099999999996</v>
      </c>
      <c r="I293" s="187">
        <v>130.07300000000001</v>
      </c>
      <c r="J293" s="187">
        <v>515.12900000000002</v>
      </c>
    </row>
    <row r="294" spans="1:10" s="113" customFormat="1" ht="9" customHeight="1">
      <c r="A294" s="184" t="s">
        <v>30</v>
      </c>
      <c r="B294" s="193">
        <f t="shared" si="15"/>
        <v>3997.0370000000003</v>
      </c>
      <c r="C294" s="193">
        <v>2434.4270000000001</v>
      </c>
      <c r="D294" s="193">
        <v>517.06499999999994</v>
      </c>
      <c r="E294" s="193">
        <v>221.50900000000004</v>
      </c>
      <c r="F294" s="193">
        <v>114.89299999999999</v>
      </c>
      <c r="G294" s="193">
        <v>272.72199999999992</v>
      </c>
      <c r="H294" s="193">
        <v>65.918000000000006</v>
      </c>
      <c r="I294" s="193">
        <v>45.636000000000003</v>
      </c>
      <c r="J294" s="193">
        <v>324.86700000000002</v>
      </c>
    </row>
    <row r="295" spans="1:10" s="113" customFormat="1" ht="9" customHeight="1">
      <c r="A295" s="184" t="s">
        <v>31</v>
      </c>
      <c r="B295" s="193">
        <f t="shared" si="15"/>
        <v>23094.18</v>
      </c>
      <c r="C295" s="193">
        <v>13762.355</v>
      </c>
      <c r="D295" s="193">
        <v>2189.933</v>
      </c>
      <c r="E295" s="193">
        <v>2939.8700000000003</v>
      </c>
      <c r="F295" s="193">
        <v>521.36299999999994</v>
      </c>
      <c r="G295" s="193">
        <v>1843.8919999999996</v>
      </c>
      <c r="H295" s="193">
        <v>245.84900000000005</v>
      </c>
      <c r="I295" s="193">
        <v>216.12700000000001</v>
      </c>
      <c r="J295" s="193">
        <v>1374.7909999999999</v>
      </c>
    </row>
    <row r="296" spans="1:10" s="113" customFormat="1" ht="9" customHeight="1">
      <c r="A296" s="184" t="s">
        <v>32</v>
      </c>
      <c r="B296" s="193">
        <f t="shared" si="15"/>
        <v>6245.2069999999985</v>
      </c>
      <c r="C296" s="193">
        <v>3454.6079999999997</v>
      </c>
      <c r="D296" s="193">
        <v>836.79899999999998</v>
      </c>
      <c r="E296" s="193">
        <v>562.04</v>
      </c>
      <c r="F296" s="193">
        <v>206.87900000000002</v>
      </c>
      <c r="G296" s="193">
        <v>459.53399999999999</v>
      </c>
      <c r="H296" s="193">
        <v>104.44000000000001</v>
      </c>
      <c r="I296" s="193">
        <v>93.692000000000007</v>
      </c>
      <c r="J296" s="193">
        <v>527.21499999999992</v>
      </c>
    </row>
    <row r="297" spans="1:10" s="113" customFormat="1" ht="9" customHeight="1">
      <c r="A297" s="120" t="s">
        <v>33</v>
      </c>
      <c r="B297" s="187">
        <f t="shared" si="15"/>
        <v>6072.1099999999988</v>
      </c>
      <c r="C297" s="187">
        <v>3871.27</v>
      </c>
      <c r="D297" s="187">
        <v>586.63900000000001</v>
      </c>
      <c r="E297" s="187">
        <v>512.71</v>
      </c>
      <c r="F297" s="187">
        <v>209.34599999999995</v>
      </c>
      <c r="G297" s="187">
        <v>356.54999999999995</v>
      </c>
      <c r="H297" s="187">
        <v>81.37</v>
      </c>
      <c r="I297" s="187">
        <v>51.05599999999999</v>
      </c>
      <c r="J297" s="187">
        <v>403.16899999999998</v>
      </c>
    </row>
    <row r="298" spans="1:10" s="133" customFormat="1" ht="9" customHeight="1">
      <c r="A298" s="117"/>
      <c r="B298" s="190"/>
      <c r="C298" s="190"/>
      <c r="D298" s="190"/>
      <c r="E298" s="190"/>
      <c r="F298" s="190"/>
      <c r="G298" s="190"/>
      <c r="H298" s="190"/>
      <c r="I298" s="190"/>
      <c r="J298" s="190"/>
    </row>
    <row r="299" spans="1:10" s="113" customFormat="1" ht="9" customHeight="1">
      <c r="A299" s="191">
        <v>2006</v>
      </c>
      <c r="B299" s="119"/>
      <c r="C299" s="119"/>
    </row>
    <row r="300" spans="1:10" s="113" customFormat="1" ht="9" customHeight="1">
      <c r="A300" s="140" t="s">
        <v>1</v>
      </c>
      <c r="B300" s="183">
        <f>SUM(B302:B333)</f>
        <v>362082.57499999995</v>
      </c>
      <c r="C300" s="183">
        <f t="shared" ref="C300:J300" si="16">SUM(C302:C333)</f>
        <v>216490.24099999998</v>
      </c>
      <c r="D300" s="183">
        <f t="shared" si="16"/>
        <v>40598.829000000005</v>
      </c>
      <c r="E300" s="183">
        <f t="shared" si="16"/>
        <v>28485.01</v>
      </c>
      <c r="F300" s="183">
        <f t="shared" si="16"/>
        <v>9274.7170000000024</v>
      </c>
      <c r="G300" s="183">
        <f t="shared" si="16"/>
        <v>29194.859000000004</v>
      </c>
      <c r="H300" s="183">
        <f t="shared" si="16"/>
        <v>5000</v>
      </c>
      <c r="I300" s="183">
        <f t="shared" si="16"/>
        <v>3788.7780000000007</v>
      </c>
      <c r="J300" s="183">
        <f t="shared" si="16"/>
        <v>29250.141</v>
      </c>
    </row>
    <row r="301" spans="1:10" s="113" customFormat="1" ht="3.95" customHeight="1">
      <c r="A301" s="140"/>
      <c r="B301" s="183"/>
      <c r="C301" s="183"/>
      <c r="D301" s="183"/>
      <c r="E301" s="183"/>
    </row>
    <row r="302" spans="1:10" s="113" customFormat="1" ht="9" customHeight="1">
      <c r="A302" s="184" t="s">
        <v>104</v>
      </c>
      <c r="B302" s="193">
        <f>SUM(C302:J302)</f>
        <v>4075.2420000000002</v>
      </c>
      <c r="C302" s="193">
        <v>2448.5950000000003</v>
      </c>
      <c r="D302" s="193">
        <v>597.06100000000004</v>
      </c>
      <c r="E302" s="193">
        <v>107.41</v>
      </c>
      <c r="F302" s="193">
        <v>126.07400000000001</v>
      </c>
      <c r="G302" s="193">
        <v>288.52800000000002</v>
      </c>
      <c r="H302" s="193">
        <v>75.966000000000008</v>
      </c>
      <c r="I302" s="193">
        <v>60.077999999999996</v>
      </c>
      <c r="J302" s="193">
        <v>371.52999999999992</v>
      </c>
    </row>
    <row r="303" spans="1:10" s="113" customFormat="1" ht="9" customHeight="1">
      <c r="A303" s="184" t="s">
        <v>3</v>
      </c>
      <c r="B303" s="193">
        <f t="shared" ref="B303:B333" si="17">SUM(C303:J303)</f>
        <v>9881.6090000000004</v>
      </c>
      <c r="C303" s="193">
        <v>6127.6170000000002</v>
      </c>
      <c r="D303" s="193">
        <v>874.71100000000001</v>
      </c>
      <c r="E303" s="193">
        <v>209.81099999999998</v>
      </c>
      <c r="F303" s="193">
        <v>283.70600000000002</v>
      </c>
      <c r="G303" s="193">
        <v>860.30399999999997</v>
      </c>
      <c r="H303" s="193">
        <v>205.887</v>
      </c>
      <c r="I303" s="193">
        <v>117.976</v>
      </c>
      <c r="J303" s="193">
        <v>1201.5970000000002</v>
      </c>
    </row>
    <row r="304" spans="1:10" s="113" customFormat="1" ht="9" customHeight="1">
      <c r="A304" s="184" t="s">
        <v>105</v>
      </c>
      <c r="B304" s="193">
        <f t="shared" si="17"/>
        <v>2890.1740000000004</v>
      </c>
      <c r="C304" s="193">
        <v>1846.1319999999998</v>
      </c>
      <c r="D304" s="193">
        <v>434.209</v>
      </c>
      <c r="E304" s="193">
        <v>44.038999999999987</v>
      </c>
      <c r="F304" s="193">
        <v>94.051999999999992</v>
      </c>
      <c r="G304" s="193">
        <v>134.75600000000003</v>
      </c>
      <c r="H304" s="193">
        <v>92.666999999999987</v>
      </c>
      <c r="I304" s="193">
        <v>38.289000000000001</v>
      </c>
      <c r="J304" s="193">
        <v>206.03</v>
      </c>
    </row>
    <row r="305" spans="1:11" s="113" customFormat="1" ht="9" customHeight="1">
      <c r="A305" s="120" t="s">
        <v>5</v>
      </c>
      <c r="B305" s="187">
        <f t="shared" si="17"/>
        <v>4250.0060000000003</v>
      </c>
      <c r="C305" s="187">
        <v>2588.2420000000002</v>
      </c>
      <c r="D305" s="187">
        <v>652.01099999999997</v>
      </c>
      <c r="E305" s="187">
        <v>274.28399999999999</v>
      </c>
      <c r="F305" s="187">
        <v>130.726</v>
      </c>
      <c r="G305" s="187">
        <v>206.47199999999995</v>
      </c>
      <c r="H305" s="187">
        <v>76.39800000000001</v>
      </c>
      <c r="I305" s="187">
        <v>61.209999999999994</v>
      </c>
      <c r="J305" s="187">
        <v>260.66300000000007</v>
      </c>
    </row>
    <row r="306" spans="1:11" s="113" customFormat="1" ht="9" customHeight="1">
      <c r="A306" s="184" t="s">
        <v>6</v>
      </c>
      <c r="B306" s="193">
        <f t="shared" si="17"/>
        <v>8765.1299999999992</v>
      </c>
      <c r="C306" s="193">
        <v>5986.0160000000005</v>
      </c>
      <c r="D306" s="193">
        <v>799.50299999999993</v>
      </c>
      <c r="E306" s="193">
        <v>229.61</v>
      </c>
      <c r="F306" s="193">
        <v>212.798</v>
      </c>
      <c r="G306" s="193">
        <v>674.13599999999997</v>
      </c>
      <c r="H306" s="193">
        <v>142.48899999999998</v>
      </c>
      <c r="I306" s="193">
        <v>152.93400000000003</v>
      </c>
      <c r="J306" s="193">
        <v>567.64400000000001</v>
      </c>
    </row>
    <row r="307" spans="1:11" s="113" customFormat="1" ht="9" customHeight="1">
      <c r="A307" s="184" t="s">
        <v>7</v>
      </c>
      <c r="B307" s="193">
        <f t="shared" si="17"/>
        <v>3011.27</v>
      </c>
      <c r="C307" s="193">
        <v>1786.597</v>
      </c>
      <c r="D307" s="193">
        <v>487.94199999999995</v>
      </c>
      <c r="E307" s="193">
        <v>69.38000000000001</v>
      </c>
      <c r="F307" s="193">
        <v>140.43899999999999</v>
      </c>
      <c r="G307" s="193">
        <v>172.94400000000005</v>
      </c>
      <c r="H307" s="193">
        <v>74.656999999999996</v>
      </c>
      <c r="I307" s="193">
        <v>42.251999999999995</v>
      </c>
      <c r="J307" s="193">
        <v>237.05900000000003</v>
      </c>
    </row>
    <row r="308" spans="1:11" s="113" customFormat="1" ht="9" customHeight="1">
      <c r="A308" s="184" t="s">
        <v>8</v>
      </c>
      <c r="B308" s="193">
        <f t="shared" si="17"/>
        <v>19094.508000000002</v>
      </c>
      <c r="C308" s="193">
        <v>10204.019</v>
      </c>
      <c r="D308" s="193">
        <v>1927.1990000000001</v>
      </c>
      <c r="E308" s="193">
        <v>3259.2900000000004</v>
      </c>
      <c r="F308" s="193">
        <v>554.67200000000003</v>
      </c>
      <c r="G308" s="193">
        <v>1201.4860000000001</v>
      </c>
      <c r="H308" s="193">
        <v>212.48699999999999</v>
      </c>
      <c r="I308" s="193">
        <v>189.60300000000001</v>
      </c>
      <c r="J308" s="193">
        <v>1545.7519999999997</v>
      </c>
    </row>
    <row r="309" spans="1:11" s="113" customFormat="1" ht="9" customHeight="1">
      <c r="A309" s="120" t="s">
        <v>9</v>
      </c>
      <c r="B309" s="187">
        <f t="shared" si="17"/>
        <v>10150.305999999999</v>
      </c>
      <c r="C309" s="187">
        <v>5975.0529999999999</v>
      </c>
      <c r="D309" s="187">
        <v>1140.2849999999999</v>
      </c>
      <c r="E309" s="187">
        <v>588.69100000000014</v>
      </c>
      <c r="F309" s="187">
        <v>260.05</v>
      </c>
      <c r="G309" s="187">
        <v>941.303</v>
      </c>
      <c r="H309" s="187">
        <v>171.50500000000002</v>
      </c>
      <c r="I309" s="187">
        <v>125.721</v>
      </c>
      <c r="J309" s="187">
        <v>947.69800000000021</v>
      </c>
    </row>
    <row r="310" spans="1:11" s="113" customFormat="1" ht="9" customHeight="1">
      <c r="A310" s="113" t="s">
        <v>10</v>
      </c>
      <c r="B310" s="193">
        <f t="shared" si="17"/>
        <v>28442.870999999996</v>
      </c>
      <c r="C310" s="193">
        <v>21129.652999999998</v>
      </c>
      <c r="D310" s="193">
        <v>2306.0659999999998</v>
      </c>
      <c r="E310" s="193">
        <v>0</v>
      </c>
      <c r="F310" s="193">
        <v>418.17499999999995</v>
      </c>
      <c r="G310" s="193">
        <v>2418.9450000000002</v>
      </c>
      <c r="H310" s="193">
        <v>315.88799999999998</v>
      </c>
      <c r="I310" s="193">
        <v>0</v>
      </c>
      <c r="J310" s="193">
        <v>1854.1439999999998</v>
      </c>
      <c r="K310" s="179"/>
    </row>
    <row r="311" spans="1:11" s="113" customFormat="1" ht="9" customHeight="1">
      <c r="A311" s="184" t="s">
        <v>11</v>
      </c>
      <c r="B311" s="193">
        <f t="shared" si="17"/>
        <v>7305.4189999999999</v>
      </c>
      <c r="C311" s="193">
        <v>4342.5379999999996</v>
      </c>
      <c r="D311" s="193">
        <v>942.65</v>
      </c>
      <c r="E311" s="193">
        <v>466.00100000000009</v>
      </c>
      <c r="F311" s="193">
        <v>252.63799999999998</v>
      </c>
      <c r="G311" s="193">
        <v>402.52799999999985</v>
      </c>
      <c r="H311" s="193">
        <v>120.797</v>
      </c>
      <c r="I311" s="193">
        <v>62.251000000000005</v>
      </c>
      <c r="J311" s="193">
        <v>716.01600000000008</v>
      </c>
      <c r="K311" s="179"/>
    </row>
    <row r="312" spans="1:11" s="113" customFormat="1" ht="9" customHeight="1">
      <c r="A312" s="184" t="s">
        <v>12</v>
      </c>
      <c r="B312" s="193">
        <f t="shared" si="17"/>
        <v>13659.576000000001</v>
      </c>
      <c r="C312" s="193">
        <v>7607.8190000000004</v>
      </c>
      <c r="D312" s="193">
        <v>1435.777</v>
      </c>
      <c r="E312" s="193">
        <v>1437.1419999999996</v>
      </c>
      <c r="F312" s="193">
        <v>371.30799999999999</v>
      </c>
      <c r="G312" s="193">
        <v>1367.8079999999998</v>
      </c>
      <c r="H312" s="193">
        <v>180.91399999999999</v>
      </c>
      <c r="I312" s="193">
        <v>160.44499999999996</v>
      </c>
      <c r="J312" s="193">
        <v>1098.3630000000001</v>
      </c>
    </row>
    <row r="313" spans="1:11" s="113" customFormat="1" ht="9" customHeight="1">
      <c r="A313" s="120" t="s">
        <v>13</v>
      </c>
      <c r="B313" s="187">
        <f t="shared" si="17"/>
        <v>16338.934000000001</v>
      </c>
      <c r="C313" s="187">
        <v>9782.1640000000007</v>
      </c>
      <c r="D313" s="187">
        <v>2087.3620000000001</v>
      </c>
      <c r="E313" s="187">
        <v>2234.73</v>
      </c>
      <c r="F313" s="187">
        <v>395.226</v>
      </c>
      <c r="G313" s="187">
        <v>901.90100000000007</v>
      </c>
      <c r="H313" s="187">
        <v>152.42699999999999</v>
      </c>
      <c r="I313" s="187">
        <v>134.11800000000002</v>
      </c>
      <c r="J313" s="187">
        <v>651.00599999999997</v>
      </c>
    </row>
    <row r="314" spans="1:11" s="113" customFormat="1" ht="9" customHeight="1">
      <c r="A314" s="184" t="s">
        <v>14</v>
      </c>
      <c r="B314" s="193">
        <f t="shared" si="17"/>
        <v>10519.751999999997</v>
      </c>
      <c r="C314" s="193">
        <v>6588.3659999999991</v>
      </c>
      <c r="D314" s="193">
        <v>1268.6730000000002</v>
      </c>
      <c r="E314" s="193">
        <v>921.39</v>
      </c>
      <c r="F314" s="193">
        <v>308.84000000000003</v>
      </c>
      <c r="G314" s="193">
        <v>655.63200000000006</v>
      </c>
      <c r="H314" s="193">
        <v>123.837</v>
      </c>
      <c r="I314" s="193">
        <v>80.927999999999997</v>
      </c>
      <c r="J314" s="193">
        <v>572.08600000000001</v>
      </c>
    </row>
    <row r="315" spans="1:11" s="113" customFormat="1" ht="9" customHeight="1">
      <c r="A315" s="184" t="s">
        <v>15</v>
      </c>
      <c r="B315" s="193">
        <f t="shared" si="17"/>
        <v>18011.599000000002</v>
      </c>
      <c r="C315" s="193">
        <v>10226.252999999999</v>
      </c>
      <c r="D315" s="193">
        <v>2421.7990000000004</v>
      </c>
      <c r="E315" s="193">
        <v>910.57</v>
      </c>
      <c r="F315" s="193">
        <v>416.976</v>
      </c>
      <c r="G315" s="193">
        <v>1850.182</v>
      </c>
      <c r="H315" s="193">
        <v>228.78499999999994</v>
      </c>
      <c r="I315" s="193">
        <v>195.566</v>
      </c>
      <c r="J315" s="193">
        <v>1761.4679999999998</v>
      </c>
    </row>
    <row r="316" spans="1:11" s="113" customFormat="1" ht="9" customHeight="1">
      <c r="A316" s="184" t="s">
        <v>16</v>
      </c>
      <c r="B316" s="193">
        <f t="shared" si="17"/>
        <v>35506.146999999997</v>
      </c>
      <c r="C316" s="193">
        <v>19457.017999999996</v>
      </c>
      <c r="D316" s="193">
        <v>4663.76</v>
      </c>
      <c r="E316" s="193">
        <v>2342.3609999999994</v>
      </c>
      <c r="F316" s="193">
        <v>664.91100000000006</v>
      </c>
      <c r="G316" s="193">
        <v>4187.6260000000002</v>
      </c>
      <c r="H316" s="193">
        <v>404.72700000000009</v>
      </c>
      <c r="I316" s="193">
        <v>502.649</v>
      </c>
      <c r="J316" s="193">
        <v>3283.0949999999998</v>
      </c>
    </row>
    <row r="317" spans="1:11" s="113" customFormat="1" ht="9" customHeight="1">
      <c r="A317" s="120" t="s">
        <v>17</v>
      </c>
      <c r="B317" s="187">
        <f t="shared" si="17"/>
        <v>15402.653</v>
      </c>
      <c r="C317" s="187">
        <v>9160.2829999999994</v>
      </c>
      <c r="D317" s="187">
        <v>1423.7540000000001</v>
      </c>
      <c r="E317" s="187">
        <v>1483.17</v>
      </c>
      <c r="F317" s="187">
        <v>344.59500000000003</v>
      </c>
      <c r="G317" s="187">
        <v>1131.9859999999999</v>
      </c>
      <c r="H317" s="187">
        <v>185.66000000000003</v>
      </c>
      <c r="I317" s="187">
        <v>156.465</v>
      </c>
      <c r="J317" s="187">
        <v>1516.74</v>
      </c>
    </row>
    <row r="318" spans="1:11" s="113" customFormat="1" ht="9" customHeight="1">
      <c r="A318" s="184" t="s">
        <v>18</v>
      </c>
      <c r="B318" s="193">
        <f t="shared" si="17"/>
        <v>5794.8279999999995</v>
      </c>
      <c r="C318" s="193">
        <v>3542.8879999999999</v>
      </c>
      <c r="D318" s="193">
        <v>725.8370000000001</v>
      </c>
      <c r="E318" s="193">
        <v>326.70999999999998</v>
      </c>
      <c r="F318" s="193">
        <v>155.90300000000002</v>
      </c>
      <c r="G318" s="193">
        <v>472.82099999999997</v>
      </c>
      <c r="H318" s="193">
        <v>107.20800000000001</v>
      </c>
      <c r="I318" s="193">
        <v>72.537999999999982</v>
      </c>
      <c r="J318" s="193">
        <v>390.92299999999994</v>
      </c>
    </row>
    <row r="319" spans="1:11" s="113" customFormat="1" ht="9" customHeight="1">
      <c r="A319" s="184" t="s">
        <v>19</v>
      </c>
      <c r="B319" s="193">
        <f t="shared" si="17"/>
        <v>4643.7510000000011</v>
      </c>
      <c r="C319" s="193">
        <v>2963.5600000000004</v>
      </c>
      <c r="D319" s="193">
        <v>607.66499999999996</v>
      </c>
      <c r="E319" s="193">
        <v>241.73900000000003</v>
      </c>
      <c r="F319" s="193">
        <v>151.036</v>
      </c>
      <c r="G319" s="193">
        <v>259.49299999999999</v>
      </c>
      <c r="H319" s="193">
        <v>96.166000000000011</v>
      </c>
      <c r="I319" s="193">
        <v>55.448000000000008</v>
      </c>
      <c r="J319" s="193">
        <v>268.64400000000001</v>
      </c>
    </row>
    <row r="320" spans="1:11" s="113" customFormat="1" ht="9" customHeight="1">
      <c r="A320" s="184" t="s">
        <v>20</v>
      </c>
      <c r="B320" s="193">
        <f t="shared" si="17"/>
        <v>11386.431999999999</v>
      </c>
      <c r="C320" s="193">
        <v>6459.0549999999994</v>
      </c>
      <c r="D320" s="193">
        <v>1183.8919999999998</v>
      </c>
      <c r="E320" s="193">
        <v>274.01000000000005</v>
      </c>
      <c r="F320" s="193">
        <v>282.91399999999999</v>
      </c>
      <c r="G320" s="193">
        <v>1155.1030000000001</v>
      </c>
      <c r="H320" s="193">
        <v>193.15500000000003</v>
      </c>
      <c r="I320" s="193">
        <v>98.609000000000009</v>
      </c>
      <c r="J320" s="193">
        <v>1739.694</v>
      </c>
    </row>
    <row r="321" spans="1:10" s="113" customFormat="1" ht="9" customHeight="1">
      <c r="A321" s="120" t="s">
        <v>21</v>
      </c>
      <c r="B321" s="187">
        <f t="shared" si="17"/>
        <v>17619.93</v>
      </c>
      <c r="C321" s="187">
        <v>10636.186000000002</v>
      </c>
      <c r="D321" s="187">
        <v>1758.9360000000001</v>
      </c>
      <c r="E321" s="187">
        <v>2756.0310000000004</v>
      </c>
      <c r="F321" s="187">
        <v>457.09800000000001</v>
      </c>
      <c r="G321" s="187">
        <v>1015.2719999999999</v>
      </c>
      <c r="H321" s="187">
        <v>160.40700000000001</v>
      </c>
      <c r="I321" s="187">
        <v>87.48299999999999</v>
      </c>
      <c r="J321" s="187">
        <v>748.51699999999994</v>
      </c>
    </row>
    <row r="322" spans="1:10" s="113" customFormat="1" ht="9" customHeight="1">
      <c r="A322" s="184" t="s">
        <v>22</v>
      </c>
      <c r="B322" s="193">
        <f t="shared" si="17"/>
        <v>16295.615000000003</v>
      </c>
      <c r="C322" s="193">
        <v>8794.7490000000016</v>
      </c>
      <c r="D322" s="193">
        <v>1532.7159999999997</v>
      </c>
      <c r="E322" s="193">
        <v>2234.5599999999995</v>
      </c>
      <c r="F322" s="193">
        <v>515.46500000000003</v>
      </c>
      <c r="G322" s="193">
        <v>1574.3050000000001</v>
      </c>
      <c r="H322" s="193">
        <v>191.38700000000003</v>
      </c>
      <c r="I322" s="193">
        <v>158.54600000000002</v>
      </c>
      <c r="J322" s="193">
        <v>1293.8869999999999</v>
      </c>
    </row>
    <row r="323" spans="1:10" s="113" customFormat="1" ht="9" customHeight="1">
      <c r="A323" s="184" t="s">
        <v>23</v>
      </c>
      <c r="B323" s="193">
        <f t="shared" si="17"/>
        <v>5591.4850000000006</v>
      </c>
      <c r="C323" s="193">
        <v>3263.701</v>
      </c>
      <c r="D323" s="193">
        <v>800.6880000000001</v>
      </c>
      <c r="E323" s="193">
        <v>383.86200000000008</v>
      </c>
      <c r="F323" s="193">
        <v>196.886</v>
      </c>
      <c r="G323" s="193">
        <v>443.68899999999996</v>
      </c>
      <c r="H323" s="193">
        <v>93.610000000000014</v>
      </c>
      <c r="I323" s="193">
        <v>60.119</v>
      </c>
      <c r="J323" s="193">
        <v>348.93</v>
      </c>
    </row>
    <row r="324" spans="1:10" s="113" customFormat="1" ht="9" customHeight="1">
      <c r="A324" s="184" t="s">
        <v>106</v>
      </c>
      <c r="B324" s="193">
        <f t="shared" si="17"/>
        <v>4486.2860000000001</v>
      </c>
      <c r="C324" s="193">
        <v>2627.3189999999995</v>
      </c>
      <c r="D324" s="193">
        <v>632.48699999999997</v>
      </c>
      <c r="E324" s="193">
        <v>201.62000000000003</v>
      </c>
      <c r="F324" s="193">
        <v>185.20099999999999</v>
      </c>
      <c r="G324" s="193">
        <v>313.89600000000013</v>
      </c>
      <c r="H324" s="193">
        <v>92.114000000000004</v>
      </c>
      <c r="I324" s="193">
        <v>73.518000000000001</v>
      </c>
      <c r="J324" s="193">
        <v>360.13099999999997</v>
      </c>
    </row>
    <row r="325" spans="1:10" s="113" customFormat="1" ht="9" customHeight="1">
      <c r="A325" s="120" t="s">
        <v>25</v>
      </c>
      <c r="B325" s="187">
        <f t="shared" si="17"/>
        <v>10118.115999999998</v>
      </c>
      <c r="C325" s="187">
        <v>6301.2090000000007</v>
      </c>
      <c r="D325" s="187">
        <v>872.98099999999999</v>
      </c>
      <c r="E325" s="187">
        <v>997.61999999999989</v>
      </c>
      <c r="F325" s="187">
        <v>240.86199999999997</v>
      </c>
      <c r="G325" s="187">
        <v>663.63300000000004</v>
      </c>
      <c r="H325" s="187">
        <v>147.23699999999999</v>
      </c>
      <c r="I325" s="187">
        <v>96.63000000000001</v>
      </c>
      <c r="J325" s="187">
        <v>797.94399999999996</v>
      </c>
    </row>
    <row r="326" spans="1:10" s="113" customFormat="1" ht="9" customHeight="1">
      <c r="A326" s="184" t="s">
        <v>26</v>
      </c>
      <c r="B326" s="193">
        <f t="shared" si="17"/>
        <v>8928.8369999999995</v>
      </c>
      <c r="C326" s="193">
        <v>5128.5680000000002</v>
      </c>
      <c r="D326" s="193">
        <v>1029.6019999999999</v>
      </c>
      <c r="E326" s="193">
        <v>463.38000000000011</v>
      </c>
      <c r="F326" s="193">
        <v>213.23</v>
      </c>
      <c r="G326" s="193">
        <v>732.45400000000006</v>
      </c>
      <c r="H326" s="193">
        <v>144.01499999999999</v>
      </c>
      <c r="I326" s="193">
        <v>161.31200000000001</v>
      </c>
      <c r="J326" s="193">
        <v>1056.2760000000003</v>
      </c>
    </row>
    <row r="327" spans="1:10" s="113" customFormat="1" ht="9" customHeight="1">
      <c r="A327" s="184" t="s">
        <v>27</v>
      </c>
      <c r="B327" s="193">
        <f t="shared" si="17"/>
        <v>8182.7709999999988</v>
      </c>
      <c r="C327" s="193">
        <v>4827.6149999999998</v>
      </c>
      <c r="D327" s="193">
        <v>1128.7050000000002</v>
      </c>
      <c r="E327" s="193">
        <v>274.73999999999995</v>
      </c>
      <c r="F327" s="193">
        <v>210.411</v>
      </c>
      <c r="G327" s="193">
        <v>653.42399999999998</v>
      </c>
      <c r="H327" s="193">
        <v>206.303</v>
      </c>
      <c r="I327" s="193">
        <v>168.05200000000002</v>
      </c>
      <c r="J327" s="193">
        <v>713.52099999999996</v>
      </c>
    </row>
    <row r="328" spans="1:10" s="113" customFormat="1" ht="9" customHeight="1">
      <c r="A328" s="184" t="s">
        <v>28</v>
      </c>
      <c r="B328" s="193">
        <f t="shared" si="17"/>
        <v>7834.7950000000001</v>
      </c>
      <c r="C328" s="193">
        <v>4471.1959999999999</v>
      </c>
      <c r="D328" s="193">
        <v>971.54100000000005</v>
      </c>
      <c r="E328" s="193">
        <v>763.46</v>
      </c>
      <c r="F328" s="193">
        <v>290.49900000000002</v>
      </c>
      <c r="G328" s="193">
        <v>569.68700000000001</v>
      </c>
      <c r="H328" s="193">
        <v>117.65299999999999</v>
      </c>
      <c r="I328" s="193">
        <v>103.54800000000002</v>
      </c>
      <c r="J328" s="193">
        <v>547.21100000000001</v>
      </c>
    </row>
    <row r="329" spans="1:10" s="113" customFormat="1" ht="9" customHeight="1">
      <c r="A329" s="120" t="s">
        <v>29</v>
      </c>
      <c r="B329" s="187">
        <f t="shared" si="17"/>
        <v>11361.734</v>
      </c>
      <c r="C329" s="187">
        <v>7252.1410000000014</v>
      </c>
      <c r="D329" s="187">
        <v>1467.7139999999999</v>
      </c>
      <c r="E329" s="187">
        <v>464.58900000000006</v>
      </c>
      <c r="F329" s="187">
        <v>239.00099999999998</v>
      </c>
      <c r="G329" s="187">
        <v>837.35999999999979</v>
      </c>
      <c r="H329" s="187">
        <v>188.07699999999997</v>
      </c>
      <c r="I329" s="187">
        <v>138.41700000000003</v>
      </c>
      <c r="J329" s="187">
        <v>774.43499999999995</v>
      </c>
    </row>
    <row r="330" spans="1:10" s="113" customFormat="1" ht="9" customHeight="1">
      <c r="A330" s="184" t="s">
        <v>30</v>
      </c>
      <c r="B330" s="193">
        <f t="shared" si="17"/>
        <v>4098.8819999999996</v>
      </c>
      <c r="C330" s="193">
        <v>2567.3789999999999</v>
      </c>
      <c r="D330" s="193">
        <v>559.50400000000013</v>
      </c>
      <c r="E330" s="193">
        <v>236.05999999999997</v>
      </c>
      <c r="F330" s="193">
        <v>123.857</v>
      </c>
      <c r="G330" s="193">
        <v>292.34399999999999</v>
      </c>
      <c r="H330" s="193">
        <v>65.911000000000016</v>
      </c>
      <c r="I330" s="193">
        <v>48.866999999999997</v>
      </c>
      <c r="J330" s="193">
        <v>204.95999999999998</v>
      </c>
    </row>
    <row r="331" spans="1:10" s="113" customFormat="1" ht="9" customHeight="1">
      <c r="A331" s="184" t="s">
        <v>31</v>
      </c>
      <c r="B331" s="193">
        <f t="shared" si="17"/>
        <v>25513.454999999998</v>
      </c>
      <c r="C331" s="193">
        <v>14612.34</v>
      </c>
      <c r="D331" s="193">
        <v>2357.1119999999996</v>
      </c>
      <c r="E331" s="193">
        <v>3140.8399999999997</v>
      </c>
      <c r="F331" s="193">
        <v>592.51700000000005</v>
      </c>
      <c r="G331" s="193">
        <v>1948.9939999999995</v>
      </c>
      <c r="H331" s="193">
        <v>245.85600000000005</v>
      </c>
      <c r="I331" s="193">
        <v>233.6</v>
      </c>
      <c r="J331" s="193">
        <v>2382.1960000000004</v>
      </c>
    </row>
    <row r="332" spans="1:10" s="113" customFormat="1" ht="9" customHeight="1">
      <c r="A332" s="184" t="s">
        <v>32</v>
      </c>
      <c r="B332" s="193">
        <f t="shared" si="17"/>
        <v>6597.9409999999998</v>
      </c>
      <c r="C332" s="193">
        <v>3633.6710000000003</v>
      </c>
      <c r="D332" s="193">
        <v>908.03899999999999</v>
      </c>
      <c r="E332" s="193">
        <v>599.28999999999985</v>
      </c>
      <c r="F332" s="193">
        <v>258.78100000000001</v>
      </c>
      <c r="G332" s="193">
        <v>490.06000000000006</v>
      </c>
      <c r="H332" s="193">
        <v>104.43700000000003</v>
      </c>
      <c r="I332" s="193">
        <v>97.494</v>
      </c>
      <c r="J332" s="193">
        <v>506.16899999999993</v>
      </c>
    </row>
    <row r="333" spans="1:10" s="113" customFormat="1" ht="9" customHeight="1">
      <c r="A333" s="120" t="s">
        <v>33</v>
      </c>
      <c r="B333" s="187">
        <f t="shared" si="17"/>
        <v>6322.5209999999997</v>
      </c>
      <c r="C333" s="187">
        <v>4152.299</v>
      </c>
      <c r="D333" s="187">
        <v>598.64800000000002</v>
      </c>
      <c r="E333" s="187">
        <v>548.62000000000012</v>
      </c>
      <c r="F333" s="187">
        <v>185.86999999999998</v>
      </c>
      <c r="G333" s="187">
        <v>375.78699999999992</v>
      </c>
      <c r="H333" s="187">
        <v>81.37299999999999</v>
      </c>
      <c r="I333" s="187">
        <v>54.112000000000009</v>
      </c>
      <c r="J333" s="187">
        <v>325.81200000000001</v>
      </c>
    </row>
    <row r="334" spans="1:10" s="133" customFormat="1" ht="9" customHeight="1">
      <c r="A334" s="117"/>
      <c r="B334" s="190"/>
      <c r="C334" s="190"/>
      <c r="D334" s="190"/>
      <c r="E334" s="190"/>
      <c r="F334" s="190"/>
      <c r="G334" s="190"/>
      <c r="H334" s="190"/>
      <c r="I334" s="190"/>
      <c r="J334" s="190"/>
    </row>
    <row r="335" spans="1:10" s="113" customFormat="1" ht="9" customHeight="1">
      <c r="A335" s="191">
        <v>2007</v>
      </c>
      <c r="B335" s="119"/>
      <c r="C335" s="119"/>
    </row>
    <row r="336" spans="1:10" s="113" customFormat="1" ht="9" customHeight="1">
      <c r="A336" s="140" t="s">
        <v>1</v>
      </c>
      <c r="B336" s="183">
        <f>SUM(B338:B369)</f>
        <v>377581.12199999997</v>
      </c>
      <c r="C336" s="183">
        <f t="shared" ref="C336:J336" si="18">SUM(C338:C369)</f>
        <v>231587.76800000004</v>
      </c>
      <c r="D336" s="183">
        <f t="shared" si="18"/>
        <v>44231.14</v>
      </c>
      <c r="E336" s="183">
        <f t="shared" si="18"/>
        <v>31887.574000000001</v>
      </c>
      <c r="F336" s="183">
        <f t="shared" si="18"/>
        <v>10382.592000000001</v>
      </c>
      <c r="G336" s="183">
        <f t="shared" si="18"/>
        <v>32682.216000000008</v>
      </c>
      <c r="H336" s="183">
        <f t="shared" si="18"/>
        <v>5000</v>
      </c>
      <c r="I336" s="183">
        <f t="shared" si="18"/>
        <v>3952.7879999999991</v>
      </c>
      <c r="J336" s="183">
        <f t="shared" si="18"/>
        <v>17857.044000000005</v>
      </c>
    </row>
    <row r="337" spans="1:11" s="113" customFormat="1" ht="3.95" customHeight="1">
      <c r="A337" s="140"/>
      <c r="B337" s="183"/>
      <c r="C337" s="183"/>
      <c r="D337" s="183"/>
      <c r="E337" s="183"/>
    </row>
    <row r="338" spans="1:11" s="113" customFormat="1" ht="9" customHeight="1">
      <c r="A338" s="184" t="s">
        <v>104</v>
      </c>
      <c r="B338" s="193">
        <f>SUM(C338:J338)</f>
        <v>4419.3849999999993</v>
      </c>
      <c r="C338" s="193">
        <v>2864.8039999999996</v>
      </c>
      <c r="D338" s="193">
        <v>632.75199999999995</v>
      </c>
      <c r="E338" s="193">
        <v>121.13900000000002</v>
      </c>
      <c r="F338" s="193">
        <v>154.45199999999997</v>
      </c>
      <c r="G338" s="193">
        <v>339.35799999999995</v>
      </c>
      <c r="H338" s="193">
        <v>75.968999999999994</v>
      </c>
      <c r="I338" s="193">
        <v>58.82</v>
      </c>
      <c r="J338" s="193">
        <v>172.09100000000001</v>
      </c>
    </row>
    <row r="339" spans="1:11" s="113" customFormat="1" ht="9" customHeight="1">
      <c r="A339" s="184" t="s">
        <v>3</v>
      </c>
      <c r="B339" s="193">
        <f t="shared" ref="B339:B369" si="19">SUM(C339:J339)</f>
        <v>10026.608</v>
      </c>
      <c r="C339" s="193">
        <v>6493.09</v>
      </c>
      <c r="D339" s="193">
        <v>965.18</v>
      </c>
      <c r="E339" s="193">
        <v>234.72700000000003</v>
      </c>
      <c r="F339" s="193">
        <v>307.41500000000002</v>
      </c>
      <c r="G339" s="193">
        <v>905.30399999999997</v>
      </c>
      <c r="H339" s="193">
        <v>205.89</v>
      </c>
      <c r="I339" s="193">
        <v>124.214</v>
      </c>
      <c r="J339" s="193">
        <v>790.78800000000001</v>
      </c>
    </row>
    <row r="340" spans="1:11" s="113" customFormat="1" ht="9" customHeight="1">
      <c r="A340" s="184" t="s">
        <v>105</v>
      </c>
      <c r="B340" s="193">
        <f t="shared" si="19"/>
        <v>2994.4469999999997</v>
      </c>
      <c r="C340" s="193">
        <v>1959.0629999999996</v>
      </c>
      <c r="D340" s="193">
        <v>493.12199999999996</v>
      </c>
      <c r="E340" s="193">
        <v>49.36</v>
      </c>
      <c r="F340" s="193">
        <v>82.614999999999995</v>
      </c>
      <c r="G340" s="193">
        <v>163.12299999999996</v>
      </c>
      <c r="H340" s="193">
        <v>92.669999999999973</v>
      </c>
      <c r="I340" s="193">
        <v>39.462000000000003</v>
      </c>
      <c r="J340" s="193">
        <v>115.032</v>
      </c>
    </row>
    <row r="341" spans="1:11" s="113" customFormat="1" ht="9" customHeight="1">
      <c r="A341" s="120" t="s">
        <v>5</v>
      </c>
      <c r="B341" s="187">
        <f t="shared" si="19"/>
        <v>4546.7330000000002</v>
      </c>
      <c r="C341" s="187">
        <v>2755.4789999999998</v>
      </c>
      <c r="D341" s="187">
        <v>774.16800000000001</v>
      </c>
      <c r="E341" s="187">
        <v>307.83999999999997</v>
      </c>
      <c r="F341" s="187">
        <v>122.532</v>
      </c>
      <c r="G341" s="187">
        <v>239.78399999999999</v>
      </c>
      <c r="H341" s="187">
        <v>76.399999999999991</v>
      </c>
      <c r="I341" s="187">
        <v>63.661999999999999</v>
      </c>
      <c r="J341" s="187">
        <v>206.86800000000002</v>
      </c>
    </row>
    <row r="342" spans="1:11" s="113" customFormat="1" ht="9" customHeight="1">
      <c r="A342" s="184" t="s">
        <v>6</v>
      </c>
      <c r="B342" s="193">
        <f t="shared" si="19"/>
        <v>9271.0720000000001</v>
      </c>
      <c r="C342" s="193">
        <v>6388.1399999999994</v>
      </c>
      <c r="D342" s="193">
        <v>860.93099999999993</v>
      </c>
      <c r="E342" s="193">
        <v>258.64800000000002</v>
      </c>
      <c r="F342" s="193">
        <v>240.29199999999997</v>
      </c>
      <c r="G342" s="193">
        <v>794.08799999999985</v>
      </c>
      <c r="H342" s="193">
        <v>142.494</v>
      </c>
      <c r="I342" s="193">
        <v>162.08699999999996</v>
      </c>
      <c r="J342" s="193">
        <v>424.39199999999988</v>
      </c>
    </row>
    <row r="343" spans="1:11" s="113" customFormat="1" ht="9" customHeight="1">
      <c r="A343" s="184" t="s">
        <v>7</v>
      </c>
      <c r="B343" s="193">
        <f t="shared" si="19"/>
        <v>3080.7760000000003</v>
      </c>
      <c r="C343" s="193">
        <v>1912.8860000000002</v>
      </c>
      <c r="D343" s="193">
        <v>545.75599999999997</v>
      </c>
      <c r="E343" s="193">
        <v>78.189000000000007</v>
      </c>
      <c r="F343" s="193">
        <v>105.36</v>
      </c>
      <c r="G343" s="193">
        <v>180.26599999999999</v>
      </c>
      <c r="H343" s="193">
        <v>74.66</v>
      </c>
      <c r="I343" s="193">
        <v>43.139000000000003</v>
      </c>
      <c r="J343" s="193">
        <v>140.52000000000004</v>
      </c>
    </row>
    <row r="344" spans="1:11" s="113" customFormat="1" ht="9" customHeight="1">
      <c r="A344" s="184" t="s">
        <v>8</v>
      </c>
      <c r="B344" s="193">
        <f t="shared" si="19"/>
        <v>19695.785999999996</v>
      </c>
      <c r="C344" s="193">
        <v>10834.882999999998</v>
      </c>
      <c r="D344" s="193">
        <v>2104.0520000000001</v>
      </c>
      <c r="E344" s="193">
        <v>3634.8300000000008</v>
      </c>
      <c r="F344" s="193">
        <v>632.90499999999997</v>
      </c>
      <c r="G344" s="193">
        <v>1361.2079999999999</v>
      </c>
      <c r="H344" s="193">
        <v>212.49699999999999</v>
      </c>
      <c r="I344" s="193">
        <v>198.07499999999999</v>
      </c>
      <c r="J344" s="193">
        <v>717.33600000000013</v>
      </c>
    </row>
    <row r="345" spans="1:11" s="113" customFormat="1" ht="9" customHeight="1">
      <c r="A345" s="120" t="s">
        <v>9</v>
      </c>
      <c r="B345" s="187">
        <f t="shared" si="19"/>
        <v>10725.989000000001</v>
      </c>
      <c r="C345" s="187">
        <v>6483.8900000000012</v>
      </c>
      <c r="D345" s="187">
        <v>1203.3630000000001</v>
      </c>
      <c r="E345" s="187">
        <v>656.62000000000023</v>
      </c>
      <c r="F345" s="187">
        <v>298.48599999999999</v>
      </c>
      <c r="G345" s="187">
        <v>1027.3439999999998</v>
      </c>
      <c r="H345" s="187">
        <v>171.50000000000003</v>
      </c>
      <c r="I345" s="187">
        <v>132.65</v>
      </c>
      <c r="J345" s="187">
        <v>752.13599999999997</v>
      </c>
    </row>
    <row r="346" spans="1:11" s="113" customFormat="1" ht="9" customHeight="1">
      <c r="A346" s="113" t="s">
        <v>10</v>
      </c>
      <c r="B346" s="193">
        <f t="shared" si="19"/>
        <v>29035.346999999998</v>
      </c>
      <c r="C346" s="193">
        <v>21774.234999999997</v>
      </c>
      <c r="D346" s="193">
        <v>2346.88</v>
      </c>
      <c r="E346" s="193">
        <v>0</v>
      </c>
      <c r="F346" s="193">
        <v>418.90799999999996</v>
      </c>
      <c r="G346" s="193">
        <v>2707.8949999999995</v>
      </c>
      <c r="H346" s="193">
        <v>315.89299999999997</v>
      </c>
      <c r="I346" s="193">
        <v>0</v>
      </c>
      <c r="J346" s="193">
        <v>1471.5359999999998</v>
      </c>
      <c r="K346" s="179"/>
    </row>
    <row r="347" spans="1:11" s="113" customFormat="1" ht="9" customHeight="1">
      <c r="A347" s="184" t="s">
        <v>11</v>
      </c>
      <c r="B347" s="193">
        <f t="shared" si="19"/>
        <v>7379.9920000000002</v>
      </c>
      <c r="C347" s="193">
        <v>4677.32</v>
      </c>
      <c r="D347" s="193">
        <v>989.01700000000017</v>
      </c>
      <c r="E347" s="193">
        <v>520.47100000000012</v>
      </c>
      <c r="F347" s="193">
        <v>199.256</v>
      </c>
      <c r="G347" s="193">
        <v>478.18</v>
      </c>
      <c r="H347" s="193">
        <v>120.8</v>
      </c>
      <c r="I347" s="193">
        <v>64.78</v>
      </c>
      <c r="J347" s="193">
        <v>330.16800000000006</v>
      </c>
      <c r="K347" s="179"/>
    </row>
    <row r="348" spans="1:11" s="113" customFormat="1" ht="9" customHeight="1">
      <c r="A348" s="184" t="s">
        <v>12</v>
      </c>
      <c r="B348" s="193">
        <f t="shared" si="19"/>
        <v>14342.496000000001</v>
      </c>
      <c r="C348" s="193">
        <v>8215.0820000000003</v>
      </c>
      <c r="D348" s="193">
        <v>1546.499</v>
      </c>
      <c r="E348" s="193">
        <v>1607.7269999999999</v>
      </c>
      <c r="F348" s="193">
        <v>407.16100000000006</v>
      </c>
      <c r="G348" s="193">
        <v>1551.0980000000002</v>
      </c>
      <c r="H348" s="193">
        <v>180.90100000000001</v>
      </c>
      <c r="I348" s="193">
        <v>165.964</v>
      </c>
      <c r="J348" s="193">
        <v>668.06400000000019</v>
      </c>
    </row>
    <row r="349" spans="1:11" s="113" customFormat="1" ht="9" customHeight="1">
      <c r="A349" s="120" t="s">
        <v>13</v>
      </c>
      <c r="B349" s="187">
        <f t="shared" si="19"/>
        <v>17618.29</v>
      </c>
      <c r="C349" s="187">
        <v>10618.726999999997</v>
      </c>
      <c r="D349" s="187">
        <v>2278.4050000000002</v>
      </c>
      <c r="E349" s="187">
        <v>2491.1799999999998</v>
      </c>
      <c r="F349" s="187">
        <v>481.43799999999999</v>
      </c>
      <c r="G349" s="187">
        <v>985.22399999999982</v>
      </c>
      <c r="H349" s="187">
        <v>152.42899999999997</v>
      </c>
      <c r="I349" s="187">
        <v>133.899</v>
      </c>
      <c r="J349" s="187">
        <v>476.98800000000011</v>
      </c>
    </row>
    <row r="350" spans="1:11" s="113" customFormat="1" ht="9" customHeight="1">
      <c r="A350" s="184" t="s">
        <v>14</v>
      </c>
      <c r="B350" s="193">
        <f t="shared" si="19"/>
        <v>11290.045999999998</v>
      </c>
      <c r="C350" s="193">
        <v>7117.063000000001</v>
      </c>
      <c r="D350" s="193">
        <v>1448.1169999999997</v>
      </c>
      <c r="E350" s="193">
        <v>1033.3899999999996</v>
      </c>
      <c r="F350" s="193">
        <v>372.06700000000001</v>
      </c>
      <c r="G350" s="193">
        <v>743.71100000000001</v>
      </c>
      <c r="H350" s="193">
        <v>123.82999999999997</v>
      </c>
      <c r="I350" s="193">
        <v>87.128</v>
      </c>
      <c r="J350" s="193">
        <v>364.73999999999995</v>
      </c>
    </row>
    <row r="351" spans="1:11" s="113" customFormat="1" ht="9" customHeight="1">
      <c r="A351" s="184" t="s">
        <v>15</v>
      </c>
      <c r="B351" s="193">
        <f t="shared" si="19"/>
        <v>18822.579000000002</v>
      </c>
      <c r="C351" s="193">
        <v>10912.420000000002</v>
      </c>
      <c r="D351" s="193">
        <v>2620.5289999999995</v>
      </c>
      <c r="E351" s="193">
        <v>1020.6510000000001</v>
      </c>
      <c r="F351" s="193">
        <v>441.67</v>
      </c>
      <c r="G351" s="193">
        <v>2135.9790000000003</v>
      </c>
      <c r="H351" s="193">
        <v>228.78899999999996</v>
      </c>
      <c r="I351" s="193">
        <v>206.94499999999999</v>
      </c>
      <c r="J351" s="193">
        <v>1255.5960000000002</v>
      </c>
    </row>
    <row r="352" spans="1:11" s="113" customFormat="1" ht="9" customHeight="1">
      <c r="A352" s="184" t="s">
        <v>16</v>
      </c>
      <c r="B352" s="193">
        <f t="shared" si="19"/>
        <v>35855.858</v>
      </c>
      <c r="C352" s="193">
        <v>20044.087999999996</v>
      </c>
      <c r="D352" s="193">
        <v>4850.0280000000002</v>
      </c>
      <c r="E352" s="193">
        <v>2633.19</v>
      </c>
      <c r="F352" s="193">
        <v>807.22199999999998</v>
      </c>
      <c r="G352" s="193">
        <v>4436.4480000000012</v>
      </c>
      <c r="H352" s="193">
        <v>404.73000000000008</v>
      </c>
      <c r="I352" s="193">
        <v>516.33500000000004</v>
      </c>
      <c r="J352" s="193">
        <v>2163.817</v>
      </c>
    </row>
    <row r="353" spans="1:10" s="113" customFormat="1" ht="9" customHeight="1">
      <c r="A353" s="120" t="s">
        <v>17</v>
      </c>
      <c r="B353" s="187">
        <f t="shared" si="19"/>
        <v>15804.758</v>
      </c>
      <c r="C353" s="187">
        <v>9909.1090000000004</v>
      </c>
      <c r="D353" s="187">
        <v>1602.8</v>
      </c>
      <c r="E353" s="187">
        <v>1660.1499999999996</v>
      </c>
      <c r="F353" s="187">
        <v>425.13400000000001</v>
      </c>
      <c r="G353" s="187">
        <v>1251.5210000000002</v>
      </c>
      <c r="H353" s="187">
        <v>185.66900000000004</v>
      </c>
      <c r="I353" s="187">
        <v>161.85499999999999</v>
      </c>
      <c r="J353" s="187">
        <v>608.52</v>
      </c>
    </row>
    <row r="354" spans="1:10" s="113" customFormat="1" ht="9" customHeight="1">
      <c r="A354" s="184" t="s">
        <v>18</v>
      </c>
      <c r="B354" s="193">
        <f t="shared" si="19"/>
        <v>6093.099000000002</v>
      </c>
      <c r="C354" s="193">
        <v>3833.3790000000008</v>
      </c>
      <c r="D354" s="193">
        <v>795.92099999999994</v>
      </c>
      <c r="E354" s="193">
        <v>367.72900000000004</v>
      </c>
      <c r="F354" s="193">
        <v>199.50200000000001</v>
      </c>
      <c r="G354" s="193">
        <v>510.25800000000004</v>
      </c>
      <c r="H354" s="193">
        <v>107.21000000000002</v>
      </c>
      <c r="I354" s="193">
        <v>78.13600000000001</v>
      </c>
      <c r="J354" s="193">
        <v>200.96400000000006</v>
      </c>
    </row>
    <row r="355" spans="1:10" s="113" customFormat="1" ht="9" customHeight="1">
      <c r="A355" s="184" t="s">
        <v>19</v>
      </c>
      <c r="B355" s="193">
        <f t="shared" si="19"/>
        <v>4933.4340000000002</v>
      </c>
      <c r="C355" s="193">
        <v>3160.6530000000002</v>
      </c>
      <c r="D355" s="193">
        <v>666.7890000000001</v>
      </c>
      <c r="E355" s="193">
        <v>270.95</v>
      </c>
      <c r="F355" s="193">
        <v>163.26</v>
      </c>
      <c r="G355" s="193">
        <v>300.31200000000007</v>
      </c>
      <c r="H355" s="193">
        <v>96.16</v>
      </c>
      <c r="I355" s="193">
        <v>62.105000000000011</v>
      </c>
      <c r="J355" s="193">
        <v>213.20499999999998</v>
      </c>
    </row>
    <row r="356" spans="1:10" s="113" customFormat="1" ht="9" customHeight="1">
      <c r="A356" s="184" t="s">
        <v>20</v>
      </c>
      <c r="B356" s="193">
        <f t="shared" si="19"/>
        <v>11353.984</v>
      </c>
      <c r="C356" s="193">
        <v>6994.3140000000003</v>
      </c>
      <c r="D356" s="193">
        <v>1278.4549999999999</v>
      </c>
      <c r="E356" s="193">
        <v>307.64999999999992</v>
      </c>
      <c r="F356" s="193">
        <v>320.04699999999997</v>
      </c>
      <c r="G356" s="193">
        <v>1335</v>
      </c>
      <c r="H356" s="193">
        <v>193.14299999999997</v>
      </c>
      <c r="I356" s="193">
        <v>108.163</v>
      </c>
      <c r="J356" s="193">
        <v>817.21199999999999</v>
      </c>
    </row>
    <row r="357" spans="1:10" s="113" customFormat="1" ht="9" customHeight="1">
      <c r="A357" s="120" t="s">
        <v>21</v>
      </c>
      <c r="B357" s="187">
        <f t="shared" si="19"/>
        <v>18752.277000000002</v>
      </c>
      <c r="C357" s="187">
        <v>11459.706000000002</v>
      </c>
      <c r="D357" s="187">
        <v>1958.0239999999999</v>
      </c>
      <c r="E357" s="187">
        <v>3071.28</v>
      </c>
      <c r="F357" s="187">
        <v>481.56399999999996</v>
      </c>
      <c r="G357" s="187">
        <v>1110.0239999999997</v>
      </c>
      <c r="H357" s="187">
        <v>160.39999999999995</v>
      </c>
      <c r="I357" s="187">
        <v>90.786999999999992</v>
      </c>
      <c r="J357" s="187">
        <v>420.49199999999996</v>
      </c>
    </row>
    <row r="358" spans="1:10" s="113" customFormat="1" ht="9" customHeight="1">
      <c r="A358" s="184" t="s">
        <v>22</v>
      </c>
      <c r="B358" s="193">
        <f t="shared" si="19"/>
        <v>17030.357</v>
      </c>
      <c r="C358" s="193">
        <v>9415.41</v>
      </c>
      <c r="D358" s="193">
        <v>1711.2089999999998</v>
      </c>
      <c r="E358" s="193">
        <v>2504.3000000000002</v>
      </c>
      <c r="F358" s="193">
        <v>544.81700000000012</v>
      </c>
      <c r="G358" s="193">
        <v>1709.655</v>
      </c>
      <c r="H358" s="193">
        <v>191.39599999999996</v>
      </c>
      <c r="I358" s="193">
        <v>164.774</v>
      </c>
      <c r="J358" s="193">
        <v>788.79599999999982</v>
      </c>
    </row>
    <row r="359" spans="1:10" s="113" customFormat="1" ht="9" customHeight="1">
      <c r="A359" s="184" t="s">
        <v>23</v>
      </c>
      <c r="B359" s="193">
        <f t="shared" si="19"/>
        <v>6025.2389999999996</v>
      </c>
      <c r="C359" s="193">
        <v>3516.6329999999998</v>
      </c>
      <c r="D359" s="193">
        <v>869.43399999999997</v>
      </c>
      <c r="E359" s="193">
        <v>429.88999999999987</v>
      </c>
      <c r="F359" s="193">
        <v>268.91299999999995</v>
      </c>
      <c r="G359" s="193">
        <v>507.64799999999991</v>
      </c>
      <c r="H359" s="193">
        <v>93.605000000000004</v>
      </c>
      <c r="I359" s="193">
        <v>62.192</v>
      </c>
      <c r="J359" s="193">
        <v>276.92400000000004</v>
      </c>
    </row>
    <row r="360" spans="1:10" s="113" customFormat="1" ht="9" customHeight="1">
      <c r="A360" s="184" t="s">
        <v>106</v>
      </c>
      <c r="B360" s="193">
        <f t="shared" si="19"/>
        <v>4749.2089999999998</v>
      </c>
      <c r="C360" s="193">
        <v>2933.922</v>
      </c>
      <c r="D360" s="193">
        <v>697.93700000000001</v>
      </c>
      <c r="E360" s="193">
        <v>226.17499999999995</v>
      </c>
      <c r="F360" s="193">
        <v>185.13499999999999</v>
      </c>
      <c r="G360" s="193">
        <v>365.61600000000004</v>
      </c>
      <c r="H360" s="193">
        <v>92.116</v>
      </c>
      <c r="I360" s="193">
        <v>81.544000000000011</v>
      </c>
      <c r="J360" s="193">
        <v>166.76400000000001</v>
      </c>
    </row>
    <row r="361" spans="1:10" s="113" customFormat="1" ht="9" customHeight="1">
      <c r="A361" s="120" t="s">
        <v>25</v>
      </c>
      <c r="B361" s="187">
        <f t="shared" si="19"/>
        <v>10596.091999999999</v>
      </c>
      <c r="C361" s="187">
        <v>6815.8799999999992</v>
      </c>
      <c r="D361" s="187">
        <v>1050.6989999999998</v>
      </c>
      <c r="E361" s="187">
        <v>1117.51</v>
      </c>
      <c r="F361" s="187">
        <v>249.23900000000003</v>
      </c>
      <c r="G361" s="187">
        <v>764.54000000000008</v>
      </c>
      <c r="H361" s="187">
        <v>147.24</v>
      </c>
      <c r="I361" s="187">
        <v>99.313000000000002</v>
      </c>
      <c r="J361" s="187">
        <v>351.67099999999999</v>
      </c>
    </row>
    <row r="362" spans="1:10" s="113" customFormat="1" ht="9" customHeight="1">
      <c r="A362" s="184" t="s">
        <v>26</v>
      </c>
      <c r="B362" s="193">
        <f t="shared" si="19"/>
        <v>9096.6590000000015</v>
      </c>
      <c r="C362" s="193">
        <v>5477.5239999999994</v>
      </c>
      <c r="D362" s="193">
        <v>1184.7789999999998</v>
      </c>
      <c r="E362" s="193">
        <v>520.92499999999995</v>
      </c>
      <c r="F362" s="193">
        <v>263.70400000000001</v>
      </c>
      <c r="G362" s="193">
        <v>823.96799999999996</v>
      </c>
      <c r="H362" s="193">
        <v>144.01</v>
      </c>
      <c r="I362" s="193">
        <v>164.86099999999999</v>
      </c>
      <c r="J362" s="193">
        <v>516.88800000000003</v>
      </c>
    </row>
    <row r="363" spans="1:10" s="113" customFormat="1" ht="9" customHeight="1">
      <c r="A363" s="184" t="s">
        <v>27</v>
      </c>
      <c r="B363" s="193">
        <f t="shared" si="19"/>
        <v>9106.1049999999996</v>
      </c>
      <c r="C363" s="193">
        <v>5635.1809999999996</v>
      </c>
      <c r="D363" s="193">
        <v>1199.2190000000001</v>
      </c>
      <c r="E363" s="193">
        <v>309.06</v>
      </c>
      <c r="F363" s="193">
        <v>254.32399999999998</v>
      </c>
      <c r="G363" s="193">
        <v>760.94400000000007</v>
      </c>
      <c r="H363" s="193">
        <v>206.29999999999998</v>
      </c>
      <c r="I363" s="193">
        <v>174.785</v>
      </c>
      <c r="J363" s="193">
        <v>566.29200000000014</v>
      </c>
    </row>
    <row r="364" spans="1:10" s="113" customFormat="1" ht="9" customHeight="1">
      <c r="A364" s="184" t="s">
        <v>28</v>
      </c>
      <c r="B364" s="193">
        <f t="shared" si="19"/>
        <v>8307.344000000001</v>
      </c>
      <c r="C364" s="193">
        <v>4742.8580000000002</v>
      </c>
      <c r="D364" s="193">
        <v>1089.2449999999999</v>
      </c>
      <c r="E364" s="193">
        <v>855.99800000000016</v>
      </c>
      <c r="F364" s="193">
        <v>326.19099999999997</v>
      </c>
      <c r="G364" s="193">
        <v>630</v>
      </c>
      <c r="H364" s="193">
        <v>117.65700000000001</v>
      </c>
      <c r="I364" s="193">
        <v>111.10299999999999</v>
      </c>
      <c r="J364" s="193">
        <v>434.29200000000014</v>
      </c>
    </row>
    <row r="365" spans="1:10" s="113" customFormat="1" ht="9" customHeight="1">
      <c r="A365" s="120" t="s">
        <v>29</v>
      </c>
      <c r="B365" s="187">
        <f t="shared" si="19"/>
        <v>11958.101000000002</v>
      </c>
      <c r="C365" s="187">
        <v>7791.0680000000002</v>
      </c>
      <c r="D365" s="187">
        <v>1509.6849999999999</v>
      </c>
      <c r="E365" s="187">
        <v>522.04</v>
      </c>
      <c r="F365" s="187">
        <v>308.76799999999997</v>
      </c>
      <c r="G365" s="187">
        <v>959.66099999999994</v>
      </c>
      <c r="H365" s="187">
        <v>188.07299999999995</v>
      </c>
      <c r="I365" s="187">
        <v>143.54599999999999</v>
      </c>
      <c r="J365" s="187">
        <v>535.2600000000001</v>
      </c>
    </row>
    <row r="366" spans="1:10" s="113" customFormat="1" ht="9" customHeight="1">
      <c r="A366" s="184" t="s">
        <v>30</v>
      </c>
      <c r="B366" s="193">
        <f t="shared" si="19"/>
        <v>4396.5589999999993</v>
      </c>
      <c r="C366" s="193">
        <v>2748.261</v>
      </c>
      <c r="D366" s="193">
        <v>603.98500000000001</v>
      </c>
      <c r="E366" s="193">
        <v>266.02</v>
      </c>
      <c r="F366" s="193">
        <v>158.99900000000002</v>
      </c>
      <c r="G366" s="193">
        <v>339.815</v>
      </c>
      <c r="H366" s="193">
        <v>65.91</v>
      </c>
      <c r="I366" s="193">
        <v>50.896999999999998</v>
      </c>
      <c r="J366" s="193">
        <v>162.67200000000003</v>
      </c>
    </row>
    <row r="367" spans="1:10" s="113" customFormat="1" ht="9" customHeight="1">
      <c r="A367" s="184" t="s">
        <v>31</v>
      </c>
      <c r="B367" s="193">
        <f t="shared" si="19"/>
        <v>26453.022000000004</v>
      </c>
      <c r="C367" s="193">
        <v>15734.079</v>
      </c>
      <c r="D367" s="193">
        <v>2628.7099999999996</v>
      </c>
      <c r="E367" s="193">
        <v>3522.0059999999999</v>
      </c>
      <c r="F367" s="193">
        <v>704.80100000000004</v>
      </c>
      <c r="G367" s="193">
        <v>2254.7759999999998</v>
      </c>
      <c r="H367" s="193">
        <v>245.85700000000003</v>
      </c>
      <c r="I367" s="193">
        <v>244.321</v>
      </c>
      <c r="J367" s="193">
        <v>1118.472</v>
      </c>
    </row>
    <row r="368" spans="1:10" s="113" customFormat="1" ht="9" customHeight="1">
      <c r="A368" s="184" t="s">
        <v>32</v>
      </c>
      <c r="B368" s="193">
        <f t="shared" si="19"/>
        <v>6927.7720000000008</v>
      </c>
      <c r="C368" s="193">
        <v>3888.1190000000006</v>
      </c>
      <c r="D368" s="193">
        <v>940.529</v>
      </c>
      <c r="E368" s="193">
        <v>674.6389999999999</v>
      </c>
      <c r="F368" s="193">
        <v>271.78700000000003</v>
      </c>
      <c r="G368" s="193">
        <v>577.27200000000005</v>
      </c>
      <c r="H368" s="193">
        <v>104.43199999999999</v>
      </c>
      <c r="I368" s="193">
        <v>101.02199999999999</v>
      </c>
      <c r="J368" s="193">
        <v>369.97200000000004</v>
      </c>
    </row>
    <row r="369" spans="1:11" s="113" customFormat="1" ht="9" customHeight="1">
      <c r="A369" s="120" t="s">
        <v>33</v>
      </c>
      <c r="B369" s="187">
        <f t="shared" si="19"/>
        <v>6891.7069999999994</v>
      </c>
      <c r="C369" s="187">
        <v>4480.5019999999995</v>
      </c>
      <c r="D369" s="187">
        <v>784.92100000000005</v>
      </c>
      <c r="E369" s="187">
        <v>613.29</v>
      </c>
      <c r="F369" s="187">
        <v>184.62800000000001</v>
      </c>
      <c r="G369" s="187">
        <v>432.19600000000003</v>
      </c>
      <c r="H369" s="187">
        <v>81.37</v>
      </c>
      <c r="I369" s="187">
        <v>56.223999999999997</v>
      </c>
      <c r="J369" s="187">
        <v>258.57599999999996</v>
      </c>
    </row>
    <row r="370" spans="1:11" s="133" customFormat="1" ht="9" customHeight="1">
      <c r="A370" s="117"/>
      <c r="B370" s="190"/>
      <c r="C370" s="190"/>
      <c r="D370" s="190"/>
      <c r="E370" s="190"/>
      <c r="F370" s="190"/>
      <c r="G370" s="190"/>
      <c r="H370" s="190"/>
      <c r="I370" s="190"/>
      <c r="J370" s="190"/>
    </row>
    <row r="371" spans="1:11" s="113" customFormat="1" ht="9" customHeight="1">
      <c r="A371" s="191">
        <v>2008</v>
      </c>
      <c r="B371" s="119"/>
      <c r="C371" s="119"/>
    </row>
    <row r="372" spans="1:11" s="113" customFormat="1" ht="9" customHeight="1">
      <c r="A372" s="140" t="s">
        <v>1</v>
      </c>
      <c r="B372" s="183">
        <f>SUM(B374:B405)</f>
        <v>418980.50799999997</v>
      </c>
      <c r="C372" s="183">
        <f t="shared" ref="C372:J372" si="20">SUM(C374:C405)</f>
        <v>249569.48099999994</v>
      </c>
      <c r="D372" s="183">
        <f t="shared" si="20"/>
        <v>47689.913</v>
      </c>
      <c r="E372" s="183">
        <f t="shared" si="20"/>
        <v>38297.090000000004</v>
      </c>
      <c r="F372" s="183">
        <f t="shared" si="20"/>
        <v>12469.532000000001</v>
      </c>
      <c r="G372" s="183">
        <f t="shared" si="20"/>
        <v>39251.457999999999</v>
      </c>
      <c r="H372" s="183">
        <f t="shared" si="20"/>
        <v>6000.0000000000009</v>
      </c>
      <c r="I372" s="183">
        <f t="shared" si="20"/>
        <v>4256.6580000000004</v>
      </c>
      <c r="J372" s="183">
        <f t="shared" si="20"/>
        <v>21446.376</v>
      </c>
    </row>
    <row r="373" spans="1:11" s="113" customFormat="1" ht="3.95" customHeight="1">
      <c r="A373" s="140"/>
      <c r="B373" s="183"/>
      <c r="C373" s="183"/>
      <c r="D373" s="183"/>
      <c r="E373" s="183"/>
    </row>
    <row r="374" spans="1:11" s="113" customFormat="1" ht="9" customHeight="1">
      <c r="A374" s="184" t="s">
        <v>104</v>
      </c>
      <c r="B374" s="193">
        <f>SUM(C374:J374)</f>
        <v>4899.322000000001</v>
      </c>
      <c r="C374" s="193">
        <v>3104.6610000000005</v>
      </c>
      <c r="D374" s="193">
        <v>687.63200000000006</v>
      </c>
      <c r="E374" s="193">
        <v>146.56000000000003</v>
      </c>
      <c r="F374" s="193">
        <v>196.994</v>
      </c>
      <c r="G374" s="193">
        <v>411.11999999999995</v>
      </c>
      <c r="H374" s="193">
        <v>93.458000000000013</v>
      </c>
      <c r="I374" s="193">
        <v>62.145000000000003</v>
      </c>
      <c r="J374" s="193">
        <v>196.75200000000007</v>
      </c>
    </row>
    <row r="375" spans="1:11" s="113" customFormat="1" ht="9" customHeight="1">
      <c r="A375" s="184" t="s">
        <v>3</v>
      </c>
      <c r="B375" s="193">
        <f t="shared" ref="B375:B405" si="21">SUM(C375:J375)</f>
        <v>10948.154</v>
      </c>
      <c r="C375" s="193">
        <v>6941.7560000000003</v>
      </c>
      <c r="D375" s="193">
        <v>1018.8359999999999</v>
      </c>
      <c r="E375" s="193">
        <v>281.78000000000003</v>
      </c>
      <c r="F375" s="193">
        <v>361.279</v>
      </c>
      <c r="G375" s="193">
        <v>1114.1280000000002</v>
      </c>
      <c r="H375" s="193">
        <v>244.07000000000005</v>
      </c>
      <c r="I375" s="193">
        <v>134.46100000000001</v>
      </c>
      <c r="J375" s="193">
        <v>851.84399999999971</v>
      </c>
    </row>
    <row r="376" spans="1:11" s="113" customFormat="1" ht="9" customHeight="1">
      <c r="A376" s="184" t="s">
        <v>105</v>
      </c>
      <c r="B376" s="193">
        <f t="shared" si="21"/>
        <v>3207</v>
      </c>
      <c r="C376" s="193">
        <v>2080.3510000000001</v>
      </c>
      <c r="D376" s="193">
        <v>482.45699999999999</v>
      </c>
      <c r="E376" s="193">
        <v>59.378</v>
      </c>
      <c r="F376" s="193">
        <v>95.183000000000007</v>
      </c>
      <c r="G376" s="193">
        <v>199.99299999999999</v>
      </c>
      <c r="H376" s="193">
        <v>120.57399999999998</v>
      </c>
      <c r="I376" s="193">
        <v>42.44</v>
      </c>
      <c r="J376" s="193">
        <v>126.62399999999997</v>
      </c>
    </row>
    <row r="377" spans="1:11" s="113" customFormat="1" ht="9" customHeight="1">
      <c r="A377" s="120" t="s">
        <v>5</v>
      </c>
      <c r="B377" s="187">
        <f t="shared" si="21"/>
        <v>4887.8709999999992</v>
      </c>
      <c r="C377" s="187">
        <v>2920.24</v>
      </c>
      <c r="D377" s="187">
        <v>774.827</v>
      </c>
      <c r="E377" s="187">
        <v>370.60999999999996</v>
      </c>
      <c r="F377" s="187">
        <v>146.36699999999999</v>
      </c>
      <c r="G377" s="187">
        <v>288.76499999999999</v>
      </c>
      <c r="H377" s="187">
        <v>93.439999999999984</v>
      </c>
      <c r="I377" s="187">
        <v>74.453999999999994</v>
      </c>
      <c r="J377" s="187">
        <v>219.16800000000003</v>
      </c>
    </row>
    <row r="378" spans="1:11" s="113" customFormat="1" ht="9" customHeight="1">
      <c r="A378" s="184" t="s">
        <v>6</v>
      </c>
      <c r="B378" s="193">
        <f t="shared" si="21"/>
        <v>10053.218000000001</v>
      </c>
      <c r="C378" s="193">
        <v>6819.6260000000011</v>
      </c>
      <c r="D378" s="193">
        <v>928.19699999999989</v>
      </c>
      <c r="E378" s="193">
        <v>312.57300000000004</v>
      </c>
      <c r="F378" s="193">
        <v>219.50499999999997</v>
      </c>
      <c r="G378" s="193">
        <v>955.85799999999983</v>
      </c>
      <c r="H378" s="193">
        <v>169.50699999999998</v>
      </c>
      <c r="I378" s="193">
        <v>174.131</v>
      </c>
      <c r="J378" s="193">
        <v>473.82100000000008</v>
      </c>
    </row>
    <row r="379" spans="1:11" s="113" customFormat="1" ht="9" customHeight="1">
      <c r="A379" s="184" t="s">
        <v>7</v>
      </c>
      <c r="B379" s="193">
        <f t="shared" si="21"/>
        <v>3422.6040000000007</v>
      </c>
      <c r="C379" s="193">
        <v>2048.52</v>
      </c>
      <c r="D379" s="193">
        <v>616.173</v>
      </c>
      <c r="E379" s="193">
        <v>94.52</v>
      </c>
      <c r="F379" s="193">
        <v>151.09899999999999</v>
      </c>
      <c r="G379" s="193">
        <v>217.48399999999998</v>
      </c>
      <c r="H379" s="193">
        <v>91.228000000000009</v>
      </c>
      <c r="I379" s="193">
        <v>46.991999999999997</v>
      </c>
      <c r="J379" s="193">
        <v>156.58800000000005</v>
      </c>
    </row>
    <row r="380" spans="1:11" s="113" customFormat="1" ht="9" customHeight="1">
      <c r="A380" s="184" t="s">
        <v>8</v>
      </c>
      <c r="B380" s="193">
        <f t="shared" si="21"/>
        <v>21923.087</v>
      </c>
      <c r="C380" s="193">
        <v>11400.518000000002</v>
      </c>
      <c r="D380" s="193">
        <v>2282.5609999999997</v>
      </c>
      <c r="E380" s="193">
        <v>4349.1899999999996</v>
      </c>
      <c r="F380" s="193">
        <v>782.27100000000019</v>
      </c>
      <c r="G380" s="193">
        <v>1638.3839999999998</v>
      </c>
      <c r="H380" s="193">
        <v>249.345</v>
      </c>
      <c r="I380" s="193">
        <v>214.59399999999997</v>
      </c>
      <c r="J380" s="193">
        <v>1006.2239999999998</v>
      </c>
    </row>
    <row r="381" spans="1:11" s="113" customFormat="1" ht="9" customHeight="1">
      <c r="A381" s="120" t="s">
        <v>9</v>
      </c>
      <c r="B381" s="187">
        <f t="shared" si="21"/>
        <v>11837.998</v>
      </c>
      <c r="C381" s="187">
        <v>6931.2780000000002</v>
      </c>
      <c r="D381" s="187">
        <v>1286.125</v>
      </c>
      <c r="E381" s="187">
        <v>785.92899999999997</v>
      </c>
      <c r="F381" s="187">
        <v>432.06699999999995</v>
      </c>
      <c r="G381" s="187">
        <v>1235.3479999999997</v>
      </c>
      <c r="H381" s="187">
        <v>207.00999999999996</v>
      </c>
      <c r="I381" s="187">
        <v>143.64600000000002</v>
      </c>
      <c r="J381" s="187">
        <v>816.59499999999991</v>
      </c>
    </row>
    <row r="382" spans="1:11" s="113" customFormat="1" ht="9" customHeight="1">
      <c r="A382" s="113" t="s">
        <v>10</v>
      </c>
      <c r="B382" s="193">
        <f t="shared" si="21"/>
        <v>31884.787999999997</v>
      </c>
      <c r="C382" s="193">
        <v>23693.874999999996</v>
      </c>
      <c r="D382" s="193">
        <v>2549.7060000000001</v>
      </c>
      <c r="E382" s="193">
        <v>0</v>
      </c>
      <c r="F382" s="193">
        <v>448.79900000000004</v>
      </c>
      <c r="G382" s="193">
        <v>3252.1910000000003</v>
      </c>
      <c r="H382" s="193">
        <v>376.005</v>
      </c>
      <c r="I382" s="193">
        <v>0</v>
      </c>
      <c r="J382" s="193">
        <v>1564.2120000000004</v>
      </c>
      <c r="K382" s="179"/>
    </row>
    <row r="383" spans="1:11" s="113" customFormat="1" ht="9" customHeight="1">
      <c r="A383" s="184" t="s">
        <v>11</v>
      </c>
      <c r="B383" s="193">
        <f t="shared" si="21"/>
        <v>8203.8649999999998</v>
      </c>
      <c r="C383" s="193">
        <v>5063.7749999999996</v>
      </c>
      <c r="D383" s="193">
        <v>1068.414</v>
      </c>
      <c r="E383" s="193">
        <v>623.75999999999988</v>
      </c>
      <c r="F383" s="193">
        <v>289.86199999999997</v>
      </c>
      <c r="G383" s="193">
        <v>570.74099999999999</v>
      </c>
      <c r="H383" s="193">
        <v>141.69999999999999</v>
      </c>
      <c r="I383" s="193">
        <v>69.667000000000002</v>
      </c>
      <c r="J383" s="193">
        <v>375.94600000000003</v>
      </c>
      <c r="K383" s="179"/>
    </row>
    <row r="384" spans="1:11" s="113" customFormat="1" ht="9" customHeight="1">
      <c r="A384" s="184" t="s">
        <v>12</v>
      </c>
      <c r="B384" s="193">
        <f t="shared" si="21"/>
        <v>16240.364999999998</v>
      </c>
      <c r="C384" s="193">
        <v>8981.1550000000007</v>
      </c>
      <c r="D384" s="193">
        <v>1689.9110000000001</v>
      </c>
      <c r="E384" s="193">
        <v>1929.6990000000001</v>
      </c>
      <c r="F384" s="193">
        <v>539.68399999999997</v>
      </c>
      <c r="G384" s="193">
        <v>1853.7120000000004</v>
      </c>
      <c r="H384" s="193">
        <v>217.63000000000002</v>
      </c>
      <c r="I384" s="193">
        <v>182.78299999999999</v>
      </c>
      <c r="J384" s="193">
        <v>845.79099999999994</v>
      </c>
    </row>
    <row r="385" spans="1:10" s="113" customFormat="1" ht="9" customHeight="1">
      <c r="A385" s="120" t="s">
        <v>13</v>
      </c>
      <c r="B385" s="187">
        <f t="shared" si="21"/>
        <v>19460.411999999997</v>
      </c>
      <c r="C385" s="187">
        <v>11294.875999999998</v>
      </c>
      <c r="D385" s="187">
        <v>2519.9719999999998</v>
      </c>
      <c r="E385" s="187">
        <v>2979.7780000000002</v>
      </c>
      <c r="F385" s="187">
        <v>545.005</v>
      </c>
      <c r="G385" s="187">
        <v>1167.864</v>
      </c>
      <c r="H385" s="187">
        <v>178.52700000000004</v>
      </c>
      <c r="I385" s="187">
        <v>143.74200000000002</v>
      </c>
      <c r="J385" s="187">
        <v>630.6479999999998</v>
      </c>
    </row>
    <row r="386" spans="1:10" s="113" customFormat="1" ht="9" customHeight="1">
      <c r="A386" s="184" t="s">
        <v>14</v>
      </c>
      <c r="B386" s="193">
        <f t="shared" si="21"/>
        <v>12511.934999999996</v>
      </c>
      <c r="C386" s="193">
        <v>7683.1909999999998</v>
      </c>
      <c r="D386" s="193">
        <v>1543.2870000000003</v>
      </c>
      <c r="E386" s="193">
        <v>1243.21</v>
      </c>
      <c r="F386" s="193">
        <v>432.29899999999998</v>
      </c>
      <c r="G386" s="193">
        <v>889.22599999999977</v>
      </c>
      <c r="H386" s="193">
        <v>150.96</v>
      </c>
      <c r="I386" s="193">
        <v>92.245999999999995</v>
      </c>
      <c r="J386" s="193">
        <v>477.51600000000002</v>
      </c>
    </row>
    <row r="387" spans="1:10" s="113" customFormat="1" ht="9" customHeight="1">
      <c r="A387" s="184" t="s">
        <v>15</v>
      </c>
      <c r="B387" s="193">
        <f t="shared" si="21"/>
        <v>20828.486000000001</v>
      </c>
      <c r="C387" s="193">
        <v>11767.207</v>
      </c>
      <c r="D387" s="193">
        <v>2747.2059999999997</v>
      </c>
      <c r="E387" s="193">
        <v>1227.5700000000004</v>
      </c>
      <c r="F387" s="193">
        <v>583.23500000000001</v>
      </c>
      <c r="G387" s="193">
        <v>2562.674</v>
      </c>
      <c r="H387" s="193">
        <v>269.55999999999995</v>
      </c>
      <c r="I387" s="193">
        <v>223.846</v>
      </c>
      <c r="J387" s="193">
        <v>1447.1879999999999</v>
      </c>
    </row>
    <row r="388" spans="1:10" s="113" customFormat="1" ht="9" customHeight="1">
      <c r="A388" s="184" t="s">
        <v>16</v>
      </c>
      <c r="B388" s="193">
        <f t="shared" si="21"/>
        <v>40604.398999999998</v>
      </c>
      <c r="C388" s="193">
        <v>22208.526999999998</v>
      </c>
      <c r="D388" s="193">
        <v>5099.2640000000001</v>
      </c>
      <c r="E388" s="193">
        <v>3175.5499999999997</v>
      </c>
      <c r="F388" s="193">
        <v>1019.317</v>
      </c>
      <c r="G388" s="193">
        <v>5362.8239999999996</v>
      </c>
      <c r="H388" s="193">
        <v>477.16100000000006</v>
      </c>
      <c r="I388" s="193">
        <v>549.76900000000001</v>
      </c>
      <c r="J388" s="193">
        <v>2711.9869999999996</v>
      </c>
    </row>
    <row r="389" spans="1:10" s="113" customFormat="1" ht="9" customHeight="1">
      <c r="A389" s="120" t="s">
        <v>17</v>
      </c>
      <c r="B389" s="187">
        <f t="shared" si="21"/>
        <v>17424.633999999998</v>
      </c>
      <c r="C389" s="187">
        <v>10638.914999999999</v>
      </c>
      <c r="D389" s="187">
        <v>1693.9370000000001</v>
      </c>
      <c r="E389" s="187">
        <v>1993.7200000000005</v>
      </c>
      <c r="F389" s="187">
        <v>428.39</v>
      </c>
      <c r="G389" s="187">
        <v>1479.4819999999997</v>
      </c>
      <c r="H389" s="187">
        <v>216.26000000000002</v>
      </c>
      <c r="I389" s="187">
        <v>176.15800000000002</v>
      </c>
      <c r="J389" s="187">
        <v>797.77199999999993</v>
      </c>
    </row>
    <row r="390" spans="1:10" s="113" customFormat="1" ht="9" customHeight="1">
      <c r="A390" s="184" t="s">
        <v>18</v>
      </c>
      <c r="B390" s="193">
        <f t="shared" si="21"/>
        <v>6712.1390000000001</v>
      </c>
      <c r="C390" s="193">
        <v>4119.5789999999997</v>
      </c>
      <c r="D390" s="193">
        <v>837.89399999999989</v>
      </c>
      <c r="E390" s="193">
        <v>443.98000000000013</v>
      </c>
      <c r="F390" s="193">
        <v>237.024</v>
      </c>
      <c r="G390" s="193">
        <v>611.96</v>
      </c>
      <c r="H390" s="193">
        <v>128.13200000000001</v>
      </c>
      <c r="I390" s="193">
        <v>82.602000000000004</v>
      </c>
      <c r="J390" s="193">
        <v>250.96799999999996</v>
      </c>
    </row>
    <row r="391" spans="1:10" s="113" customFormat="1" ht="9" customHeight="1">
      <c r="A391" s="184" t="s">
        <v>19</v>
      </c>
      <c r="B391" s="193">
        <f t="shared" si="21"/>
        <v>5404.4820000000009</v>
      </c>
      <c r="C391" s="193">
        <v>3398.0810000000001</v>
      </c>
      <c r="D391" s="193">
        <v>719.74299999999994</v>
      </c>
      <c r="E391" s="193">
        <v>325.82999999999993</v>
      </c>
      <c r="F391" s="193">
        <v>168.34899999999996</v>
      </c>
      <c r="G391" s="193">
        <v>357.72399999999999</v>
      </c>
      <c r="H391" s="193">
        <v>115.64399999999998</v>
      </c>
      <c r="I391" s="193">
        <v>61.350999999999992</v>
      </c>
      <c r="J391" s="193">
        <v>257.75999999999993</v>
      </c>
    </row>
    <row r="392" spans="1:10" s="113" customFormat="1" ht="9" customHeight="1">
      <c r="A392" s="184" t="s">
        <v>20</v>
      </c>
      <c r="B392" s="193">
        <f t="shared" si="21"/>
        <v>12755.15</v>
      </c>
      <c r="C392" s="193">
        <v>7732.1819999999998</v>
      </c>
      <c r="D392" s="193">
        <v>1396.7230000000002</v>
      </c>
      <c r="E392" s="193">
        <v>370.65</v>
      </c>
      <c r="F392" s="193">
        <v>415.46099999999996</v>
      </c>
      <c r="G392" s="193">
        <v>1611.0239999999997</v>
      </c>
      <c r="H392" s="193">
        <v>229.95800000000003</v>
      </c>
      <c r="I392" s="193">
        <v>118.60900000000001</v>
      </c>
      <c r="J392" s="193">
        <v>880.54300000000023</v>
      </c>
    </row>
    <row r="393" spans="1:10" s="113" customFormat="1" ht="9" customHeight="1">
      <c r="A393" s="120" t="s">
        <v>21</v>
      </c>
      <c r="B393" s="187">
        <f t="shared" si="21"/>
        <v>20741.650000000001</v>
      </c>
      <c r="C393" s="187">
        <v>12137.406000000001</v>
      </c>
      <c r="D393" s="187">
        <v>2122.2349999999997</v>
      </c>
      <c r="E393" s="187">
        <v>3672.3809999999994</v>
      </c>
      <c r="F393" s="187">
        <v>570.86199999999997</v>
      </c>
      <c r="G393" s="187">
        <v>1317.576</v>
      </c>
      <c r="H393" s="187">
        <v>189.43599999999998</v>
      </c>
      <c r="I393" s="187">
        <v>95.477999999999994</v>
      </c>
      <c r="J393" s="187">
        <v>636.27600000000018</v>
      </c>
    </row>
    <row r="394" spans="1:10" s="113" customFormat="1" ht="9" customHeight="1">
      <c r="A394" s="184" t="s">
        <v>22</v>
      </c>
      <c r="B394" s="193">
        <f t="shared" si="21"/>
        <v>19395.572999999997</v>
      </c>
      <c r="C394" s="193">
        <v>10278.782999999999</v>
      </c>
      <c r="D394" s="193">
        <v>1893.9150000000002</v>
      </c>
      <c r="E394" s="193">
        <v>3010.7299999999991</v>
      </c>
      <c r="F394" s="193">
        <v>743.83500000000004</v>
      </c>
      <c r="G394" s="193">
        <v>2056.6539999999995</v>
      </c>
      <c r="H394" s="193">
        <v>227.8</v>
      </c>
      <c r="I394" s="193">
        <v>177.44099999999997</v>
      </c>
      <c r="J394" s="193">
        <v>1006.4149999999997</v>
      </c>
    </row>
    <row r="395" spans="1:10" s="113" customFormat="1" ht="9" customHeight="1">
      <c r="A395" s="184" t="s">
        <v>23</v>
      </c>
      <c r="B395" s="193">
        <f t="shared" si="21"/>
        <v>6608.3429999999998</v>
      </c>
      <c r="C395" s="193">
        <v>3776.0160000000001</v>
      </c>
      <c r="D395" s="193">
        <v>946.76199999999994</v>
      </c>
      <c r="E395" s="193">
        <v>516.53000000000009</v>
      </c>
      <c r="F395" s="193">
        <v>254.49100000000001</v>
      </c>
      <c r="G395" s="193">
        <v>616.82400000000007</v>
      </c>
      <c r="H395" s="193">
        <v>114.52800000000001</v>
      </c>
      <c r="I395" s="193">
        <v>66.776999999999987</v>
      </c>
      <c r="J395" s="193">
        <v>316.41499999999996</v>
      </c>
    </row>
    <row r="396" spans="1:10" s="113" customFormat="1" ht="9" customHeight="1">
      <c r="A396" s="184" t="s">
        <v>106</v>
      </c>
      <c r="B396" s="193">
        <f t="shared" si="21"/>
        <v>5167.2000000000007</v>
      </c>
      <c r="C396" s="193">
        <v>3086.1639999999998</v>
      </c>
      <c r="D396" s="193">
        <v>751.76</v>
      </c>
      <c r="E396" s="193">
        <v>272.17999999999995</v>
      </c>
      <c r="F396" s="193">
        <v>203.71200000000002</v>
      </c>
      <c r="G396" s="193">
        <v>454.94199999999989</v>
      </c>
      <c r="H396" s="193">
        <v>122.15999999999997</v>
      </c>
      <c r="I396" s="193">
        <v>88.379000000000005</v>
      </c>
      <c r="J396" s="193">
        <v>187.90299999999996</v>
      </c>
    </row>
    <row r="397" spans="1:10" s="113" customFormat="1" ht="9" customHeight="1">
      <c r="A397" s="120" t="s">
        <v>25</v>
      </c>
      <c r="B397" s="187">
        <f t="shared" si="21"/>
        <v>11722.547000000002</v>
      </c>
      <c r="C397" s="187">
        <v>7328.9409999999998</v>
      </c>
      <c r="D397" s="187">
        <v>1093.4179999999999</v>
      </c>
      <c r="E397" s="187">
        <v>1342.8429999999998</v>
      </c>
      <c r="F397" s="187">
        <v>329.14499999999998</v>
      </c>
      <c r="G397" s="187">
        <v>913.44</v>
      </c>
      <c r="H397" s="187">
        <v>172.76999999999998</v>
      </c>
      <c r="I397" s="187">
        <v>104.70999999999998</v>
      </c>
      <c r="J397" s="187">
        <v>437.28</v>
      </c>
    </row>
    <row r="398" spans="1:10" s="113" customFormat="1" ht="9" customHeight="1">
      <c r="A398" s="184" t="s">
        <v>26</v>
      </c>
      <c r="B398" s="193">
        <f t="shared" si="21"/>
        <v>10145.924999999999</v>
      </c>
      <c r="C398" s="193">
        <v>5923.2690000000002</v>
      </c>
      <c r="D398" s="193">
        <v>1366.6410000000001</v>
      </c>
      <c r="E398" s="193">
        <v>628.27</v>
      </c>
      <c r="F398" s="193">
        <v>291.97800000000001</v>
      </c>
      <c r="G398" s="193">
        <v>980.54399999999998</v>
      </c>
      <c r="H398" s="193">
        <v>170.67200000000003</v>
      </c>
      <c r="I398" s="193">
        <v>176.78699999999998</v>
      </c>
      <c r="J398" s="193">
        <v>607.76400000000001</v>
      </c>
    </row>
    <row r="399" spans="1:10" s="113" customFormat="1" ht="9" customHeight="1">
      <c r="A399" s="184" t="s">
        <v>27</v>
      </c>
      <c r="B399" s="193">
        <f t="shared" si="21"/>
        <v>9972.8450000000012</v>
      </c>
      <c r="C399" s="193">
        <v>6043.9250000000002</v>
      </c>
      <c r="D399" s="193">
        <v>1294.9880000000001</v>
      </c>
      <c r="E399" s="193">
        <v>372.971</v>
      </c>
      <c r="F399" s="193">
        <v>289.21199999999999</v>
      </c>
      <c r="G399" s="193">
        <v>914.78399999999976</v>
      </c>
      <c r="H399" s="193">
        <v>243.41400000000004</v>
      </c>
      <c r="I399" s="193">
        <v>190.09100000000001</v>
      </c>
      <c r="J399" s="193">
        <v>623.46</v>
      </c>
    </row>
    <row r="400" spans="1:10" s="113" customFormat="1" ht="9" customHeight="1">
      <c r="A400" s="184" t="s">
        <v>28</v>
      </c>
      <c r="B400" s="193">
        <f t="shared" si="21"/>
        <v>9259.1309999999994</v>
      </c>
      <c r="C400" s="193">
        <v>5083.59</v>
      </c>
      <c r="D400" s="193">
        <v>1234.4690000000001</v>
      </c>
      <c r="E400" s="193">
        <v>1029.519</v>
      </c>
      <c r="F400" s="193">
        <v>379.15500000000003</v>
      </c>
      <c r="G400" s="193">
        <v>752.97600000000011</v>
      </c>
      <c r="H400" s="193">
        <v>139.4</v>
      </c>
      <c r="I400" s="193">
        <v>121.12999999999998</v>
      </c>
      <c r="J400" s="193">
        <v>518.89199999999994</v>
      </c>
    </row>
    <row r="401" spans="1:10" s="113" customFormat="1" ht="9" customHeight="1">
      <c r="A401" s="120" t="s">
        <v>29</v>
      </c>
      <c r="B401" s="187">
        <f t="shared" si="21"/>
        <v>13063.969000000001</v>
      </c>
      <c r="C401" s="187">
        <v>8333.2510000000002</v>
      </c>
      <c r="D401" s="187">
        <v>1624.537</v>
      </c>
      <c r="E401" s="187">
        <v>629.28999999999985</v>
      </c>
      <c r="F401" s="187">
        <v>332.78400000000005</v>
      </c>
      <c r="G401" s="187">
        <v>1157.424</v>
      </c>
      <c r="H401" s="187">
        <v>222.23999999999995</v>
      </c>
      <c r="I401" s="187">
        <v>156.30700000000002</v>
      </c>
      <c r="J401" s="187">
        <v>608.13599999999997</v>
      </c>
    </row>
    <row r="402" spans="1:10" s="113" customFormat="1" ht="9" customHeight="1">
      <c r="A402" s="184" t="s">
        <v>30</v>
      </c>
      <c r="B402" s="193">
        <f t="shared" si="21"/>
        <v>4948.7429999999995</v>
      </c>
      <c r="C402" s="193">
        <v>2948.953</v>
      </c>
      <c r="D402" s="193">
        <v>693.41600000000005</v>
      </c>
      <c r="E402" s="193">
        <v>321.53000000000003</v>
      </c>
      <c r="F402" s="193">
        <v>193.38800000000003</v>
      </c>
      <c r="G402" s="193">
        <v>410.35200000000009</v>
      </c>
      <c r="H402" s="193">
        <v>111.44100000000002</v>
      </c>
      <c r="I402" s="193">
        <v>53.494999999999997</v>
      </c>
      <c r="J402" s="193">
        <v>216.16800000000003</v>
      </c>
    </row>
    <row r="403" spans="1:10" s="113" customFormat="1" ht="9" customHeight="1">
      <c r="A403" s="184" t="s">
        <v>31</v>
      </c>
      <c r="B403" s="193">
        <f t="shared" si="21"/>
        <v>29371.007999999998</v>
      </c>
      <c r="C403" s="193">
        <v>16851.078999999998</v>
      </c>
      <c r="D403" s="193">
        <v>2818.201</v>
      </c>
      <c r="E403" s="193">
        <v>4236.45</v>
      </c>
      <c r="F403" s="193">
        <v>781.51800000000014</v>
      </c>
      <c r="G403" s="193">
        <v>2686.5840000000003</v>
      </c>
      <c r="H403" s="193">
        <v>288.53000000000003</v>
      </c>
      <c r="I403" s="193">
        <v>265.59799999999996</v>
      </c>
      <c r="J403" s="193">
        <v>1443.0479999999998</v>
      </c>
    </row>
    <row r="404" spans="1:10" s="113" customFormat="1" ht="9" customHeight="1">
      <c r="A404" s="184" t="s">
        <v>32</v>
      </c>
      <c r="B404" s="193">
        <f t="shared" si="21"/>
        <v>7727.8519999999999</v>
      </c>
      <c r="C404" s="193">
        <v>4167.4449999999997</v>
      </c>
      <c r="D404" s="193">
        <v>1045.2430000000002</v>
      </c>
      <c r="E404" s="193">
        <v>814.53899999999987</v>
      </c>
      <c r="F404" s="193">
        <v>335.06599999999997</v>
      </c>
      <c r="G404" s="193">
        <v>696.16800000000001</v>
      </c>
      <c r="H404" s="193">
        <v>129.77000000000001</v>
      </c>
      <c r="I404" s="193">
        <v>107.381</v>
      </c>
      <c r="J404" s="193">
        <v>432.23999999999995</v>
      </c>
    </row>
    <row r="405" spans="1:10" s="113" customFormat="1" ht="9" customHeight="1">
      <c r="A405" s="120" t="s">
        <v>33</v>
      </c>
      <c r="B405" s="187">
        <f t="shared" si="21"/>
        <v>7645.8129999999992</v>
      </c>
      <c r="C405" s="187">
        <v>4782.3459999999995</v>
      </c>
      <c r="D405" s="187">
        <v>861.46299999999997</v>
      </c>
      <c r="E405" s="187">
        <v>735.57</v>
      </c>
      <c r="F405" s="187">
        <v>272.19600000000003</v>
      </c>
      <c r="G405" s="187">
        <v>512.68799999999999</v>
      </c>
      <c r="H405" s="187">
        <v>97.669999999999973</v>
      </c>
      <c r="I405" s="187">
        <v>59.447999999999993</v>
      </c>
      <c r="J405" s="187">
        <v>324.43200000000002</v>
      </c>
    </row>
    <row r="406" spans="1:10" s="133" customFormat="1" ht="9" customHeight="1">
      <c r="A406" s="117"/>
      <c r="B406" s="190"/>
      <c r="C406" s="190"/>
      <c r="D406" s="190"/>
      <c r="E406" s="190"/>
      <c r="F406" s="190"/>
      <c r="G406" s="190"/>
      <c r="H406" s="190"/>
      <c r="I406" s="190"/>
      <c r="J406" s="190"/>
    </row>
    <row r="407" spans="1:10" s="113" customFormat="1" ht="9" customHeight="1">
      <c r="A407" s="191">
        <v>2009</v>
      </c>
      <c r="B407" s="119"/>
      <c r="C407" s="119"/>
    </row>
    <row r="408" spans="1:10" s="113" customFormat="1" ht="9" customHeight="1">
      <c r="A408" s="140" t="s">
        <v>1</v>
      </c>
      <c r="B408" s="183">
        <f>SUM(B410:B441)</f>
        <v>439073.41100000002</v>
      </c>
      <c r="C408" s="183">
        <f t="shared" ref="C408:J408" si="22">SUM(C410:C441)</f>
        <v>261868.31499999997</v>
      </c>
      <c r="D408" s="183">
        <f t="shared" si="22"/>
        <v>49741.783999999992</v>
      </c>
      <c r="E408" s="183">
        <f t="shared" si="22"/>
        <v>39880.699999999997</v>
      </c>
      <c r="F408" s="183">
        <f t="shared" si="22"/>
        <v>12985.153999999997</v>
      </c>
      <c r="G408" s="183">
        <f t="shared" si="22"/>
        <v>40874.520000000004</v>
      </c>
      <c r="H408" s="183">
        <f t="shared" si="22"/>
        <v>6916.8009999999995</v>
      </c>
      <c r="I408" s="183">
        <f t="shared" si="22"/>
        <v>4472.9489999999996</v>
      </c>
      <c r="J408" s="183">
        <f t="shared" si="22"/>
        <v>22333.188000000006</v>
      </c>
    </row>
    <row r="409" spans="1:10" s="113" customFormat="1" ht="3.95" customHeight="1">
      <c r="A409" s="140"/>
      <c r="B409" s="183"/>
      <c r="C409" s="183"/>
      <c r="D409" s="183"/>
      <c r="E409" s="183"/>
    </row>
    <row r="410" spans="1:10" s="113" customFormat="1" ht="9" customHeight="1">
      <c r="A410" s="184" t="s">
        <v>104</v>
      </c>
      <c r="B410" s="193">
        <f>SUM(C410:J410)</f>
        <v>5030.4819999999991</v>
      </c>
      <c r="C410" s="193">
        <v>3081.5479999999998</v>
      </c>
      <c r="D410" s="193">
        <v>812.42599999999993</v>
      </c>
      <c r="E410" s="193">
        <v>154.37</v>
      </c>
      <c r="F410" s="193">
        <v>173.11699999999999</v>
      </c>
      <c r="G410" s="193">
        <v>431.16</v>
      </c>
      <c r="H410" s="193">
        <v>107.72999999999998</v>
      </c>
      <c r="I410" s="193">
        <v>67.558999999999997</v>
      </c>
      <c r="J410" s="193">
        <v>202.572</v>
      </c>
    </row>
    <row r="411" spans="1:10" s="113" customFormat="1" ht="9" customHeight="1">
      <c r="A411" s="184" t="s">
        <v>3</v>
      </c>
      <c r="B411" s="193">
        <f t="shared" ref="B411:B441" si="23">SUM(C411:J411)</f>
        <v>11416.508</v>
      </c>
      <c r="C411" s="193">
        <v>7114.1229999999996</v>
      </c>
      <c r="D411" s="193">
        <v>1060.5810000000001</v>
      </c>
      <c r="E411" s="193">
        <v>293.33999999999997</v>
      </c>
      <c r="F411" s="193">
        <v>473.726</v>
      </c>
      <c r="G411" s="193">
        <v>1182.6670000000001</v>
      </c>
      <c r="H411" s="193">
        <v>281.36399999999998</v>
      </c>
      <c r="I411" s="193">
        <v>141.11500000000001</v>
      </c>
      <c r="J411" s="193">
        <v>869.59199999999998</v>
      </c>
    </row>
    <row r="412" spans="1:10" s="113" customFormat="1" ht="9" customHeight="1">
      <c r="A412" s="184" t="s">
        <v>105</v>
      </c>
      <c r="B412" s="193">
        <f t="shared" si="23"/>
        <v>3437.578</v>
      </c>
      <c r="C412" s="193">
        <v>2205.9789999999998</v>
      </c>
      <c r="D412" s="193">
        <v>520.49300000000005</v>
      </c>
      <c r="E412" s="193">
        <v>61.989999999999988</v>
      </c>
      <c r="F412" s="193">
        <v>124.25900000000001</v>
      </c>
      <c r="G412" s="193">
        <v>211.73600000000002</v>
      </c>
      <c r="H412" s="193">
        <v>139.00300000000001</v>
      </c>
      <c r="I412" s="193">
        <v>44.338000000000001</v>
      </c>
      <c r="J412" s="193">
        <v>129.78</v>
      </c>
    </row>
    <row r="413" spans="1:10" s="113" customFormat="1" ht="9" customHeight="1">
      <c r="A413" s="120" t="s">
        <v>5</v>
      </c>
      <c r="B413" s="187">
        <f t="shared" si="23"/>
        <v>4988.0070000000005</v>
      </c>
      <c r="C413" s="187">
        <v>2909.8319999999999</v>
      </c>
      <c r="D413" s="187">
        <v>827.77600000000007</v>
      </c>
      <c r="E413" s="187">
        <v>387.21999999999997</v>
      </c>
      <c r="F413" s="187">
        <v>154.06699999999998</v>
      </c>
      <c r="G413" s="187">
        <v>301.56</v>
      </c>
      <c r="H413" s="187">
        <v>107.72699999999999</v>
      </c>
      <c r="I413" s="187">
        <v>77.321000000000012</v>
      </c>
      <c r="J413" s="187">
        <v>222.50400000000002</v>
      </c>
    </row>
    <row r="414" spans="1:10" s="113" customFormat="1" ht="9" customHeight="1">
      <c r="A414" s="184" t="s">
        <v>6</v>
      </c>
      <c r="B414" s="193">
        <f t="shared" si="23"/>
        <v>10228.988000000001</v>
      </c>
      <c r="C414" s="193">
        <v>6830.61</v>
      </c>
      <c r="D414" s="193">
        <v>946.17799999999988</v>
      </c>
      <c r="E414" s="193">
        <v>328.7</v>
      </c>
      <c r="F414" s="193">
        <v>259.084</v>
      </c>
      <c r="G414" s="193">
        <v>997.0559999999997</v>
      </c>
      <c r="H414" s="193">
        <v>195.40099999999995</v>
      </c>
      <c r="I414" s="193">
        <v>184.00299999999999</v>
      </c>
      <c r="J414" s="193">
        <v>487.95600000000007</v>
      </c>
    </row>
    <row r="415" spans="1:10" s="113" customFormat="1" ht="9" customHeight="1">
      <c r="A415" s="184" t="s">
        <v>7</v>
      </c>
      <c r="B415" s="193">
        <f t="shared" si="23"/>
        <v>3591.9549999999995</v>
      </c>
      <c r="C415" s="193">
        <v>2117.3649999999998</v>
      </c>
      <c r="D415" s="193">
        <v>700.947</v>
      </c>
      <c r="E415" s="193">
        <v>99.410000000000011</v>
      </c>
      <c r="F415" s="193">
        <v>130.45399999999998</v>
      </c>
      <c r="G415" s="193">
        <v>227.39699999999999</v>
      </c>
      <c r="H415" s="193">
        <v>105.16000000000001</v>
      </c>
      <c r="I415" s="193">
        <v>50.602000000000004</v>
      </c>
      <c r="J415" s="193">
        <v>160.62</v>
      </c>
    </row>
    <row r="416" spans="1:10" s="113" customFormat="1" ht="9" customHeight="1">
      <c r="A416" s="184" t="s">
        <v>8</v>
      </c>
      <c r="B416" s="193">
        <f t="shared" si="23"/>
        <v>23354.654999999999</v>
      </c>
      <c r="C416" s="193">
        <v>12387.683000000001</v>
      </c>
      <c r="D416" s="193">
        <v>2341.9379999999996</v>
      </c>
      <c r="E416" s="193">
        <v>4502.9799999999987</v>
      </c>
      <c r="F416" s="193">
        <v>802.93200000000024</v>
      </c>
      <c r="G416" s="193">
        <v>1709.1600000000005</v>
      </c>
      <c r="H416" s="193">
        <v>287.459</v>
      </c>
      <c r="I416" s="193">
        <v>225.94300000000001</v>
      </c>
      <c r="J416" s="193">
        <v>1096.56</v>
      </c>
    </row>
    <row r="417" spans="1:11" s="113" customFormat="1" ht="9" customHeight="1">
      <c r="A417" s="120" t="s">
        <v>9</v>
      </c>
      <c r="B417" s="187">
        <f t="shared" si="23"/>
        <v>12268.605000000001</v>
      </c>
      <c r="C417" s="187">
        <v>7272.39</v>
      </c>
      <c r="D417" s="187">
        <v>1320.875</v>
      </c>
      <c r="E417" s="187">
        <v>814.43999999999994</v>
      </c>
      <c r="F417" s="187">
        <v>359.90700000000004</v>
      </c>
      <c r="G417" s="187">
        <v>1287.4080000000004</v>
      </c>
      <c r="H417" s="187">
        <v>238.64400000000003</v>
      </c>
      <c r="I417" s="187">
        <v>145.89699999999999</v>
      </c>
      <c r="J417" s="187">
        <v>829.04399999999998</v>
      </c>
    </row>
    <row r="418" spans="1:11" s="113" customFormat="1" ht="9" customHeight="1">
      <c r="A418" s="113" t="s">
        <v>10</v>
      </c>
      <c r="B418" s="193">
        <f t="shared" si="23"/>
        <v>35100.556999999993</v>
      </c>
      <c r="C418" s="193">
        <v>26606.860999999997</v>
      </c>
      <c r="D418" s="193">
        <v>2634.2649999999999</v>
      </c>
      <c r="E418" s="193">
        <v>0</v>
      </c>
      <c r="F418" s="193">
        <v>453.41999999999985</v>
      </c>
      <c r="G418" s="193">
        <v>3386.6659999999993</v>
      </c>
      <c r="H418" s="193">
        <v>433.46</v>
      </c>
      <c r="I418" s="193">
        <v>0</v>
      </c>
      <c r="J418" s="193">
        <v>1585.8849999999998</v>
      </c>
      <c r="K418" s="179"/>
    </row>
    <row r="419" spans="1:11" s="113" customFormat="1" ht="9" customHeight="1">
      <c r="A419" s="184" t="s">
        <v>11</v>
      </c>
      <c r="B419" s="193">
        <f t="shared" si="23"/>
        <v>8574.634</v>
      </c>
      <c r="C419" s="193">
        <v>5295.1610000000001</v>
      </c>
      <c r="D419" s="193">
        <v>1099.5419999999999</v>
      </c>
      <c r="E419" s="193">
        <v>647.55399999999997</v>
      </c>
      <c r="F419" s="193">
        <v>315.41099999999994</v>
      </c>
      <c r="G419" s="193">
        <v>591.40800000000002</v>
      </c>
      <c r="H419" s="193">
        <v>163.36000000000001</v>
      </c>
      <c r="I419" s="193">
        <v>74.430000000000007</v>
      </c>
      <c r="J419" s="193">
        <v>387.76800000000009</v>
      </c>
      <c r="K419" s="179"/>
    </row>
    <row r="420" spans="1:11" s="113" customFormat="1" ht="9" customHeight="1">
      <c r="A420" s="184" t="s">
        <v>12</v>
      </c>
      <c r="B420" s="193">
        <f t="shared" si="23"/>
        <v>17557.417999999998</v>
      </c>
      <c r="C420" s="193">
        <v>9919.8469999999998</v>
      </c>
      <c r="D420" s="193">
        <v>1750.309</v>
      </c>
      <c r="E420" s="193">
        <v>2007.8</v>
      </c>
      <c r="F420" s="193">
        <v>618.17100000000005</v>
      </c>
      <c r="G420" s="193">
        <v>1922.6160000000002</v>
      </c>
      <c r="H420" s="193">
        <v>250.89</v>
      </c>
      <c r="I420" s="193">
        <v>191.86499999999998</v>
      </c>
      <c r="J420" s="193">
        <v>895.91999999999973</v>
      </c>
    </row>
    <row r="421" spans="1:11" s="113" customFormat="1" ht="9" customHeight="1">
      <c r="A421" s="120" t="s">
        <v>13</v>
      </c>
      <c r="B421" s="187">
        <f t="shared" si="23"/>
        <v>19972.522999999997</v>
      </c>
      <c r="C421" s="187">
        <v>11568.591</v>
      </c>
      <c r="D421" s="187">
        <v>2543.7169999999996</v>
      </c>
      <c r="E421" s="187">
        <v>3083.9400000000005</v>
      </c>
      <c r="F421" s="187">
        <v>541.6</v>
      </c>
      <c r="G421" s="187">
        <v>1203.576</v>
      </c>
      <c r="H421" s="187">
        <v>205.79999999999995</v>
      </c>
      <c r="I421" s="187">
        <v>152.423</v>
      </c>
      <c r="J421" s="187">
        <v>672.87599999999986</v>
      </c>
    </row>
    <row r="422" spans="1:11" s="113" customFormat="1" ht="9" customHeight="1">
      <c r="A422" s="184" t="s">
        <v>14</v>
      </c>
      <c r="B422" s="193">
        <f t="shared" si="23"/>
        <v>12660.808000000001</v>
      </c>
      <c r="C422" s="193">
        <v>7622.701</v>
      </c>
      <c r="D422" s="193">
        <v>1646.925</v>
      </c>
      <c r="E422" s="193">
        <v>1297.68</v>
      </c>
      <c r="F422" s="193">
        <v>394.95400000000001</v>
      </c>
      <c r="G422" s="193">
        <v>922.60700000000008</v>
      </c>
      <c r="H422" s="193">
        <v>174.01999999999998</v>
      </c>
      <c r="I422" s="193">
        <v>96.542000000000016</v>
      </c>
      <c r="J422" s="193">
        <v>505.37900000000002</v>
      </c>
    </row>
    <row r="423" spans="1:11" s="113" customFormat="1" ht="9" customHeight="1">
      <c r="A423" s="184" t="s">
        <v>15</v>
      </c>
      <c r="B423" s="193">
        <f t="shared" si="23"/>
        <v>21884.725999999995</v>
      </c>
      <c r="C423" s="193">
        <v>12435.767</v>
      </c>
      <c r="D423" s="193">
        <v>2860.6779999999999</v>
      </c>
      <c r="E423" s="193">
        <v>1281.5000000000002</v>
      </c>
      <c r="F423" s="193">
        <v>593.85699999999997</v>
      </c>
      <c r="G423" s="193">
        <v>2666.616</v>
      </c>
      <c r="H423" s="193">
        <v>310.74200000000002</v>
      </c>
      <c r="I423" s="193">
        <v>237.58199999999999</v>
      </c>
      <c r="J423" s="193">
        <v>1497.9839999999995</v>
      </c>
    </row>
    <row r="424" spans="1:11" s="113" customFormat="1" ht="9" customHeight="1">
      <c r="A424" s="184" t="s">
        <v>16</v>
      </c>
      <c r="B424" s="193">
        <f t="shared" si="23"/>
        <v>42448.306000000011</v>
      </c>
      <c r="C424" s="193">
        <v>22856.661000000004</v>
      </c>
      <c r="D424" s="193">
        <v>5555.3559999999998</v>
      </c>
      <c r="E424" s="193">
        <v>3327.99</v>
      </c>
      <c r="F424" s="193">
        <v>1125.1180000000002</v>
      </c>
      <c r="G424" s="193">
        <v>5611.8480000000018</v>
      </c>
      <c r="H424" s="193">
        <v>550.06999999999994</v>
      </c>
      <c r="I424" s="193">
        <v>577.923</v>
      </c>
      <c r="J424" s="193">
        <v>2843.34</v>
      </c>
    </row>
    <row r="425" spans="1:11" s="113" customFormat="1" ht="9" customHeight="1">
      <c r="A425" s="120" t="s">
        <v>17</v>
      </c>
      <c r="B425" s="187">
        <f t="shared" si="23"/>
        <v>18196.816000000003</v>
      </c>
      <c r="C425" s="187">
        <v>11068.298000000003</v>
      </c>
      <c r="D425" s="187">
        <v>1766.548</v>
      </c>
      <c r="E425" s="187">
        <v>2076.04</v>
      </c>
      <c r="F425" s="187">
        <v>484.83300000000003</v>
      </c>
      <c r="G425" s="187">
        <v>1521.65</v>
      </c>
      <c r="H425" s="187">
        <v>249.29900000000004</v>
      </c>
      <c r="I425" s="187">
        <v>186.06800000000001</v>
      </c>
      <c r="J425" s="187">
        <v>844.08000000000027</v>
      </c>
    </row>
    <row r="426" spans="1:11" s="113" customFormat="1" ht="9" customHeight="1">
      <c r="A426" s="184" t="s">
        <v>18</v>
      </c>
      <c r="B426" s="193">
        <f t="shared" si="23"/>
        <v>7104.2530000000015</v>
      </c>
      <c r="C426" s="193">
        <v>4414.8780000000006</v>
      </c>
      <c r="D426" s="193">
        <v>854.89700000000016</v>
      </c>
      <c r="E426" s="193">
        <v>466.03300000000002</v>
      </c>
      <c r="F426" s="193">
        <v>231.55099999999996</v>
      </c>
      <c r="G426" s="193">
        <v>636.60599999999999</v>
      </c>
      <c r="H426" s="193">
        <v>147.71100000000001</v>
      </c>
      <c r="I426" s="193">
        <v>87.509</v>
      </c>
      <c r="J426" s="193">
        <v>265.06799999999998</v>
      </c>
    </row>
    <row r="427" spans="1:11" s="113" customFormat="1" ht="9" customHeight="1">
      <c r="A427" s="184" t="s">
        <v>19</v>
      </c>
      <c r="B427" s="193">
        <f t="shared" si="23"/>
        <v>5666.5630000000001</v>
      </c>
      <c r="C427" s="193">
        <v>3546.4650000000006</v>
      </c>
      <c r="D427" s="193">
        <v>771.52200000000005</v>
      </c>
      <c r="E427" s="193">
        <v>340.07900000000001</v>
      </c>
      <c r="F427" s="193">
        <v>174.75299999999996</v>
      </c>
      <c r="G427" s="193">
        <v>370.20000000000005</v>
      </c>
      <c r="H427" s="193">
        <v>133.327</v>
      </c>
      <c r="I427" s="193">
        <v>64.596999999999994</v>
      </c>
      <c r="J427" s="193">
        <v>265.61999999999995</v>
      </c>
    </row>
    <row r="428" spans="1:11" s="113" customFormat="1" ht="9" customHeight="1">
      <c r="A428" s="184" t="s">
        <v>20</v>
      </c>
      <c r="B428" s="193">
        <f t="shared" si="23"/>
        <v>13355.071999999998</v>
      </c>
      <c r="C428" s="193">
        <v>8164.4549999999999</v>
      </c>
      <c r="D428" s="193">
        <v>1419.0190000000002</v>
      </c>
      <c r="E428" s="193">
        <v>387.97</v>
      </c>
      <c r="F428" s="193">
        <v>413.714</v>
      </c>
      <c r="G428" s="193">
        <v>1683.9080000000001</v>
      </c>
      <c r="H428" s="193">
        <v>265.09000000000009</v>
      </c>
      <c r="I428" s="193">
        <v>124.66000000000001</v>
      </c>
      <c r="J428" s="193">
        <v>896.25599999999997</v>
      </c>
    </row>
    <row r="429" spans="1:11" s="113" customFormat="1" ht="9" customHeight="1">
      <c r="A429" s="120" t="s">
        <v>21</v>
      </c>
      <c r="B429" s="187">
        <f t="shared" si="23"/>
        <v>21380.396000000004</v>
      </c>
      <c r="C429" s="187">
        <v>12517.022000000003</v>
      </c>
      <c r="D429" s="187">
        <v>2059.7199999999998</v>
      </c>
      <c r="E429" s="187">
        <v>3798.6299999999992</v>
      </c>
      <c r="F429" s="187">
        <v>642.76800000000003</v>
      </c>
      <c r="G429" s="187">
        <v>1359.405</v>
      </c>
      <c r="H429" s="187">
        <v>218.37099999999995</v>
      </c>
      <c r="I429" s="187">
        <v>101.776</v>
      </c>
      <c r="J429" s="187">
        <v>682.70400000000018</v>
      </c>
    </row>
    <row r="430" spans="1:11" s="113" customFormat="1" ht="9" customHeight="1">
      <c r="A430" s="184" t="s">
        <v>22</v>
      </c>
      <c r="B430" s="193">
        <f t="shared" si="23"/>
        <v>20493.618999999995</v>
      </c>
      <c r="C430" s="193">
        <v>11058.567999999997</v>
      </c>
      <c r="D430" s="193">
        <v>1924.5240000000001</v>
      </c>
      <c r="E430" s="193">
        <v>3139.6700000000005</v>
      </c>
      <c r="F430" s="193">
        <v>724.56200000000001</v>
      </c>
      <c r="G430" s="193">
        <v>2144.2080000000001</v>
      </c>
      <c r="H430" s="193">
        <v>262.60599999999999</v>
      </c>
      <c r="I430" s="193">
        <v>187.11699999999996</v>
      </c>
      <c r="J430" s="193">
        <v>1052.364</v>
      </c>
    </row>
    <row r="431" spans="1:11" s="113" customFormat="1" ht="9" customHeight="1">
      <c r="A431" s="184" t="s">
        <v>23</v>
      </c>
      <c r="B431" s="193">
        <f t="shared" si="23"/>
        <v>6759.5839999999989</v>
      </c>
      <c r="C431" s="193">
        <v>3838.6759999999995</v>
      </c>
      <c r="D431" s="193">
        <v>975.31300000000022</v>
      </c>
      <c r="E431" s="193">
        <v>538.29</v>
      </c>
      <c r="F431" s="193">
        <v>231.01800000000003</v>
      </c>
      <c r="G431" s="193">
        <v>648.26200000000006</v>
      </c>
      <c r="H431" s="193">
        <v>132.03</v>
      </c>
      <c r="I431" s="193">
        <v>71.346999999999994</v>
      </c>
      <c r="J431" s="193">
        <v>324.64799999999991</v>
      </c>
    </row>
    <row r="432" spans="1:11" s="113" customFormat="1" ht="9" customHeight="1">
      <c r="A432" s="184" t="s">
        <v>106</v>
      </c>
      <c r="B432" s="193">
        <f t="shared" si="23"/>
        <v>5553.9939999999988</v>
      </c>
      <c r="C432" s="193">
        <v>3214.08</v>
      </c>
      <c r="D432" s="193">
        <v>851.58900000000017</v>
      </c>
      <c r="E432" s="193">
        <v>284.28899999999999</v>
      </c>
      <c r="F432" s="193">
        <v>284.12299999999999</v>
      </c>
      <c r="G432" s="193">
        <v>487.20100000000008</v>
      </c>
      <c r="H432" s="193">
        <v>140.83000000000001</v>
      </c>
      <c r="I432" s="193">
        <v>95.25</v>
      </c>
      <c r="J432" s="193">
        <v>196.63199999999998</v>
      </c>
    </row>
    <row r="433" spans="1:10" s="113" customFormat="1" ht="9" customHeight="1">
      <c r="A433" s="120" t="s">
        <v>25</v>
      </c>
      <c r="B433" s="187">
        <f t="shared" si="23"/>
        <v>11850.394999999999</v>
      </c>
      <c r="C433" s="187">
        <v>7352.8550000000005</v>
      </c>
      <c r="D433" s="187">
        <v>1090.184</v>
      </c>
      <c r="E433" s="187">
        <v>1399.2799999999997</v>
      </c>
      <c r="F433" s="187">
        <v>300.96999999999997</v>
      </c>
      <c r="G433" s="187">
        <v>947.23300000000029</v>
      </c>
      <c r="H433" s="187">
        <v>199.167</v>
      </c>
      <c r="I433" s="187">
        <v>108.22199999999999</v>
      </c>
      <c r="J433" s="187">
        <v>452.48399999999998</v>
      </c>
    </row>
    <row r="434" spans="1:10" s="113" customFormat="1" ht="9" customHeight="1">
      <c r="A434" s="184" t="s">
        <v>26</v>
      </c>
      <c r="B434" s="193">
        <f t="shared" si="23"/>
        <v>10821.282999999999</v>
      </c>
      <c r="C434" s="193">
        <v>6378.4380000000001</v>
      </c>
      <c r="D434" s="193">
        <v>1404.3670000000002</v>
      </c>
      <c r="E434" s="193">
        <v>658.62199999999984</v>
      </c>
      <c r="F434" s="193">
        <v>350.86399999999998</v>
      </c>
      <c r="G434" s="193">
        <v>1013.7139999999999</v>
      </c>
      <c r="H434" s="193">
        <v>196.75999999999996</v>
      </c>
      <c r="I434" s="193">
        <v>185.08599999999998</v>
      </c>
      <c r="J434" s="193">
        <v>633.43200000000002</v>
      </c>
    </row>
    <row r="435" spans="1:10" s="113" customFormat="1" ht="9" customHeight="1">
      <c r="A435" s="184" t="s">
        <v>27</v>
      </c>
      <c r="B435" s="193">
        <f t="shared" si="23"/>
        <v>10071.585000000003</v>
      </c>
      <c r="C435" s="193">
        <v>6007.7010000000009</v>
      </c>
      <c r="D435" s="193">
        <v>1339.7249999999999</v>
      </c>
      <c r="E435" s="193">
        <v>391.32</v>
      </c>
      <c r="F435" s="193">
        <v>264.99699999999996</v>
      </c>
      <c r="G435" s="193">
        <v>953.09099999999978</v>
      </c>
      <c r="H435" s="193">
        <v>280.60199999999998</v>
      </c>
      <c r="I435" s="193">
        <v>200.57300000000004</v>
      </c>
      <c r="J435" s="193">
        <v>633.57600000000002</v>
      </c>
    </row>
    <row r="436" spans="1:10" s="113" customFormat="1" ht="9" customHeight="1">
      <c r="A436" s="184" t="s">
        <v>28</v>
      </c>
      <c r="B436" s="193">
        <f t="shared" si="23"/>
        <v>9777.7110000000011</v>
      </c>
      <c r="C436" s="193">
        <v>5439.6490000000003</v>
      </c>
      <c r="D436" s="193">
        <v>1300.2250000000001</v>
      </c>
      <c r="E436" s="193">
        <v>1074.1599999999996</v>
      </c>
      <c r="F436" s="193">
        <v>358.77100000000002</v>
      </c>
      <c r="G436" s="193">
        <v>781.18099999999993</v>
      </c>
      <c r="H436" s="193">
        <v>160.70399999999998</v>
      </c>
      <c r="I436" s="193">
        <v>126.40500000000003</v>
      </c>
      <c r="J436" s="193">
        <v>536.6160000000001</v>
      </c>
    </row>
    <row r="437" spans="1:10" s="113" customFormat="1" ht="9" customHeight="1">
      <c r="A437" s="120" t="s">
        <v>29</v>
      </c>
      <c r="B437" s="187">
        <f t="shared" si="23"/>
        <v>13268.401</v>
      </c>
      <c r="C437" s="187">
        <v>8223.3960000000006</v>
      </c>
      <c r="D437" s="187">
        <v>1706.7420000000002</v>
      </c>
      <c r="E437" s="187">
        <v>659.04399999999987</v>
      </c>
      <c r="F437" s="187">
        <v>419.82699999999994</v>
      </c>
      <c r="G437" s="187">
        <v>1209.2379999999998</v>
      </c>
      <c r="H437" s="187">
        <v>256.2</v>
      </c>
      <c r="I437" s="187">
        <v>163.47399999999999</v>
      </c>
      <c r="J437" s="187">
        <v>630.48</v>
      </c>
    </row>
    <row r="438" spans="1:10" s="113" customFormat="1" ht="9" customHeight="1">
      <c r="A438" s="184" t="s">
        <v>30</v>
      </c>
      <c r="B438" s="193">
        <f t="shared" si="23"/>
        <v>5155.0409999999993</v>
      </c>
      <c r="C438" s="193">
        <v>3093.42</v>
      </c>
      <c r="D438" s="193">
        <v>684.32099999999991</v>
      </c>
      <c r="E438" s="193">
        <v>337.98999999999995</v>
      </c>
      <c r="F438" s="193">
        <v>189.64499999999998</v>
      </c>
      <c r="G438" s="193">
        <v>429.29799999999994</v>
      </c>
      <c r="H438" s="193">
        <v>128.476</v>
      </c>
      <c r="I438" s="193">
        <v>56.198999999999998</v>
      </c>
      <c r="J438" s="193">
        <v>235.69199999999992</v>
      </c>
    </row>
    <row r="439" spans="1:10" s="113" customFormat="1" ht="9" customHeight="1">
      <c r="A439" s="184" t="s">
        <v>31</v>
      </c>
      <c r="B439" s="193">
        <f t="shared" si="23"/>
        <v>30963.288</v>
      </c>
      <c r="C439" s="193">
        <v>17875.264999999999</v>
      </c>
      <c r="D439" s="193">
        <v>2946.4739999999997</v>
      </c>
      <c r="E439" s="193">
        <v>4421.0889999999999</v>
      </c>
      <c r="F439" s="193">
        <v>827.41899999999998</v>
      </c>
      <c r="G439" s="193">
        <v>2779.6799999999989</v>
      </c>
      <c r="H439" s="193">
        <v>332.60199999999998</v>
      </c>
      <c r="I439" s="193">
        <v>272.98299999999995</v>
      </c>
      <c r="J439" s="193">
        <v>1507.7759999999998</v>
      </c>
    </row>
    <row r="440" spans="1:10" s="113" customFormat="1" ht="9" customHeight="1">
      <c r="A440" s="184" t="s">
        <v>32</v>
      </c>
      <c r="B440" s="193">
        <f t="shared" si="23"/>
        <v>8091.6</v>
      </c>
      <c r="C440" s="193">
        <v>4438.8180000000002</v>
      </c>
      <c r="D440" s="193">
        <v>1047.723</v>
      </c>
      <c r="E440" s="193">
        <v>854.84000000000015</v>
      </c>
      <c r="F440" s="193">
        <v>313.03399999999999</v>
      </c>
      <c r="G440" s="193">
        <v>727.56299999999999</v>
      </c>
      <c r="H440" s="193">
        <v>149.60100000000003</v>
      </c>
      <c r="I440" s="193">
        <v>111.41300000000001</v>
      </c>
      <c r="J440" s="193">
        <v>448.60800000000012</v>
      </c>
    </row>
    <row r="441" spans="1:10" s="113" customFormat="1" ht="9" customHeight="1">
      <c r="A441" s="120" t="s">
        <v>33</v>
      </c>
      <c r="B441" s="187">
        <f t="shared" si="23"/>
        <v>8048.0599999999995</v>
      </c>
      <c r="C441" s="187">
        <v>5011.2119999999995</v>
      </c>
      <c r="D441" s="187">
        <v>976.88499999999988</v>
      </c>
      <c r="E441" s="187">
        <v>764.43999999999994</v>
      </c>
      <c r="F441" s="187">
        <v>252.22800000000004</v>
      </c>
      <c r="G441" s="187">
        <v>528.601</v>
      </c>
      <c r="H441" s="187">
        <v>112.59500000000001</v>
      </c>
      <c r="I441" s="187">
        <v>62.726999999999997</v>
      </c>
      <c r="J441" s="187">
        <v>339.37200000000001</v>
      </c>
    </row>
    <row r="442" spans="1:10" s="133" customFormat="1" ht="9" customHeight="1">
      <c r="A442" s="117"/>
      <c r="B442" s="190"/>
      <c r="C442" s="190"/>
      <c r="D442" s="190"/>
      <c r="E442" s="190"/>
      <c r="F442" s="190"/>
      <c r="G442" s="190"/>
      <c r="H442" s="190"/>
      <c r="I442" s="190"/>
      <c r="J442" s="190"/>
    </row>
    <row r="443" spans="1:10" s="113" customFormat="1" ht="9" customHeight="1">
      <c r="A443" s="191">
        <v>2010</v>
      </c>
      <c r="B443" s="119"/>
      <c r="C443" s="119"/>
    </row>
    <row r="444" spans="1:10" s="113" customFormat="1" ht="9" customHeight="1">
      <c r="A444" s="140" t="s">
        <v>1</v>
      </c>
      <c r="B444" s="183">
        <f>SUM(B446:B477)</f>
        <v>461391.55360076</v>
      </c>
      <c r="C444" s="183">
        <f t="shared" ref="C444:J444" si="24">SUM(C446:C477)</f>
        <v>276229.44099186006</v>
      </c>
      <c r="D444" s="183">
        <f t="shared" si="24"/>
        <v>53096.819333899992</v>
      </c>
      <c r="E444" s="183">
        <f t="shared" si="24"/>
        <v>41386.542500000003</v>
      </c>
      <c r="F444" s="183">
        <f t="shared" si="24"/>
        <v>13475.458237999999</v>
      </c>
      <c r="G444" s="183">
        <f t="shared" si="24"/>
        <v>42417.895139</v>
      </c>
      <c r="H444" s="183">
        <f t="shared" si="24"/>
        <v>6916.8</v>
      </c>
      <c r="I444" s="183">
        <f t="shared" si="24"/>
        <v>4692.1335980000003</v>
      </c>
      <c r="J444" s="183">
        <f t="shared" si="24"/>
        <v>23176.46379999999</v>
      </c>
    </row>
    <row r="445" spans="1:10" s="113" customFormat="1" ht="3.95" customHeight="1">
      <c r="A445" s="140"/>
      <c r="B445" s="183"/>
      <c r="C445" s="183"/>
      <c r="D445" s="183"/>
      <c r="E445" s="183"/>
    </row>
    <row r="446" spans="1:10" s="113" customFormat="1" ht="9" customHeight="1">
      <c r="A446" s="184" t="s">
        <v>104</v>
      </c>
      <c r="B446" s="193">
        <f>SUM(C446:J446)</f>
        <v>5336.0362848200002</v>
      </c>
      <c r="C446" s="193">
        <v>3262.9116254</v>
      </c>
      <c r="D446" s="193">
        <v>870.17034841999998</v>
      </c>
      <c r="E446" s="193">
        <v>162.76883999999998</v>
      </c>
      <c r="F446" s="193">
        <v>194.20665599999995</v>
      </c>
      <c r="G446" s="193">
        <v>450.44367399999993</v>
      </c>
      <c r="H446" s="193">
        <v>107.73294800000001</v>
      </c>
      <c r="I446" s="193">
        <v>71.816004000000007</v>
      </c>
      <c r="J446" s="193">
        <v>215.98618900000005</v>
      </c>
    </row>
    <row r="447" spans="1:10" s="113" customFormat="1" ht="9" customHeight="1">
      <c r="A447" s="184" t="s">
        <v>3</v>
      </c>
      <c r="B447" s="193">
        <f t="shared" ref="B447:B477" si="25">SUM(C447:J447)</f>
        <v>11911.07107272</v>
      </c>
      <c r="C447" s="193">
        <v>7418.4240056999997</v>
      </c>
      <c r="D447" s="193">
        <v>1146.47756802</v>
      </c>
      <c r="E447" s="193">
        <v>304.56861500000002</v>
      </c>
      <c r="F447" s="193">
        <v>451.68868999999995</v>
      </c>
      <c r="G447" s="193">
        <v>1250.6838849999999</v>
      </c>
      <c r="H447" s="193">
        <v>281.36490100000003</v>
      </c>
      <c r="I447" s="193">
        <v>147.301953</v>
      </c>
      <c r="J447" s="193">
        <v>910.56145500000025</v>
      </c>
    </row>
    <row r="448" spans="1:10" s="113" customFormat="1" ht="9" customHeight="1">
      <c r="A448" s="184" t="s">
        <v>105</v>
      </c>
      <c r="B448" s="193">
        <f t="shared" si="25"/>
        <v>3612.7265300099998</v>
      </c>
      <c r="C448" s="193">
        <v>2303.5994050099998</v>
      </c>
      <c r="D448" s="193">
        <v>557.39313400000003</v>
      </c>
      <c r="E448" s="193">
        <v>64.606734999999986</v>
      </c>
      <c r="F448" s="193">
        <v>142.54848000000001</v>
      </c>
      <c r="G448" s="193">
        <v>223.28900999999999</v>
      </c>
      <c r="H448" s="193">
        <v>139.005076</v>
      </c>
      <c r="I448" s="193">
        <v>47.240864999999999</v>
      </c>
      <c r="J448" s="193">
        <v>135.04382500000003</v>
      </c>
    </row>
    <row r="449" spans="1:11" s="113" customFormat="1" ht="9" customHeight="1">
      <c r="A449" s="120" t="s">
        <v>5</v>
      </c>
      <c r="B449" s="187">
        <f t="shared" si="25"/>
        <v>5206.5808021299999</v>
      </c>
      <c r="C449" s="187">
        <v>3037.3088641099994</v>
      </c>
      <c r="D449" s="187">
        <v>891.79027802000007</v>
      </c>
      <c r="E449" s="187">
        <v>403.47525100000001</v>
      </c>
      <c r="F449" s="187">
        <v>162.51468299999999</v>
      </c>
      <c r="G449" s="187">
        <v>313.8257660000001</v>
      </c>
      <c r="H449" s="187">
        <v>107.72188599999998</v>
      </c>
      <c r="I449" s="187">
        <v>78.986525999999998</v>
      </c>
      <c r="J449" s="187">
        <v>210.95754799999997</v>
      </c>
    </row>
    <row r="450" spans="1:11" s="113" customFormat="1" ht="9" customHeight="1">
      <c r="A450" s="184" t="s">
        <v>6</v>
      </c>
      <c r="B450" s="193">
        <f t="shared" si="25"/>
        <v>10664.62629265</v>
      </c>
      <c r="C450" s="193">
        <v>7165.3533289899997</v>
      </c>
      <c r="D450" s="193">
        <v>1002.9418566599999</v>
      </c>
      <c r="E450" s="193">
        <v>345.94308400000006</v>
      </c>
      <c r="F450" s="193">
        <v>229.23606599999997</v>
      </c>
      <c r="G450" s="193">
        <v>1036.3285140000003</v>
      </c>
      <c r="H450" s="193">
        <v>195.410651</v>
      </c>
      <c r="I450" s="193">
        <v>190.700097</v>
      </c>
      <c r="J450" s="193">
        <v>498.712695</v>
      </c>
    </row>
    <row r="451" spans="1:11" s="113" customFormat="1" ht="9" customHeight="1">
      <c r="A451" s="184" t="s">
        <v>7</v>
      </c>
      <c r="B451" s="193">
        <f t="shared" si="25"/>
        <v>3766.2239983299996</v>
      </c>
      <c r="C451" s="193">
        <v>2214.8925970099999</v>
      </c>
      <c r="D451" s="193">
        <v>749.95384031999993</v>
      </c>
      <c r="E451" s="193">
        <v>104.60516499999997</v>
      </c>
      <c r="F451" s="193">
        <v>133.44950299999996</v>
      </c>
      <c r="G451" s="193">
        <v>236.957179</v>
      </c>
      <c r="H451" s="193">
        <v>105.15876300000001</v>
      </c>
      <c r="I451" s="193">
        <v>55.946982000000006</v>
      </c>
      <c r="J451" s="193">
        <v>165.25996899999998</v>
      </c>
    </row>
    <row r="452" spans="1:11" s="113" customFormat="1" ht="9" customHeight="1">
      <c r="A452" s="184" t="s">
        <v>8</v>
      </c>
      <c r="B452" s="193">
        <f t="shared" si="25"/>
        <v>24425.358954400006</v>
      </c>
      <c r="C452" s="193">
        <v>12987.6301387</v>
      </c>
      <c r="D452" s="193">
        <v>2475.7197176999998</v>
      </c>
      <c r="E452" s="193">
        <v>4635.2829740000006</v>
      </c>
      <c r="F452" s="193">
        <v>882.37860600000022</v>
      </c>
      <c r="G452" s="193">
        <v>1776.7776720000004</v>
      </c>
      <c r="H452" s="193">
        <v>287.45049399999999</v>
      </c>
      <c r="I452" s="193">
        <v>234.18956300000002</v>
      </c>
      <c r="J452" s="193">
        <v>1145.9297889999998</v>
      </c>
    </row>
    <row r="453" spans="1:11" s="113" customFormat="1" ht="9" customHeight="1">
      <c r="A453" s="120" t="s">
        <v>9</v>
      </c>
      <c r="B453" s="187">
        <f t="shared" si="25"/>
        <v>13020.587964329998</v>
      </c>
      <c r="C453" s="187">
        <v>7709.5279563699987</v>
      </c>
      <c r="D453" s="187">
        <v>1393.2258419600003</v>
      </c>
      <c r="E453" s="187">
        <v>840.01275199999998</v>
      </c>
      <c r="F453" s="187">
        <v>471.15800500000006</v>
      </c>
      <c r="G453" s="187">
        <v>1336.7833479999997</v>
      </c>
      <c r="H453" s="187">
        <v>238.64848499999997</v>
      </c>
      <c r="I453" s="187">
        <v>149.92092600000001</v>
      </c>
      <c r="J453" s="187">
        <v>881.31064999999978</v>
      </c>
    </row>
    <row r="454" spans="1:11" s="113" customFormat="1" ht="9" customHeight="1">
      <c r="A454" s="113" t="s">
        <v>10</v>
      </c>
      <c r="B454" s="193">
        <f t="shared" si="25"/>
        <v>36017.056753499994</v>
      </c>
      <c r="C454" s="193">
        <v>27144.489197099996</v>
      </c>
      <c r="D454" s="193">
        <v>2829.8476114000005</v>
      </c>
      <c r="E454" s="193">
        <v>0</v>
      </c>
      <c r="F454" s="193">
        <v>457.40564000000012</v>
      </c>
      <c r="G454" s="193">
        <v>3514.5451889999995</v>
      </c>
      <c r="H454" s="193">
        <v>433.46143199999989</v>
      </c>
      <c r="I454" s="193">
        <v>0</v>
      </c>
      <c r="J454" s="193">
        <v>1637.3076840000001</v>
      </c>
      <c r="K454" s="179"/>
    </row>
    <row r="455" spans="1:11" s="113" customFormat="1" ht="9" customHeight="1">
      <c r="A455" s="184" t="s">
        <v>11</v>
      </c>
      <c r="B455" s="193">
        <f t="shared" si="25"/>
        <v>9007.7088945199994</v>
      </c>
      <c r="C455" s="193">
        <v>5569.6505480800006</v>
      </c>
      <c r="D455" s="193">
        <v>1178.9548004399999</v>
      </c>
      <c r="E455" s="193">
        <v>669.38920000000007</v>
      </c>
      <c r="F455" s="193">
        <v>336.14939700000002</v>
      </c>
      <c r="G455" s="193">
        <v>610.65588600000012</v>
      </c>
      <c r="H455" s="193">
        <v>163.352766</v>
      </c>
      <c r="I455" s="193">
        <v>75.631945999999985</v>
      </c>
      <c r="J455" s="193">
        <v>403.924351</v>
      </c>
      <c r="K455" s="179"/>
    </row>
    <row r="456" spans="1:11" s="113" customFormat="1" ht="9" customHeight="1">
      <c r="A456" s="184" t="s">
        <v>12</v>
      </c>
      <c r="B456" s="193">
        <f t="shared" si="25"/>
        <v>18606.573789800001</v>
      </c>
      <c r="C456" s="193">
        <v>10736.396223399999</v>
      </c>
      <c r="D456" s="193">
        <v>1855.0993863999997</v>
      </c>
      <c r="E456" s="193">
        <v>2081.5946120000003</v>
      </c>
      <c r="F456" s="193">
        <v>575.93038999999987</v>
      </c>
      <c r="G456" s="193">
        <v>1987.2173910000001</v>
      </c>
      <c r="H456" s="193">
        <v>250.88370900000001</v>
      </c>
      <c r="I456" s="193">
        <v>201.91400299999998</v>
      </c>
      <c r="J456" s="193">
        <v>917.53807499999994</v>
      </c>
    </row>
    <row r="457" spans="1:11" s="113" customFormat="1" ht="9" customHeight="1">
      <c r="A457" s="120" t="s">
        <v>13</v>
      </c>
      <c r="B457" s="187">
        <f t="shared" si="25"/>
        <v>20921.184372200001</v>
      </c>
      <c r="C457" s="187">
        <v>12169.578725699999</v>
      </c>
      <c r="D457" s="187">
        <v>2678.9877835000002</v>
      </c>
      <c r="E457" s="187">
        <v>3173.613942</v>
      </c>
      <c r="F457" s="187">
        <v>584.02413799999999</v>
      </c>
      <c r="G457" s="187">
        <v>1236.1019590000001</v>
      </c>
      <c r="H457" s="187">
        <v>205.79824499999998</v>
      </c>
      <c r="I457" s="187">
        <v>157.29297199999999</v>
      </c>
      <c r="J457" s="187">
        <v>715.78660699999989</v>
      </c>
    </row>
    <row r="458" spans="1:11" s="113" customFormat="1" ht="9" customHeight="1">
      <c r="A458" s="184" t="s">
        <v>14</v>
      </c>
      <c r="B458" s="193">
        <f t="shared" si="25"/>
        <v>13364.57356065</v>
      </c>
      <c r="C458" s="193">
        <v>8099.1041104500009</v>
      </c>
      <c r="D458" s="193">
        <v>1777.2989981999999</v>
      </c>
      <c r="E458" s="193">
        <v>1350.484193</v>
      </c>
      <c r="F458" s="193">
        <v>405.7037160000001</v>
      </c>
      <c r="G458" s="193">
        <v>953.98329000000001</v>
      </c>
      <c r="H458" s="193">
        <v>174.018584</v>
      </c>
      <c r="I458" s="193">
        <v>100.841381</v>
      </c>
      <c r="J458" s="193">
        <v>503.13928799999991</v>
      </c>
    </row>
    <row r="459" spans="1:11" s="113" customFormat="1" ht="9" customHeight="1">
      <c r="A459" s="184" t="s">
        <v>15</v>
      </c>
      <c r="B459" s="193">
        <f t="shared" si="25"/>
        <v>23151.400318700002</v>
      </c>
      <c r="C459" s="193">
        <v>13320.947672700002</v>
      </c>
      <c r="D459" s="193">
        <v>3012.8167009999997</v>
      </c>
      <c r="E459" s="193">
        <v>1335.2589520000001</v>
      </c>
      <c r="F459" s="193">
        <v>615.99294600000007</v>
      </c>
      <c r="G459" s="193">
        <v>2765.1298029999998</v>
      </c>
      <c r="H459" s="193">
        <v>310.74293200000005</v>
      </c>
      <c r="I459" s="193">
        <v>249.77069</v>
      </c>
      <c r="J459" s="193">
        <v>1540.7406220000003</v>
      </c>
    </row>
    <row r="460" spans="1:11" s="113" customFormat="1" ht="9" customHeight="1">
      <c r="A460" s="184" t="s">
        <v>16</v>
      </c>
      <c r="B460" s="193">
        <f t="shared" si="25"/>
        <v>45527.105250199995</v>
      </c>
      <c r="C460" s="193">
        <v>24817.212009800001</v>
      </c>
      <c r="D460" s="193">
        <v>6021.1738753999998</v>
      </c>
      <c r="E460" s="193">
        <v>3484.8912790000004</v>
      </c>
      <c r="F460" s="193">
        <v>1136.1428780000001</v>
      </c>
      <c r="G460" s="193">
        <v>5851.1155150000004</v>
      </c>
      <c r="H460" s="193">
        <v>550.06544000000008</v>
      </c>
      <c r="I460" s="193">
        <v>611.144184</v>
      </c>
      <c r="J460" s="193">
        <v>3055.3600689999998</v>
      </c>
    </row>
    <row r="461" spans="1:11" s="113" customFormat="1" ht="9" customHeight="1">
      <c r="A461" s="120" t="s">
        <v>17</v>
      </c>
      <c r="B461" s="187">
        <f t="shared" si="25"/>
        <v>19048.087749499999</v>
      </c>
      <c r="C461" s="187">
        <v>11675.628583599999</v>
      </c>
      <c r="D461" s="187">
        <v>1874.8312679000001</v>
      </c>
      <c r="E461" s="187">
        <v>2154.306846</v>
      </c>
      <c r="F461" s="187">
        <v>490.76438899999988</v>
      </c>
      <c r="G461" s="187">
        <v>1559.886536</v>
      </c>
      <c r="H461" s="187">
        <v>249.2979</v>
      </c>
      <c r="I461" s="187">
        <v>191.94897400000005</v>
      </c>
      <c r="J461" s="187">
        <v>851.42325300000016</v>
      </c>
    </row>
    <row r="462" spans="1:11" s="113" customFormat="1" ht="9" customHeight="1">
      <c r="A462" s="184" t="s">
        <v>18</v>
      </c>
      <c r="B462" s="193">
        <f t="shared" si="25"/>
        <v>7473.5267948199999</v>
      </c>
      <c r="C462" s="193">
        <v>4649.2296489299997</v>
      </c>
      <c r="D462" s="193">
        <v>907.7222318900001</v>
      </c>
      <c r="E462" s="193">
        <v>488.92907899999989</v>
      </c>
      <c r="F462" s="193">
        <v>232.97011600000002</v>
      </c>
      <c r="G462" s="193">
        <v>659.99207699999999</v>
      </c>
      <c r="H462" s="193">
        <v>147.71375900000001</v>
      </c>
      <c r="I462" s="193">
        <v>93.503220000000013</v>
      </c>
      <c r="J462" s="193">
        <v>293.46666299999998</v>
      </c>
    </row>
    <row r="463" spans="1:11" s="113" customFormat="1" ht="9" customHeight="1">
      <c r="A463" s="184" t="s">
        <v>19</v>
      </c>
      <c r="B463" s="193">
        <f t="shared" si="25"/>
        <v>5984.622908280001</v>
      </c>
      <c r="C463" s="193">
        <v>3720.2948747799996</v>
      </c>
      <c r="D463" s="193">
        <v>835.27987450000012</v>
      </c>
      <c r="E463" s="193">
        <v>354.09951099999995</v>
      </c>
      <c r="F463" s="193">
        <v>214.62990000000005</v>
      </c>
      <c r="G463" s="193">
        <v>381.81031799999994</v>
      </c>
      <c r="H463" s="193">
        <v>133.31774199999998</v>
      </c>
      <c r="I463" s="193">
        <v>74.469226000000006</v>
      </c>
      <c r="J463" s="193">
        <v>270.72146200000003</v>
      </c>
    </row>
    <row r="464" spans="1:11" s="113" customFormat="1" ht="9" customHeight="1">
      <c r="A464" s="184" t="s">
        <v>20</v>
      </c>
      <c r="B464" s="193">
        <f t="shared" si="25"/>
        <v>14117.0733344</v>
      </c>
      <c r="C464" s="193">
        <v>8730.173346399999</v>
      </c>
      <c r="D464" s="193">
        <v>1511.8603429999998</v>
      </c>
      <c r="E464" s="193">
        <v>405.8625899999999</v>
      </c>
      <c r="F464" s="193">
        <v>406.33950800000002</v>
      </c>
      <c r="G464" s="193">
        <v>1753.888076</v>
      </c>
      <c r="H464" s="193">
        <v>265.08735799999999</v>
      </c>
      <c r="I464" s="193">
        <v>134.00946000000002</v>
      </c>
      <c r="J464" s="193">
        <v>909.85265300000003</v>
      </c>
    </row>
    <row r="465" spans="1:10" s="113" customFormat="1" ht="9" customHeight="1">
      <c r="A465" s="120" t="s">
        <v>21</v>
      </c>
      <c r="B465" s="187">
        <f t="shared" si="25"/>
        <v>22409.675040299997</v>
      </c>
      <c r="C465" s="187">
        <v>13215.554718399997</v>
      </c>
      <c r="D465" s="187">
        <v>2187.0527748999998</v>
      </c>
      <c r="E465" s="187">
        <v>3905.8200349999993</v>
      </c>
      <c r="F465" s="187">
        <v>659.89271199999996</v>
      </c>
      <c r="G465" s="187">
        <v>1397.8212200000003</v>
      </c>
      <c r="H465" s="187">
        <v>218.38214299999999</v>
      </c>
      <c r="I465" s="187">
        <v>105.319261</v>
      </c>
      <c r="J465" s="187">
        <v>719.83217599999989</v>
      </c>
    </row>
    <row r="466" spans="1:10" s="113" customFormat="1" ht="9" customHeight="1">
      <c r="A466" s="184" t="s">
        <v>22</v>
      </c>
      <c r="B466" s="193">
        <f t="shared" si="25"/>
        <v>21781.774194200003</v>
      </c>
      <c r="C466" s="193">
        <v>11906.082513999998</v>
      </c>
      <c r="D466" s="193">
        <v>2041.4166981999999</v>
      </c>
      <c r="E466" s="193">
        <v>3263.7341280000005</v>
      </c>
      <c r="F466" s="193">
        <v>749.72455799999989</v>
      </c>
      <c r="G466" s="193">
        <v>2227.628029</v>
      </c>
      <c r="H466" s="193">
        <v>262.61107600000003</v>
      </c>
      <c r="I466" s="193">
        <v>194.886865</v>
      </c>
      <c r="J466" s="193">
        <v>1135.6903259999999</v>
      </c>
    </row>
    <row r="467" spans="1:10" s="113" customFormat="1" ht="9" customHeight="1">
      <c r="A467" s="184" t="s">
        <v>23</v>
      </c>
      <c r="B467" s="193">
        <f t="shared" si="25"/>
        <v>7094.0174733799995</v>
      </c>
      <c r="C467" s="193">
        <v>4039.0057550000006</v>
      </c>
      <c r="D467" s="193">
        <v>1033.47070738</v>
      </c>
      <c r="E467" s="193">
        <v>559.24489799999992</v>
      </c>
      <c r="F467" s="193">
        <v>238.26119099999997</v>
      </c>
      <c r="G467" s="193">
        <v>678.89751799999999</v>
      </c>
      <c r="H467" s="193">
        <v>132.02409299999999</v>
      </c>
      <c r="I467" s="193">
        <v>76.761364999999998</v>
      </c>
      <c r="J467" s="193">
        <v>336.351946</v>
      </c>
    </row>
    <row r="468" spans="1:10" s="113" customFormat="1" ht="9" customHeight="1">
      <c r="A468" s="184" t="s">
        <v>106</v>
      </c>
      <c r="B468" s="193">
        <f t="shared" si="25"/>
        <v>5803.2150393800002</v>
      </c>
      <c r="C468" s="193">
        <v>3344.9057979599997</v>
      </c>
      <c r="D468" s="193">
        <v>902.32859741999982</v>
      </c>
      <c r="E468" s="193">
        <v>296.19957700000003</v>
      </c>
      <c r="F468" s="193">
        <v>289.65317499999998</v>
      </c>
      <c r="G468" s="193">
        <v>519.72701400000005</v>
      </c>
      <c r="H468" s="193">
        <v>140.82866999999996</v>
      </c>
      <c r="I468" s="193">
        <v>101.97354099999998</v>
      </c>
      <c r="J468" s="193">
        <v>207.59866700000006</v>
      </c>
    </row>
    <row r="469" spans="1:10" s="113" customFormat="1" ht="9" customHeight="1">
      <c r="A469" s="120" t="s">
        <v>25</v>
      </c>
      <c r="B469" s="187">
        <f t="shared" si="25"/>
        <v>12467.908806110001</v>
      </c>
      <c r="C469" s="187">
        <v>7738.3055023000006</v>
      </c>
      <c r="D469" s="187">
        <v>1153.3305598099998</v>
      </c>
      <c r="E469" s="187">
        <v>1452.9110529999998</v>
      </c>
      <c r="F469" s="187">
        <v>355.450467</v>
      </c>
      <c r="G469" s="187">
        <v>978.84016000000008</v>
      </c>
      <c r="H469" s="187">
        <v>199.16276900000005</v>
      </c>
      <c r="I469" s="187">
        <v>115.375148</v>
      </c>
      <c r="J469" s="187">
        <v>474.53314699999993</v>
      </c>
    </row>
    <row r="470" spans="1:10" s="113" customFormat="1" ht="9" customHeight="1">
      <c r="A470" s="184" t="s">
        <v>26</v>
      </c>
      <c r="B470" s="193">
        <f t="shared" si="25"/>
        <v>11309.625568089998</v>
      </c>
      <c r="C470" s="193">
        <v>6711.9648842899996</v>
      </c>
      <c r="D470" s="193">
        <v>1488.8397278000002</v>
      </c>
      <c r="E470" s="193">
        <v>689.96238700000004</v>
      </c>
      <c r="F470" s="193">
        <v>340.64905299999998</v>
      </c>
      <c r="G470" s="193">
        <v>1044.4432749999999</v>
      </c>
      <c r="H470" s="193">
        <v>196.75587800000005</v>
      </c>
      <c r="I470" s="193">
        <v>192.17449499999998</v>
      </c>
      <c r="J470" s="193">
        <v>644.83586799999978</v>
      </c>
    </row>
    <row r="471" spans="1:10" s="113" customFormat="1" ht="9" customHeight="1">
      <c r="A471" s="184" t="s">
        <v>27</v>
      </c>
      <c r="B471" s="193">
        <f t="shared" si="25"/>
        <v>10614.590855830003</v>
      </c>
      <c r="C471" s="193">
        <v>6302.8455093800003</v>
      </c>
      <c r="D471" s="193">
        <v>1417.6947104500002</v>
      </c>
      <c r="E471" s="193">
        <v>410.39826600000004</v>
      </c>
      <c r="F471" s="193">
        <v>346.58409399999999</v>
      </c>
      <c r="G471" s="193">
        <v>989.51785100000029</v>
      </c>
      <c r="H471" s="193">
        <v>280.60891300000003</v>
      </c>
      <c r="I471" s="193">
        <v>211.225753</v>
      </c>
      <c r="J471" s="193">
        <v>655.71575900000005</v>
      </c>
    </row>
    <row r="472" spans="1:10" s="113" customFormat="1" ht="9" customHeight="1">
      <c r="A472" s="184" t="s">
        <v>28</v>
      </c>
      <c r="B472" s="193">
        <f t="shared" si="25"/>
        <v>10175.479266629998</v>
      </c>
      <c r="C472" s="193">
        <v>5677.0949870300001</v>
      </c>
      <c r="D472" s="193">
        <v>1436.7206226000001</v>
      </c>
      <c r="E472" s="193">
        <v>1117.2459230000002</v>
      </c>
      <c r="F472" s="193">
        <v>357.55818999999997</v>
      </c>
      <c r="G472" s="193">
        <v>807.78766400000029</v>
      </c>
      <c r="H472" s="193">
        <v>160.71162799999999</v>
      </c>
      <c r="I472" s="193">
        <v>133.18691000000001</v>
      </c>
      <c r="J472" s="193">
        <v>485.17334199999988</v>
      </c>
    </row>
    <row r="473" spans="1:10" s="113" customFormat="1" ht="9" customHeight="1">
      <c r="A473" s="120" t="s">
        <v>29</v>
      </c>
      <c r="B473" s="187">
        <f t="shared" si="25"/>
        <v>13799.869962900002</v>
      </c>
      <c r="C473" s="187">
        <v>8604.5271544999996</v>
      </c>
      <c r="D473" s="187">
        <v>1800.1218664000003</v>
      </c>
      <c r="E473" s="187">
        <v>689.30707599999994</v>
      </c>
      <c r="F473" s="187">
        <v>372.99895399999997</v>
      </c>
      <c r="G473" s="187">
        <v>1258.940769</v>
      </c>
      <c r="H473" s="187">
        <v>256.20132200000006</v>
      </c>
      <c r="I473" s="187">
        <v>172.93458699999999</v>
      </c>
      <c r="J473" s="187">
        <v>644.83823400000006</v>
      </c>
    </row>
    <row r="474" spans="1:10" s="113" customFormat="1" ht="9" customHeight="1">
      <c r="A474" s="184" t="s">
        <v>30</v>
      </c>
      <c r="B474" s="193">
        <f t="shared" si="25"/>
        <v>5438.7515665600004</v>
      </c>
      <c r="C474" s="193">
        <v>3268.2615315600001</v>
      </c>
      <c r="D474" s="193">
        <v>725.76333599999987</v>
      </c>
      <c r="E474" s="193">
        <v>355.17290200000002</v>
      </c>
      <c r="F474" s="193">
        <v>203.31992700000004</v>
      </c>
      <c r="G474" s="193">
        <v>447.52996600000006</v>
      </c>
      <c r="H474" s="193">
        <v>128.47895300000002</v>
      </c>
      <c r="I474" s="193">
        <v>59.348165000000009</v>
      </c>
      <c r="J474" s="193">
        <v>250.87678599999995</v>
      </c>
    </row>
    <row r="475" spans="1:10" s="113" customFormat="1" ht="9" customHeight="1">
      <c r="A475" s="184" t="s">
        <v>31</v>
      </c>
      <c r="B475" s="193">
        <f t="shared" si="25"/>
        <v>32411.925726600002</v>
      </c>
      <c r="C475" s="193">
        <v>18739.5634851</v>
      </c>
      <c r="D475" s="193">
        <v>3154.3664144999998</v>
      </c>
      <c r="E475" s="193">
        <v>4599.6860500000003</v>
      </c>
      <c r="F475" s="193">
        <v>899.08263699999998</v>
      </c>
      <c r="G475" s="193">
        <v>2866.3942480000001</v>
      </c>
      <c r="H475" s="193">
        <v>332.60646800000001</v>
      </c>
      <c r="I475" s="193">
        <v>281.67276300000003</v>
      </c>
      <c r="J475" s="193">
        <v>1538.5536610000004</v>
      </c>
    </row>
    <row r="476" spans="1:10" s="113" customFormat="1" ht="9" customHeight="1">
      <c r="A476" s="184" t="s">
        <v>32</v>
      </c>
      <c r="B476" s="193">
        <f t="shared" si="25"/>
        <v>8464.4653457099994</v>
      </c>
      <c r="C476" s="193">
        <v>4672.16694396</v>
      </c>
      <c r="D476" s="193">
        <v>1108.33542175</v>
      </c>
      <c r="E476" s="193">
        <v>896.04488500000002</v>
      </c>
      <c r="F476" s="193">
        <v>296.61322000000007</v>
      </c>
      <c r="G476" s="193">
        <v>757.84636899999998</v>
      </c>
      <c r="H476" s="193">
        <v>149.60308599999999</v>
      </c>
      <c r="I476" s="193">
        <v>115.53929299999999</v>
      </c>
      <c r="J476" s="193">
        <v>468.31612699999999</v>
      </c>
    </row>
    <row r="477" spans="1:10" s="113" customFormat="1" ht="9" customHeight="1">
      <c r="A477" s="120" t="s">
        <v>33</v>
      </c>
      <c r="B477" s="187">
        <f t="shared" si="25"/>
        <v>8458.1291291100006</v>
      </c>
      <c r="C477" s="187">
        <v>5276.8093461500011</v>
      </c>
      <c r="D477" s="187">
        <v>1075.8324379599999</v>
      </c>
      <c r="E477" s="187">
        <v>791.12170000000003</v>
      </c>
      <c r="F477" s="187">
        <v>242.43635300000005</v>
      </c>
      <c r="G477" s="187">
        <v>543.10596799999996</v>
      </c>
      <c r="H477" s="187">
        <v>112.59192999999998</v>
      </c>
      <c r="I477" s="187">
        <v>65.106480000000005</v>
      </c>
      <c r="J477" s="187">
        <v>351.12491399999999</v>
      </c>
    </row>
    <row r="478" spans="1:10" s="133" customFormat="1" ht="9" customHeight="1">
      <c r="A478" s="117"/>
      <c r="B478" s="190"/>
      <c r="C478" s="190"/>
      <c r="D478" s="190"/>
      <c r="E478" s="190"/>
      <c r="F478" s="190"/>
      <c r="G478" s="190"/>
      <c r="H478" s="190"/>
      <c r="I478" s="190"/>
      <c r="J478" s="190"/>
    </row>
    <row r="479" spans="1:10" s="113" customFormat="1" ht="9" customHeight="1">
      <c r="A479" s="191">
        <v>2011</v>
      </c>
      <c r="B479" s="119"/>
      <c r="C479" s="119"/>
    </row>
    <row r="480" spans="1:10" s="113" customFormat="1" ht="9" customHeight="1">
      <c r="A480" s="140" t="s">
        <v>1</v>
      </c>
      <c r="B480" s="183">
        <f>SUM(B482:B513)</f>
        <v>499290.68978761003</v>
      </c>
      <c r="C480" s="183">
        <f t="shared" ref="C480:J480" si="26">SUM(C482:C513)</f>
        <v>292286.47164392006</v>
      </c>
      <c r="D480" s="183">
        <f t="shared" si="26"/>
        <v>59627.814943689991</v>
      </c>
      <c r="E480" s="183">
        <f t="shared" si="26"/>
        <v>46460.25250000001</v>
      </c>
      <c r="F480" s="183">
        <f t="shared" si="26"/>
        <v>15127.458214000004</v>
      </c>
      <c r="G480" s="183">
        <f t="shared" si="26"/>
        <v>47618.041991999991</v>
      </c>
      <c r="H480" s="183">
        <f t="shared" si="26"/>
        <v>7124.3</v>
      </c>
      <c r="I480" s="183">
        <f t="shared" si="26"/>
        <v>5028.6090940000004</v>
      </c>
      <c r="J480" s="183">
        <f t="shared" si="26"/>
        <v>26017.741400000003</v>
      </c>
    </row>
    <row r="481" spans="1:11" s="113" customFormat="1" ht="3.95" customHeight="1">
      <c r="A481" s="140"/>
      <c r="B481" s="183"/>
      <c r="C481" s="183"/>
      <c r="D481" s="183"/>
      <c r="E481" s="183"/>
    </row>
    <row r="482" spans="1:11" s="113" customFormat="1" ht="9" customHeight="1">
      <c r="A482" s="184" t="s">
        <v>104</v>
      </c>
      <c r="B482" s="193">
        <f>SUM(C482:J482)</f>
        <v>5682.9304833300012</v>
      </c>
      <c r="C482" s="193">
        <v>3367.3025130000001</v>
      </c>
      <c r="D482" s="193">
        <v>1011.3179839799999</v>
      </c>
      <c r="E482" s="193">
        <v>180.69618299999999</v>
      </c>
      <c r="F482" s="193">
        <v>193.69019800000001</v>
      </c>
      <c r="G482" s="193">
        <v>500.23089599999986</v>
      </c>
      <c r="H482" s="193">
        <v>111.62317400000001</v>
      </c>
      <c r="I482" s="193">
        <v>76.680521350000006</v>
      </c>
      <c r="J482" s="193">
        <v>241.38901399999997</v>
      </c>
    </row>
    <row r="483" spans="1:11" s="113" customFormat="1" ht="9" customHeight="1">
      <c r="A483" s="184" t="s">
        <v>3</v>
      </c>
      <c r="B483" s="193">
        <f t="shared" ref="B483:B513" si="27">SUM(C483:J483)</f>
        <v>12773.92152383</v>
      </c>
      <c r="C483" s="193">
        <v>7874.2651059999998</v>
      </c>
      <c r="D483" s="193">
        <v>1329.5369194699999</v>
      </c>
      <c r="E483" s="193">
        <v>341.74871400000001</v>
      </c>
      <c r="F483" s="193">
        <v>472.50329399999993</v>
      </c>
      <c r="G483" s="193">
        <v>1331.5750940000003</v>
      </c>
      <c r="H483" s="193">
        <v>290.09731299999993</v>
      </c>
      <c r="I483" s="193">
        <v>157.66869435999999</v>
      </c>
      <c r="J483" s="193">
        <v>976.52638900000011</v>
      </c>
    </row>
    <row r="484" spans="1:11" s="113" customFormat="1" ht="9" customHeight="1">
      <c r="A484" s="184" t="s">
        <v>105</v>
      </c>
      <c r="B484" s="193">
        <f t="shared" si="27"/>
        <v>3830.5937013699995</v>
      </c>
      <c r="C484" s="193">
        <v>2392.8959299999997</v>
      </c>
      <c r="D484" s="193">
        <v>636.73300714999993</v>
      </c>
      <c r="E484" s="193">
        <v>72.309108000000009</v>
      </c>
      <c r="F484" s="193">
        <v>120.415381</v>
      </c>
      <c r="G484" s="193">
        <v>268.94517800000006</v>
      </c>
      <c r="H484" s="193">
        <v>140.90869999999998</v>
      </c>
      <c r="I484" s="193">
        <v>50.520457219999997</v>
      </c>
      <c r="J484" s="193">
        <v>147.86594000000002</v>
      </c>
    </row>
    <row r="485" spans="1:11" s="113" customFormat="1" ht="9" customHeight="1">
      <c r="A485" s="120" t="s">
        <v>5</v>
      </c>
      <c r="B485" s="187">
        <f t="shared" si="27"/>
        <v>5586.8392833799999</v>
      </c>
      <c r="C485" s="187">
        <v>3162.0700929999998</v>
      </c>
      <c r="D485" s="187">
        <v>997.93500102999997</v>
      </c>
      <c r="E485" s="187">
        <v>451.68669200000005</v>
      </c>
      <c r="F485" s="187">
        <v>221.73482000000004</v>
      </c>
      <c r="G485" s="187">
        <v>347.01828699999999</v>
      </c>
      <c r="H485" s="187">
        <v>110.65419100000003</v>
      </c>
      <c r="I485" s="187">
        <v>83.783922350000012</v>
      </c>
      <c r="J485" s="187">
        <v>211.95627700000003</v>
      </c>
    </row>
    <row r="486" spans="1:11" s="113" customFormat="1" ht="9" customHeight="1">
      <c r="A486" s="184" t="s">
        <v>6</v>
      </c>
      <c r="B486" s="193">
        <f t="shared" si="27"/>
        <v>11477.091762919998</v>
      </c>
      <c r="C486" s="193">
        <v>7508.1448949999995</v>
      </c>
      <c r="D486" s="193">
        <v>1169.9057064399999</v>
      </c>
      <c r="E486" s="193">
        <v>384.53761199999991</v>
      </c>
      <c r="F486" s="193">
        <v>303.69840999999997</v>
      </c>
      <c r="G486" s="193">
        <v>1160.2580310000001</v>
      </c>
      <c r="H486" s="193">
        <v>202.26660600000002</v>
      </c>
      <c r="I486" s="193">
        <v>202.51836648000003</v>
      </c>
      <c r="J486" s="193">
        <v>545.76213600000017</v>
      </c>
    </row>
    <row r="487" spans="1:11" s="113" customFormat="1" ht="9" customHeight="1">
      <c r="A487" s="184" t="s">
        <v>7</v>
      </c>
      <c r="B487" s="193">
        <f t="shared" si="27"/>
        <v>4024.077535370001</v>
      </c>
      <c r="C487" s="193">
        <v>2290.3582214000003</v>
      </c>
      <c r="D487" s="193">
        <v>862.06327497000007</v>
      </c>
      <c r="E487" s="193">
        <v>116.29909599999999</v>
      </c>
      <c r="F487" s="193">
        <v>129.82572300000001</v>
      </c>
      <c r="G487" s="193">
        <v>274.46031299999999</v>
      </c>
      <c r="H487" s="193">
        <v>108.94407999999999</v>
      </c>
      <c r="I487" s="193">
        <v>61.596637000000001</v>
      </c>
      <c r="J487" s="193">
        <v>180.53019</v>
      </c>
    </row>
    <row r="488" spans="1:11" s="113" customFormat="1" ht="9" customHeight="1">
      <c r="A488" s="184" t="s">
        <v>8</v>
      </c>
      <c r="B488" s="193">
        <f t="shared" si="27"/>
        <v>26619.647606719995</v>
      </c>
      <c r="C488" s="193">
        <v>13700.2144054</v>
      </c>
      <c r="D488" s="193">
        <v>2805.1503608000003</v>
      </c>
      <c r="E488" s="193">
        <v>5233.1659380000001</v>
      </c>
      <c r="F488" s="193">
        <v>964.06536699999992</v>
      </c>
      <c r="G488" s="193">
        <v>2023.5979510000002</v>
      </c>
      <c r="H488" s="193">
        <v>294.60254599999996</v>
      </c>
      <c r="I488" s="193">
        <v>250.74169852000003</v>
      </c>
      <c r="J488" s="193">
        <v>1348.10934</v>
      </c>
    </row>
    <row r="489" spans="1:11" s="113" customFormat="1" ht="9" customHeight="1">
      <c r="A489" s="120" t="s">
        <v>9</v>
      </c>
      <c r="B489" s="187">
        <f t="shared" si="27"/>
        <v>14057.9678697</v>
      </c>
      <c r="C489" s="187">
        <v>8165.5242504999987</v>
      </c>
      <c r="D489" s="187">
        <v>1560.7894449999999</v>
      </c>
      <c r="E489" s="187">
        <v>946.98507900000004</v>
      </c>
      <c r="F489" s="187">
        <v>590.19857599999989</v>
      </c>
      <c r="G489" s="187">
        <v>1435.8349649999998</v>
      </c>
      <c r="H489" s="187">
        <v>249.51372799999996</v>
      </c>
      <c r="I489" s="187">
        <v>162.13597719999999</v>
      </c>
      <c r="J489" s="187">
        <v>946.98584899999992</v>
      </c>
    </row>
    <row r="490" spans="1:11" s="113" customFormat="1" ht="9" customHeight="1">
      <c r="A490" s="113" t="s">
        <v>10</v>
      </c>
      <c r="B490" s="193">
        <f t="shared" si="27"/>
        <v>39229.915876199993</v>
      </c>
      <c r="C490" s="193">
        <v>29567.256543999996</v>
      </c>
      <c r="D490" s="193">
        <v>3082.9073392</v>
      </c>
      <c r="E490" s="193">
        <v>0</v>
      </c>
      <c r="F490" s="193">
        <v>470.233293</v>
      </c>
      <c r="G490" s="193">
        <v>3945.4046419999995</v>
      </c>
      <c r="H490" s="193">
        <v>445.54864400000002</v>
      </c>
      <c r="I490" s="193">
        <v>0</v>
      </c>
      <c r="J490" s="193">
        <v>1718.5654139999997</v>
      </c>
      <c r="K490" s="179"/>
    </row>
    <row r="491" spans="1:11" s="113" customFormat="1" ht="9" customHeight="1">
      <c r="A491" s="184" t="s">
        <v>11</v>
      </c>
      <c r="B491" s="193">
        <f t="shared" si="27"/>
        <v>9625.2124694499998</v>
      </c>
      <c r="C491" s="193">
        <v>5808.5491689999999</v>
      </c>
      <c r="D491" s="193">
        <v>1340.18541211</v>
      </c>
      <c r="E491" s="193">
        <v>753.46611599999994</v>
      </c>
      <c r="F491" s="193">
        <v>341.32263899999998</v>
      </c>
      <c r="G491" s="193">
        <v>689.33283599999993</v>
      </c>
      <c r="H491" s="193">
        <v>168.66474200000005</v>
      </c>
      <c r="I491" s="193">
        <v>80.763109339999986</v>
      </c>
      <c r="J491" s="193">
        <v>442.92844600000006</v>
      </c>
      <c r="K491" s="179"/>
    </row>
    <row r="492" spans="1:11" s="113" customFormat="1" ht="9" customHeight="1">
      <c r="A492" s="184" t="s">
        <v>12</v>
      </c>
      <c r="B492" s="193">
        <f t="shared" si="27"/>
        <v>20513.419629330005</v>
      </c>
      <c r="C492" s="193">
        <v>11656.016836000001</v>
      </c>
      <c r="D492" s="193">
        <v>2024.2387523999998</v>
      </c>
      <c r="E492" s="193">
        <v>2338.3073279999999</v>
      </c>
      <c r="F492" s="193">
        <v>635.70641599999999</v>
      </c>
      <c r="G492" s="193">
        <v>2315.9731669999996</v>
      </c>
      <c r="H492" s="193">
        <v>260.30158699999998</v>
      </c>
      <c r="I492" s="193">
        <v>217.80935392999999</v>
      </c>
      <c r="J492" s="193">
        <v>1065.0661889999999</v>
      </c>
    </row>
    <row r="493" spans="1:11" s="113" customFormat="1" ht="9" customHeight="1">
      <c r="A493" s="120" t="s">
        <v>13</v>
      </c>
      <c r="B493" s="187">
        <f t="shared" si="27"/>
        <v>22415.149345689999</v>
      </c>
      <c r="C493" s="187">
        <v>12639.707373900002</v>
      </c>
      <c r="D493" s="187">
        <v>2852.2389291</v>
      </c>
      <c r="E493" s="187">
        <v>3583.5965239999996</v>
      </c>
      <c r="F493" s="187">
        <v>649.77885099999992</v>
      </c>
      <c r="G493" s="187">
        <v>1429.7414659999997</v>
      </c>
      <c r="H493" s="187">
        <v>215.04431800000003</v>
      </c>
      <c r="I493" s="187">
        <v>167.51229168999998</v>
      </c>
      <c r="J493" s="187">
        <v>877.52959200000021</v>
      </c>
    </row>
    <row r="494" spans="1:11" s="113" customFormat="1" ht="9" customHeight="1">
      <c r="A494" s="184" t="s">
        <v>14</v>
      </c>
      <c r="B494" s="193">
        <f t="shared" si="27"/>
        <v>14286.168572459997</v>
      </c>
      <c r="C494" s="193">
        <v>8302.0624927499994</v>
      </c>
      <c r="D494" s="193">
        <v>2013.6220490000001</v>
      </c>
      <c r="E494" s="193">
        <v>1513.1337950000002</v>
      </c>
      <c r="F494" s="193">
        <v>470.59044100000006</v>
      </c>
      <c r="G494" s="193">
        <v>1125.0509149999998</v>
      </c>
      <c r="H494" s="193">
        <v>178.383306</v>
      </c>
      <c r="I494" s="193">
        <v>107.80810170999999</v>
      </c>
      <c r="J494" s="193">
        <v>575.517472</v>
      </c>
    </row>
    <row r="495" spans="1:11" s="113" customFormat="1" ht="9" customHeight="1">
      <c r="A495" s="184" t="s">
        <v>15</v>
      </c>
      <c r="B495" s="193">
        <f t="shared" si="27"/>
        <v>25306.93068682</v>
      </c>
      <c r="C495" s="193">
        <v>14432.165150900002</v>
      </c>
      <c r="D495" s="193">
        <v>3280.654262</v>
      </c>
      <c r="E495" s="193">
        <v>1494.6329920000001</v>
      </c>
      <c r="F495" s="193">
        <v>711.06348400000013</v>
      </c>
      <c r="G495" s="193">
        <v>3103.0468349999996</v>
      </c>
      <c r="H495" s="193">
        <v>319.11590399999994</v>
      </c>
      <c r="I495" s="193">
        <v>267.29806991999999</v>
      </c>
      <c r="J495" s="193">
        <v>1698.9539889999996</v>
      </c>
    </row>
    <row r="496" spans="1:11" s="113" customFormat="1" ht="9" customHeight="1">
      <c r="A496" s="184" t="s">
        <v>16</v>
      </c>
      <c r="B496" s="193">
        <f t="shared" si="27"/>
        <v>50253.92229255</v>
      </c>
      <c r="C496" s="193">
        <v>27175.913924</v>
      </c>
      <c r="D496" s="193">
        <v>6728.4021206999996</v>
      </c>
      <c r="E496" s="193">
        <v>3887.4652710000005</v>
      </c>
      <c r="F496" s="193">
        <v>1322.9540490000002</v>
      </c>
      <c r="G496" s="193">
        <v>6406.0139549999985</v>
      </c>
      <c r="H496" s="193">
        <v>568.10129500000005</v>
      </c>
      <c r="I496" s="193">
        <v>655.79309284999988</v>
      </c>
      <c r="J496" s="193">
        <v>3509.2785850000009</v>
      </c>
    </row>
    <row r="497" spans="1:10" s="113" customFormat="1" ht="9" customHeight="1">
      <c r="A497" s="120" t="s">
        <v>17</v>
      </c>
      <c r="B497" s="187">
        <f t="shared" si="27"/>
        <v>20561.486144010007</v>
      </c>
      <c r="C497" s="187">
        <v>12127.464140400003</v>
      </c>
      <c r="D497" s="187">
        <v>2161.4073437000002</v>
      </c>
      <c r="E497" s="187">
        <v>2418.5150130000006</v>
      </c>
      <c r="F497" s="187">
        <v>565.01164200000017</v>
      </c>
      <c r="G497" s="187">
        <v>1835.7688330000001</v>
      </c>
      <c r="H497" s="187">
        <v>258.84754099999992</v>
      </c>
      <c r="I497" s="187">
        <v>205.99834591000001</v>
      </c>
      <c r="J497" s="187">
        <v>988.47328500000026</v>
      </c>
    </row>
    <row r="498" spans="1:10" s="113" customFormat="1" ht="9" customHeight="1">
      <c r="A498" s="184" t="s">
        <v>18</v>
      </c>
      <c r="B498" s="193">
        <f t="shared" si="27"/>
        <v>8003.6510048699993</v>
      </c>
      <c r="C498" s="193">
        <v>4799.90375606</v>
      </c>
      <c r="D498" s="193">
        <v>1052.0588307600001</v>
      </c>
      <c r="E498" s="193">
        <v>544.71505999999988</v>
      </c>
      <c r="F498" s="193">
        <v>247.622209</v>
      </c>
      <c r="G498" s="193">
        <v>750.06813899999997</v>
      </c>
      <c r="H498" s="193">
        <v>153.63422699999998</v>
      </c>
      <c r="I498" s="193">
        <v>99.881109049999992</v>
      </c>
      <c r="J498" s="193">
        <v>355.76767400000011</v>
      </c>
    </row>
    <row r="499" spans="1:10" s="113" customFormat="1" ht="9" customHeight="1">
      <c r="A499" s="184" t="s">
        <v>19</v>
      </c>
      <c r="B499" s="193">
        <f t="shared" si="27"/>
        <v>6406.4607917700005</v>
      </c>
      <c r="C499" s="193">
        <v>3849.9612877</v>
      </c>
      <c r="D499" s="193">
        <v>982.91157799999996</v>
      </c>
      <c r="E499" s="193">
        <v>396.57653999999997</v>
      </c>
      <c r="F499" s="193">
        <v>194.75907899999999</v>
      </c>
      <c r="G499" s="193">
        <v>458.02854199999996</v>
      </c>
      <c r="H499" s="193">
        <v>136.28141899999997</v>
      </c>
      <c r="I499" s="193">
        <v>79.609938069999998</v>
      </c>
      <c r="J499" s="193">
        <v>308.33240799999999</v>
      </c>
    </row>
    <row r="500" spans="1:10" s="113" customFormat="1" ht="9" customHeight="1">
      <c r="A500" s="184" t="s">
        <v>20</v>
      </c>
      <c r="B500" s="193">
        <f t="shared" si="27"/>
        <v>15233.72647983</v>
      </c>
      <c r="C500" s="193">
        <v>9316.7305539999998</v>
      </c>
      <c r="D500" s="193">
        <v>1653.0702172000001</v>
      </c>
      <c r="E500" s="193">
        <v>453.02580600000005</v>
      </c>
      <c r="F500" s="193">
        <v>474.36006000000009</v>
      </c>
      <c r="G500" s="193">
        <v>1960.2376389999997</v>
      </c>
      <c r="H500" s="193">
        <v>272.66228100000006</v>
      </c>
      <c r="I500" s="193">
        <v>142.76935763</v>
      </c>
      <c r="J500" s="193">
        <v>960.87056499999994</v>
      </c>
    </row>
    <row r="501" spans="1:10" s="113" customFormat="1" ht="9" customHeight="1">
      <c r="A501" s="120" t="s">
        <v>21</v>
      </c>
      <c r="B501" s="187">
        <f t="shared" si="27"/>
        <v>24045.782281399999</v>
      </c>
      <c r="C501" s="187">
        <v>13700.804304900001</v>
      </c>
      <c r="D501" s="187">
        <v>2398.7970434999997</v>
      </c>
      <c r="E501" s="187">
        <v>4413.0006680000006</v>
      </c>
      <c r="F501" s="187">
        <v>711.11613599999987</v>
      </c>
      <c r="G501" s="187">
        <v>1605.008707</v>
      </c>
      <c r="H501" s="187">
        <v>225.79500099999998</v>
      </c>
      <c r="I501" s="187">
        <v>111.77509299999998</v>
      </c>
      <c r="J501" s="187">
        <v>879.48532799999987</v>
      </c>
    </row>
    <row r="502" spans="1:10" s="113" customFormat="1" ht="9" customHeight="1">
      <c r="A502" s="184" t="s">
        <v>22</v>
      </c>
      <c r="B502" s="193">
        <f t="shared" si="27"/>
        <v>23807.911076700002</v>
      </c>
      <c r="C502" s="193">
        <v>12875.361247300001</v>
      </c>
      <c r="D502" s="193">
        <v>2226.7444518000002</v>
      </c>
      <c r="E502" s="193">
        <v>3659.6394770000002</v>
      </c>
      <c r="F502" s="193">
        <v>821.1223030000001</v>
      </c>
      <c r="G502" s="193">
        <v>2439.6820809999999</v>
      </c>
      <c r="H502" s="193">
        <v>270.04870600000004</v>
      </c>
      <c r="I502" s="193">
        <v>208.22026959999999</v>
      </c>
      <c r="J502" s="193">
        <v>1307.0925410000002</v>
      </c>
    </row>
    <row r="503" spans="1:10" s="113" customFormat="1" ht="9" customHeight="1">
      <c r="A503" s="184" t="s">
        <v>23</v>
      </c>
      <c r="B503" s="193">
        <f t="shared" si="27"/>
        <v>7710.2127293900003</v>
      </c>
      <c r="C503" s="193">
        <v>4234.3782999999994</v>
      </c>
      <c r="D503" s="193">
        <v>1151.2267919600001</v>
      </c>
      <c r="E503" s="193">
        <v>627.31067300000007</v>
      </c>
      <c r="F503" s="193">
        <v>338.89027700000003</v>
      </c>
      <c r="G503" s="193">
        <v>771.70736199999999</v>
      </c>
      <c r="H503" s="193">
        <v>136.32483100000005</v>
      </c>
      <c r="I503" s="193">
        <v>82.413475430000005</v>
      </c>
      <c r="J503" s="193">
        <v>367.96101899999996</v>
      </c>
    </row>
    <row r="504" spans="1:10" s="113" customFormat="1" ht="9" customHeight="1">
      <c r="A504" s="184" t="s">
        <v>106</v>
      </c>
      <c r="B504" s="193">
        <f t="shared" si="27"/>
        <v>6274.5713259000004</v>
      </c>
      <c r="C504" s="193">
        <v>3479.7288960000005</v>
      </c>
      <c r="D504" s="193">
        <v>1023.82980055</v>
      </c>
      <c r="E504" s="193">
        <v>331.59089799999998</v>
      </c>
      <c r="F504" s="193">
        <v>396.17266700000005</v>
      </c>
      <c r="G504" s="193">
        <v>559.05211299999996</v>
      </c>
      <c r="H504" s="193">
        <v>145.208033</v>
      </c>
      <c r="I504" s="193">
        <v>109.20469235</v>
      </c>
      <c r="J504" s="193">
        <v>229.78422599999999</v>
      </c>
    </row>
    <row r="505" spans="1:10" s="113" customFormat="1" ht="9" customHeight="1">
      <c r="A505" s="120" t="s">
        <v>25</v>
      </c>
      <c r="B505" s="187">
        <f t="shared" si="27"/>
        <v>13249.847971289999</v>
      </c>
      <c r="C505" s="187">
        <v>7996.3199799999993</v>
      </c>
      <c r="D505" s="187">
        <v>1305.3985929100002</v>
      </c>
      <c r="E505" s="187">
        <v>1630.4730459999996</v>
      </c>
      <c r="F505" s="187">
        <v>363.55183800000009</v>
      </c>
      <c r="G505" s="187">
        <v>1091.688652</v>
      </c>
      <c r="H505" s="187">
        <v>203.15522699999997</v>
      </c>
      <c r="I505" s="187">
        <v>122.91135038</v>
      </c>
      <c r="J505" s="187">
        <v>536.34928500000012</v>
      </c>
    </row>
    <row r="506" spans="1:10" s="113" customFormat="1" ht="9" customHeight="1">
      <c r="A506" s="184" t="s">
        <v>26</v>
      </c>
      <c r="B506" s="193">
        <f t="shared" si="27"/>
        <v>12212.60498167</v>
      </c>
      <c r="C506" s="193">
        <v>7070.6724800000002</v>
      </c>
      <c r="D506" s="193">
        <v>1676.4979405999995</v>
      </c>
      <c r="E506" s="193">
        <v>769.44765099999995</v>
      </c>
      <c r="F506" s="193">
        <v>405.59510699999998</v>
      </c>
      <c r="G506" s="193">
        <v>1168.3576470000003</v>
      </c>
      <c r="H506" s="193">
        <v>203.80250100000001</v>
      </c>
      <c r="I506" s="193">
        <v>208.17262006999997</v>
      </c>
      <c r="J506" s="193">
        <v>710.05903500000011</v>
      </c>
    </row>
    <row r="507" spans="1:10" s="113" customFormat="1" ht="9" customHeight="1">
      <c r="A507" s="184" t="s">
        <v>27</v>
      </c>
      <c r="B507" s="193">
        <f t="shared" si="27"/>
        <v>11335.95264894</v>
      </c>
      <c r="C507" s="193">
        <v>6659.0015630000007</v>
      </c>
      <c r="D507" s="193">
        <v>1568.4380919999999</v>
      </c>
      <c r="E507" s="193">
        <v>457.30751800000002</v>
      </c>
      <c r="F507" s="193">
        <v>303.77088500000002</v>
      </c>
      <c r="G507" s="193">
        <v>1123.9798880000001</v>
      </c>
      <c r="H507" s="193">
        <v>285.60286099999996</v>
      </c>
      <c r="I507" s="193">
        <v>226.18497294000002</v>
      </c>
      <c r="J507" s="193">
        <v>711.66686899999991</v>
      </c>
    </row>
    <row r="508" spans="1:10" s="113" customFormat="1" ht="9" customHeight="1">
      <c r="A508" s="184" t="s">
        <v>28</v>
      </c>
      <c r="B508" s="193">
        <f t="shared" si="27"/>
        <v>11110.82681594</v>
      </c>
      <c r="C508" s="193">
        <v>6002.6463720999991</v>
      </c>
      <c r="D508" s="193">
        <v>1685.3560811000002</v>
      </c>
      <c r="E508" s="193">
        <v>1252.2963670000001</v>
      </c>
      <c r="F508" s="193">
        <v>417.72092200000003</v>
      </c>
      <c r="G508" s="193">
        <v>945.14579400000014</v>
      </c>
      <c r="H508" s="193">
        <v>165.01601799999995</v>
      </c>
      <c r="I508" s="193">
        <v>142.53871874000001</v>
      </c>
      <c r="J508" s="193">
        <v>500.10654299999999</v>
      </c>
    </row>
    <row r="509" spans="1:10" s="113" customFormat="1" ht="9" customHeight="1">
      <c r="A509" s="120" t="s">
        <v>29</v>
      </c>
      <c r="B509" s="187">
        <f t="shared" si="27"/>
        <v>14693.517795110001</v>
      </c>
      <c r="C509" s="187">
        <v>8927.3704023000009</v>
      </c>
      <c r="D509" s="187">
        <v>2002.7920352000001</v>
      </c>
      <c r="E509" s="187">
        <v>769.58229999999992</v>
      </c>
      <c r="F509" s="187">
        <v>466.80817699999994</v>
      </c>
      <c r="G509" s="187">
        <v>1380.5856679999999</v>
      </c>
      <c r="H509" s="187">
        <v>262.72918200000004</v>
      </c>
      <c r="I509" s="187">
        <v>188.08887060999999</v>
      </c>
      <c r="J509" s="187">
        <v>695.56116000000009</v>
      </c>
    </row>
    <row r="510" spans="1:10" s="113" customFormat="1" ht="9" customHeight="1">
      <c r="A510" s="184" t="s">
        <v>30</v>
      </c>
      <c r="B510" s="193">
        <f t="shared" si="27"/>
        <v>5893.8696996300005</v>
      </c>
      <c r="C510" s="193">
        <v>3419.1849389999998</v>
      </c>
      <c r="D510" s="193">
        <v>903.3066242000001</v>
      </c>
      <c r="E510" s="193">
        <v>395.26357200000007</v>
      </c>
      <c r="F510" s="193">
        <v>189.42117199999996</v>
      </c>
      <c r="G510" s="193">
        <v>493.85665899999998</v>
      </c>
      <c r="H510" s="193">
        <v>131.89802299999999</v>
      </c>
      <c r="I510" s="193">
        <v>63.553063429999995</v>
      </c>
      <c r="J510" s="193">
        <v>297.38564700000006</v>
      </c>
    </row>
    <row r="511" spans="1:10" s="113" customFormat="1" ht="9" customHeight="1">
      <c r="A511" s="184" t="s">
        <v>31</v>
      </c>
      <c r="B511" s="193">
        <f t="shared" si="27"/>
        <v>34863.330645229995</v>
      </c>
      <c r="C511" s="193">
        <v>19411.450037310002</v>
      </c>
      <c r="D511" s="193">
        <v>3674.7542766999995</v>
      </c>
      <c r="E511" s="193">
        <v>5154.6944499999981</v>
      </c>
      <c r="F511" s="193">
        <v>991.63008900000011</v>
      </c>
      <c r="G511" s="193">
        <v>3224.639447</v>
      </c>
      <c r="H511" s="193">
        <v>341.876124</v>
      </c>
      <c r="I511" s="193">
        <v>300.89787822</v>
      </c>
      <c r="J511" s="193">
        <v>1763.3883429999996</v>
      </c>
    </row>
    <row r="512" spans="1:10" s="113" customFormat="1" ht="9" customHeight="1">
      <c r="A512" s="184" t="s">
        <v>32</v>
      </c>
      <c r="B512" s="193">
        <f t="shared" si="27"/>
        <v>9133.2794896599989</v>
      </c>
      <c r="C512" s="193">
        <v>4911.8236340000003</v>
      </c>
      <c r="D512" s="193">
        <v>1222.73761203</v>
      </c>
      <c r="E512" s="193">
        <v>998.97521699999993</v>
      </c>
      <c r="F512" s="193">
        <v>381.14988500000004</v>
      </c>
      <c r="G512" s="193">
        <v>824.49544999999978</v>
      </c>
      <c r="H512" s="193">
        <v>152.49259499999997</v>
      </c>
      <c r="I512" s="193">
        <v>124.39582663</v>
      </c>
      <c r="J512" s="193">
        <v>517.20926999999995</v>
      </c>
    </row>
    <row r="513" spans="1:11" s="113" customFormat="1" ht="9" customHeight="1">
      <c r="A513" s="120" t="s">
        <v>33</v>
      </c>
      <c r="B513" s="187">
        <f t="shared" si="27"/>
        <v>9069.8692671500012</v>
      </c>
      <c r="C513" s="187">
        <v>5461.2228449999993</v>
      </c>
      <c r="D513" s="187">
        <v>1242.8070681300001</v>
      </c>
      <c r="E513" s="187">
        <v>889.80779599999994</v>
      </c>
      <c r="F513" s="187">
        <v>260.97482399999996</v>
      </c>
      <c r="G513" s="187">
        <v>629.25484000000006</v>
      </c>
      <c r="H513" s="187">
        <v>115.15529600000001</v>
      </c>
      <c r="I513" s="187">
        <v>69.363218019999991</v>
      </c>
      <c r="J513" s="187">
        <v>401.28338000000008</v>
      </c>
    </row>
    <row r="514" spans="1:11" s="133" customFormat="1" ht="9" customHeight="1">
      <c r="A514" s="117"/>
      <c r="B514" s="190"/>
      <c r="C514" s="190"/>
      <c r="D514" s="190"/>
      <c r="E514" s="190"/>
      <c r="F514" s="190"/>
      <c r="G514" s="190"/>
      <c r="H514" s="190"/>
      <c r="I514" s="190"/>
      <c r="J514" s="190"/>
    </row>
    <row r="515" spans="1:11" s="113" customFormat="1" ht="9" customHeight="1">
      <c r="A515" s="191">
        <v>2012</v>
      </c>
      <c r="B515" s="119"/>
      <c r="C515" s="119"/>
    </row>
    <row r="516" spans="1:11" s="113" customFormat="1" ht="9" customHeight="1">
      <c r="A516" s="140" t="s">
        <v>1</v>
      </c>
      <c r="B516" s="183">
        <f>SUM(B518:B549)</f>
        <v>534272.56039796001</v>
      </c>
      <c r="C516" s="183">
        <f t="shared" ref="C516:J516" si="28">SUM(C518:C549)</f>
        <v>311026.8710439601</v>
      </c>
      <c r="D516" s="183">
        <f t="shared" si="28"/>
        <v>66292.474891000005</v>
      </c>
      <c r="E516" s="183">
        <f t="shared" si="28"/>
        <v>49499.260000000024</v>
      </c>
      <c r="F516" s="183">
        <f t="shared" si="28"/>
        <v>16116.959056000003</v>
      </c>
      <c r="G516" s="183">
        <f t="shared" si="28"/>
        <v>50732.781558999995</v>
      </c>
      <c r="H516" s="183">
        <f t="shared" si="28"/>
        <v>7373.6505000000016</v>
      </c>
      <c r="I516" s="183">
        <f t="shared" si="28"/>
        <v>5510.9777479999993</v>
      </c>
      <c r="J516" s="183">
        <f t="shared" si="28"/>
        <v>27719.585600000002</v>
      </c>
    </row>
    <row r="517" spans="1:11" s="113" customFormat="1" ht="3.95" customHeight="1">
      <c r="A517" s="140"/>
      <c r="B517" s="183"/>
      <c r="C517" s="183"/>
      <c r="D517" s="183"/>
      <c r="E517" s="183"/>
    </row>
    <row r="518" spans="1:11" s="113" customFormat="1" ht="9" customHeight="1">
      <c r="A518" s="184" t="s">
        <v>104</v>
      </c>
      <c r="B518" s="193">
        <f>SUM(C518:J518)</f>
        <v>6039.2346804600011</v>
      </c>
      <c r="C518" s="193">
        <v>3517.4140190000003</v>
      </c>
      <c r="D518" s="193">
        <v>1155.3116894599998</v>
      </c>
      <c r="E518" s="193">
        <v>179.46163899999999</v>
      </c>
      <c r="F518" s="193">
        <v>199.00829900000008</v>
      </c>
      <c r="G518" s="193">
        <v>537.2867930000001</v>
      </c>
      <c r="H518" s="193">
        <v>115.70977799999999</v>
      </c>
      <c r="I518" s="193">
        <v>82.345144000000005</v>
      </c>
      <c r="J518" s="193">
        <v>252.69731899999999</v>
      </c>
    </row>
    <row r="519" spans="1:11" s="113" customFormat="1" ht="9" customHeight="1">
      <c r="A519" s="184" t="s">
        <v>3</v>
      </c>
      <c r="B519" s="193">
        <f t="shared" ref="B519:B549" si="29">SUM(C519:J519)</f>
        <v>13668.873826800002</v>
      </c>
      <c r="C519" s="193">
        <v>8440.9666670000006</v>
      </c>
      <c r="D519" s="193">
        <v>1550.1018048000001</v>
      </c>
      <c r="E519" s="193">
        <v>219.30279900000005</v>
      </c>
      <c r="F519" s="193">
        <v>529.84403599999996</v>
      </c>
      <c r="G519" s="193">
        <v>1432.2604529999999</v>
      </c>
      <c r="H519" s="193">
        <v>296.88412099999999</v>
      </c>
      <c r="I519" s="193">
        <v>176.91244399999999</v>
      </c>
      <c r="J519" s="193">
        <v>1022.6015019999998</v>
      </c>
    </row>
    <row r="520" spans="1:11" s="113" customFormat="1" ht="9" customHeight="1">
      <c r="A520" s="184" t="s">
        <v>105</v>
      </c>
      <c r="B520" s="193">
        <f t="shared" si="29"/>
        <v>4089.9949206699998</v>
      </c>
      <c r="C520" s="193">
        <v>2479.3062019299996</v>
      </c>
      <c r="D520" s="193">
        <v>743.01783474000001</v>
      </c>
      <c r="E520" s="193">
        <v>67.303627999999989</v>
      </c>
      <c r="F520" s="193">
        <v>149.64749499999996</v>
      </c>
      <c r="G520" s="193">
        <v>294.816551</v>
      </c>
      <c r="H520" s="193">
        <v>145.085116</v>
      </c>
      <c r="I520" s="193">
        <v>52.389107999999993</v>
      </c>
      <c r="J520" s="193">
        <v>158.42898600000001</v>
      </c>
    </row>
    <row r="521" spans="1:11" s="113" customFormat="1" ht="9" customHeight="1">
      <c r="A521" s="120" t="s">
        <v>5</v>
      </c>
      <c r="B521" s="187">
        <f t="shared" si="29"/>
        <v>5905.3442103899997</v>
      </c>
      <c r="C521" s="187">
        <v>3281.5317097799998</v>
      </c>
      <c r="D521" s="187">
        <v>1123.3789336099999</v>
      </c>
      <c r="E521" s="187">
        <v>510.55491000000006</v>
      </c>
      <c r="F521" s="187">
        <v>207.66939100000002</v>
      </c>
      <c r="G521" s="187">
        <v>370.65706999999998</v>
      </c>
      <c r="H521" s="187">
        <v>115.313857</v>
      </c>
      <c r="I521" s="187">
        <v>81.140769000000006</v>
      </c>
      <c r="J521" s="187">
        <v>215.09757000000002</v>
      </c>
    </row>
    <row r="522" spans="1:11" s="113" customFormat="1" ht="9" customHeight="1">
      <c r="A522" s="184" t="s">
        <v>6</v>
      </c>
      <c r="B522" s="193">
        <f t="shared" si="29"/>
        <v>12123.777066619999</v>
      </c>
      <c r="C522" s="193">
        <v>7853.4369820999991</v>
      </c>
      <c r="D522" s="193">
        <v>1292.2794575200001</v>
      </c>
      <c r="E522" s="193">
        <v>366.99441999999993</v>
      </c>
      <c r="F522" s="193">
        <v>371.02881800000006</v>
      </c>
      <c r="G522" s="193">
        <v>1239.2930339999998</v>
      </c>
      <c r="H522" s="193">
        <v>208.53301999999996</v>
      </c>
      <c r="I522" s="193">
        <v>215.148189</v>
      </c>
      <c r="J522" s="193">
        <v>577.06314599999996</v>
      </c>
    </row>
    <row r="523" spans="1:11" s="113" customFormat="1" ht="9" customHeight="1">
      <c r="A523" s="184" t="s">
        <v>7</v>
      </c>
      <c r="B523" s="193">
        <f t="shared" si="29"/>
        <v>4252.4726224199994</v>
      </c>
      <c r="C523" s="193">
        <v>2371.1810031000005</v>
      </c>
      <c r="D523" s="193">
        <v>1005.6504703199998</v>
      </c>
      <c r="E523" s="193">
        <v>77.668209999999988</v>
      </c>
      <c r="F523" s="193">
        <v>140.84963899999997</v>
      </c>
      <c r="G523" s="193">
        <v>293.42846900000001</v>
      </c>
      <c r="H523" s="193">
        <v>113.58241900000002</v>
      </c>
      <c r="I523" s="193">
        <v>61.799185000000001</v>
      </c>
      <c r="J523" s="193">
        <v>188.31322700000001</v>
      </c>
    </row>
    <row r="524" spans="1:11" s="113" customFormat="1" ht="9" customHeight="1">
      <c r="A524" s="184" t="s">
        <v>8</v>
      </c>
      <c r="B524" s="193">
        <f t="shared" si="29"/>
        <v>31987.408074199997</v>
      </c>
      <c r="C524" s="193">
        <v>14552.866473999999</v>
      </c>
      <c r="D524" s="193">
        <v>3085.8247231999999</v>
      </c>
      <c r="E524" s="193">
        <v>9027.9039550000016</v>
      </c>
      <c r="F524" s="193">
        <v>1071.2745010000001</v>
      </c>
      <c r="G524" s="193">
        <v>2168.4558719999995</v>
      </c>
      <c r="H524" s="193">
        <v>303.05162100000001</v>
      </c>
      <c r="I524" s="193">
        <v>271.22542999999996</v>
      </c>
      <c r="J524" s="193">
        <v>1506.8054980000002</v>
      </c>
    </row>
    <row r="525" spans="1:11" s="113" customFormat="1" ht="9" customHeight="1">
      <c r="A525" s="120" t="s">
        <v>9</v>
      </c>
      <c r="B525" s="187">
        <f t="shared" si="29"/>
        <v>14873.902971560001</v>
      </c>
      <c r="C525" s="187">
        <v>8677.0853920600002</v>
      </c>
      <c r="D525" s="187">
        <v>1718.6512945000002</v>
      </c>
      <c r="E525" s="187">
        <v>967.87556099999995</v>
      </c>
      <c r="F525" s="187">
        <v>552.54382100000009</v>
      </c>
      <c r="G525" s="187">
        <v>1523.9182059999998</v>
      </c>
      <c r="H525" s="187">
        <v>259.14309300000002</v>
      </c>
      <c r="I525" s="187">
        <v>178.90303399999999</v>
      </c>
      <c r="J525" s="187">
        <v>995.78257000000019</v>
      </c>
    </row>
    <row r="526" spans="1:11" s="113" customFormat="1" ht="9" customHeight="1">
      <c r="A526" s="113" t="s">
        <v>10</v>
      </c>
      <c r="B526" s="193">
        <f t="shared" si="29"/>
        <v>44068.733673399998</v>
      </c>
      <c r="C526" s="193">
        <v>33756.992566000001</v>
      </c>
      <c r="D526" s="193">
        <v>3349.8892994000003</v>
      </c>
      <c r="E526" s="193">
        <v>0</v>
      </c>
      <c r="F526" s="193">
        <v>544.85048100000006</v>
      </c>
      <c r="G526" s="193">
        <v>4203.4771590000009</v>
      </c>
      <c r="H526" s="193">
        <v>462.0691569999999</v>
      </c>
      <c r="I526" s="193">
        <v>0</v>
      </c>
      <c r="J526" s="193">
        <v>1751.4550110000005</v>
      </c>
      <c r="K526" s="179"/>
    </row>
    <row r="527" spans="1:11" s="113" customFormat="1" ht="9" customHeight="1">
      <c r="A527" s="184" t="s">
        <v>11</v>
      </c>
      <c r="B527" s="193">
        <f t="shared" si="29"/>
        <v>10106.5724126</v>
      </c>
      <c r="C527" s="193">
        <v>6073.4030271000001</v>
      </c>
      <c r="D527" s="193">
        <v>1502.3904135000002</v>
      </c>
      <c r="E527" s="193">
        <v>722.21291099999996</v>
      </c>
      <c r="F527" s="193">
        <v>355.97247299999992</v>
      </c>
      <c r="G527" s="193">
        <v>731.36680399999989</v>
      </c>
      <c r="H527" s="193">
        <v>173.79561599999997</v>
      </c>
      <c r="I527" s="193">
        <v>84.707714999999993</v>
      </c>
      <c r="J527" s="193">
        <v>462.72345300000012</v>
      </c>
      <c r="K527" s="179"/>
    </row>
    <row r="528" spans="1:11" s="113" customFormat="1" ht="9" customHeight="1">
      <c r="A528" s="184" t="s">
        <v>12</v>
      </c>
      <c r="B528" s="193">
        <f t="shared" si="29"/>
        <v>21532.590048899994</v>
      </c>
      <c r="C528" s="193">
        <v>12661.875240999998</v>
      </c>
      <c r="D528" s="193">
        <v>2240.9359529000003</v>
      </c>
      <c r="E528" s="193">
        <v>1861.596579</v>
      </c>
      <c r="F528" s="193">
        <v>630.34490600000015</v>
      </c>
      <c r="G528" s="193">
        <v>2469.2849390000001</v>
      </c>
      <c r="H528" s="193">
        <v>268.35639500000008</v>
      </c>
      <c r="I528" s="193">
        <v>252.04547399999996</v>
      </c>
      <c r="J528" s="193">
        <v>1148.150562</v>
      </c>
    </row>
    <row r="529" spans="1:10" s="113" customFormat="1" ht="9" customHeight="1">
      <c r="A529" s="120" t="s">
        <v>13</v>
      </c>
      <c r="B529" s="187">
        <f t="shared" si="29"/>
        <v>24038.272565290001</v>
      </c>
      <c r="C529" s="187">
        <v>12970.65623699</v>
      </c>
      <c r="D529" s="187">
        <v>3078.4593933000001</v>
      </c>
      <c r="E529" s="187">
        <v>4398.3317550000002</v>
      </c>
      <c r="F529" s="187">
        <v>713.99678400000028</v>
      </c>
      <c r="G529" s="187">
        <v>1513.5766789999998</v>
      </c>
      <c r="H529" s="187">
        <v>223.73213399999997</v>
      </c>
      <c r="I529" s="187">
        <v>182.403572</v>
      </c>
      <c r="J529" s="187">
        <v>957.1160110000003</v>
      </c>
    </row>
    <row r="530" spans="1:10" s="113" customFormat="1" ht="9" customHeight="1">
      <c r="A530" s="184" t="s">
        <v>14</v>
      </c>
      <c r="B530" s="193">
        <f t="shared" si="29"/>
        <v>14976.3189754</v>
      </c>
      <c r="C530" s="193">
        <v>8545.7646138999989</v>
      </c>
      <c r="D530" s="193">
        <v>2215.1988965</v>
      </c>
      <c r="E530" s="193">
        <v>1559.9651839999999</v>
      </c>
      <c r="F530" s="193">
        <v>505.687093</v>
      </c>
      <c r="G530" s="193">
        <v>1201.2496450000003</v>
      </c>
      <c r="H530" s="193">
        <v>184.21107499999999</v>
      </c>
      <c r="I530" s="193">
        <v>112.74280999999999</v>
      </c>
      <c r="J530" s="193">
        <v>651.49965799999995</v>
      </c>
    </row>
    <row r="531" spans="1:10" s="113" customFormat="1" ht="9" customHeight="1">
      <c r="A531" s="184" t="s">
        <v>15</v>
      </c>
      <c r="B531" s="193">
        <f t="shared" si="29"/>
        <v>26836.903982199994</v>
      </c>
      <c r="C531" s="193">
        <v>15626.984437999999</v>
      </c>
      <c r="D531" s="193">
        <v>3536.4753651999999</v>
      </c>
      <c r="E531" s="193">
        <v>1168.948457</v>
      </c>
      <c r="F531" s="193">
        <v>783.82411800000034</v>
      </c>
      <c r="G531" s="193">
        <v>3303.9062319999989</v>
      </c>
      <c r="H531" s="193">
        <v>330.36999900000001</v>
      </c>
      <c r="I531" s="193">
        <v>293.53343300000006</v>
      </c>
      <c r="J531" s="193">
        <v>1792.86194</v>
      </c>
    </row>
    <row r="532" spans="1:10" s="113" customFormat="1" ht="9" customHeight="1">
      <c r="A532" s="184" t="s">
        <v>16</v>
      </c>
      <c r="B532" s="193">
        <f t="shared" si="29"/>
        <v>53515.634353600006</v>
      </c>
      <c r="C532" s="193">
        <v>29726.459205800005</v>
      </c>
      <c r="D532" s="193">
        <v>7385.0872387999998</v>
      </c>
      <c r="E532" s="193">
        <v>3170.7535760000001</v>
      </c>
      <c r="F532" s="193">
        <v>1383.0255129999998</v>
      </c>
      <c r="G532" s="193">
        <v>6818.4072930000002</v>
      </c>
      <c r="H532" s="193">
        <v>588.16149100000007</v>
      </c>
      <c r="I532" s="193">
        <v>743.11616099999992</v>
      </c>
      <c r="J532" s="193">
        <v>3700.6238750000002</v>
      </c>
    </row>
    <row r="533" spans="1:10" s="113" customFormat="1" ht="9" customHeight="1">
      <c r="A533" s="120" t="s">
        <v>17</v>
      </c>
      <c r="B533" s="187">
        <f t="shared" si="29"/>
        <v>21056.882539789996</v>
      </c>
      <c r="C533" s="187">
        <v>12495.405895989999</v>
      </c>
      <c r="D533" s="187">
        <v>2369.1936887999996</v>
      </c>
      <c r="E533" s="187">
        <v>1972.181527</v>
      </c>
      <c r="F533" s="187">
        <v>662.21047299999987</v>
      </c>
      <c r="G533" s="187">
        <v>1941.6190560000002</v>
      </c>
      <c r="H533" s="187">
        <v>267.06750699999998</v>
      </c>
      <c r="I533" s="187">
        <v>251.66678400000001</v>
      </c>
      <c r="J533" s="187">
        <v>1097.5376079999999</v>
      </c>
    </row>
    <row r="534" spans="1:10" s="113" customFormat="1" ht="9" customHeight="1">
      <c r="A534" s="184" t="s">
        <v>18</v>
      </c>
      <c r="B534" s="193">
        <f t="shared" si="29"/>
        <v>8298.4041235600016</v>
      </c>
      <c r="C534" s="193">
        <v>4946.6173566999996</v>
      </c>
      <c r="D534" s="193">
        <v>1197.0774348599998</v>
      </c>
      <c r="E534" s="193">
        <v>433.03371500000009</v>
      </c>
      <c r="F534" s="193">
        <v>284.70832099999996</v>
      </c>
      <c r="G534" s="193">
        <v>797.22499700000026</v>
      </c>
      <c r="H534" s="193">
        <v>157.99995799999996</v>
      </c>
      <c r="I534" s="193">
        <v>103.087593</v>
      </c>
      <c r="J534" s="193">
        <v>378.65474799999998</v>
      </c>
    </row>
    <row r="535" spans="1:10" s="113" customFormat="1" ht="9" customHeight="1">
      <c r="A535" s="184" t="s">
        <v>19</v>
      </c>
      <c r="B535" s="193">
        <f t="shared" si="29"/>
        <v>6836.0742486899999</v>
      </c>
      <c r="C535" s="193">
        <v>3980.4303114999993</v>
      </c>
      <c r="D535" s="193">
        <v>1137.80319919</v>
      </c>
      <c r="E535" s="193">
        <v>438.73791099999994</v>
      </c>
      <c r="F535" s="193">
        <v>224.79279000000002</v>
      </c>
      <c r="G535" s="193">
        <v>488.42264799999998</v>
      </c>
      <c r="H535" s="193">
        <v>141.825301</v>
      </c>
      <c r="I535" s="193">
        <v>86.687411999999995</v>
      </c>
      <c r="J535" s="193">
        <v>337.37467599999997</v>
      </c>
    </row>
    <row r="536" spans="1:10" s="113" customFormat="1" ht="9" customHeight="1">
      <c r="A536" s="184" t="s">
        <v>20</v>
      </c>
      <c r="B536" s="193">
        <f t="shared" si="29"/>
        <v>16601.980560300002</v>
      </c>
      <c r="C536" s="193">
        <v>10077.303749000001</v>
      </c>
      <c r="D536" s="193">
        <v>1943.1886552999997</v>
      </c>
      <c r="E536" s="193">
        <v>572.71300000000008</v>
      </c>
      <c r="F536" s="193">
        <v>461.29805300000015</v>
      </c>
      <c r="G536" s="193">
        <v>2101.8473879999997</v>
      </c>
      <c r="H536" s="193">
        <v>283.183626</v>
      </c>
      <c r="I536" s="193">
        <v>163.65844500000003</v>
      </c>
      <c r="J536" s="193">
        <v>998.787644</v>
      </c>
    </row>
    <row r="537" spans="1:10" s="113" customFormat="1" ht="9" customHeight="1">
      <c r="A537" s="120" t="s">
        <v>21</v>
      </c>
      <c r="B537" s="187">
        <f t="shared" si="29"/>
        <v>25581.728226000003</v>
      </c>
      <c r="C537" s="187">
        <v>14060.4948437</v>
      </c>
      <c r="D537" s="187">
        <v>2667.8143043000005</v>
      </c>
      <c r="E537" s="187">
        <v>5043.6997420000007</v>
      </c>
      <c r="F537" s="187">
        <v>760.49310600000013</v>
      </c>
      <c r="G537" s="187">
        <v>1699.0602329999999</v>
      </c>
      <c r="H537" s="187">
        <v>234.38318000000004</v>
      </c>
      <c r="I537" s="187">
        <v>116.08646599999999</v>
      </c>
      <c r="J537" s="187">
        <v>999.69635100000028</v>
      </c>
    </row>
    <row r="538" spans="1:10" s="113" customFormat="1" ht="9" customHeight="1">
      <c r="A538" s="184" t="s">
        <v>22</v>
      </c>
      <c r="B538" s="193">
        <f t="shared" si="29"/>
        <v>25800.617364600006</v>
      </c>
      <c r="C538" s="193">
        <v>13852.370356200001</v>
      </c>
      <c r="D538" s="193">
        <v>2534.7565714000002</v>
      </c>
      <c r="E538" s="193">
        <v>4035.1597339999998</v>
      </c>
      <c r="F538" s="193">
        <v>882.28220699999997</v>
      </c>
      <c r="G538" s="193">
        <v>2591.6151569999997</v>
      </c>
      <c r="H538" s="193">
        <v>281.61417</v>
      </c>
      <c r="I538" s="193">
        <v>218.663399</v>
      </c>
      <c r="J538" s="193">
        <v>1404.1557700000001</v>
      </c>
    </row>
    <row r="539" spans="1:10" s="113" customFormat="1" ht="9" customHeight="1">
      <c r="A539" s="184" t="s">
        <v>23</v>
      </c>
      <c r="B539" s="193">
        <f t="shared" si="29"/>
        <v>8021.8616863099996</v>
      </c>
      <c r="C539" s="193">
        <v>4462.7168758199996</v>
      </c>
      <c r="D539" s="193">
        <v>1310.7416944899999</v>
      </c>
      <c r="E539" s="193">
        <v>468.52322100000009</v>
      </c>
      <c r="F539" s="193">
        <v>311.05890599999998</v>
      </c>
      <c r="G539" s="193">
        <v>832.25039100000004</v>
      </c>
      <c r="H539" s="193">
        <v>140.48180500000001</v>
      </c>
      <c r="I539" s="193">
        <v>105.06419899999999</v>
      </c>
      <c r="J539" s="193">
        <v>391.02459399999992</v>
      </c>
    </row>
    <row r="540" spans="1:10" s="113" customFormat="1" ht="9" customHeight="1">
      <c r="A540" s="184" t="s">
        <v>106</v>
      </c>
      <c r="B540" s="193">
        <f t="shared" si="29"/>
        <v>6783.4268799700012</v>
      </c>
      <c r="C540" s="193">
        <v>3625.6340532100003</v>
      </c>
      <c r="D540" s="193">
        <v>1131.8989047600001</v>
      </c>
      <c r="E540" s="193">
        <v>500.05801400000007</v>
      </c>
      <c r="F540" s="193">
        <v>395.34967900000004</v>
      </c>
      <c r="G540" s="193">
        <v>614.08399900000006</v>
      </c>
      <c r="H540" s="193">
        <v>152.53995499999999</v>
      </c>
      <c r="I540" s="193">
        <v>116.926005</v>
      </c>
      <c r="J540" s="193">
        <v>246.93627000000001</v>
      </c>
    </row>
    <row r="541" spans="1:10" s="113" customFormat="1" ht="9" customHeight="1">
      <c r="A541" s="120" t="s">
        <v>25</v>
      </c>
      <c r="B541" s="187">
        <f t="shared" si="29"/>
        <v>13787.151069799998</v>
      </c>
      <c r="C541" s="187">
        <v>8244.5820101999998</v>
      </c>
      <c r="D541" s="187">
        <v>1446.5408446000001</v>
      </c>
      <c r="E541" s="187">
        <v>1632.1203189999999</v>
      </c>
      <c r="F541" s="187">
        <v>400.36417700000004</v>
      </c>
      <c r="G541" s="187">
        <v>1157.662341</v>
      </c>
      <c r="H541" s="187">
        <v>208.33696399999999</v>
      </c>
      <c r="I541" s="187">
        <v>127.550731</v>
      </c>
      <c r="J541" s="187">
        <v>569.99368300000003</v>
      </c>
    </row>
    <row r="542" spans="1:10" s="113" customFormat="1" ht="9" customHeight="1">
      <c r="A542" s="184" t="s">
        <v>26</v>
      </c>
      <c r="B542" s="193">
        <f t="shared" si="29"/>
        <v>12915.334132100001</v>
      </c>
      <c r="C542" s="193">
        <v>7478.2964950000005</v>
      </c>
      <c r="D542" s="193">
        <v>1901.2263031000005</v>
      </c>
      <c r="E542" s="193">
        <v>613.24513200000013</v>
      </c>
      <c r="F542" s="193">
        <v>496.79557799999992</v>
      </c>
      <c r="G542" s="193">
        <v>1235.0229300000001</v>
      </c>
      <c r="H542" s="193">
        <v>210.66171</v>
      </c>
      <c r="I542" s="193">
        <v>238.07339199999998</v>
      </c>
      <c r="J542" s="193">
        <v>742.01259200000004</v>
      </c>
    </row>
    <row r="543" spans="1:10" s="113" customFormat="1" ht="9" customHeight="1">
      <c r="A543" s="184" t="s">
        <v>27</v>
      </c>
      <c r="B543" s="193">
        <f t="shared" si="29"/>
        <v>11945.417772579998</v>
      </c>
      <c r="C543" s="193">
        <v>7033.5745098799989</v>
      </c>
      <c r="D543" s="193">
        <v>1701.1309216999998</v>
      </c>
      <c r="E543" s="193">
        <v>373.91884300000004</v>
      </c>
      <c r="F543" s="193">
        <v>365.94769499999995</v>
      </c>
      <c r="G543" s="193">
        <v>1201.122973</v>
      </c>
      <c r="H543" s="193">
        <v>291.363921</v>
      </c>
      <c r="I543" s="193">
        <v>238.53557699999999</v>
      </c>
      <c r="J543" s="193">
        <v>739.82333199999994</v>
      </c>
    </row>
    <row r="544" spans="1:10" s="113" customFormat="1" ht="9" customHeight="1">
      <c r="A544" s="184" t="s">
        <v>28</v>
      </c>
      <c r="B544" s="193">
        <f t="shared" si="29"/>
        <v>11373.240597299999</v>
      </c>
      <c r="C544" s="193">
        <v>6308.1857566999997</v>
      </c>
      <c r="D544" s="193">
        <v>1858.8122986000001</v>
      </c>
      <c r="E544" s="193">
        <v>940.44249700000023</v>
      </c>
      <c r="F544" s="193">
        <v>416.5558289999999</v>
      </c>
      <c r="G544" s="193">
        <v>1008.2016159999999</v>
      </c>
      <c r="H544" s="193">
        <v>170.78110900000001</v>
      </c>
      <c r="I544" s="193">
        <v>150.98901599999999</v>
      </c>
      <c r="J544" s="193">
        <v>519.27247499999987</v>
      </c>
    </row>
    <row r="545" spans="1:11" s="113" customFormat="1" ht="9" customHeight="1">
      <c r="A545" s="120" t="s">
        <v>29</v>
      </c>
      <c r="B545" s="187">
        <f t="shared" si="29"/>
        <v>15199.805857299996</v>
      </c>
      <c r="C545" s="187">
        <v>9296.473640799999</v>
      </c>
      <c r="D545" s="187">
        <v>2165.1260725000002</v>
      </c>
      <c r="E545" s="187">
        <v>626.00606399999981</v>
      </c>
      <c r="F545" s="187">
        <v>419.52079100000009</v>
      </c>
      <c r="G545" s="187">
        <v>1472.6003349999999</v>
      </c>
      <c r="H545" s="187">
        <v>270.89470699999998</v>
      </c>
      <c r="I545" s="187">
        <v>197.64483200000001</v>
      </c>
      <c r="J545" s="187">
        <v>751.53941499999996</v>
      </c>
    </row>
    <row r="546" spans="1:11" s="113" customFormat="1" ht="9" customHeight="1">
      <c r="A546" s="184" t="s">
        <v>30</v>
      </c>
      <c r="B546" s="193">
        <f t="shared" si="29"/>
        <v>6348.5668035100007</v>
      </c>
      <c r="C546" s="193">
        <v>3587.0883578900002</v>
      </c>
      <c r="D546" s="193">
        <v>1034.03445362</v>
      </c>
      <c r="E546" s="193">
        <v>438.1498499999999</v>
      </c>
      <c r="F546" s="193">
        <v>236.03117599999996</v>
      </c>
      <c r="G546" s="193">
        <v>528.50874199999998</v>
      </c>
      <c r="H546" s="193">
        <v>136.76338200000001</v>
      </c>
      <c r="I546" s="193">
        <v>66.637715999999998</v>
      </c>
      <c r="J546" s="193">
        <v>321.35312599999997</v>
      </c>
    </row>
    <row r="547" spans="1:11" s="113" customFormat="1" ht="9" customHeight="1">
      <c r="A547" s="184" t="s">
        <v>31</v>
      </c>
      <c r="B547" s="193">
        <f t="shared" si="29"/>
        <v>36479.275442599996</v>
      </c>
      <c r="C547" s="193">
        <v>20145.303384000003</v>
      </c>
      <c r="D547" s="193">
        <v>4112.7176036000001</v>
      </c>
      <c r="E547" s="193">
        <v>5214.428668999999</v>
      </c>
      <c r="F547" s="193">
        <v>1020.3080940000002</v>
      </c>
      <c r="G547" s="193">
        <v>3415.8900509999994</v>
      </c>
      <c r="H547" s="193">
        <v>356.77786700000001</v>
      </c>
      <c r="I547" s="193">
        <v>325.18007700000004</v>
      </c>
      <c r="J547" s="193">
        <v>1888.6696970000003</v>
      </c>
    </row>
    <row r="548" spans="1:11" s="113" customFormat="1" ht="9" customHeight="1">
      <c r="A548" s="184" t="s">
        <v>32</v>
      </c>
      <c r="B548" s="193">
        <f t="shared" si="29"/>
        <v>9857.2435206400005</v>
      </c>
      <c r="C548" s="193">
        <v>5232.5500869100006</v>
      </c>
      <c r="D548" s="193">
        <v>1342.1188367300001</v>
      </c>
      <c r="E548" s="193">
        <v>1186.0610429999999</v>
      </c>
      <c r="F548" s="193">
        <v>377.62333300000006</v>
      </c>
      <c r="G548" s="193">
        <v>880.40454899999986</v>
      </c>
      <c r="H548" s="193">
        <v>159.92636999999999</v>
      </c>
      <c r="I548" s="193">
        <v>137.28137900000002</v>
      </c>
      <c r="J548" s="193">
        <v>541.27792299999999</v>
      </c>
    </row>
    <row r="549" spans="1:11" s="113" customFormat="1" ht="9" customHeight="1">
      <c r="A549" s="120" t="s">
        <v>33</v>
      </c>
      <c r="B549" s="187">
        <f t="shared" si="29"/>
        <v>9369.5151883999988</v>
      </c>
      <c r="C549" s="187">
        <v>5663.9195827000003</v>
      </c>
      <c r="D549" s="187">
        <v>1455.6403357000002</v>
      </c>
      <c r="E549" s="187">
        <v>711.90713499999993</v>
      </c>
      <c r="F549" s="187">
        <v>262.05147999999997</v>
      </c>
      <c r="G549" s="187">
        <v>665.85895399999993</v>
      </c>
      <c r="H549" s="187">
        <v>121.05007599999999</v>
      </c>
      <c r="I549" s="187">
        <v>78.832256999999998</v>
      </c>
      <c r="J549" s="187">
        <v>410.25536800000003</v>
      </c>
    </row>
    <row r="550" spans="1:11" s="133" customFormat="1" ht="9" customHeight="1">
      <c r="A550" s="117"/>
      <c r="B550" s="190"/>
      <c r="C550" s="190"/>
      <c r="D550" s="190"/>
      <c r="E550" s="190"/>
      <c r="F550" s="190"/>
      <c r="G550" s="190"/>
      <c r="H550" s="190"/>
      <c r="I550" s="190"/>
      <c r="J550" s="190"/>
    </row>
    <row r="551" spans="1:11" s="113" customFormat="1" ht="9" customHeight="1">
      <c r="A551" s="191">
        <v>2013</v>
      </c>
      <c r="B551" s="119"/>
      <c r="C551" s="119"/>
    </row>
    <row r="552" spans="1:11" s="113" customFormat="1" ht="9" customHeight="1">
      <c r="A552" s="140" t="s">
        <v>1</v>
      </c>
      <c r="B552" s="183">
        <f t="shared" ref="B552:J552" si="30">SUM(B554:B585)</f>
        <v>560916.11328602</v>
      </c>
      <c r="C552" s="183">
        <f t="shared" si="30"/>
        <v>324615.56113838992</v>
      </c>
      <c r="D552" s="183">
        <f t="shared" si="30"/>
        <v>68604.813711629991</v>
      </c>
      <c r="E552" s="183">
        <f t="shared" si="30"/>
        <v>53090.81500000001</v>
      </c>
      <c r="F552" s="183">
        <f t="shared" si="30"/>
        <v>17286.369364000006</v>
      </c>
      <c r="G552" s="183">
        <f t="shared" si="30"/>
        <v>54413.838110000004</v>
      </c>
      <c r="H552" s="183">
        <f t="shared" si="30"/>
        <v>7631.7607749999997</v>
      </c>
      <c r="I552" s="183">
        <f t="shared" si="30"/>
        <v>5542.0987869999999</v>
      </c>
      <c r="J552" s="183">
        <f t="shared" si="30"/>
        <v>29730.856400000004</v>
      </c>
      <c r="K552" s="183"/>
    </row>
    <row r="553" spans="1:11" s="113" customFormat="1" ht="3.95" customHeight="1">
      <c r="A553" s="140"/>
      <c r="B553" s="183"/>
      <c r="C553" s="183"/>
      <c r="D553" s="183"/>
      <c r="E553" s="183"/>
    </row>
    <row r="554" spans="1:11" s="113" customFormat="1" ht="9" customHeight="1">
      <c r="A554" s="184" t="s">
        <v>104</v>
      </c>
      <c r="B554" s="193">
        <f t="shared" ref="B554:B585" si="31">SUM(C554:J554)</f>
        <v>6393.3912638499996</v>
      </c>
      <c r="C554" s="193">
        <v>3671.6963570000003</v>
      </c>
      <c r="D554" s="193">
        <v>1192.85804085</v>
      </c>
      <c r="E554" s="193">
        <v>197.95325599999998</v>
      </c>
      <c r="F554" s="193">
        <v>274.45716499999992</v>
      </c>
      <c r="G554" s="193">
        <v>580.33668100000011</v>
      </c>
      <c r="H554" s="193">
        <v>119.29736400000002</v>
      </c>
      <c r="I554" s="193">
        <v>84.523775999999998</v>
      </c>
      <c r="J554" s="193">
        <v>272.26862399999999</v>
      </c>
    </row>
    <row r="555" spans="1:11" s="113" customFormat="1" ht="9" customHeight="1">
      <c r="A555" s="184" t="s">
        <v>3</v>
      </c>
      <c r="B555" s="193">
        <f t="shared" si="31"/>
        <v>14229.763498000002</v>
      </c>
      <c r="C555" s="193">
        <v>8972.2569460000013</v>
      </c>
      <c r="D555" s="193">
        <v>1601.3871340000001</v>
      </c>
      <c r="E555" s="193">
        <v>243.01563899999996</v>
      </c>
      <c r="F555" s="193">
        <v>312.3123599999999</v>
      </c>
      <c r="G555" s="193">
        <v>1548.7364009999997</v>
      </c>
      <c r="H555" s="193">
        <v>306.18752799999999</v>
      </c>
      <c r="I555" s="193">
        <v>168.11771900000002</v>
      </c>
      <c r="J555" s="193">
        <v>1077.7497710000002</v>
      </c>
    </row>
    <row r="556" spans="1:11" s="113" customFormat="1" ht="9" customHeight="1">
      <c r="A556" s="184" t="s">
        <v>105</v>
      </c>
      <c r="B556" s="193">
        <f t="shared" si="31"/>
        <v>4353.5365896099993</v>
      </c>
      <c r="C556" s="193">
        <v>2626.1785109999996</v>
      </c>
      <c r="D556" s="193">
        <v>766.23113461000014</v>
      </c>
      <c r="E556" s="193">
        <v>73.37921200000001</v>
      </c>
      <c r="F556" s="193">
        <v>188.13772999999998</v>
      </c>
      <c r="G556" s="193">
        <v>324.08029599999992</v>
      </c>
      <c r="H556" s="193">
        <v>149.79511299999999</v>
      </c>
      <c r="I556" s="193">
        <v>53.462908999999996</v>
      </c>
      <c r="J556" s="193">
        <v>172.27168399999999</v>
      </c>
    </row>
    <row r="557" spans="1:11" s="113" customFormat="1" ht="9" customHeight="1">
      <c r="A557" s="120" t="s">
        <v>5</v>
      </c>
      <c r="B557" s="187">
        <f t="shared" si="31"/>
        <v>6113.96347943</v>
      </c>
      <c r="C557" s="187">
        <v>3391.4508906999999</v>
      </c>
      <c r="D557" s="187">
        <v>1152.26273373</v>
      </c>
      <c r="E557" s="187">
        <v>548.71916599999997</v>
      </c>
      <c r="F557" s="187">
        <v>205.55241100000003</v>
      </c>
      <c r="G557" s="187">
        <v>398.37914599999999</v>
      </c>
      <c r="H557" s="187">
        <v>119.854792</v>
      </c>
      <c r="I557" s="187">
        <v>82.186475999999985</v>
      </c>
      <c r="J557" s="187">
        <v>215.557864</v>
      </c>
    </row>
    <row r="558" spans="1:11" s="113" customFormat="1" ht="9" customHeight="1">
      <c r="A558" s="184" t="s">
        <v>6</v>
      </c>
      <c r="B558" s="193">
        <f t="shared" si="31"/>
        <v>12685.510489080003</v>
      </c>
      <c r="C558" s="193">
        <v>8183.6880641999996</v>
      </c>
      <c r="D558" s="193">
        <v>1331.7410198800001</v>
      </c>
      <c r="E558" s="193">
        <v>406.20578000000006</v>
      </c>
      <c r="F558" s="193">
        <v>391.96769399999999</v>
      </c>
      <c r="G558" s="193">
        <v>1332.4320120000004</v>
      </c>
      <c r="H558" s="193">
        <v>213.42654400000004</v>
      </c>
      <c r="I558" s="193">
        <v>218.22790000000001</v>
      </c>
      <c r="J558" s="193">
        <v>607.82147499999996</v>
      </c>
    </row>
    <row r="559" spans="1:11" s="113" customFormat="1" ht="9" customHeight="1">
      <c r="A559" s="184" t="s">
        <v>7</v>
      </c>
      <c r="B559" s="193">
        <f t="shared" si="31"/>
        <v>4418.9245647800008</v>
      </c>
      <c r="C559" s="193">
        <v>2448.5308839999998</v>
      </c>
      <c r="D559" s="193">
        <v>1034.77978078</v>
      </c>
      <c r="E559" s="193">
        <v>85.238861</v>
      </c>
      <c r="F559" s="193">
        <v>161.50191199999998</v>
      </c>
      <c r="G559" s="193">
        <v>315.56239300000004</v>
      </c>
      <c r="H559" s="193">
        <v>118.162888</v>
      </c>
      <c r="I559" s="193">
        <v>59.114485999999985</v>
      </c>
      <c r="J559" s="193">
        <v>196.03336000000004</v>
      </c>
    </row>
    <row r="560" spans="1:11" s="113" customFormat="1" ht="9" customHeight="1">
      <c r="A560" s="184" t="s">
        <v>8</v>
      </c>
      <c r="B560" s="193">
        <f t="shared" si="31"/>
        <v>33823.393194000004</v>
      </c>
      <c r="C560" s="193">
        <v>15309.881112999999</v>
      </c>
      <c r="D560" s="193">
        <v>3205.4926880000003</v>
      </c>
      <c r="E560" s="193">
        <v>9565.4734890000018</v>
      </c>
      <c r="F560" s="193">
        <v>1169.284482</v>
      </c>
      <c r="G560" s="193">
        <v>2336.5463460000001</v>
      </c>
      <c r="H560" s="193">
        <v>312.13178399999998</v>
      </c>
      <c r="I560" s="193">
        <v>276.96384699999999</v>
      </c>
      <c r="J560" s="193">
        <v>1647.6194449999998</v>
      </c>
    </row>
    <row r="561" spans="1:11" s="113" customFormat="1" ht="9" customHeight="1">
      <c r="A561" s="120" t="s">
        <v>9</v>
      </c>
      <c r="B561" s="187">
        <f t="shared" si="31"/>
        <v>15592.028898100001</v>
      </c>
      <c r="C561" s="187">
        <v>9107.788496000001</v>
      </c>
      <c r="D561" s="187">
        <v>1769.9828520999999</v>
      </c>
      <c r="E561" s="187">
        <v>1039.553212</v>
      </c>
      <c r="F561" s="187">
        <v>538.81215200000008</v>
      </c>
      <c r="G561" s="187">
        <v>1627.4245539999997</v>
      </c>
      <c r="H561" s="187">
        <v>266.01124599999997</v>
      </c>
      <c r="I561" s="187">
        <v>185.05812100000003</v>
      </c>
      <c r="J561" s="187">
        <v>1057.3982650000003</v>
      </c>
    </row>
    <row r="562" spans="1:11" s="113" customFormat="1" ht="9" customHeight="1">
      <c r="A562" s="113" t="s">
        <v>10</v>
      </c>
      <c r="B562" s="193">
        <f t="shared" si="31"/>
        <v>44593.108342500003</v>
      </c>
      <c r="C562" s="193">
        <v>33758.213363000003</v>
      </c>
      <c r="D562" s="193">
        <v>3468.3390345000003</v>
      </c>
      <c r="E562" s="193">
        <v>0</v>
      </c>
      <c r="F562" s="193">
        <v>572.32130999999993</v>
      </c>
      <c r="G562" s="193">
        <v>4508.4720100000004</v>
      </c>
      <c r="H562" s="193">
        <v>476.14193899999998</v>
      </c>
      <c r="I562" s="193">
        <v>0</v>
      </c>
      <c r="J562" s="193">
        <v>1809.6206859999998</v>
      </c>
      <c r="K562" s="179"/>
    </row>
    <row r="563" spans="1:11" s="113" customFormat="1" ht="9" customHeight="1">
      <c r="A563" s="184" t="s">
        <v>11</v>
      </c>
      <c r="B563" s="193">
        <f t="shared" si="31"/>
        <v>10559.702619500002</v>
      </c>
      <c r="C563" s="193">
        <v>6319.7280260000007</v>
      </c>
      <c r="D563" s="193">
        <v>1546.2758094999999</v>
      </c>
      <c r="E563" s="193">
        <v>773.6614179999998</v>
      </c>
      <c r="F563" s="193">
        <v>388.75257599999992</v>
      </c>
      <c r="G563" s="193">
        <v>781.81937299999993</v>
      </c>
      <c r="H563" s="193">
        <v>179.62421400000002</v>
      </c>
      <c r="I563" s="193">
        <v>85.527608999999998</v>
      </c>
      <c r="J563" s="193">
        <v>484.31359399999997</v>
      </c>
      <c r="K563" s="179"/>
    </row>
    <row r="564" spans="1:11" s="113" customFormat="1" ht="9" customHeight="1">
      <c r="A564" s="184" t="s">
        <v>12</v>
      </c>
      <c r="B564" s="193">
        <f t="shared" si="31"/>
        <v>23117.722616199997</v>
      </c>
      <c r="C564" s="193">
        <v>13573.083955</v>
      </c>
      <c r="D564" s="193">
        <v>2332.1329362000001</v>
      </c>
      <c r="E564" s="193">
        <v>2017.3327959999997</v>
      </c>
      <c r="F564" s="193">
        <v>741.53384899999992</v>
      </c>
      <c r="G564" s="193">
        <v>2650.6373540000004</v>
      </c>
      <c r="H564" s="193">
        <v>275.60680699999995</v>
      </c>
      <c r="I564" s="193">
        <v>282.24804400000005</v>
      </c>
      <c r="J564" s="193">
        <v>1245.1468749999999</v>
      </c>
    </row>
    <row r="565" spans="1:11" s="113" customFormat="1" ht="9" customHeight="1">
      <c r="A565" s="120" t="s">
        <v>13</v>
      </c>
      <c r="B565" s="187">
        <f t="shared" si="31"/>
        <v>25168.436587699998</v>
      </c>
      <c r="C565" s="187">
        <v>13325.256912399998</v>
      </c>
      <c r="D565" s="187">
        <v>3179.0817843</v>
      </c>
      <c r="E565" s="187">
        <v>4662.5352950000006</v>
      </c>
      <c r="F565" s="187">
        <v>897.94733400000018</v>
      </c>
      <c r="G565" s="187">
        <v>1614.1928729999997</v>
      </c>
      <c r="H565" s="187">
        <v>235.90060399999999</v>
      </c>
      <c r="I565" s="187">
        <v>186.17826099999996</v>
      </c>
      <c r="J565" s="187">
        <v>1067.3435239999999</v>
      </c>
    </row>
    <row r="566" spans="1:11" s="113" customFormat="1" ht="9" customHeight="1">
      <c r="A566" s="184" t="s">
        <v>14</v>
      </c>
      <c r="B566" s="193">
        <f t="shared" si="31"/>
        <v>15539.779580780003</v>
      </c>
      <c r="C566" s="193">
        <v>8796.0574714800005</v>
      </c>
      <c r="D566" s="193">
        <v>2297.1229963000001</v>
      </c>
      <c r="E566" s="193">
        <v>1674.3112429999999</v>
      </c>
      <c r="F566" s="193">
        <v>473.34124200000008</v>
      </c>
      <c r="G566" s="193">
        <v>1291.1342940000002</v>
      </c>
      <c r="H566" s="193">
        <v>191.87839199999999</v>
      </c>
      <c r="I566" s="193">
        <v>115.37838700000002</v>
      </c>
      <c r="J566" s="193">
        <v>700.55555500000014</v>
      </c>
    </row>
    <row r="567" spans="1:11" s="113" customFormat="1" ht="9" customHeight="1">
      <c r="A567" s="184" t="s">
        <v>15</v>
      </c>
      <c r="B567" s="193">
        <f t="shared" si="31"/>
        <v>28670.487901700006</v>
      </c>
      <c r="C567" s="193">
        <v>16707.702935000001</v>
      </c>
      <c r="D567" s="193">
        <v>3651.3032116999998</v>
      </c>
      <c r="E567" s="193">
        <v>1270.66734</v>
      </c>
      <c r="F567" s="193">
        <v>947.38823200000024</v>
      </c>
      <c r="G567" s="193">
        <v>3542.451434000001</v>
      </c>
      <c r="H567" s="193">
        <v>343.32631499999997</v>
      </c>
      <c r="I567" s="193">
        <v>299.52578199999999</v>
      </c>
      <c r="J567" s="193">
        <v>1908.122652</v>
      </c>
    </row>
    <row r="568" spans="1:11" s="113" customFormat="1" ht="9" customHeight="1">
      <c r="A568" s="184" t="s">
        <v>16</v>
      </c>
      <c r="B568" s="193">
        <f t="shared" si="31"/>
        <v>57607.081870900009</v>
      </c>
      <c r="C568" s="193">
        <v>32202.012178000004</v>
      </c>
      <c r="D568" s="193">
        <v>7629.0173699000006</v>
      </c>
      <c r="E568" s="193">
        <v>3462.8685630000004</v>
      </c>
      <c r="F568" s="193">
        <v>1628.1534250000004</v>
      </c>
      <c r="G568" s="193">
        <v>7308.3091049999985</v>
      </c>
      <c r="H568" s="193">
        <v>612.58845999999994</v>
      </c>
      <c r="I568" s="193">
        <v>720.23237600000004</v>
      </c>
      <c r="J568" s="193">
        <v>4043.9003939999998</v>
      </c>
    </row>
    <row r="569" spans="1:11" s="113" customFormat="1" ht="9" customHeight="1">
      <c r="A569" s="120" t="s">
        <v>17</v>
      </c>
      <c r="B569" s="187">
        <f t="shared" si="31"/>
        <v>21859.587265599996</v>
      </c>
      <c r="C569" s="187">
        <v>12855.096317</v>
      </c>
      <c r="D569" s="187">
        <v>2462.3786955999999</v>
      </c>
      <c r="E569" s="187">
        <v>2125.0617649999999</v>
      </c>
      <c r="F569" s="187">
        <v>647.00492499999996</v>
      </c>
      <c r="G569" s="187">
        <v>2069.113906</v>
      </c>
      <c r="H569" s="187">
        <v>277.615499</v>
      </c>
      <c r="I569" s="187">
        <v>240.89231799999999</v>
      </c>
      <c r="J569" s="187">
        <v>1182.4238399999997</v>
      </c>
    </row>
    <row r="570" spans="1:11" s="113" customFormat="1" ht="9" customHeight="1">
      <c r="A570" s="184" t="s">
        <v>18</v>
      </c>
      <c r="B570" s="193">
        <f t="shared" si="31"/>
        <v>8647.0608924899971</v>
      </c>
      <c r="C570" s="193">
        <v>5099.0622468299989</v>
      </c>
      <c r="D570" s="193">
        <v>1242.0335436599999</v>
      </c>
      <c r="E570" s="193">
        <v>470.96856100000002</v>
      </c>
      <c r="F570" s="193">
        <v>291.94477700000004</v>
      </c>
      <c r="G570" s="193">
        <v>853.3339390000001</v>
      </c>
      <c r="H570" s="193">
        <v>165.64076500000002</v>
      </c>
      <c r="I570" s="193">
        <v>104.39127599999999</v>
      </c>
      <c r="J570" s="193">
        <v>419.68578400000001</v>
      </c>
    </row>
    <row r="571" spans="1:11" s="113" customFormat="1" ht="9" customHeight="1">
      <c r="A571" s="184" t="s">
        <v>19</v>
      </c>
      <c r="B571" s="193">
        <f t="shared" si="31"/>
        <v>7120.9371833599998</v>
      </c>
      <c r="C571" s="193">
        <v>4103.7202135799998</v>
      </c>
      <c r="D571" s="193">
        <v>1181.4441507800002</v>
      </c>
      <c r="E571" s="193">
        <v>469.36426799999992</v>
      </c>
      <c r="F571" s="193">
        <v>243.67239499999997</v>
      </c>
      <c r="G571" s="193">
        <v>524.44139699999982</v>
      </c>
      <c r="H571" s="193">
        <v>146.34685200000001</v>
      </c>
      <c r="I571" s="193">
        <v>86.507300000000015</v>
      </c>
      <c r="J571" s="193">
        <v>365.44060700000006</v>
      </c>
    </row>
    <row r="572" spans="1:11" s="113" customFormat="1" ht="9" customHeight="1">
      <c r="A572" s="184" t="s">
        <v>20</v>
      </c>
      <c r="B572" s="193">
        <f t="shared" si="31"/>
        <v>17696.475680800002</v>
      </c>
      <c r="C572" s="193">
        <v>10727.587434000001</v>
      </c>
      <c r="D572" s="193">
        <v>2001.4151818</v>
      </c>
      <c r="E572" s="193">
        <v>616.82843099999991</v>
      </c>
      <c r="F572" s="193">
        <v>585.28372200000024</v>
      </c>
      <c r="G572" s="193">
        <v>2263.012729</v>
      </c>
      <c r="H572" s="193">
        <v>294.64378900000003</v>
      </c>
      <c r="I572" s="193">
        <v>171.50777200000002</v>
      </c>
      <c r="J572" s="193">
        <v>1036.1966220000002</v>
      </c>
    </row>
    <row r="573" spans="1:11" s="113" customFormat="1" ht="9" customHeight="1">
      <c r="A573" s="120" t="s">
        <v>21</v>
      </c>
      <c r="B573" s="187">
        <f t="shared" si="31"/>
        <v>26626.054923699998</v>
      </c>
      <c r="C573" s="187">
        <v>14401.140308</v>
      </c>
      <c r="D573" s="187">
        <v>2788.6817637000004</v>
      </c>
      <c r="E573" s="187">
        <v>5349.6618630000003</v>
      </c>
      <c r="F573" s="187">
        <v>810.42316099999994</v>
      </c>
      <c r="G573" s="187">
        <v>1812.8701809999998</v>
      </c>
      <c r="H573" s="187">
        <v>243.39661599999999</v>
      </c>
      <c r="I573" s="187">
        <v>118.54949800000001</v>
      </c>
      <c r="J573" s="187">
        <v>1101.3315330000003</v>
      </c>
    </row>
    <row r="574" spans="1:11" s="113" customFormat="1" ht="9" customHeight="1">
      <c r="A574" s="184" t="s">
        <v>22</v>
      </c>
      <c r="B574" s="193">
        <f t="shared" si="31"/>
        <v>27567.948457299994</v>
      </c>
      <c r="C574" s="193">
        <v>14805.341321500002</v>
      </c>
      <c r="D574" s="193">
        <v>2643.8539527999997</v>
      </c>
      <c r="E574" s="193">
        <v>4339.2796449999996</v>
      </c>
      <c r="F574" s="193">
        <v>972.67503299999998</v>
      </c>
      <c r="G574" s="193">
        <v>2773.0708449999997</v>
      </c>
      <c r="H574" s="193">
        <v>291.38390900000007</v>
      </c>
      <c r="I574" s="193">
        <v>222.490701</v>
      </c>
      <c r="J574" s="193">
        <v>1519.8530499999997</v>
      </c>
    </row>
    <row r="575" spans="1:11" s="113" customFormat="1" ht="9" customHeight="1">
      <c r="A575" s="184" t="s">
        <v>23</v>
      </c>
      <c r="B575" s="193">
        <f t="shared" si="31"/>
        <v>8384.3427500800008</v>
      </c>
      <c r="C575" s="193">
        <v>4676.6708420000004</v>
      </c>
      <c r="D575" s="193">
        <v>1355.8445740799998</v>
      </c>
      <c r="E575" s="193">
        <v>507.341024</v>
      </c>
      <c r="F575" s="193">
        <v>293.17656100000005</v>
      </c>
      <c r="G575" s="193">
        <v>902.21693300000015</v>
      </c>
      <c r="H575" s="193">
        <v>145.22811200000001</v>
      </c>
      <c r="I575" s="193">
        <v>91.12596400000001</v>
      </c>
      <c r="J575" s="193">
        <v>412.73874000000006</v>
      </c>
    </row>
    <row r="576" spans="1:11" s="113" customFormat="1" ht="9" customHeight="1">
      <c r="A576" s="184" t="s">
        <v>106</v>
      </c>
      <c r="B576" s="193">
        <f t="shared" si="31"/>
        <v>7096.6086146800008</v>
      </c>
      <c r="C576" s="193">
        <v>3782.218621</v>
      </c>
      <c r="D576" s="193">
        <v>1165.7889626800002</v>
      </c>
      <c r="E576" s="193">
        <v>535.35550000000001</v>
      </c>
      <c r="F576" s="193">
        <v>393.20658599999996</v>
      </c>
      <c r="G576" s="193">
        <v>675.58705999999984</v>
      </c>
      <c r="H576" s="193">
        <v>158.21164800000005</v>
      </c>
      <c r="I576" s="193">
        <v>117.36684399999999</v>
      </c>
      <c r="J576" s="193">
        <v>268.87339300000002</v>
      </c>
    </row>
    <row r="577" spans="1:11" s="113" customFormat="1" ht="9" customHeight="1">
      <c r="A577" s="120" t="s">
        <v>25</v>
      </c>
      <c r="B577" s="187">
        <f t="shared" si="31"/>
        <v>14309.129988499999</v>
      </c>
      <c r="C577" s="187">
        <v>8476.5417030000008</v>
      </c>
      <c r="D577" s="187">
        <v>1485.9885145000001</v>
      </c>
      <c r="E577" s="187">
        <v>1750.099005</v>
      </c>
      <c r="F577" s="187">
        <v>399.81582500000007</v>
      </c>
      <c r="G577" s="187">
        <v>1237.2636890000001</v>
      </c>
      <c r="H577" s="187">
        <v>215.07064900000006</v>
      </c>
      <c r="I577" s="187">
        <v>128.91170700000001</v>
      </c>
      <c r="J577" s="187">
        <v>615.43889599999977</v>
      </c>
    </row>
    <row r="578" spans="1:11" s="113" customFormat="1" ht="9" customHeight="1">
      <c r="A578" s="184" t="s">
        <v>26</v>
      </c>
      <c r="B578" s="193">
        <f t="shared" si="31"/>
        <v>13552.765060199998</v>
      </c>
      <c r="C578" s="193">
        <v>7827.007834</v>
      </c>
      <c r="D578" s="193">
        <v>1967.8509862000001</v>
      </c>
      <c r="E578" s="193">
        <v>666.70617400000003</v>
      </c>
      <c r="F578" s="193">
        <v>513.92591499999992</v>
      </c>
      <c r="G578" s="193">
        <v>1316.0240529999999</v>
      </c>
      <c r="H578" s="193">
        <v>219.666571</v>
      </c>
      <c r="I578" s="193">
        <v>241.30165000000002</v>
      </c>
      <c r="J578" s="193">
        <v>800.28187700000001</v>
      </c>
    </row>
    <row r="579" spans="1:11" s="113" customFormat="1" ht="9" customHeight="1">
      <c r="A579" s="184" t="s">
        <v>27</v>
      </c>
      <c r="B579" s="193">
        <f t="shared" si="31"/>
        <v>12514.527227600001</v>
      </c>
      <c r="C579" s="193">
        <v>7359.4524849999998</v>
      </c>
      <c r="D579" s="193">
        <v>1750.0953206000002</v>
      </c>
      <c r="E579" s="193">
        <v>412.80127799999997</v>
      </c>
      <c r="F579" s="193">
        <v>398.53089800000004</v>
      </c>
      <c r="G579" s="193">
        <v>1291.9201580000004</v>
      </c>
      <c r="H579" s="193">
        <v>297.712671</v>
      </c>
      <c r="I579" s="193">
        <v>239.83696699999999</v>
      </c>
      <c r="J579" s="193">
        <v>764.17745000000025</v>
      </c>
    </row>
    <row r="580" spans="1:11" s="113" customFormat="1" ht="9" customHeight="1">
      <c r="A580" s="184" t="s">
        <v>28</v>
      </c>
      <c r="B580" s="193">
        <f t="shared" si="31"/>
        <v>11906.838855900001</v>
      </c>
      <c r="C580" s="193">
        <v>6619.5531290000008</v>
      </c>
      <c r="D580" s="193">
        <v>1934.1210518999999</v>
      </c>
      <c r="E580" s="193">
        <v>1019.660277</v>
      </c>
      <c r="F580" s="193">
        <v>402.14726700000006</v>
      </c>
      <c r="G580" s="193">
        <v>1082.846094</v>
      </c>
      <c r="H580" s="193">
        <v>178.95330200000001</v>
      </c>
      <c r="I580" s="193">
        <v>149.92118399999998</v>
      </c>
      <c r="J580" s="193">
        <v>519.63655100000005</v>
      </c>
    </row>
    <row r="581" spans="1:11" s="113" customFormat="1" ht="9" customHeight="1">
      <c r="A581" s="120" t="s">
        <v>29</v>
      </c>
      <c r="B581" s="187">
        <f t="shared" si="31"/>
        <v>15957.7470185</v>
      </c>
      <c r="C581" s="187">
        <v>9682.691675</v>
      </c>
      <c r="D581" s="187">
        <v>2234.9121555000002</v>
      </c>
      <c r="E581" s="187">
        <v>684.20692700000018</v>
      </c>
      <c r="F581" s="187">
        <v>482.69400400000006</v>
      </c>
      <c r="G581" s="187">
        <v>1582.1374980000005</v>
      </c>
      <c r="H581" s="187">
        <v>281.95343200000002</v>
      </c>
      <c r="I581" s="187">
        <v>197.81824399999999</v>
      </c>
      <c r="J581" s="187">
        <v>811.33308299999999</v>
      </c>
    </row>
    <row r="582" spans="1:11" s="113" customFormat="1" ht="9" customHeight="1">
      <c r="A582" s="184" t="s">
        <v>30</v>
      </c>
      <c r="B582" s="193">
        <f t="shared" si="31"/>
        <v>6661.5753260799993</v>
      </c>
      <c r="C582" s="193">
        <v>3748.0707678999997</v>
      </c>
      <c r="D582" s="193">
        <v>1075.4853161799999</v>
      </c>
      <c r="E582" s="193">
        <v>476.98156099999994</v>
      </c>
      <c r="F582" s="193">
        <v>223.38005000000001</v>
      </c>
      <c r="G582" s="193">
        <v>569.12170700000001</v>
      </c>
      <c r="H582" s="193">
        <v>139.926309</v>
      </c>
      <c r="I582" s="193">
        <v>67.315190999999999</v>
      </c>
      <c r="J582" s="193">
        <v>361.29442399999999</v>
      </c>
    </row>
    <row r="583" spans="1:11" s="113" customFormat="1" ht="9" customHeight="1">
      <c r="A583" s="184" t="s">
        <v>31</v>
      </c>
      <c r="B583" s="193">
        <f t="shared" si="31"/>
        <v>38070.351559399991</v>
      </c>
      <c r="C583" s="193">
        <v>20738.881809999999</v>
      </c>
      <c r="D583" s="193">
        <v>4273.8834203999995</v>
      </c>
      <c r="E583" s="193">
        <v>5601.39948</v>
      </c>
      <c r="F583" s="193">
        <v>1078.8572199999999</v>
      </c>
      <c r="G583" s="193">
        <v>3644.8936890000004</v>
      </c>
      <c r="H583" s="193">
        <v>365.41320400000001</v>
      </c>
      <c r="I583" s="193">
        <v>328.41182900000007</v>
      </c>
      <c r="J583" s="193">
        <v>2038.6109070000002</v>
      </c>
    </row>
    <row r="584" spans="1:11" s="113" customFormat="1" ht="9" customHeight="1">
      <c r="A584" s="184" t="s">
        <v>32</v>
      </c>
      <c r="B584" s="193">
        <f t="shared" si="31"/>
        <v>10389.980687599998</v>
      </c>
      <c r="C584" s="193">
        <v>5504.1890937999997</v>
      </c>
      <c r="D584" s="193">
        <v>1381.5932447999999</v>
      </c>
      <c r="E584" s="193">
        <v>1279.609923</v>
      </c>
      <c r="F584" s="193">
        <v>390.39100500000001</v>
      </c>
      <c r="G584" s="193">
        <v>945.27674899999988</v>
      </c>
      <c r="H584" s="193">
        <v>165.38911399999998</v>
      </c>
      <c r="I584" s="193">
        <v>141.63254699999999</v>
      </c>
      <c r="J584" s="193">
        <v>581.89901099999997</v>
      </c>
    </row>
    <row r="585" spans="1:11" s="113" customFormat="1" ht="9" customHeight="1">
      <c r="A585" s="120" t="s">
        <v>33</v>
      </c>
      <c r="B585" s="187">
        <f t="shared" si="31"/>
        <v>9687.3502981000001</v>
      </c>
      <c r="C585" s="187">
        <v>5814.8092340000003</v>
      </c>
      <c r="D585" s="187">
        <v>1501.4343500999998</v>
      </c>
      <c r="E585" s="187">
        <v>764.57404799999995</v>
      </c>
      <c r="F585" s="187">
        <v>267.77614599999998</v>
      </c>
      <c r="G585" s="187">
        <v>710.19321100000002</v>
      </c>
      <c r="H585" s="187">
        <v>125.274343</v>
      </c>
      <c r="I585" s="187">
        <v>77.372102000000012</v>
      </c>
      <c r="J585" s="187">
        <v>425.91686399999986</v>
      </c>
    </row>
    <row r="586" spans="1:11" s="133" customFormat="1" ht="9" customHeight="1">
      <c r="A586" s="117"/>
      <c r="B586" s="190"/>
      <c r="C586" s="190"/>
      <c r="D586" s="190"/>
      <c r="E586" s="190"/>
      <c r="F586" s="190"/>
      <c r="G586" s="190"/>
      <c r="H586" s="190"/>
      <c r="I586" s="190"/>
      <c r="J586" s="190"/>
    </row>
    <row r="587" spans="1:11" s="113" customFormat="1" ht="9" customHeight="1">
      <c r="A587" s="191">
        <v>2014</v>
      </c>
      <c r="B587" s="119"/>
      <c r="C587" s="119"/>
    </row>
    <row r="588" spans="1:11" s="113" customFormat="1" ht="9" customHeight="1">
      <c r="A588" s="140" t="s">
        <v>1</v>
      </c>
      <c r="B588" s="183">
        <f t="shared" ref="B588:J588" si="32">SUM(B590:B621)</f>
        <v>594547.77388650016</v>
      </c>
      <c r="C588" s="183">
        <f t="shared" si="32"/>
        <v>339078.64933448995</v>
      </c>
      <c r="D588" s="183">
        <f t="shared" si="32"/>
        <v>74367.809229010018</v>
      </c>
      <c r="E588" s="183">
        <f t="shared" si="32"/>
        <v>57912.914754000005</v>
      </c>
      <c r="F588" s="183">
        <f t="shared" si="32"/>
        <v>18637.27074</v>
      </c>
      <c r="G588" s="183">
        <f t="shared" si="32"/>
        <v>58666.190192999988</v>
      </c>
      <c r="H588" s="183">
        <f t="shared" si="32"/>
        <v>7921.6410789999982</v>
      </c>
      <c r="I588" s="183">
        <f t="shared" si="32"/>
        <v>5909.0245569999988</v>
      </c>
      <c r="J588" s="183">
        <f t="shared" si="32"/>
        <v>32054.273999999998</v>
      </c>
      <c r="K588" s="183"/>
    </row>
    <row r="589" spans="1:11" s="113" customFormat="1" ht="3.95" customHeight="1">
      <c r="A589" s="140"/>
      <c r="B589" s="183"/>
      <c r="C589" s="183"/>
      <c r="D589" s="183"/>
      <c r="E589" s="183"/>
    </row>
    <row r="590" spans="1:11" s="113" customFormat="1" ht="9" customHeight="1">
      <c r="A590" s="184" t="s">
        <v>104</v>
      </c>
      <c r="B590" s="193">
        <f t="shared" ref="B590:B621" si="33">SUM(C590:J590)</f>
        <v>6750.8247311200003</v>
      </c>
      <c r="C590" s="193">
        <v>3837.7593522000002</v>
      </c>
      <c r="D590" s="193">
        <v>1293.3167269200001</v>
      </c>
      <c r="E590" s="193">
        <v>234.304846</v>
      </c>
      <c r="F590" s="193">
        <v>262.08220699999998</v>
      </c>
      <c r="G590" s="193">
        <v>615.47687699999994</v>
      </c>
      <c r="H590" s="193">
        <v>127.17571100000001</v>
      </c>
      <c r="I590" s="193">
        <v>90.297105000000002</v>
      </c>
      <c r="J590" s="193">
        <v>290.41190599999999</v>
      </c>
    </row>
    <row r="591" spans="1:11" s="113" customFormat="1" ht="9" customHeight="1">
      <c r="A591" s="184" t="s">
        <v>3</v>
      </c>
      <c r="B591" s="193">
        <f t="shared" si="33"/>
        <v>15254.18025141</v>
      </c>
      <c r="C591" s="193">
        <v>9507.9871641999998</v>
      </c>
      <c r="D591" s="193">
        <v>1747.2654921999999</v>
      </c>
      <c r="E591" s="193">
        <v>294.52524699999998</v>
      </c>
      <c r="F591" s="193">
        <v>420.73866700000002</v>
      </c>
      <c r="G591" s="193">
        <v>1662.0063749999999</v>
      </c>
      <c r="H591" s="193">
        <v>318.94367499999998</v>
      </c>
      <c r="I591" s="193">
        <v>181.57391401000001</v>
      </c>
      <c r="J591" s="193">
        <v>1121.139717</v>
      </c>
    </row>
    <row r="592" spans="1:11" s="113" customFormat="1" ht="9" customHeight="1">
      <c r="A592" s="184" t="s">
        <v>105</v>
      </c>
      <c r="B592" s="193">
        <f t="shared" si="33"/>
        <v>4648.0575190999998</v>
      </c>
      <c r="C592" s="193">
        <v>2786.7338350999999</v>
      </c>
      <c r="D592" s="193">
        <v>832.97885200999997</v>
      </c>
      <c r="E592" s="193">
        <v>108.143958</v>
      </c>
      <c r="F592" s="193">
        <v>180.63643099999999</v>
      </c>
      <c r="G592" s="193">
        <v>353.77434599999998</v>
      </c>
      <c r="H592" s="193">
        <v>158.04791399999999</v>
      </c>
      <c r="I592" s="193">
        <v>56.745131989999997</v>
      </c>
      <c r="J592" s="193">
        <v>170.997051</v>
      </c>
    </row>
    <row r="593" spans="1:11" s="113" customFormat="1" ht="9" customHeight="1">
      <c r="A593" s="120" t="s">
        <v>5</v>
      </c>
      <c r="B593" s="187">
        <f t="shared" si="33"/>
        <v>6458.2064083699997</v>
      </c>
      <c r="C593" s="187">
        <v>3537.5998448999999</v>
      </c>
      <c r="D593" s="187">
        <v>1242.47762246</v>
      </c>
      <c r="E593" s="187">
        <v>603.18132500000002</v>
      </c>
      <c r="F593" s="187">
        <v>205.97012000000001</v>
      </c>
      <c r="G593" s="187">
        <v>432.746171</v>
      </c>
      <c r="H593" s="187">
        <v>130.29066599999999</v>
      </c>
      <c r="I593" s="187">
        <v>86.564324010000007</v>
      </c>
      <c r="J593" s="187">
        <v>219.37633500000001</v>
      </c>
    </row>
    <row r="594" spans="1:11" s="113" customFormat="1" ht="9" customHeight="1">
      <c r="A594" s="184" t="s">
        <v>6</v>
      </c>
      <c r="B594" s="193">
        <f t="shared" si="33"/>
        <v>13418.660586800001</v>
      </c>
      <c r="C594" s="193">
        <v>8563.8659943000002</v>
      </c>
      <c r="D594" s="193">
        <v>1450.2739764999999</v>
      </c>
      <c r="E594" s="193">
        <v>451.69840499999998</v>
      </c>
      <c r="F594" s="193">
        <v>451.00366600000001</v>
      </c>
      <c r="G594" s="193">
        <v>1420.1000309999999</v>
      </c>
      <c r="H594" s="193">
        <v>224.547146</v>
      </c>
      <c r="I594" s="193">
        <v>231.648796</v>
      </c>
      <c r="J594" s="193">
        <v>625.52257199999997</v>
      </c>
    </row>
    <row r="595" spans="1:11" s="113" customFormat="1" ht="9" customHeight="1">
      <c r="A595" s="184" t="s">
        <v>7</v>
      </c>
      <c r="B595" s="193">
        <f t="shared" si="33"/>
        <v>4703.5509862300005</v>
      </c>
      <c r="C595" s="193">
        <v>2556.5113891999999</v>
      </c>
      <c r="D595" s="193">
        <v>1126.8633380199999</v>
      </c>
      <c r="E595" s="193">
        <v>107.460442</v>
      </c>
      <c r="F595" s="193">
        <v>167.31333699999999</v>
      </c>
      <c r="G595" s="193">
        <v>343.37510600000002</v>
      </c>
      <c r="H595" s="193">
        <v>126.289874</v>
      </c>
      <c r="I595" s="193">
        <v>65.535119010000003</v>
      </c>
      <c r="J595" s="193">
        <v>210.202381</v>
      </c>
    </row>
    <row r="596" spans="1:11" s="113" customFormat="1" ht="9" customHeight="1">
      <c r="A596" s="184" t="s">
        <v>8</v>
      </c>
      <c r="B596" s="193">
        <f t="shared" si="33"/>
        <v>36083.836559179996</v>
      </c>
      <c r="C596" s="193">
        <v>16201.297312000001</v>
      </c>
      <c r="D596" s="193">
        <v>3454.9225492</v>
      </c>
      <c r="E596" s="193">
        <v>10079.431807999999</v>
      </c>
      <c r="F596" s="193">
        <v>1322.6941159999999</v>
      </c>
      <c r="G596" s="193">
        <v>2515.7292309999998</v>
      </c>
      <c r="H596" s="193">
        <v>322.97099400000002</v>
      </c>
      <c r="I596" s="193">
        <v>291.31930898000002</v>
      </c>
      <c r="J596" s="193">
        <v>1895.4712400000001</v>
      </c>
    </row>
    <row r="597" spans="1:11" s="113" customFormat="1" ht="9" customHeight="1">
      <c r="A597" s="120" t="s">
        <v>9</v>
      </c>
      <c r="B597" s="187">
        <f t="shared" si="33"/>
        <v>16657.4902382</v>
      </c>
      <c r="C597" s="187">
        <v>9599.5193027000005</v>
      </c>
      <c r="D597" s="187">
        <v>1942.8132754999999</v>
      </c>
      <c r="E597" s="187">
        <v>1116.6913070000001</v>
      </c>
      <c r="F597" s="187">
        <v>600.07402500000001</v>
      </c>
      <c r="G597" s="187">
        <v>1786.1163100000001</v>
      </c>
      <c r="H597" s="187">
        <v>272.57023199999998</v>
      </c>
      <c r="I597" s="187">
        <v>193.963087</v>
      </c>
      <c r="J597" s="187">
        <v>1145.7426989999999</v>
      </c>
    </row>
    <row r="598" spans="1:11" s="113" customFormat="1" ht="9" customHeight="1">
      <c r="A598" s="113" t="s">
        <v>10</v>
      </c>
      <c r="B598" s="193">
        <f t="shared" si="33"/>
        <v>44382.910323099997</v>
      </c>
      <c r="C598" s="193">
        <v>32142.137764999999</v>
      </c>
      <c r="D598" s="193">
        <v>3662.3132111</v>
      </c>
      <c r="E598" s="193">
        <v>766.77340900000002</v>
      </c>
      <c r="F598" s="193">
        <v>590.69235400000002</v>
      </c>
      <c r="G598" s="193">
        <v>4860.8016930000003</v>
      </c>
      <c r="H598" s="193">
        <v>490.12161700000001</v>
      </c>
      <c r="I598" s="193">
        <v>0</v>
      </c>
      <c r="J598" s="193">
        <v>1870.0702739999999</v>
      </c>
      <c r="K598" s="179"/>
    </row>
    <row r="599" spans="1:11" s="113" customFormat="1" ht="9" customHeight="1">
      <c r="A599" s="184" t="s">
        <v>11</v>
      </c>
      <c r="B599" s="193">
        <f t="shared" si="33"/>
        <v>11106.89032411</v>
      </c>
      <c r="C599" s="193">
        <v>6599.2489249</v>
      </c>
      <c r="D599" s="193">
        <v>1676.5999472000001</v>
      </c>
      <c r="E599" s="193">
        <v>839.63628500000004</v>
      </c>
      <c r="F599" s="193">
        <v>337.03400299999998</v>
      </c>
      <c r="G599" s="193">
        <v>849.13231599999995</v>
      </c>
      <c r="H599" s="193">
        <v>186.82730799999999</v>
      </c>
      <c r="I599" s="193">
        <v>89.922512010000005</v>
      </c>
      <c r="J599" s="193">
        <v>528.48902799999996</v>
      </c>
      <c r="K599" s="179"/>
    </row>
    <row r="600" spans="1:11" s="113" customFormat="1" ht="9" customHeight="1">
      <c r="A600" s="184" t="s">
        <v>12</v>
      </c>
      <c r="B600" s="193">
        <f t="shared" si="33"/>
        <v>24710.506578020002</v>
      </c>
      <c r="C600" s="193">
        <v>14533.65487</v>
      </c>
      <c r="D600" s="193">
        <v>2517.7265430000002</v>
      </c>
      <c r="E600" s="193">
        <v>2153.702906</v>
      </c>
      <c r="F600" s="193">
        <v>751.41555000000005</v>
      </c>
      <c r="G600" s="193">
        <v>2809.250583</v>
      </c>
      <c r="H600" s="193">
        <v>287.24927700000001</v>
      </c>
      <c r="I600" s="193">
        <v>303.86873501999997</v>
      </c>
      <c r="J600" s="193">
        <v>1353.6381140000001</v>
      </c>
    </row>
    <row r="601" spans="1:11" s="113" customFormat="1" ht="9" customHeight="1">
      <c r="A601" s="120" t="s">
        <v>13</v>
      </c>
      <c r="B601" s="187">
        <f t="shared" si="33"/>
        <v>26666.750434400001</v>
      </c>
      <c r="C601" s="187">
        <v>13921.4931239</v>
      </c>
      <c r="D601" s="187">
        <v>3513.3192975000002</v>
      </c>
      <c r="E601" s="187">
        <v>5017.7598710000002</v>
      </c>
      <c r="F601" s="187">
        <v>862.19273999999996</v>
      </c>
      <c r="G601" s="187">
        <v>1730.285089</v>
      </c>
      <c r="H601" s="187">
        <v>235.90209999999999</v>
      </c>
      <c r="I601" s="187">
        <v>197.77575300000001</v>
      </c>
      <c r="J601" s="187">
        <v>1188.0224599999999</v>
      </c>
    </row>
    <row r="602" spans="1:11" s="113" customFormat="1" ht="9" customHeight="1">
      <c r="A602" s="184" t="s">
        <v>14</v>
      </c>
      <c r="B602" s="193">
        <f t="shared" si="33"/>
        <v>16473.209564509998</v>
      </c>
      <c r="C602" s="193">
        <v>9196.6615710999995</v>
      </c>
      <c r="D602" s="193">
        <v>2480.6677593999998</v>
      </c>
      <c r="E602" s="193">
        <v>1781.42606</v>
      </c>
      <c r="F602" s="193">
        <v>561.40802499999995</v>
      </c>
      <c r="G602" s="193">
        <v>1379.074617</v>
      </c>
      <c r="H602" s="193">
        <v>202.073285</v>
      </c>
      <c r="I602" s="193">
        <v>121.64879501</v>
      </c>
      <c r="J602" s="193">
        <v>750.24945200000002</v>
      </c>
    </row>
    <row r="603" spans="1:11" s="113" customFormat="1" ht="9" customHeight="1">
      <c r="A603" s="184" t="s">
        <v>15</v>
      </c>
      <c r="B603" s="193">
        <f t="shared" si="33"/>
        <v>30618.1256651</v>
      </c>
      <c r="C603" s="193">
        <v>17880.566773999999</v>
      </c>
      <c r="D603" s="193">
        <v>3897.3570641000001</v>
      </c>
      <c r="E603" s="193">
        <v>1413.662296</v>
      </c>
      <c r="F603" s="193">
        <v>911.60223800000006</v>
      </c>
      <c r="G603" s="193">
        <v>3804.4084109999999</v>
      </c>
      <c r="H603" s="193">
        <v>352.74074999999999</v>
      </c>
      <c r="I603" s="193">
        <v>319.46332200000001</v>
      </c>
      <c r="J603" s="193">
        <v>2038.3248100000001</v>
      </c>
    </row>
    <row r="604" spans="1:11" s="113" customFormat="1" ht="9" customHeight="1">
      <c r="A604" s="184" t="s">
        <v>16</v>
      </c>
      <c r="B604" s="193">
        <f t="shared" si="33"/>
        <v>62396.256598560001</v>
      </c>
      <c r="C604" s="193">
        <v>34638.136764000003</v>
      </c>
      <c r="D604" s="193">
        <v>8181.5810386000003</v>
      </c>
      <c r="E604" s="193">
        <v>3749.0542919999998</v>
      </c>
      <c r="F604" s="193">
        <v>1851.832813</v>
      </c>
      <c r="G604" s="193">
        <v>8044.2769900000003</v>
      </c>
      <c r="H604" s="193">
        <v>616.14162799999997</v>
      </c>
      <c r="I604" s="193">
        <v>780.62508695999998</v>
      </c>
      <c r="J604" s="193">
        <v>4534.607986</v>
      </c>
    </row>
    <row r="605" spans="1:11" s="113" customFormat="1" ht="9" customHeight="1">
      <c r="A605" s="120" t="s">
        <v>17</v>
      </c>
      <c r="B605" s="187">
        <f t="shared" si="33"/>
        <v>23345.827059290001</v>
      </c>
      <c r="C605" s="187">
        <v>13430.191937699999</v>
      </c>
      <c r="D605" s="187">
        <v>2661.0755496000002</v>
      </c>
      <c r="E605" s="187">
        <v>2335.0053870000002</v>
      </c>
      <c r="F605" s="187">
        <v>826.78125899999998</v>
      </c>
      <c r="G605" s="187">
        <v>2224.5161509999998</v>
      </c>
      <c r="H605" s="187">
        <v>282.015559</v>
      </c>
      <c r="I605" s="187">
        <v>257.41329399</v>
      </c>
      <c r="J605" s="187">
        <v>1328.8279219999999</v>
      </c>
    </row>
    <row r="606" spans="1:11" s="113" customFormat="1" ht="9" customHeight="1">
      <c r="A606" s="184" t="s">
        <v>18</v>
      </c>
      <c r="B606" s="193">
        <f t="shared" si="33"/>
        <v>9163.3181706299983</v>
      </c>
      <c r="C606" s="193">
        <v>5327.6042137599998</v>
      </c>
      <c r="D606" s="193">
        <v>1347.30124888</v>
      </c>
      <c r="E606" s="193">
        <v>528.97182699999996</v>
      </c>
      <c r="F606" s="193">
        <v>305.83450399999998</v>
      </c>
      <c r="G606" s="193">
        <v>920.93647999999996</v>
      </c>
      <c r="H606" s="193">
        <v>176.32707199999999</v>
      </c>
      <c r="I606" s="193">
        <v>110.43006499000001</v>
      </c>
      <c r="J606" s="193">
        <v>445.91275999999999</v>
      </c>
    </row>
    <row r="607" spans="1:11" s="113" customFormat="1" ht="9" customHeight="1">
      <c r="A607" s="184" t="s">
        <v>19</v>
      </c>
      <c r="B607" s="193">
        <f t="shared" si="33"/>
        <v>7561.3072234599995</v>
      </c>
      <c r="C607" s="193">
        <v>4276.3109501999998</v>
      </c>
      <c r="D607" s="193">
        <v>1288.3196402599999</v>
      </c>
      <c r="E607" s="193">
        <v>528.18786599999999</v>
      </c>
      <c r="F607" s="193">
        <v>256.14720399999999</v>
      </c>
      <c r="G607" s="193">
        <v>579.54486799999995</v>
      </c>
      <c r="H607" s="193">
        <v>152.68131600000001</v>
      </c>
      <c r="I607" s="193">
        <v>91.539621999999994</v>
      </c>
      <c r="J607" s="193">
        <v>388.57575700000001</v>
      </c>
    </row>
    <row r="608" spans="1:11" s="113" customFormat="1" ht="9" customHeight="1">
      <c r="A608" s="184" t="s">
        <v>20</v>
      </c>
      <c r="B608" s="193">
        <f t="shared" si="33"/>
        <v>18914.441575500001</v>
      </c>
      <c r="C608" s="193">
        <v>11500.2051175</v>
      </c>
      <c r="D608" s="193">
        <v>2179.4847840000002</v>
      </c>
      <c r="E608" s="193">
        <v>666.53798300000005</v>
      </c>
      <c r="F608" s="193">
        <v>557.01123399999994</v>
      </c>
      <c r="G608" s="193">
        <v>2428.629152</v>
      </c>
      <c r="H608" s="193">
        <v>302.41617300000001</v>
      </c>
      <c r="I608" s="193">
        <v>185.11649499999999</v>
      </c>
      <c r="J608" s="193">
        <v>1095.0406370000001</v>
      </c>
    </row>
    <row r="609" spans="1:11" s="113" customFormat="1" ht="9" customHeight="1">
      <c r="A609" s="120" t="s">
        <v>21</v>
      </c>
      <c r="B609" s="187">
        <f t="shared" si="33"/>
        <v>28273.008777899995</v>
      </c>
      <c r="C609" s="187">
        <v>15070.722743099999</v>
      </c>
      <c r="D609" s="187">
        <v>3093.8334988000001</v>
      </c>
      <c r="E609" s="187">
        <v>5650.9740979999997</v>
      </c>
      <c r="F609" s="187">
        <v>933.82793600000002</v>
      </c>
      <c r="G609" s="187">
        <v>1944.037392</v>
      </c>
      <c r="H609" s="187">
        <v>253.69987699999999</v>
      </c>
      <c r="I609" s="187">
        <v>122.25263</v>
      </c>
      <c r="J609" s="187">
        <v>1203.660603</v>
      </c>
    </row>
    <row r="610" spans="1:11" s="113" customFormat="1" ht="9" customHeight="1">
      <c r="A610" s="184" t="s">
        <v>22</v>
      </c>
      <c r="B610" s="193">
        <f t="shared" si="33"/>
        <v>29705.670273319996</v>
      </c>
      <c r="C610" s="193">
        <v>15839.4728163</v>
      </c>
      <c r="D610" s="193">
        <v>2875.4853880000001</v>
      </c>
      <c r="E610" s="193">
        <v>4667.7195849999998</v>
      </c>
      <c r="F610" s="193">
        <v>1087.341725</v>
      </c>
      <c r="G610" s="193">
        <v>2980.804447</v>
      </c>
      <c r="H610" s="193">
        <v>303.47169700000001</v>
      </c>
      <c r="I610" s="193">
        <v>235.98311201999999</v>
      </c>
      <c r="J610" s="193">
        <v>1715.3915030000001</v>
      </c>
    </row>
    <row r="611" spans="1:11" s="113" customFormat="1" ht="9" customHeight="1">
      <c r="A611" s="184" t="s">
        <v>23</v>
      </c>
      <c r="B611" s="193">
        <f t="shared" si="33"/>
        <v>8980.3089789900005</v>
      </c>
      <c r="C611" s="193">
        <v>4959.4214141000002</v>
      </c>
      <c r="D611" s="193">
        <v>1467.0829068999999</v>
      </c>
      <c r="E611" s="193">
        <v>567.66867300000001</v>
      </c>
      <c r="F611" s="193">
        <v>346.37996399999997</v>
      </c>
      <c r="G611" s="193">
        <v>955.56643699999995</v>
      </c>
      <c r="H611" s="193">
        <v>156.582358</v>
      </c>
      <c r="I611" s="193">
        <v>97.54583599</v>
      </c>
      <c r="J611" s="193">
        <v>430.06139000000002</v>
      </c>
    </row>
    <row r="612" spans="1:11" s="113" customFormat="1" ht="9" customHeight="1">
      <c r="A612" s="184" t="s">
        <v>106</v>
      </c>
      <c r="B612" s="193">
        <f t="shared" si="33"/>
        <v>7477.3739959200002</v>
      </c>
      <c r="C612" s="193">
        <v>3940.7102046</v>
      </c>
      <c r="D612" s="193">
        <v>1256.06618531</v>
      </c>
      <c r="E612" s="193">
        <v>586.17738099999997</v>
      </c>
      <c r="F612" s="193">
        <v>382.46749799999998</v>
      </c>
      <c r="G612" s="193">
        <v>731.34228499999995</v>
      </c>
      <c r="H612" s="193">
        <v>170.25083799999999</v>
      </c>
      <c r="I612" s="193">
        <v>125.40367101</v>
      </c>
      <c r="J612" s="193">
        <v>284.95593300000002</v>
      </c>
    </row>
    <row r="613" spans="1:11" s="113" customFormat="1" ht="9" customHeight="1">
      <c r="A613" s="120" t="s">
        <v>25</v>
      </c>
      <c r="B613" s="187">
        <f t="shared" si="33"/>
        <v>15128.784753779999</v>
      </c>
      <c r="C613" s="187">
        <v>8857.4230497000008</v>
      </c>
      <c r="D613" s="187">
        <v>1601.9145691000001</v>
      </c>
      <c r="E613" s="187">
        <v>1876.464371</v>
      </c>
      <c r="F613" s="187">
        <v>447.68944800000003</v>
      </c>
      <c r="G613" s="187">
        <v>1327.3296</v>
      </c>
      <c r="H613" s="187">
        <v>224.274214</v>
      </c>
      <c r="I613" s="187">
        <v>136.79699298</v>
      </c>
      <c r="J613" s="187">
        <v>656.89250900000002</v>
      </c>
    </row>
    <row r="614" spans="1:11" s="113" customFormat="1" ht="9" customHeight="1">
      <c r="A614" s="184" t="s">
        <v>26</v>
      </c>
      <c r="B614" s="193">
        <f t="shared" si="33"/>
        <v>14335.426821910001</v>
      </c>
      <c r="C614" s="193">
        <v>8221.5706699000002</v>
      </c>
      <c r="D614" s="193">
        <v>2129.3274299999998</v>
      </c>
      <c r="E614" s="193">
        <v>732.77061900000001</v>
      </c>
      <c r="F614" s="193">
        <v>473.28491500000001</v>
      </c>
      <c r="G614" s="193">
        <v>1440.241599</v>
      </c>
      <c r="H614" s="193">
        <v>224.95135200000001</v>
      </c>
      <c r="I614" s="193">
        <v>256.90926801000001</v>
      </c>
      <c r="J614" s="193">
        <v>856.37096899999995</v>
      </c>
    </row>
    <row r="615" spans="1:11" s="113" customFormat="1" ht="9" customHeight="1">
      <c r="A615" s="184" t="s">
        <v>27</v>
      </c>
      <c r="B615" s="193">
        <f t="shared" si="33"/>
        <v>13311.671611510001</v>
      </c>
      <c r="C615" s="193">
        <v>7746.4293236000003</v>
      </c>
      <c r="D615" s="193">
        <v>1896.4943628999999</v>
      </c>
      <c r="E615" s="193">
        <v>476.314888</v>
      </c>
      <c r="F615" s="193">
        <v>432.09945900000002</v>
      </c>
      <c r="G615" s="193">
        <v>1401.502379</v>
      </c>
      <c r="H615" s="193">
        <v>309.584406</v>
      </c>
      <c r="I615" s="193">
        <v>257.06123100999997</v>
      </c>
      <c r="J615" s="193">
        <v>792.185562</v>
      </c>
    </row>
    <row r="616" spans="1:11" s="113" customFormat="1" ht="9" customHeight="1">
      <c r="A616" s="184" t="s">
        <v>28</v>
      </c>
      <c r="B616" s="193">
        <f t="shared" si="33"/>
        <v>12667.302386389998</v>
      </c>
      <c r="C616" s="193">
        <v>6940.9266773999998</v>
      </c>
      <c r="D616" s="193">
        <v>2085.5001090000001</v>
      </c>
      <c r="E616" s="193">
        <v>1134.9226679999999</v>
      </c>
      <c r="F616" s="193">
        <v>447.92237299999999</v>
      </c>
      <c r="G616" s="193">
        <v>1146.884108</v>
      </c>
      <c r="H616" s="193">
        <v>189.28381300000001</v>
      </c>
      <c r="I616" s="193">
        <v>159.76391498999999</v>
      </c>
      <c r="J616" s="193">
        <v>562.09872299999995</v>
      </c>
    </row>
    <row r="617" spans="1:11" s="113" customFormat="1" ht="9" customHeight="1">
      <c r="A617" s="120" t="s">
        <v>29</v>
      </c>
      <c r="B617" s="187">
        <f t="shared" si="33"/>
        <v>16777.7462299</v>
      </c>
      <c r="C617" s="187">
        <v>10087.4738843</v>
      </c>
      <c r="D617" s="187">
        <v>2401.0724175999999</v>
      </c>
      <c r="E617" s="187">
        <v>755.800973</v>
      </c>
      <c r="F617" s="187">
        <v>471.37086699999998</v>
      </c>
      <c r="G617" s="187">
        <v>1700.715177</v>
      </c>
      <c r="H617" s="187">
        <v>285.88787600000001</v>
      </c>
      <c r="I617" s="187">
        <v>211.583077</v>
      </c>
      <c r="J617" s="187">
        <v>863.84195799999998</v>
      </c>
    </row>
    <row r="618" spans="1:11" s="113" customFormat="1" ht="9" customHeight="1">
      <c r="A618" s="184" t="s">
        <v>30</v>
      </c>
      <c r="B618" s="193">
        <f t="shared" si="33"/>
        <v>7119.4437922499992</v>
      </c>
      <c r="C618" s="193">
        <v>3939.4248940000002</v>
      </c>
      <c r="D618" s="193">
        <v>1197.03983825</v>
      </c>
      <c r="E618" s="193">
        <v>532.97506499999997</v>
      </c>
      <c r="F618" s="193">
        <v>228.75632400000001</v>
      </c>
      <c r="G618" s="193">
        <v>610.80734900000004</v>
      </c>
      <c r="H618" s="193">
        <v>151.192937</v>
      </c>
      <c r="I618" s="193">
        <v>71.290713999999994</v>
      </c>
      <c r="J618" s="193">
        <v>387.95667099999997</v>
      </c>
    </row>
    <row r="619" spans="1:11" s="113" customFormat="1" ht="9" customHeight="1">
      <c r="A619" s="184" t="s">
        <v>31</v>
      </c>
      <c r="B619" s="193">
        <f t="shared" si="33"/>
        <v>40186.013437489994</v>
      </c>
      <c r="C619" s="193">
        <v>21598.310087999998</v>
      </c>
      <c r="D619" s="193">
        <v>4712.0025644999996</v>
      </c>
      <c r="E619" s="193">
        <v>5961.3975339999997</v>
      </c>
      <c r="F619" s="193">
        <v>1227.136137</v>
      </c>
      <c r="G619" s="193">
        <v>3891.0904989999999</v>
      </c>
      <c r="H619" s="193">
        <v>374.646278</v>
      </c>
      <c r="I619" s="193">
        <v>348.95252398999997</v>
      </c>
      <c r="J619" s="193">
        <v>2072.477813</v>
      </c>
    </row>
    <row r="620" spans="1:11" s="113" customFormat="1" ht="9" customHeight="1">
      <c r="A620" s="184" t="s">
        <v>32</v>
      </c>
      <c r="B620" s="193">
        <f t="shared" si="33"/>
        <v>11019.1978838</v>
      </c>
      <c r="C620" s="193">
        <v>5771.3077585000001</v>
      </c>
      <c r="D620" s="193">
        <v>1499.1284673</v>
      </c>
      <c r="E620" s="193">
        <v>1365.032076</v>
      </c>
      <c r="F620" s="193">
        <v>435.97306700000001</v>
      </c>
      <c r="G620" s="193">
        <v>1014.373144</v>
      </c>
      <c r="H620" s="193">
        <v>177.63752700000001</v>
      </c>
      <c r="I620" s="193">
        <v>149.53011000000001</v>
      </c>
      <c r="J620" s="193">
        <v>606.215734</v>
      </c>
    </row>
    <row r="621" spans="1:11" s="113" customFormat="1" ht="9" customHeight="1">
      <c r="A621" s="120" t="s">
        <v>33</v>
      </c>
      <c r="B621" s="187">
        <f t="shared" si="33"/>
        <v>10251.474146249999</v>
      </c>
      <c r="C621" s="187">
        <v>6067.96960433</v>
      </c>
      <c r="D621" s="187">
        <v>1656.2035748999999</v>
      </c>
      <c r="E621" s="187">
        <v>828.54130299999997</v>
      </c>
      <c r="F621" s="187">
        <v>300.556534</v>
      </c>
      <c r="G621" s="187">
        <v>761.31497999999999</v>
      </c>
      <c r="H621" s="187">
        <v>134.845609</v>
      </c>
      <c r="I621" s="187">
        <v>80.501010019999995</v>
      </c>
      <c r="J621" s="187">
        <v>421.54153100000002</v>
      </c>
    </row>
    <row r="622" spans="1:11" s="133" customFormat="1" ht="9" customHeight="1">
      <c r="A622" s="117"/>
      <c r="B622" s="190"/>
      <c r="C622" s="190"/>
      <c r="D622" s="190"/>
      <c r="E622" s="190"/>
      <c r="F622" s="190"/>
      <c r="G622" s="190"/>
      <c r="H622" s="190"/>
      <c r="I622" s="190"/>
      <c r="J622" s="190"/>
    </row>
    <row r="623" spans="1:11" s="113" customFormat="1" ht="9" customHeight="1">
      <c r="A623" s="191">
        <v>2015</v>
      </c>
      <c r="B623" s="119"/>
      <c r="C623" s="119"/>
    </row>
    <row r="624" spans="1:11" s="113" customFormat="1" ht="9" customHeight="1">
      <c r="A624" s="140" t="s">
        <v>1</v>
      </c>
      <c r="B624" s="183">
        <f t="shared" ref="B624:J624" si="34">SUM(B626:B657)</f>
        <v>643053.66360865987</v>
      </c>
      <c r="C624" s="183">
        <f t="shared" si="34"/>
        <v>378566.10197640007</v>
      </c>
      <c r="D624" s="183">
        <f t="shared" si="34"/>
        <v>81502.017846900009</v>
      </c>
      <c r="E624" s="183">
        <f t="shared" si="34"/>
        <v>58502.952951000014</v>
      </c>
      <c r="F624" s="183">
        <f t="shared" si="34"/>
        <v>18827.154147999998</v>
      </c>
      <c r="G624" s="183">
        <f t="shared" si="34"/>
        <v>59263.903038999997</v>
      </c>
      <c r="H624" s="183">
        <f t="shared" si="34"/>
        <v>8190.9644399999997</v>
      </c>
      <c r="I624" s="183">
        <f t="shared" si="34"/>
        <v>5819.7144073599993</v>
      </c>
      <c r="J624" s="183">
        <f t="shared" si="34"/>
        <v>32380.854800000005</v>
      </c>
      <c r="K624" s="183"/>
    </row>
    <row r="625" spans="1:11" s="113" customFormat="1" ht="3.95" customHeight="1">
      <c r="A625" s="140"/>
      <c r="B625" s="183"/>
      <c r="C625" s="183"/>
      <c r="D625" s="183"/>
      <c r="E625" s="183"/>
    </row>
    <row r="626" spans="1:11" s="113" customFormat="1" ht="9" customHeight="1">
      <c r="A626" s="184" t="s">
        <v>104</v>
      </c>
      <c r="B626" s="193">
        <f t="shared" ref="B626:B657" si="35">SUM(C626:J626)</f>
        <v>8322.5189428699996</v>
      </c>
      <c r="C626" s="193">
        <v>5277.2408568000001</v>
      </c>
      <c r="D626" s="193">
        <v>1398.9642530000001</v>
      </c>
      <c r="E626" s="193">
        <v>239.49171200000001</v>
      </c>
      <c r="F626" s="193">
        <v>269.80685999999997</v>
      </c>
      <c r="G626" s="193">
        <v>623.03319699999997</v>
      </c>
      <c r="H626" s="193">
        <v>130.80720600000001</v>
      </c>
      <c r="I626" s="193">
        <v>94.323100069999995</v>
      </c>
      <c r="J626" s="193">
        <v>288.85175800000002</v>
      </c>
    </row>
    <row r="627" spans="1:11" s="113" customFormat="1" ht="9" customHeight="1">
      <c r="A627" s="184" t="s">
        <v>3</v>
      </c>
      <c r="B627" s="193">
        <f t="shared" si="35"/>
        <v>16216.329111300001</v>
      </c>
      <c r="C627" s="193">
        <v>10377.6731201</v>
      </c>
      <c r="D627" s="193">
        <v>1910.0888219999999</v>
      </c>
      <c r="E627" s="193">
        <v>301.87495000000001</v>
      </c>
      <c r="F627" s="193">
        <v>360.864597</v>
      </c>
      <c r="G627" s="193">
        <v>1684.1275740000001</v>
      </c>
      <c r="H627" s="193">
        <v>328.40068500000001</v>
      </c>
      <c r="I627" s="193">
        <v>123.3919282</v>
      </c>
      <c r="J627" s="193">
        <v>1129.9074350000001</v>
      </c>
    </row>
    <row r="628" spans="1:11" s="113" customFormat="1" ht="9" customHeight="1">
      <c r="A628" s="184" t="s">
        <v>105</v>
      </c>
      <c r="B628" s="193">
        <f t="shared" si="35"/>
        <v>6171.6205482399973</v>
      </c>
      <c r="C628" s="193">
        <v>4226.6024153999997</v>
      </c>
      <c r="D628" s="193">
        <v>908.11049400000002</v>
      </c>
      <c r="E628" s="193">
        <v>113.104404</v>
      </c>
      <c r="F628" s="193">
        <v>159.512608</v>
      </c>
      <c r="G628" s="193">
        <v>364.26862199999999</v>
      </c>
      <c r="H628" s="193">
        <v>167.739935</v>
      </c>
      <c r="I628" s="193">
        <v>59.089412840000001</v>
      </c>
      <c r="J628" s="193">
        <v>173.192657</v>
      </c>
    </row>
    <row r="629" spans="1:11" s="113" customFormat="1" ht="9" customHeight="1">
      <c r="A629" s="120" t="s">
        <v>5</v>
      </c>
      <c r="B629" s="187">
        <f t="shared" si="35"/>
        <v>7034.1085288599988</v>
      </c>
      <c r="C629" s="187">
        <v>3933.9849451999999</v>
      </c>
      <c r="D629" s="187">
        <v>1355.64227289</v>
      </c>
      <c r="E629" s="187">
        <v>610.95231799999999</v>
      </c>
      <c r="F629" s="187">
        <v>243.72180700000001</v>
      </c>
      <c r="G629" s="187">
        <v>438.67273999999998</v>
      </c>
      <c r="H629" s="187">
        <v>140.218885</v>
      </c>
      <c r="I629" s="187">
        <v>89.867423770000002</v>
      </c>
      <c r="J629" s="187">
        <v>221.048137</v>
      </c>
    </row>
    <row r="630" spans="1:11" s="113" customFormat="1" ht="9" customHeight="1">
      <c r="A630" s="184" t="s">
        <v>6</v>
      </c>
      <c r="B630" s="193">
        <f t="shared" si="35"/>
        <v>14441.89872128</v>
      </c>
      <c r="C630" s="193">
        <v>9480.6039170999993</v>
      </c>
      <c r="D630" s="193">
        <v>1610.7672822</v>
      </c>
      <c r="E630" s="193">
        <v>458.18956900000001</v>
      </c>
      <c r="F630" s="193">
        <v>351.59441600000002</v>
      </c>
      <c r="G630" s="193">
        <v>1434.7062969999999</v>
      </c>
      <c r="H630" s="193">
        <v>229.86641900000001</v>
      </c>
      <c r="I630" s="193">
        <v>241.73089297999999</v>
      </c>
      <c r="J630" s="193">
        <v>634.43992800000001</v>
      </c>
    </row>
    <row r="631" spans="1:11" s="113" customFormat="1" ht="9" customHeight="1">
      <c r="A631" s="184" t="s">
        <v>7</v>
      </c>
      <c r="B631" s="193">
        <f t="shared" si="35"/>
        <v>5173.8065864399996</v>
      </c>
      <c r="C631" s="193">
        <v>2925.7195797999998</v>
      </c>
      <c r="D631" s="193">
        <v>1216.3965270599999</v>
      </c>
      <c r="E631" s="193">
        <v>110.631152</v>
      </c>
      <c r="F631" s="193">
        <v>159.473861</v>
      </c>
      <c r="G631" s="193">
        <v>348.91108600000001</v>
      </c>
      <c r="H631" s="193">
        <v>133.86595800000001</v>
      </c>
      <c r="I631" s="193">
        <v>68.267915579999993</v>
      </c>
      <c r="J631" s="193">
        <v>210.54050699999999</v>
      </c>
    </row>
    <row r="632" spans="1:11" s="113" customFormat="1" ht="9" customHeight="1">
      <c r="A632" s="184" t="s">
        <v>8</v>
      </c>
      <c r="B632" s="193">
        <f t="shared" si="35"/>
        <v>36916.291804010005</v>
      </c>
      <c r="C632" s="193">
        <v>16515.563126199999</v>
      </c>
      <c r="D632" s="193">
        <v>3757.3849372</v>
      </c>
      <c r="E632" s="193">
        <v>10152.766509999999</v>
      </c>
      <c r="F632" s="193">
        <v>1352.811152</v>
      </c>
      <c r="G632" s="193">
        <v>2543.710411</v>
      </c>
      <c r="H632" s="193">
        <v>332.87644899999998</v>
      </c>
      <c r="I632" s="193">
        <v>302.57443361000003</v>
      </c>
      <c r="J632" s="193">
        <v>1958.604785</v>
      </c>
    </row>
    <row r="633" spans="1:11" s="113" customFormat="1" ht="9" customHeight="1">
      <c r="A633" s="120" t="s">
        <v>9</v>
      </c>
      <c r="B633" s="187">
        <f t="shared" si="35"/>
        <v>18178.268421660003</v>
      </c>
      <c r="C633" s="187">
        <v>10834.673949800001</v>
      </c>
      <c r="D633" s="187">
        <v>2182.0111969999998</v>
      </c>
      <c r="E633" s="187">
        <v>1127.6978389999999</v>
      </c>
      <c r="F633" s="187">
        <v>607.18256499999995</v>
      </c>
      <c r="G633" s="187">
        <v>1800.920746</v>
      </c>
      <c r="H633" s="187">
        <v>280.91098299999999</v>
      </c>
      <c r="I633" s="187">
        <v>202.95927386</v>
      </c>
      <c r="J633" s="187">
        <v>1141.9118679999999</v>
      </c>
    </row>
    <row r="634" spans="1:11" s="113" customFormat="1" ht="9" customHeight="1">
      <c r="A634" s="113" t="s">
        <v>10</v>
      </c>
      <c r="B634" s="193">
        <f t="shared" si="35"/>
        <v>47907.880127100005</v>
      </c>
      <c r="C634" s="193">
        <v>35448.879657999998</v>
      </c>
      <c r="D634" s="193">
        <v>3854.7088401000001</v>
      </c>
      <c r="E634" s="193">
        <v>778.172956</v>
      </c>
      <c r="F634" s="193">
        <v>556.86820699999998</v>
      </c>
      <c r="G634" s="193">
        <v>4910.325339</v>
      </c>
      <c r="H634" s="193">
        <v>497.12108699999999</v>
      </c>
      <c r="I634" s="193">
        <v>0</v>
      </c>
      <c r="J634" s="193">
        <v>1861.80404</v>
      </c>
      <c r="K634" s="179"/>
    </row>
    <row r="635" spans="1:11" s="113" customFormat="1" ht="9" customHeight="1">
      <c r="A635" s="184" t="s">
        <v>11</v>
      </c>
      <c r="B635" s="193">
        <f t="shared" si="35"/>
        <v>11808.640101209998</v>
      </c>
      <c r="C635" s="193">
        <v>7054.1921438999998</v>
      </c>
      <c r="D635" s="193">
        <v>1845.9636661</v>
      </c>
      <c r="E635" s="193">
        <v>849.049981</v>
      </c>
      <c r="F635" s="193">
        <v>382.25675699999999</v>
      </c>
      <c r="G635" s="193">
        <v>856.43102799999997</v>
      </c>
      <c r="H635" s="193">
        <v>195.903401</v>
      </c>
      <c r="I635" s="193">
        <v>93.263066210000005</v>
      </c>
      <c r="J635" s="193">
        <v>531.58005800000001</v>
      </c>
      <c r="K635" s="179"/>
    </row>
    <row r="636" spans="1:11" s="113" customFormat="1" ht="9" customHeight="1">
      <c r="A636" s="184" t="s">
        <v>12</v>
      </c>
      <c r="B636" s="193">
        <f t="shared" si="35"/>
        <v>25349.216474639998</v>
      </c>
      <c r="C636" s="193">
        <v>14806.4722379</v>
      </c>
      <c r="D636" s="193">
        <v>2736.9653140999999</v>
      </c>
      <c r="E636" s="193">
        <v>2173.1610230000001</v>
      </c>
      <c r="F636" s="193">
        <v>845.52090699999997</v>
      </c>
      <c r="G636" s="193">
        <v>2828.0282809999999</v>
      </c>
      <c r="H636" s="193">
        <v>290.25582600000001</v>
      </c>
      <c r="I636" s="193">
        <v>317.74544464000002</v>
      </c>
      <c r="J636" s="193">
        <v>1351.0674409999999</v>
      </c>
    </row>
    <row r="637" spans="1:11" s="113" customFormat="1" ht="9" customHeight="1">
      <c r="A637" s="120" t="s">
        <v>13</v>
      </c>
      <c r="B637" s="187">
        <f t="shared" si="35"/>
        <v>28966.829567950004</v>
      </c>
      <c r="C637" s="187">
        <v>15561.9202795</v>
      </c>
      <c r="D637" s="187">
        <v>4024.4212981000001</v>
      </c>
      <c r="E637" s="187">
        <v>5068.4454759999999</v>
      </c>
      <c r="F637" s="187">
        <v>934.00433399999997</v>
      </c>
      <c r="G637" s="187">
        <v>1737.9849589999999</v>
      </c>
      <c r="H637" s="187">
        <v>251.196316</v>
      </c>
      <c r="I637" s="187">
        <v>206.23063734999999</v>
      </c>
      <c r="J637" s="187">
        <v>1182.626268</v>
      </c>
    </row>
    <row r="638" spans="1:11" s="113" customFormat="1" ht="9" customHeight="1">
      <c r="A638" s="184" t="s">
        <v>14</v>
      </c>
      <c r="B638" s="193">
        <f t="shared" si="35"/>
        <v>20019.988147559998</v>
      </c>
      <c r="C638" s="193">
        <v>12404.2072467</v>
      </c>
      <c r="D638" s="193">
        <v>2703.9121361000002</v>
      </c>
      <c r="E638" s="193">
        <v>1796.709854</v>
      </c>
      <c r="F638" s="193">
        <v>615.75237200000004</v>
      </c>
      <c r="G638" s="193">
        <v>1394.1729769999999</v>
      </c>
      <c r="H638" s="193">
        <v>209.77403899999999</v>
      </c>
      <c r="I638" s="193">
        <v>126.36001576</v>
      </c>
      <c r="J638" s="193">
        <v>769.09950700000002</v>
      </c>
    </row>
    <row r="639" spans="1:11" s="113" customFormat="1" ht="9" customHeight="1">
      <c r="A639" s="184" t="s">
        <v>15</v>
      </c>
      <c r="B639" s="193">
        <f t="shared" si="35"/>
        <v>30479.634435379998</v>
      </c>
      <c r="C639" s="193">
        <v>17326.757649200001</v>
      </c>
      <c r="D639" s="193">
        <v>4142.4440160000004</v>
      </c>
      <c r="E639" s="193">
        <v>1434.065687</v>
      </c>
      <c r="F639" s="193">
        <v>994.75978599999996</v>
      </c>
      <c r="G639" s="193">
        <v>3843.6983319999999</v>
      </c>
      <c r="H639" s="193">
        <v>363.58102600000001</v>
      </c>
      <c r="I639" s="193">
        <v>334.32186718000003</v>
      </c>
      <c r="J639" s="193">
        <v>2040.0060719999999</v>
      </c>
    </row>
    <row r="640" spans="1:11" s="113" customFormat="1" ht="9" customHeight="1">
      <c r="A640" s="184" t="s">
        <v>16</v>
      </c>
      <c r="B640" s="193">
        <f t="shared" si="35"/>
        <v>62690.948349490005</v>
      </c>
      <c r="C640" s="193">
        <v>34149.177450000003</v>
      </c>
      <c r="D640" s="193">
        <v>8808.4698150000004</v>
      </c>
      <c r="E640" s="193">
        <v>3789.889013</v>
      </c>
      <c r="F640" s="193">
        <v>1914.769577</v>
      </c>
      <c r="G640" s="193">
        <v>8153.0676249999997</v>
      </c>
      <c r="H640" s="193">
        <v>626.53025200000002</v>
      </c>
      <c r="I640" s="193">
        <v>677.40879149</v>
      </c>
      <c r="J640" s="193">
        <v>4571.6358259999997</v>
      </c>
    </row>
    <row r="641" spans="1:10" s="113" customFormat="1" ht="9" customHeight="1">
      <c r="A641" s="120" t="s">
        <v>17</v>
      </c>
      <c r="B641" s="187">
        <f t="shared" si="35"/>
        <v>26804.313457120003</v>
      </c>
      <c r="C641" s="187">
        <v>16736.5735355</v>
      </c>
      <c r="D641" s="187">
        <v>2912.6203268999998</v>
      </c>
      <c r="E641" s="187">
        <v>2364.9614200000001</v>
      </c>
      <c r="F641" s="187">
        <v>740.16170899999997</v>
      </c>
      <c r="G641" s="187">
        <v>2236.7193040000002</v>
      </c>
      <c r="H641" s="187">
        <v>288.35908499999999</v>
      </c>
      <c r="I641" s="187">
        <v>185.30872072</v>
      </c>
      <c r="J641" s="187">
        <v>1339.6093559999999</v>
      </c>
    </row>
    <row r="642" spans="1:10" s="113" customFormat="1" ht="9" customHeight="1">
      <c r="A642" s="184" t="s">
        <v>18</v>
      </c>
      <c r="B642" s="193">
        <f t="shared" si="35"/>
        <v>10386.610663949998</v>
      </c>
      <c r="C642" s="193">
        <v>6372.1299884</v>
      </c>
      <c r="D642" s="193">
        <v>1461.75056909</v>
      </c>
      <c r="E642" s="193">
        <v>537.24808599999994</v>
      </c>
      <c r="F642" s="193">
        <v>334.08833800000002</v>
      </c>
      <c r="G642" s="193">
        <v>930.46742700000004</v>
      </c>
      <c r="H642" s="193">
        <v>188.67017799999999</v>
      </c>
      <c r="I642" s="193">
        <v>114.95891346000001</v>
      </c>
      <c r="J642" s="193">
        <v>447.29716400000001</v>
      </c>
    </row>
    <row r="643" spans="1:10" s="113" customFormat="1" ht="9" customHeight="1">
      <c r="A643" s="184" t="s">
        <v>19</v>
      </c>
      <c r="B643" s="193">
        <f t="shared" si="35"/>
        <v>8169.0581105899992</v>
      </c>
      <c r="C643" s="193">
        <v>4722.9641854000001</v>
      </c>
      <c r="D643" s="193">
        <v>1427.4362739999999</v>
      </c>
      <c r="E643" s="193">
        <v>536.58117500000003</v>
      </c>
      <c r="F643" s="193">
        <v>246.728982</v>
      </c>
      <c r="G643" s="193">
        <v>589.580061</v>
      </c>
      <c r="H643" s="193">
        <v>160.73495</v>
      </c>
      <c r="I643" s="193">
        <v>95.262235189999998</v>
      </c>
      <c r="J643" s="193">
        <v>389.77024799999998</v>
      </c>
    </row>
    <row r="644" spans="1:10" s="113" customFormat="1" ht="9" customHeight="1">
      <c r="A644" s="184" t="s">
        <v>20</v>
      </c>
      <c r="B644" s="193">
        <f t="shared" si="35"/>
        <v>20639.885632670001</v>
      </c>
      <c r="C644" s="193">
        <v>13009.413603700001</v>
      </c>
      <c r="D644" s="193">
        <v>2361.8897821</v>
      </c>
      <c r="E644" s="193">
        <v>673.63084400000002</v>
      </c>
      <c r="F644" s="193">
        <v>528.60207500000001</v>
      </c>
      <c r="G644" s="193">
        <v>2459.3837520000002</v>
      </c>
      <c r="H644" s="193">
        <v>307.46228600000001</v>
      </c>
      <c r="I644" s="193">
        <v>195.25463787000001</v>
      </c>
      <c r="J644" s="193">
        <v>1104.248652</v>
      </c>
    </row>
    <row r="645" spans="1:10" s="113" customFormat="1" ht="9" customHeight="1">
      <c r="A645" s="120" t="s">
        <v>21</v>
      </c>
      <c r="B645" s="187">
        <f t="shared" si="35"/>
        <v>34627.330655050006</v>
      </c>
      <c r="C645" s="187">
        <v>20927.050795399999</v>
      </c>
      <c r="D645" s="187">
        <v>3534.2839890999999</v>
      </c>
      <c r="E645" s="187">
        <v>5693.9671619999999</v>
      </c>
      <c r="F645" s="187">
        <v>888.67028800000003</v>
      </c>
      <c r="G645" s="187">
        <v>1953.440938</v>
      </c>
      <c r="H645" s="187">
        <v>260.07901299999997</v>
      </c>
      <c r="I645" s="187">
        <v>125.41576354999999</v>
      </c>
      <c r="J645" s="187">
        <v>1244.4227060000001</v>
      </c>
    </row>
    <row r="646" spans="1:10" s="113" customFormat="1" ht="9" customHeight="1">
      <c r="A646" s="184" t="s">
        <v>22</v>
      </c>
      <c r="B646" s="193">
        <f t="shared" si="35"/>
        <v>29713.070974119997</v>
      </c>
      <c r="C646" s="193">
        <v>15438.67376</v>
      </c>
      <c r="D646" s="193">
        <v>3148.0941720999999</v>
      </c>
      <c r="E646" s="193">
        <v>4714.5833949999997</v>
      </c>
      <c r="F646" s="193">
        <v>1104.6328960000001</v>
      </c>
      <c r="G646" s="193">
        <v>3006.1497530000001</v>
      </c>
      <c r="H646" s="193">
        <v>314.91757999999999</v>
      </c>
      <c r="I646" s="193">
        <v>245.84640501999999</v>
      </c>
      <c r="J646" s="193">
        <v>1740.1730130000001</v>
      </c>
    </row>
    <row r="647" spans="1:10" s="113" customFormat="1" ht="9" customHeight="1">
      <c r="A647" s="184" t="s">
        <v>23</v>
      </c>
      <c r="B647" s="193">
        <f t="shared" si="35"/>
        <v>10167.720101450001</v>
      </c>
      <c r="C647" s="193">
        <v>6047.4159728000004</v>
      </c>
      <c r="D647" s="193">
        <v>1593.0144562</v>
      </c>
      <c r="E647" s="193">
        <v>576.27659000000006</v>
      </c>
      <c r="F647" s="193">
        <v>352.48229800000001</v>
      </c>
      <c r="G647" s="193">
        <v>968.65292699999998</v>
      </c>
      <c r="H647" s="193">
        <v>158.93334899999999</v>
      </c>
      <c r="I647" s="193">
        <v>41.521633450000003</v>
      </c>
      <c r="J647" s="193">
        <v>429.42287499999998</v>
      </c>
    </row>
    <row r="648" spans="1:10" s="113" customFormat="1" ht="9" customHeight="1">
      <c r="A648" s="184" t="s">
        <v>106</v>
      </c>
      <c r="B648" s="193">
        <f t="shared" si="35"/>
        <v>8802.6507875300013</v>
      </c>
      <c r="C648" s="193">
        <v>5100.2150030000003</v>
      </c>
      <c r="D648" s="193">
        <v>1365.08813108</v>
      </c>
      <c r="E648" s="193">
        <v>593.42895599999997</v>
      </c>
      <c r="F648" s="193">
        <v>388.52898800000003</v>
      </c>
      <c r="G648" s="193">
        <v>751.90381100000002</v>
      </c>
      <c r="H648" s="193">
        <v>183.879032</v>
      </c>
      <c r="I648" s="193">
        <v>131.27099945000001</v>
      </c>
      <c r="J648" s="193">
        <v>288.33586700000001</v>
      </c>
    </row>
    <row r="649" spans="1:10" s="113" customFormat="1" ht="9" customHeight="1">
      <c r="A649" s="120" t="s">
        <v>25</v>
      </c>
      <c r="B649" s="187">
        <f t="shared" si="35"/>
        <v>16872.341922539999</v>
      </c>
      <c r="C649" s="187">
        <v>10434.0815298</v>
      </c>
      <c r="D649" s="187">
        <v>1716.590312</v>
      </c>
      <c r="E649" s="187">
        <v>1894.4949509999999</v>
      </c>
      <c r="F649" s="187">
        <v>451.01644599999997</v>
      </c>
      <c r="G649" s="187">
        <v>1337.442389</v>
      </c>
      <c r="H649" s="187">
        <v>231.19311500000001</v>
      </c>
      <c r="I649" s="187">
        <v>142.57191073999999</v>
      </c>
      <c r="J649" s="187">
        <v>664.95126900000002</v>
      </c>
    </row>
    <row r="650" spans="1:10" s="113" customFormat="1" ht="9" customHeight="1">
      <c r="A650" s="184" t="s">
        <v>26</v>
      </c>
      <c r="B650" s="193">
        <f t="shared" si="35"/>
        <v>15928.231528789998</v>
      </c>
      <c r="C650" s="193">
        <v>9576.8834095999991</v>
      </c>
      <c r="D650" s="193">
        <v>2322.3649</v>
      </c>
      <c r="E650" s="193">
        <v>742.19709599999999</v>
      </c>
      <c r="F650" s="193">
        <v>475.22731299999998</v>
      </c>
      <c r="G650" s="193">
        <v>1450.3346039999999</v>
      </c>
      <c r="H650" s="193">
        <v>233.29879099999999</v>
      </c>
      <c r="I650" s="193">
        <v>269.12710019000002</v>
      </c>
      <c r="J650" s="193">
        <v>858.798315</v>
      </c>
    </row>
    <row r="651" spans="1:10" s="113" customFormat="1" ht="9" customHeight="1">
      <c r="A651" s="184" t="s">
        <v>27</v>
      </c>
      <c r="B651" s="193">
        <f t="shared" si="35"/>
        <v>14117.487509430002</v>
      </c>
      <c r="C651" s="193">
        <v>8350.6767228000008</v>
      </c>
      <c r="D651" s="193">
        <v>2092.9350641000001</v>
      </c>
      <c r="E651" s="193">
        <v>485.37739699999997</v>
      </c>
      <c r="F651" s="193">
        <v>391.587288</v>
      </c>
      <c r="G651" s="193">
        <v>1418.8214190000001</v>
      </c>
      <c r="H651" s="193">
        <v>317.32644299999998</v>
      </c>
      <c r="I651" s="193">
        <v>269.45796152999998</v>
      </c>
      <c r="J651" s="193">
        <v>791.30521399999998</v>
      </c>
    </row>
    <row r="652" spans="1:10" s="113" customFormat="1" ht="9" customHeight="1">
      <c r="A652" s="184" t="s">
        <v>28</v>
      </c>
      <c r="B652" s="193">
        <f t="shared" si="35"/>
        <v>12859.183192890003</v>
      </c>
      <c r="C652" s="193">
        <v>6898.8902822</v>
      </c>
      <c r="D652" s="193">
        <v>2230.5544791000002</v>
      </c>
      <c r="E652" s="193">
        <v>1151.369009</v>
      </c>
      <c r="F652" s="193">
        <v>482.82187800000003</v>
      </c>
      <c r="G652" s="193">
        <v>1156.7978049999999</v>
      </c>
      <c r="H652" s="193">
        <v>193.47257200000001</v>
      </c>
      <c r="I652" s="193">
        <v>166.96189859</v>
      </c>
      <c r="J652" s="193">
        <v>578.31526899999994</v>
      </c>
    </row>
    <row r="653" spans="1:10" s="113" customFormat="1" ht="9" customHeight="1">
      <c r="A653" s="120" t="s">
        <v>29</v>
      </c>
      <c r="B653" s="187">
        <f t="shared" si="35"/>
        <v>18893.454239120001</v>
      </c>
      <c r="C653" s="187">
        <v>11959.7055989</v>
      </c>
      <c r="D653" s="187">
        <v>2627.9698910000002</v>
      </c>
      <c r="E653" s="187">
        <v>766.01644799999997</v>
      </c>
      <c r="F653" s="187">
        <v>432.01830799999999</v>
      </c>
      <c r="G653" s="187">
        <v>1717.658563</v>
      </c>
      <c r="H653" s="187">
        <v>294.86525899999998</v>
      </c>
      <c r="I653" s="187">
        <v>221.48341622000001</v>
      </c>
      <c r="J653" s="187">
        <v>873.73675500000002</v>
      </c>
    </row>
    <row r="654" spans="1:10" s="113" customFormat="1" ht="9" customHeight="1">
      <c r="A654" s="184" t="s">
        <v>30</v>
      </c>
      <c r="B654" s="193">
        <f t="shared" si="35"/>
        <v>8472.3051553999994</v>
      </c>
      <c r="C654" s="193">
        <v>5034.0265743</v>
      </c>
      <c r="D654" s="193">
        <v>1374.95505708</v>
      </c>
      <c r="E654" s="193">
        <v>540.96456000000001</v>
      </c>
      <c r="F654" s="193">
        <v>275.51989900000001</v>
      </c>
      <c r="G654" s="193">
        <v>618.38505099999998</v>
      </c>
      <c r="H654" s="193">
        <v>161.361188</v>
      </c>
      <c r="I654" s="193">
        <v>74.209704020000004</v>
      </c>
      <c r="J654" s="193">
        <v>392.88312200000001</v>
      </c>
    </row>
    <row r="655" spans="1:10" s="113" customFormat="1" ht="9" customHeight="1">
      <c r="A655" s="184" t="s">
        <v>31</v>
      </c>
      <c r="B655" s="193">
        <f t="shared" si="35"/>
        <v>45612.386775179992</v>
      </c>
      <c r="C655" s="193">
        <v>26251.647989699999</v>
      </c>
      <c r="D655" s="193">
        <v>5335.7041171000001</v>
      </c>
      <c r="E655" s="193">
        <v>6012.7642480000004</v>
      </c>
      <c r="F655" s="193">
        <v>1237.4336310000001</v>
      </c>
      <c r="G655" s="193">
        <v>3914.0428499999998</v>
      </c>
      <c r="H655" s="193">
        <v>387.02133199999997</v>
      </c>
      <c r="I655" s="193">
        <v>364.00818337999999</v>
      </c>
      <c r="J655" s="193">
        <v>2109.764424</v>
      </c>
    </row>
    <row r="656" spans="1:10" s="113" customFormat="1" ht="9" customHeight="1">
      <c r="A656" s="184" t="s">
        <v>32</v>
      </c>
      <c r="B656" s="193">
        <f t="shared" si="35"/>
        <v>10760.11480365</v>
      </c>
      <c r="C656" s="193">
        <v>5266.5124912000001</v>
      </c>
      <c r="D656" s="193">
        <v>1662.8555590000001</v>
      </c>
      <c r="E656" s="193">
        <v>1377.22063</v>
      </c>
      <c r="F656" s="193">
        <v>471.39745599999998</v>
      </c>
      <c r="G656" s="193">
        <v>1025.796771</v>
      </c>
      <c r="H656" s="193">
        <v>189.72029000000001</v>
      </c>
      <c r="I656" s="193">
        <v>155.96652345000001</v>
      </c>
      <c r="J656" s="193">
        <v>610.645083</v>
      </c>
    </row>
    <row r="657" spans="1:11" s="113" customFormat="1" ht="9" customHeight="1">
      <c r="A657" s="120" t="s">
        <v>33</v>
      </c>
      <c r="B657" s="187">
        <f t="shared" si="35"/>
        <v>10549.538231190001</v>
      </c>
      <c r="C657" s="187">
        <v>6115.5719581000003</v>
      </c>
      <c r="D657" s="187">
        <v>1877.6598961</v>
      </c>
      <c r="E657" s="187">
        <v>837.66854000000001</v>
      </c>
      <c r="F657" s="187">
        <v>277.33654899999999</v>
      </c>
      <c r="G657" s="187">
        <v>766.26639999999998</v>
      </c>
      <c r="H657" s="187">
        <v>140.62151</v>
      </c>
      <c r="I657" s="187">
        <v>83.554196989999994</v>
      </c>
      <c r="J657" s="187">
        <v>450.85918099999998</v>
      </c>
    </row>
    <row r="658" spans="1:11" s="113" customFormat="1" ht="9" customHeight="1">
      <c r="A658" s="140"/>
      <c r="B658" s="183"/>
      <c r="C658" s="183"/>
      <c r="D658" s="183"/>
      <c r="E658" s="183"/>
    </row>
    <row r="659" spans="1:11" s="113" customFormat="1" ht="9" customHeight="1">
      <c r="A659" s="191">
        <v>2016</v>
      </c>
      <c r="B659" s="119"/>
      <c r="C659" s="119"/>
    </row>
    <row r="660" spans="1:11" s="113" customFormat="1" ht="9" customHeight="1">
      <c r="A660" s="140" t="s">
        <v>1</v>
      </c>
      <c r="B660" s="183">
        <f t="shared" ref="B660:J660" si="36">SUM(B662:B693)</f>
        <v>667715.12671023991</v>
      </c>
      <c r="C660" s="183">
        <f t="shared" si="36"/>
        <v>391337.50141160004</v>
      </c>
      <c r="D660" s="183">
        <f t="shared" si="36"/>
        <v>85838.849988530026</v>
      </c>
      <c r="E660" s="183">
        <f t="shared" si="36"/>
        <v>61419.593973000003</v>
      </c>
      <c r="F660" s="183">
        <f t="shared" si="36"/>
        <v>19765.774291999995</v>
      </c>
      <c r="G660" s="183">
        <f t="shared" si="36"/>
        <v>62218.480919000016</v>
      </c>
      <c r="H660" s="183">
        <f t="shared" si="36"/>
        <v>7000.0000000000009</v>
      </c>
      <c r="I660" s="183">
        <f t="shared" si="36"/>
        <v>6139.7369261100021</v>
      </c>
      <c r="J660" s="183">
        <f t="shared" si="36"/>
        <v>33995.189200000001</v>
      </c>
      <c r="K660" s="183"/>
    </row>
    <row r="661" spans="1:11" s="113" customFormat="1" ht="3.95" customHeight="1">
      <c r="A661" s="140"/>
      <c r="B661" s="183"/>
      <c r="C661" s="183"/>
      <c r="D661" s="183"/>
      <c r="E661" s="183"/>
    </row>
    <row r="662" spans="1:11" s="113" customFormat="1" ht="9" customHeight="1">
      <c r="A662" s="184" t="s">
        <v>104</v>
      </c>
      <c r="B662" s="193">
        <f t="shared" ref="B662:B693" si="37">SUM(C662:J662)</f>
        <v>8523.7312177700005</v>
      </c>
      <c r="C662" s="193">
        <v>5378.2762425000001</v>
      </c>
      <c r="D662" s="193">
        <v>1442.8094301000001</v>
      </c>
      <c r="E662" s="193">
        <v>277.76794999999998</v>
      </c>
      <c r="F662" s="193">
        <v>270.581975</v>
      </c>
      <c r="G662" s="193">
        <v>655.31830600000001</v>
      </c>
      <c r="H662" s="193">
        <v>105.556279</v>
      </c>
      <c r="I662" s="193">
        <v>99.613569170000005</v>
      </c>
      <c r="J662" s="193">
        <v>293.80746599999998</v>
      </c>
    </row>
    <row r="663" spans="1:11" s="113" customFormat="1" ht="9" customHeight="1">
      <c r="A663" s="184" t="s">
        <v>3</v>
      </c>
      <c r="B663" s="193">
        <f t="shared" si="37"/>
        <v>17288.918218770003</v>
      </c>
      <c r="C663" s="193">
        <v>11075.884094200001</v>
      </c>
      <c r="D663" s="193">
        <v>1997.6587731</v>
      </c>
      <c r="E663" s="193">
        <v>339.39644600000003</v>
      </c>
      <c r="F663" s="193">
        <v>485.76622600000002</v>
      </c>
      <c r="G663" s="193">
        <v>1773.4417900000001</v>
      </c>
      <c r="H663" s="193">
        <v>307.79223999999999</v>
      </c>
      <c r="I663" s="193">
        <v>130.85582246999999</v>
      </c>
      <c r="J663" s="193">
        <v>1178.1228269999999</v>
      </c>
    </row>
    <row r="664" spans="1:11" s="113" customFormat="1" ht="9" customHeight="1">
      <c r="A664" s="184" t="s">
        <v>105</v>
      </c>
      <c r="B664" s="193">
        <f t="shared" si="37"/>
        <v>6524.5147666000003</v>
      </c>
      <c r="C664" s="193">
        <v>4438.4462940000003</v>
      </c>
      <c r="D664" s="193">
        <v>950.77201705000004</v>
      </c>
      <c r="E664" s="193">
        <v>126.030084</v>
      </c>
      <c r="F664" s="193">
        <v>209.44380899999999</v>
      </c>
      <c r="G664" s="193">
        <v>389.60539999999997</v>
      </c>
      <c r="H664" s="193">
        <v>163.10287299999999</v>
      </c>
      <c r="I664" s="193">
        <v>62.480859549999998</v>
      </c>
      <c r="J664" s="193">
        <v>184.63343</v>
      </c>
    </row>
    <row r="665" spans="1:11" s="113" customFormat="1" ht="9" customHeight="1">
      <c r="A665" s="120" t="s">
        <v>5</v>
      </c>
      <c r="B665" s="187">
        <f t="shared" si="37"/>
        <v>7324.5737578199996</v>
      </c>
      <c r="C665" s="187">
        <v>4069.3132267000001</v>
      </c>
      <c r="D665" s="187">
        <v>1427.0643399</v>
      </c>
      <c r="E665" s="187">
        <v>640.10127899999998</v>
      </c>
      <c r="F665" s="187">
        <v>276.78421800000001</v>
      </c>
      <c r="G665" s="187">
        <v>462.14368400000001</v>
      </c>
      <c r="H665" s="187">
        <v>130.579353</v>
      </c>
      <c r="I665" s="187">
        <v>94.424552219999995</v>
      </c>
      <c r="J665" s="187">
        <v>224.163105</v>
      </c>
    </row>
    <row r="666" spans="1:11" s="113" customFormat="1" ht="9" customHeight="1">
      <c r="A666" s="184" t="s">
        <v>6</v>
      </c>
      <c r="B666" s="193">
        <f t="shared" si="37"/>
        <v>15106.618621709998</v>
      </c>
      <c r="C666" s="193">
        <v>9771.6156675999991</v>
      </c>
      <c r="D666" s="193">
        <v>1724.7726849999999</v>
      </c>
      <c r="E666" s="193">
        <v>497.92824000000002</v>
      </c>
      <c r="F666" s="193">
        <v>480.88873599999999</v>
      </c>
      <c r="G666" s="193">
        <v>1506.4577180000001</v>
      </c>
      <c r="H666" s="193">
        <v>217.873524</v>
      </c>
      <c r="I666" s="193">
        <v>252.75693211000001</v>
      </c>
      <c r="J666" s="193">
        <v>654.32511899999997</v>
      </c>
    </row>
    <row r="667" spans="1:11" s="113" customFormat="1" ht="9" customHeight="1">
      <c r="A667" s="184" t="s">
        <v>7</v>
      </c>
      <c r="B667" s="193">
        <f t="shared" si="37"/>
        <v>5443.0284869999996</v>
      </c>
      <c r="C667" s="193">
        <v>3079.4471109999999</v>
      </c>
      <c r="D667" s="193">
        <v>1249.2591060699999</v>
      </c>
      <c r="E667" s="193">
        <v>145.87594999999999</v>
      </c>
      <c r="F667" s="193">
        <v>174.98028199999999</v>
      </c>
      <c r="G667" s="193">
        <v>368.33698700000002</v>
      </c>
      <c r="H667" s="193">
        <v>135.105805</v>
      </c>
      <c r="I667" s="193">
        <v>72.235958929999995</v>
      </c>
      <c r="J667" s="193">
        <v>217.78728699999999</v>
      </c>
    </row>
    <row r="668" spans="1:11" s="113" customFormat="1" ht="9" customHeight="1">
      <c r="A668" s="184" t="s">
        <v>8</v>
      </c>
      <c r="B668" s="193">
        <f t="shared" si="37"/>
        <v>38943.497740170002</v>
      </c>
      <c r="C668" s="193">
        <v>17670.460035</v>
      </c>
      <c r="D668" s="193">
        <v>3956.238116</v>
      </c>
      <c r="E668" s="193">
        <v>10522.137317999999</v>
      </c>
      <c r="F668" s="193">
        <v>1395.687265</v>
      </c>
      <c r="G668" s="193">
        <v>2672.9785019999999</v>
      </c>
      <c r="H668" s="193">
        <v>312.04997900000001</v>
      </c>
      <c r="I668" s="193">
        <v>318.32535216999997</v>
      </c>
      <c r="J668" s="193">
        <v>2095.621173</v>
      </c>
    </row>
    <row r="669" spans="1:11" s="113" customFormat="1" ht="9" customHeight="1">
      <c r="A669" s="120" t="s">
        <v>9</v>
      </c>
      <c r="B669" s="187">
        <f t="shared" si="37"/>
        <v>18757.981557890002</v>
      </c>
      <c r="C669" s="187">
        <v>11114.8678958</v>
      </c>
      <c r="D669" s="187">
        <v>2350.4900081999999</v>
      </c>
      <c r="E669" s="187">
        <v>1188.8483659999999</v>
      </c>
      <c r="F669" s="187">
        <v>595.66275299999995</v>
      </c>
      <c r="G669" s="187">
        <v>1887.305177</v>
      </c>
      <c r="H669" s="187">
        <v>221.07969199999999</v>
      </c>
      <c r="I669" s="187">
        <v>214.65018189</v>
      </c>
      <c r="J669" s="187">
        <v>1185.0774839999999</v>
      </c>
    </row>
    <row r="670" spans="1:11" s="113" customFormat="1" ht="9" customHeight="1">
      <c r="A670" s="113" t="s">
        <v>10</v>
      </c>
      <c r="B670" s="193">
        <f t="shared" si="37"/>
        <v>49415.323085999997</v>
      </c>
      <c r="C670" s="193">
        <v>36364.538824000003</v>
      </c>
      <c r="D670" s="193">
        <v>3976.997132</v>
      </c>
      <c r="E670" s="193">
        <v>820.21194300000002</v>
      </c>
      <c r="F670" s="193">
        <v>747.81599600000004</v>
      </c>
      <c r="G670" s="193">
        <v>5155.1276189999999</v>
      </c>
      <c r="H670" s="193">
        <v>450.30585600000001</v>
      </c>
      <c r="I670" s="193">
        <v>0</v>
      </c>
      <c r="J670" s="193">
        <v>1900.3257160000001</v>
      </c>
      <c r="K670" s="179"/>
    </row>
    <row r="671" spans="1:11" s="113" customFormat="1" ht="9" customHeight="1">
      <c r="A671" s="184" t="s">
        <v>11</v>
      </c>
      <c r="B671" s="193">
        <f t="shared" si="37"/>
        <v>12155.639849219999</v>
      </c>
      <c r="C671" s="193">
        <v>7192.8034896999998</v>
      </c>
      <c r="D671" s="193">
        <v>1963.6447602000001</v>
      </c>
      <c r="E671" s="193">
        <v>879.05650700000001</v>
      </c>
      <c r="F671" s="193">
        <v>377.87324899999999</v>
      </c>
      <c r="G671" s="193">
        <v>897.70972700000004</v>
      </c>
      <c r="H671" s="193">
        <v>188.987448</v>
      </c>
      <c r="I671" s="193">
        <v>98.351577320000004</v>
      </c>
      <c r="J671" s="193">
        <v>557.21309099999996</v>
      </c>
      <c r="K671" s="179"/>
    </row>
    <row r="672" spans="1:11" s="113" customFormat="1" ht="9" customHeight="1">
      <c r="A672" s="184" t="s">
        <v>12</v>
      </c>
      <c r="B672" s="193">
        <f t="shared" si="37"/>
        <v>25765.1628074</v>
      </c>
      <c r="C672" s="193">
        <v>14936.8091188</v>
      </c>
      <c r="D672" s="193">
        <v>2872.545584</v>
      </c>
      <c r="E672" s="193">
        <v>2237.4798510000001</v>
      </c>
      <c r="F672" s="193">
        <v>817.34974699999998</v>
      </c>
      <c r="G672" s="193">
        <v>2958.7572420000001</v>
      </c>
      <c r="H672" s="193">
        <v>213.13378800000001</v>
      </c>
      <c r="I672" s="193">
        <v>336.6853486</v>
      </c>
      <c r="J672" s="193">
        <v>1392.4021279999999</v>
      </c>
    </row>
    <row r="673" spans="1:10" s="113" customFormat="1" ht="9" customHeight="1">
      <c r="A673" s="120" t="s">
        <v>13</v>
      </c>
      <c r="B673" s="187">
        <f t="shared" si="37"/>
        <v>30486.300926350006</v>
      </c>
      <c r="C673" s="187">
        <v>16542.334418900002</v>
      </c>
      <c r="D673" s="187">
        <v>4372.4406029000002</v>
      </c>
      <c r="E673" s="187">
        <v>5196.057221</v>
      </c>
      <c r="F673" s="187">
        <v>890.64787000000001</v>
      </c>
      <c r="G673" s="187">
        <v>1814.164841</v>
      </c>
      <c r="H673" s="187">
        <v>219.99363199999999</v>
      </c>
      <c r="I673" s="187">
        <v>216.81093354999999</v>
      </c>
      <c r="J673" s="187">
        <v>1233.8514070000001</v>
      </c>
    </row>
    <row r="674" spans="1:10" s="113" customFormat="1" ht="9" customHeight="1">
      <c r="A674" s="184" t="s">
        <v>14</v>
      </c>
      <c r="B674" s="193">
        <f t="shared" si="37"/>
        <v>21013.559112020004</v>
      </c>
      <c r="C674" s="193">
        <v>13091.160169700001</v>
      </c>
      <c r="D674" s="193">
        <v>2843.7369379000002</v>
      </c>
      <c r="E674" s="193">
        <v>1888.242203</v>
      </c>
      <c r="F674" s="193">
        <v>602.138465</v>
      </c>
      <c r="G674" s="193">
        <v>1464.6570710000001</v>
      </c>
      <c r="H674" s="193">
        <v>190.583617</v>
      </c>
      <c r="I674" s="193">
        <v>132.84704742</v>
      </c>
      <c r="J674" s="193">
        <v>800.19360099999994</v>
      </c>
    </row>
    <row r="675" spans="1:10" s="113" customFormat="1" ht="9" customHeight="1">
      <c r="A675" s="184" t="s">
        <v>15</v>
      </c>
      <c r="B675" s="193">
        <f t="shared" si="37"/>
        <v>31285.714797339999</v>
      </c>
      <c r="C675" s="193">
        <v>17748.948548699998</v>
      </c>
      <c r="D675" s="193">
        <v>4260.9957172000004</v>
      </c>
      <c r="E675" s="193">
        <v>1473.2977980000001</v>
      </c>
      <c r="F675" s="193">
        <v>990.20430699999997</v>
      </c>
      <c r="G675" s="193">
        <v>4035.492624</v>
      </c>
      <c r="H675" s="193">
        <v>309.59124700000001</v>
      </c>
      <c r="I675" s="193">
        <v>352.96660644000002</v>
      </c>
      <c r="J675" s="193">
        <v>2114.2179489999999</v>
      </c>
    </row>
    <row r="676" spans="1:10" s="113" customFormat="1" ht="9" customHeight="1">
      <c r="A676" s="184" t="s">
        <v>16</v>
      </c>
      <c r="B676" s="193">
        <f t="shared" si="37"/>
        <v>65156.155818960004</v>
      </c>
      <c r="C676" s="193">
        <v>35290.827421000002</v>
      </c>
      <c r="D676" s="193">
        <v>9155.6070667000004</v>
      </c>
      <c r="E676" s="193">
        <v>4099.8002319999996</v>
      </c>
      <c r="F676" s="193">
        <v>1922.38833</v>
      </c>
      <c r="G676" s="193">
        <v>8587.261724</v>
      </c>
      <c r="H676" s="193">
        <v>492.29251799999997</v>
      </c>
      <c r="I676" s="193">
        <v>719.47147526000003</v>
      </c>
      <c r="J676" s="193">
        <v>4888.5070519999999</v>
      </c>
    </row>
    <row r="677" spans="1:10" s="113" customFormat="1" ht="9" customHeight="1">
      <c r="A677" s="120" t="s">
        <v>17</v>
      </c>
      <c r="B677" s="187">
        <f t="shared" si="37"/>
        <v>28163.081398599996</v>
      </c>
      <c r="C677" s="187">
        <v>17768.034918000001</v>
      </c>
      <c r="D677" s="187">
        <v>3086.1961319000002</v>
      </c>
      <c r="E677" s="187">
        <v>2514.6612970000001</v>
      </c>
      <c r="F677" s="187">
        <v>773.63101099999994</v>
      </c>
      <c r="G677" s="187">
        <v>2337.3621109999999</v>
      </c>
      <c r="H677" s="187">
        <v>98.191128000000006</v>
      </c>
      <c r="I677" s="187">
        <v>196.7920517</v>
      </c>
      <c r="J677" s="187">
        <v>1388.2127499999999</v>
      </c>
    </row>
    <row r="678" spans="1:10" s="113" customFormat="1" ht="9" customHeight="1">
      <c r="A678" s="184" t="s">
        <v>18</v>
      </c>
      <c r="B678" s="193">
        <f t="shared" si="37"/>
        <v>10766.48422762</v>
      </c>
      <c r="C678" s="193">
        <v>6629.9375133000003</v>
      </c>
      <c r="D678" s="193">
        <v>1517.4739210099999</v>
      </c>
      <c r="E678" s="193">
        <v>582.59342400000003</v>
      </c>
      <c r="F678" s="193">
        <v>320.442159</v>
      </c>
      <c r="G678" s="193">
        <v>977.11647700000003</v>
      </c>
      <c r="H678" s="193">
        <v>132.75634199999999</v>
      </c>
      <c r="I678" s="193">
        <v>120.99916531</v>
      </c>
      <c r="J678" s="193">
        <v>485.16522600000002</v>
      </c>
    </row>
    <row r="679" spans="1:10" s="113" customFormat="1" ht="9" customHeight="1">
      <c r="A679" s="184" t="s">
        <v>19</v>
      </c>
      <c r="B679" s="193">
        <f t="shared" si="37"/>
        <v>8512.4952720699985</v>
      </c>
      <c r="C679" s="193">
        <v>4891.1344276</v>
      </c>
      <c r="D679" s="193">
        <v>1509.9532701000001</v>
      </c>
      <c r="E679" s="193">
        <v>583.19792700000005</v>
      </c>
      <c r="F679" s="193">
        <v>272.30967800000002</v>
      </c>
      <c r="G679" s="193">
        <v>623.21754299999998</v>
      </c>
      <c r="H679" s="193">
        <v>120.392212</v>
      </c>
      <c r="I679" s="193">
        <v>100.41517236999999</v>
      </c>
      <c r="J679" s="193">
        <v>411.87504200000001</v>
      </c>
    </row>
    <row r="680" spans="1:10" s="113" customFormat="1" ht="9" customHeight="1">
      <c r="A680" s="184" t="s">
        <v>20</v>
      </c>
      <c r="B680" s="193">
        <f t="shared" si="37"/>
        <v>21236.032074769999</v>
      </c>
      <c r="C680" s="193">
        <v>13278.9974583</v>
      </c>
      <c r="D680" s="193">
        <v>2423.5942841999999</v>
      </c>
      <c r="E680" s="193">
        <v>723.76855499999999</v>
      </c>
      <c r="F680" s="193">
        <v>597.149632</v>
      </c>
      <c r="G680" s="193">
        <v>2588.5699</v>
      </c>
      <c r="H680" s="193">
        <v>284.39404100000002</v>
      </c>
      <c r="I680" s="193">
        <v>206.38034127</v>
      </c>
      <c r="J680" s="193">
        <v>1133.1778629999999</v>
      </c>
    </row>
    <row r="681" spans="1:10" s="113" customFormat="1" ht="9" customHeight="1">
      <c r="A681" s="120" t="s">
        <v>21</v>
      </c>
      <c r="B681" s="187">
        <f t="shared" si="37"/>
        <v>35795.358193929998</v>
      </c>
      <c r="C681" s="187">
        <v>21209.098821</v>
      </c>
      <c r="D681" s="187">
        <v>3837.8381798999999</v>
      </c>
      <c r="E681" s="187">
        <v>6011.5588269999998</v>
      </c>
      <c r="F681" s="187">
        <v>1027.877616</v>
      </c>
      <c r="G681" s="187">
        <v>2040.133728</v>
      </c>
      <c r="H681" s="187">
        <v>221.33866499999999</v>
      </c>
      <c r="I681" s="187">
        <v>130.40408002999999</v>
      </c>
      <c r="J681" s="187">
        <v>1317.108277</v>
      </c>
    </row>
    <row r="682" spans="1:10" s="113" customFormat="1" ht="9" customHeight="1">
      <c r="A682" s="184" t="s">
        <v>22</v>
      </c>
      <c r="B682" s="193">
        <f t="shared" si="37"/>
        <v>30893.451723400001</v>
      </c>
      <c r="C682" s="193">
        <v>15908.5407603</v>
      </c>
      <c r="D682" s="193">
        <v>3311.8695189999999</v>
      </c>
      <c r="E682" s="193">
        <v>4908.8442649999997</v>
      </c>
      <c r="F682" s="193">
        <v>1207.3609449999999</v>
      </c>
      <c r="G682" s="193">
        <v>3150.8126069999998</v>
      </c>
      <c r="H682" s="193">
        <v>273.42775599999999</v>
      </c>
      <c r="I682" s="193">
        <v>258.50062509999998</v>
      </c>
      <c r="J682" s="193">
        <v>1874.0952460000001</v>
      </c>
    </row>
    <row r="683" spans="1:10" s="113" customFormat="1" ht="9" customHeight="1">
      <c r="A683" s="184" t="s">
        <v>23</v>
      </c>
      <c r="B683" s="193">
        <f t="shared" si="37"/>
        <v>10501.934035689999</v>
      </c>
      <c r="C683" s="193">
        <v>6272.6983843999997</v>
      </c>
      <c r="D683" s="193">
        <v>1657.9811371999999</v>
      </c>
      <c r="E683" s="193">
        <v>602.33358099999998</v>
      </c>
      <c r="F683" s="193">
        <v>309.43035700000001</v>
      </c>
      <c r="G683" s="193">
        <v>1020.300571</v>
      </c>
      <c r="H683" s="193">
        <v>153.438345</v>
      </c>
      <c r="I683" s="193">
        <v>44.110957089999999</v>
      </c>
      <c r="J683" s="193">
        <v>441.64070299999997</v>
      </c>
    </row>
    <row r="684" spans="1:10" s="113" customFormat="1" ht="9" customHeight="1">
      <c r="A684" s="184" t="s">
        <v>106</v>
      </c>
      <c r="B684" s="193">
        <f t="shared" si="37"/>
        <v>9199.8661807799981</v>
      </c>
      <c r="C684" s="193">
        <v>5272.7868633999997</v>
      </c>
      <c r="D684" s="193">
        <v>1440.4269340000001</v>
      </c>
      <c r="E684" s="193">
        <v>638.80705899999998</v>
      </c>
      <c r="F684" s="193">
        <v>440.58451300000002</v>
      </c>
      <c r="G684" s="193">
        <v>803.01544899999999</v>
      </c>
      <c r="H684" s="193">
        <v>164.06053199999999</v>
      </c>
      <c r="I684" s="193">
        <v>138.58100737999999</v>
      </c>
      <c r="J684" s="193">
        <v>301.60382299999998</v>
      </c>
    </row>
    <row r="685" spans="1:10" s="113" customFormat="1" ht="9" customHeight="1">
      <c r="A685" s="120" t="s">
        <v>25</v>
      </c>
      <c r="B685" s="187">
        <f t="shared" si="37"/>
        <v>17495.873240959998</v>
      </c>
      <c r="C685" s="187">
        <v>10837.3730495</v>
      </c>
      <c r="D685" s="187">
        <v>1764.9390902</v>
      </c>
      <c r="E685" s="187">
        <v>1942.7887639999999</v>
      </c>
      <c r="F685" s="187">
        <v>474.04361299999999</v>
      </c>
      <c r="G685" s="187">
        <v>1400.5287060000001</v>
      </c>
      <c r="H685" s="187">
        <v>221.087985</v>
      </c>
      <c r="I685" s="187">
        <v>149.90217225999999</v>
      </c>
      <c r="J685" s="187">
        <v>705.20986100000005</v>
      </c>
    </row>
    <row r="686" spans="1:10" s="113" customFormat="1" ht="9" customHeight="1">
      <c r="A686" s="184" t="s">
        <v>26</v>
      </c>
      <c r="B686" s="193">
        <f t="shared" si="37"/>
        <v>16465.72385414</v>
      </c>
      <c r="C686" s="193">
        <v>9806.5384957000006</v>
      </c>
      <c r="D686" s="193">
        <v>2414.2980271000001</v>
      </c>
      <c r="E686" s="193">
        <v>782.99803199999997</v>
      </c>
      <c r="F686" s="193">
        <v>542.78069600000003</v>
      </c>
      <c r="G686" s="193">
        <v>1518.0049079999999</v>
      </c>
      <c r="H686" s="193">
        <v>218.92502099999999</v>
      </c>
      <c r="I686" s="193">
        <v>284.24924934000001</v>
      </c>
      <c r="J686" s="193">
        <v>897.92942500000004</v>
      </c>
    </row>
    <row r="687" spans="1:10" s="113" customFormat="1" ht="9" customHeight="1">
      <c r="A687" s="184" t="s">
        <v>27</v>
      </c>
      <c r="B687" s="193">
        <f t="shared" si="37"/>
        <v>14600.474116279998</v>
      </c>
      <c r="C687" s="193">
        <v>8528.1647455999992</v>
      </c>
      <c r="D687" s="193">
        <v>2230.2264771999999</v>
      </c>
      <c r="E687" s="193">
        <v>522.48131100000001</v>
      </c>
      <c r="F687" s="193">
        <v>412.86791199999999</v>
      </c>
      <c r="G687" s="193">
        <v>1492.6293370000001</v>
      </c>
      <c r="H687" s="193">
        <v>299.72646500000002</v>
      </c>
      <c r="I687" s="193">
        <v>284.78122248</v>
      </c>
      <c r="J687" s="193">
        <v>829.59664599999996</v>
      </c>
    </row>
    <row r="688" spans="1:10" s="113" customFormat="1" ht="9" customHeight="1">
      <c r="A688" s="184" t="s">
        <v>28</v>
      </c>
      <c r="B688" s="193">
        <f t="shared" si="37"/>
        <v>13433.267449610001</v>
      </c>
      <c r="C688" s="193">
        <v>7262.4925831999999</v>
      </c>
      <c r="D688" s="193">
        <v>2323.548828</v>
      </c>
      <c r="E688" s="193">
        <v>1212.2263270000001</v>
      </c>
      <c r="F688" s="193">
        <v>494.06965500000001</v>
      </c>
      <c r="G688" s="193">
        <v>1212.717167</v>
      </c>
      <c r="H688" s="193">
        <v>156.80326199999999</v>
      </c>
      <c r="I688" s="193">
        <v>175.56330740999999</v>
      </c>
      <c r="J688" s="193">
        <v>595.84631999999999</v>
      </c>
    </row>
    <row r="689" spans="1:11" s="113" customFormat="1" ht="9" customHeight="1">
      <c r="A689" s="120" t="s">
        <v>29</v>
      </c>
      <c r="B689" s="187">
        <f t="shared" si="37"/>
        <v>19351.771465780002</v>
      </c>
      <c r="C689" s="187">
        <v>12190.164471100001</v>
      </c>
      <c r="D689" s="187">
        <v>2756.2786891999999</v>
      </c>
      <c r="E689" s="187">
        <v>804.64462400000002</v>
      </c>
      <c r="F689" s="187">
        <v>397.71013499999998</v>
      </c>
      <c r="G689" s="187">
        <v>1802.835609</v>
      </c>
      <c r="H689" s="187">
        <v>262.081684</v>
      </c>
      <c r="I689" s="187">
        <v>234.04173048000001</v>
      </c>
      <c r="J689" s="187">
        <v>904.01452300000005</v>
      </c>
    </row>
    <row r="690" spans="1:11" s="113" customFormat="1" ht="9" customHeight="1">
      <c r="A690" s="184" t="s">
        <v>30</v>
      </c>
      <c r="B690" s="193">
        <f t="shared" si="37"/>
        <v>8616.2061600400011</v>
      </c>
      <c r="C690" s="193">
        <v>5046.1700726999998</v>
      </c>
      <c r="D690" s="193">
        <v>1487.1476290000001</v>
      </c>
      <c r="E690" s="193">
        <v>577.01101100000005</v>
      </c>
      <c r="F690" s="193">
        <v>236.45373599999999</v>
      </c>
      <c r="G690" s="193">
        <v>650.58521800000005</v>
      </c>
      <c r="H690" s="193">
        <v>117.858452</v>
      </c>
      <c r="I690" s="193">
        <v>78.269212339999996</v>
      </c>
      <c r="J690" s="193">
        <v>422.71082899999999</v>
      </c>
    </row>
    <row r="691" spans="1:11" s="113" customFormat="1" ht="9" customHeight="1">
      <c r="A691" s="184" t="s">
        <v>31</v>
      </c>
      <c r="B691" s="193">
        <f t="shared" si="37"/>
        <v>47369.25454745</v>
      </c>
      <c r="C691" s="193">
        <v>26952.337074999999</v>
      </c>
      <c r="D691" s="193">
        <v>5728.5491881999997</v>
      </c>
      <c r="E691" s="193">
        <v>6378.8765089999997</v>
      </c>
      <c r="F691" s="193">
        <v>1279.285877</v>
      </c>
      <c r="G691" s="193">
        <v>4092.1448850000002</v>
      </c>
      <c r="H691" s="193">
        <v>298.77588500000002</v>
      </c>
      <c r="I691" s="193">
        <v>381.99926725</v>
      </c>
      <c r="J691" s="193">
        <v>2257.2858609999998</v>
      </c>
    </row>
    <row r="692" spans="1:11" s="113" customFormat="1" ht="9" customHeight="1">
      <c r="A692" s="184" t="s">
        <v>32</v>
      </c>
      <c r="B692" s="193">
        <f t="shared" si="37"/>
        <v>11146.16713903</v>
      </c>
      <c r="C692" s="193">
        <v>5439.1240900000003</v>
      </c>
      <c r="D692" s="193">
        <v>1779.0424129999999</v>
      </c>
      <c r="E692" s="193">
        <v>1437.167841</v>
      </c>
      <c r="F692" s="193">
        <v>435.74471399999999</v>
      </c>
      <c r="G692" s="193">
        <v>1078.2041839999999</v>
      </c>
      <c r="H692" s="193">
        <v>178.827528</v>
      </c>
      <c r="I692" s="193">
        <v>164.50489703</v>
      </c>
      <c r="J692" s="193">
        <v>633.55147199999999</v>
      </c>
    </row>
    <row r="693" spans="1:11" s="113" customFormat="1" ht="9" customHeight="1">
      <c r="A693" s="120" t="s">
        <v>33</v>
      </c>
      <c r="B693" s="187">
        <f t="shared" si="37"/>
        <v>10976.96486507</v>
      </c>
      <c r="C693" s="187">
        <v>6278.1751248999999</v>
      </c>
      <c r="D693" s="187">
        <v>2024.4539930000001</v>
      </c>
      <c r="E693" s="187">
        <v>863.40323100000001</v>
      </c>
      <c r="F693" s="187">
        <v>305.81881499999997</v>
      </c>
      <c r="G693" s="187">
        <v>801.54410700000005</v>
      </c>
      <c r="H693" s="187">
        <v>139.88684599999999</v>
      </c>
      <c r="I693" s="187">
        <v>87.766250170000006</v>
      </c>
      <c r="J693" s="187">
        <v>475.91649799999999</v>
      </c>
    </row>
    <row r="694" spans="1:11" s="113" customFormat="1" ht="9" customHeight="1">
      <c r="A694" s="140"/>
      <c r="B694" s="183"/>
      <c r="C694" s="183"/>
      <c r="D694" s="183"/>
      <c r="E694" s="183"/>
    </row>
    <row r="695" spans="1:11" s="113" customFormat="1" ht="9" customHeight="1">
      <c r="A695" s="191" t="s">
        <v>65</v>
      </c>
      <c r="B695" s="119"/>
      <c r="C695" s="119"/>
    </row>
    <row r="696" spans="1:11" s="113" customFormat="1" ht="9" customHeight="1">
      <c r="A696" s="140" t="s">
        <v>1</v>
      </c>
      <c r="B696" s="183">
        <f t="shared" ref="B696:G696" si="38">SUM(B698:B730)</f>
        <v>698693.48969277006</v>
      </c>
      <c r="C696" s="183">
        <f t="shared" si="38"/>
        <v>399913.31745420001</v>
      </c>
      <c r="D696" s="183">
        <f t="shared" si="38"/>
        <v>90952.254942979984</v>
      </c>
      <c r="E696" s="183">
        <f t="shared" si="38"/>
        <v>67352.816063999984</v>
      </c>
      <c r="F696" s="183">
        <f t="shared" si="38"/>
        <v>21675.176829000004</v>
      </c>
      <c r="G696" s="183">
        <f t="shared" si="38"/>
        <v>68228.876648000005</v>
      </c>
      <c r="H696" s="183">
        <f>SUM(H698:H730)</f>
        <v>6993.0000000000018</v>
      </c>
      <c r="I696" s="183">
        <f t="shared" ref="I696:J696" si="39">SUM(I698:I730)</f>
        <v>6298.8738455900002</v>
      </c>
      <c r="J696" s="183">
        <f t="shared" si="39"/>
        <v>37279.173909000005</v>
      </c>
      <c r="K696" s="183"/>
    </row>
    <row r="697" spans="1:11" s="113" customFormat="1" ht="3.95" customHeight="1">
      <c r="A697" s="140"/>
      <c r="B697" s="183"/>
      <c r="C697" s="183"/>
      <c r="D697" s="183"/>
      <c r="E697" s="183"/>
    </row>
    <row r="698" spans="1:11" s="113" customFormat="1" ht="9" customHeight="1">
      <c r="A698" s="184" t="s">
        <v>104</v>
      </c>
      <c r="B698" s="193">
        <f t="shared" ref="B698:B730" si="40">SUM(C698:J698)</f>
        <v>8930.3632433700022</v>
      </c>
      <c r="C698" s="193">
        <v>5561.9195688999998</v>
      </c>
      <c r="D698" s="193">
        <v>1495.1696724000001</v>
      </c>
      <c r="E698" s="193">
        <v>339.93012699999997</v>
      </c>
      <c r="F698" s="193">
        <v>287.45370099999997</v>
      </c>
      <c r="G698" s="193">
        <v>719.51529800000003</v>
      </c>
      <c r="H698" s="193">
        <v>109.93203800000002</v>
      </c>
      <c r="I698" s="193">
        <v>102.15819607</v>
      </c>
      <c r="J698" s="193">
        <v>314.28464199999991</v>
      </c>
    </row>
    <row r="699" spans="1:11" s="113" customFormat="1" ht="9" customHeight="1">
      <c r="A699" s="184" t="s">
        <v>3</v>
      </c>
      <c r="B699" s="193">
        <f t="shared" si="40"/>
        <v>17791.626157409999</v>
      </c>
      <c r="C699" s="193">
        <v>11235.7069907</v>
      </c>
      <c r="D699" s="193">
        <v>2101.0742348000003</v>
      </c>
      <c r="E699" s="193">
        <v>414.45486500000004</v>
      </c>
      <c r="F699" s="193">
        <v>428.89189100000004</v>
      </c>
      <c r="G699" s="193">
        <v>1949.5601940000004</v>
      </c>
      <c r="H699" s="193">
        <v>297.98296299999998</v>
      </c>
      <c r="I699" s="193">
        <v>134.45300691000003</v>
      </c>
      <c r="J699" s="193">
        <v>1229.5020119999999</v>
      </c>
    </row>
    <row r="700" spans="1:11" s="113" customFormat="1" ht="9" customHeight="1">
      <c r="A700" s="184" t="s">
        <v>105</v>
      </c>
      <c r="B700" s="193">
        <f t="shared" si="40"/>
        <v>6753.1120025600003</v>
      </c>
      <c r="C700" s="193">
        <v>4464.665653</v>
      </c>
      <c r="D700" s="193">
        <v>1014.5924171400001</v>
      </c>
      <c r="E700" s="193">
        <v>167.12202999999997</v>
      </c>
      <c r="F700" s="193">
        <v>245.657297</v>
      </c>
      <c r="G700" s="193">
        <v>434.82333799999998</v>
      </c>
      <c r="H700" s="193">
        <v>163.90253700000002</v>
      </c>
      <c r="I700" s="193">
        <v>64.084047420000005</v>
      </c>
      <c r="J700" s="193">
        <v>198.26468299999996</v>
      </c>
    </row>
    <row r="701" spans="1:11" s="113" customFormat="1" ht="9" customHeight="1">
      <c r="A701" s="120" t="s">
        <v>5</v>
      </c>
      <c r="B701" s="187">
        <f t="shared" si="40"/>
        <v>7753.5730980299986</v>
      </c>
      <c r="C701" s="187">
        <v>4203.1667305999999</v>
      </c>
      <c r="D701" s="187">
        <v>1508.7957994999999</v>
      </c>
      <c r="E701" s="187">
        <v>710.78940499999999</v>
      </c>
      <c r="F701" s="187">
        <v>354.238452</v>
      </c>
      <c r="G701" s="187">
        <v>508.30590500000005</v>
      </c>
      <c r="H701" s="187">
        <v>130.294016</v>
      </c>
      <c r="I701" s="187">
        <v>96.678045929999996</v>
      </c>
      <c r="J701" s="187">
        <v>241.30474400000003</v>
      </c>
    </row>
    <row r="702" spans="1:11" s="113" customFormat="1" ht="9" customHeight="1">
      <c r="A702" s="184" t="s">
        <v>6</v>
      </c>
      <c r="B702" s="193">
        <f t="shared" si="40"/>
        <v>15822.300787019998</v>
      </c>
      <c r="C702" s="193">
        <v>10080.331785600001</v>
      </c>
      <c r="D702" s="193">
        <v>1858.2350471999998</v>
      </c>
      <c r="E702" s="193">
        <v>569.09647699999994</v>
      </c>
      <c r="F702" s="193">
        <v>499.85174900000004</v>
      </c>
      <c r="G702" s="193">
        <v>1651.5426009999999</v>
      </c>
      <c r="H702" s="193">
        <v>211.79342399999999</v>
      </c>
      <c r="I702" s="193">
        <v>258.52885322000003</v>
      </c>
      <c r="J702" s="193">
        <v>692.9208500000002</v>
      </c>
    </row>
    <row r="703" spans="1:11" s="113" customFormat="1" ht="9" customHeight="1">
      <c r="A703" s="184" t="s">
        <v>7</v>
      </c>
      <c r="B703" s="193">
        <f t="shared" si="40"/>
        <v>5675.6847803299979</v>
      </c>
      <c r="C703" s="193">
        <v>3155.7810002999995</v>
      </c>
      <c r="D703" s="193">
        <v>1299.98474732</v>
      </c>
      <c r="E703" s="193">
        <v>193.19973400000001</v>
      </c>
      <c r="F703" s="193">
        <v>181.46215900000001</v>
      </c>
      <c r="G703" s="193">
        <v>405.90874200000007</v>
      </c>
      <c r="H703" s="193">
        <v>130.23043000000001</v>
      </c>
      <c r="I703" s="193">
        <v>74.169095709999993</v>
      </c>
      <c r="J703" s="193">
        <v>234.94887199999997</v>
      </c>
    </row>
    <row r="704" spans="1:11" s="113" customFormat="1" ht="9" customHeight="1">
      <c r="A704" s="184" t="s">
        <v>8</v>
      </c>
      <c r="B704" s="193">
        <f t="shared" si="40"/>
        <v>41142.176965669998</v>
      </c>
      <c r="C704" s="193">
        <v>18163.648733999999</v>
      </c>
      <c r="D704" s="193">
        <v>4202.1971205999998</v>
      </c>
      <c r="E704" s="193">
        <v>11256.427788000001</v>
      </c>
      <c r="F704" s="193">
        <v>1476.762837</v>
      </c>
      <c r="G704" s="193">
        <v>2932.352515</v>
      </c>
      <c r="H704" s="193">
        <v>313.38226499999996</v>
      </c>
      <c r="I704" s="193">
        <v>325.71509506999996</v>
      </c>
      <c r="J704" s="193">
        <v>2471.690611</v>
      </c>
    </row>
    <row r="705" spans="1:11" s="113" customFormat="1" ht="9" customHeight="1">
      <c r="A705" s="120" t="s">
        <v>9</v>
      </c>
      <c r="B705" s="187">
        <f t="shared" si="40"/>
        <v>19669.239701869999</v>
      </c>
      <c r="C705" s="187">
        <v>11451.010076499999</v>
      </c>
      <c r="D705" s="187">
        <v>2540.2530115</v>
      </c>
      <c r="E705" s="187">
        <v>1304.1201769999998</v>
      </c>
      <c r="F705" s="187">
        <v>625.26786699999991</v>
      </c>
      <c r="G705" s="187">
        <v>2065.0660699999999</v>
      </c>
      <c r="H705" s="187">
        <v>217.21534399999996</v>
      </c>
      <c r="I705" s="187">
        <v>220.24806986999999</v>
      </c>
      <c r="J705" s="187">
        <v>1246.0590860000002</v>
      </c>
    </row>
    <row r="706" spans="1:11" s="113" customFormat="1" ht="9" customHeight="1">
      <c r="A706" s="113" t="s">
        <v>10</v>
      </c>
      <c r="B706" s="193">
        <f t="shared" si="40"/>
        <v>50491.836202200007</v>
      </c>
      <c r="C706" s="193">
        <v>36536.285329999999</v>
      </c>
      <c r="D706" s="193">
        <v>4176.2225971999997</v>
      </c>
      <c r="E706" s="193">
        <v>923.52000999999984</v>
      </c>
      <c r="F706" s="193">
        <v>782.81156199999975</v>
      </c>
      <c r="G706" s="193">
        <v>5650.2910539999993</v>
      </c>
      <c r="H706" s="193">
        <v>450.49469499999992</v>
      </c>
      <c r="I706" s="193">
        <v>0</v>
      </c>
      <c r="J706" s="193">
        <v>1972.2109539999999</v>
      </c>
      <c r="K706" s="179"/>
    </row>
    <row r="707" spans="1:11" s="113" customFormat="1" ht="9" customHeight="1">
      <c r="A707" s="184" t="s">
        <v>11</v>
      </c>
      <c r="B707" s="193">
        <f t="shared" si="40"/>
        <v>12689.211908930001</v>
      </c>
      <c r="C707" s="193">
        <v>7322.7957069000004</v>
      </c>
      <c r="D707" s="193">
        <v>2114.5065365999999</v>
      </c>
      <c r="E707" s="193">
        <v>960.37309500000003</v>
      </c>
      <c r="F707" s="193">
        <v>422.73734100000007</v>
      </c>
      <c r="G707" s="193">
        <v>982.39592299999981</v>
      </c>
      <c r="H707" s="193">
        <v>184.28494499999999</v>
      </c>
      <c r="I707" s="193">
        <v>100.80813243</v>
      </c>
      <c r="J707" s="193">
        <v>601.31022900000016</v>
      </c>
      <c r="K707" s="179"/>
    </row>
    <row r="708" spans="1:11" s="113" customFormat="1" ht="9" customHeight="1">
      <c r="A708" s="184" t="s">
        <v>12</v>
      </c>
      <c r="B708" s="193">
        <f t="shared" si="40"/>
        <v>26905.570772400006</v>
      </c>
      <c r="C708" s="193">
        <v>15309.1459326</v>
      </c>
      <c r="D708" s="193">
        <v>3032.4932448</v>
      </c>
      <c r="E708" s="193">
        <v>2406.7302540000001</v>
      </c>
      <c r="F708" s="193">
        <v>874.77066400000001</v>
      </c>
      <c r="G708" s="193">
        <v>3231.6418900000008</v>
      </c>
      <c r="H708" s="193">
        <v>212.80380500000004</v>
      </c>
      <c r="I708" s="193">
        <v>345.61355800000001</v>
      </c>
      <c r="J708" s="193">
        <v>1492.3714240000004</v>
      </c>
    </row>
    <row r="709" spans="1:11" s="113" customFormat="1" ht="9" customHeight="1">
      <c r="A709" s="120" t="s">
        <v>13</v>
      </c>
      <c r="B709" s="187">
        <f t="shared" si="40"/>
        <v>31767.246262870001</v>
      </c>
      <c r="C709" s="187">
        <v>16710.739713000003</v>
      </c>
      <c r="D709" s="187">
        <v>4712.1776242999995</v>
      </c>
      <c r="E709" s="187">
        <v>5606.5717820000009</v>
      </c>
      <c r="F709" s="187">
        <v>933.01484000000028</v>
      </c>
      <c r="G709" s="187">
        <v>1976.895796</v>
      </c>
      <c r="H709" s="187">
        <v>221.70972599999999</v>
      </c>
      <c r="I709" s="187">
        <v>222.06267356999999</v>
      </c>
      <c r="J709" s="187">
        <v>1384.0741079999998</v>
      </c>
    </row>
    <row r="710" spans="1:11" s="113" customFormat="1" ht="9" customHeight="1">
      <c r="A710" s="184" t="s">
        <v>14</v>
      </c>
      <c r="B710" s="193">
        <f t="shared" si="40"/>
        <v>22138.21673276</v>
      </c>
      <c r="C710" s="193">
        <v>13627.5132636</v>
      </c>
      <c r="D710" s="193">
        <v>3012.0043876</v>
      </c>
      <c r="E710" s="193">
        <v>2053.1427230000004</v>
      </c>
      <c r="F710" s="193">
        <v>634.34908399999995</v>
      </c>
      <c r="G710" s="193">
        <v>1606.2605579999995</v>
      </c>
      <c r="H710" s="193">
        <v>190.79636199999996</v>
      </c>
      <c r="I710" s="193">
        <v>135.97476355999999</v>
      </c>
      <c r="J710" s="193">
        <v>878.17559099999971</v>
      </c>
    </row>
    <row r="711" spans="1:11" s="113" customFormat="1" ht="9" customHeight="1">
      <c r="A711" s="184" t="s">
        <v>15</v>
      </c>
      <c r="B711" s="193">
        <f t="shared" si="40"/>
        <v>32607.651877290002</v>
      </c>
      <c r="C711" s="193">
        <v>18136.457510700002</v>
      </c>
      <c r="D711" s="193">
        <v>4438.5879925999998</v>
      </c>
      <c r="E711" s="193">
        <v>1629.9605589999999</v>
      </c>
      <c r="F711" s="193">
        <v>1049.3040390000001</v>
      </c>
      <c r="G711" s="193">
        <v>4422.9596490000004</v>
      </c>
      <c r="H711" s="193">
        <v>309.92684000000003</v>
      </c>
      <c r="I711" s="193">
        <v>361.94916698999998</v>
      </c>
      <c r="J711" s="193">
        <v>2258.5061199999996</v>
      </c>
    </row>
    <row r="712" spans="1:11" s="113" customFormat="1" ht="9" customHeight="1">
      <c r="A712" s="184" t="s">
        <v>16</v>
      </c>
      <c r="B712" s="193">
        <f t="shared" si="40"/>
        <v>68708.576993859999</v>
      </c>
      <c r="C712" s="193">
        <v>36277.660036999994</v>
      </c>
      <c r="D712" s="193">
        <v>9599.1984055999983</v>
      </c>
      <c r="E712" s="193">
        <v>4593.0377399999998</v>
      </c>
      <c r="F712" s="193">
        <v>2113.6264249999999</v>
      </c>
      <c r="G712" s="193">
        <v>9441.9192469999998</v>
      </c>
      <c r="H712" s="193">
        <v>495.32300200000009</v>
      </c>
      <c r="I712" s="193">
        <v>739.47168025999986</v>
      </c>
      <c r="J712" s="193">
        <v>5448.3404570000002</v>
      </c>
    </row>
    <row r="713" spans="1:11" s="113" customFormat="1" ht="9" customHeight="1">
      <c r="A713" s="120" t="s">
        <v>17</v>
      </c>
      <c r="B713" s="187">
        <f t="shared" si="40"/>
        <v>28943.325768559993</v>
      </c>
      <c r="C713" s="187">
        <v>17486.805959999998</v>
      </c>
      <c r="D713" s="187">
        <v>3301.5977467999996</v>
      </c>
      <c r="E713" s="187">
        <v>2816.3553899999993</v>
      </c>
      <c r="F713" s="187">
        <v>928.63365899999985</v>
      </c>
      <c r="G713" s="187">
        <v>2550.0548719999997</v>
      </c>
      <c r="H713" s="187">
        <v>96.713114000000019</v>
      </c>
      <c r="I713" s="187">
        <v>202.37507475999999</v>
      </c>
      <c r="J713" s="187">
        <v>1560.7899520000005</v>
      </c>
    </row>
    <row r="714" spans="1:11" s="113" customFormat="1" ht="9" customHeight="1">
      <c r="A714" s="184" t="s">
        <v>18</v>
      </c>
      <c r="B714" s="193">
        <f t="shared" si="40"/>
        <v>11265.45468667</v>
      </c>
      <c r="C714" s="193">
        <v>6770.7476855000004</v>
      </c>
      <c r="D714" s="193">
        <v>1596.2514717200002</v>
      </c>
      <c r="E714" s="193">
        <v>669.23917099999994</v>
      </c>
      <c r="F714" s="193">
        <v>358.68516399999993</v>
      </c>
      <c r="G714" s="193">
        <v>1071.3314669999997</v>
      </c>
      <c r="H714" s="193">
        <v>132.65331000000003</v>
      </c>
      <c r="I714" s="193">
        <v>123.82204145000001</v>
      </c>
      <c r="J714" s="193">
        <v>542.72437600000012</v>
      </c>
    </row>
    <row r="715" spans="1:11" s="113" customFormat="1" ht="9" customHeight="1">
      <c r="A715" s="184" t="s">
        <v>19</v>
      </c>
      <c r="B715" s="193">
        <f t="shared" si="40"/>
        <v>8934.8715763300006</v>
      </c>
      <c r="C715" s="193">
        <v>4967.4980955000001</v>
      </c>
      <c r="D715" s="193">
        <v>1603.5087415</v>
      </c>
      <c r="E715" s="193">
        <v>671.57457800000009</v>
      </c>
      <c r="F715" s="193">
        <v>328.56366599999996</v>
      </c>
      <c r="G715" s="193">
        <v>687.67230099999983</v>
      </c>
      <c r="H715" s="193">
        <v>124.865392</v>
      </c>
      <c r="I715" s="193">
        <v>102.93369033</v>
      </c>
      <c r="J715" s="193">
        <v>448.25511200000005</v>
      </c>
    </row>
    <row r="716" spans="1:11" s="113" customFormat="1" ht="9" customHeight="1">
      <c r="A716" s="184" t="s">
        <v>20</v>
      </c>
      <c r="B716" s="193">
        <f t="shared" si="40"/>
        <v>21922.910684030001</v>
      </c>
      <c r="C716" s="193">
        <v>13458.610377000001</v>
      </c>
      <c r="D716" s="193">
        <v>2516.6883353000003</v>
      </c>
      <c r="E716" s="193">
        <v>806.52946300000008</v>
      </c>
      <c r="F716" s="193">
        <v>612.13438199999996</v>
      </c>
      <c r="G716" s="193">
        <v>2844.6826980000001</v>
      </c>
      <c r="H716" s="193">
        <v>281.23273000000006</v>
      </c>
      <c r="I716" s="193">
        <v>211.60075272999998</v>
      </c>
      <c r="J716" s="193">
        <v>1191.4319459999999</v>
      </c>
    </row>
    <row r="717" spans="1:11" s="113" customFormat="1" ht="9" customHeight="1">
      <c r="A717" s="120" t="s">
        <v>21</v>
      </c>
      <c r="B717" s="187">
        <f t="shared" si="40"/>
        <v>38158.952261659986</v>
      </c>
      <c r="C717" s="187">
        <v>22229.671274999997</v>
      </c>
      <c r="D717" s="187">
        <v>4159.5156584999995</v>
      </c>
      <c r="E717" s="187">
        <v>6521.5027739999987</v>
      </c>
      <c r="F717" s="187">
        <v>1159.9904980000001</v>
      </c>
      <c r="G717" s="187">
        <v>2224.5100839999996</v>
      </c>
      <c r="H717" s="187">
        <v>222.15897199999998</v>
      </c>
      <c r="I717" s="187">
        <v>132.91742316</v>
      </c>
      <c r="J717" s="187">
        <v>1508.6855770000002</v>
      </c>
    </row>
    <row r="718" spans="1:11" s="113" customFormat="1" ht="9" customHeight="1">
      <c r="A718" s="184" t="s">
        <v>22</v>
      </c>
      <c r="B718" s="193">
        <f t="shared" si="40"/>
        <v>32696.25542722</v>
      </c>
      <c r="C718" s="193">
        <v>16530.573494100001</v>
      </c>
      <c r="D718" s="193">
        <v>3507.4126885999999</v>
      </c>
      <c r="E718" s="193">
        <v>5348.0489729999999</v>
      </c>
      <c r="F718" s="193">
        <v>1244.748333</v>
      </c>
      <c r="G718" s="193">
        <v>3447.6890089999988</v>
      </c>
      <c r="H718" s="193">
        <v>275.08770599999997</v>
      </c>
      <c r="I718" s="193">
        <v>264.72695752000004</v>
      </c>
      <c r="J718" s="193">
        <v>2077.9682659999994</v>
      </c>
    </row>
    <row r="719" spans="1:11" s="113" customFormat="1" ht="9" customHeight="1">
      <c r="A719" s="184" t="s">
        <v>23</v>
      </c>
      <c r="B719" s="193">
        <f t="shared" si="40"/>
        <v>10924.894813540001</v>
      </c>
      <c r="C719" s="193">
        <v>6366.3208885999993</v>
      </c>
      <c r="D719" s="193">
        <v>1735.4765694</v>
      </c>
      <c r="E719" s="193">
        <v>675.90913499999999</v>
      </c>
      <c r="F719" s="193">
        <v>361.78554000000003</v>
      </c>
      <c r="G719" s="193">
        <v>1121.9032419999999</v>
      </c>
      <c r="H719" s="193">
        <v>154.485433</v>
      </c>
      <c r="I719" s="193">
        <v>45.334871540000002</v>
      </c>
      <c r="J719" s="193">
        <v>463.67913399999998</v>
      </c>
    </row>
    <row r="720" spans="1:11" s="113" customFormat="1" ht="9" customHeight="1">
      <c r="A720" s="184" t="s">
        <v>106</v>
      </c>
      <c r="B720" s="193">
        <f t="shared" si="40"/>
        <v>9787.8100017899978</v>
      </c>
      <c r="C720" s="193">
        <v>5468.8302027999998</v>
      </c>
      <c r="D720" s="193">
        <v>1532.0213190999998</v>
      </c>
      <c r="E720" s="193">
        <v>718.96019500000011</v>
      </c>
      <c r="F720" s="193">
        <v>530.58768899999995</v>
      </c>
      <c r="G720" s="193">
        <v>894.90723700000001</v>
      </c>
      <c r="H720" s="193">
        <v>167.46068900000003</v>
      </c>
      <c r="I720" s="193">
        <v>142.07795689</v>
      </c>
      <c r="J720" s="193">
        <v>332.96471300000002</v>
      </c>
    </row>
    <row r="721" spans="1:11" s="113" customFormat="1" ht="9" customHeight="1">
      <c r="A721" s="120" t="s">
        <v>25</v>
      </c>
      <c r="B721" s="187">
        <f t="shared" si="40"/>
        <v>18057.536201750001</v>
      </c>
      <c r="C721" s="187">
        <v>10927.031932099999</v>
      </c>
      <c r="D721" s="187">
        <v>1833.4985791999998</v>
      </c>
      <c r="E721" s="187">
        <v>2090.9532680000002</v>
      </c>
      <c r="F721" s="187">
        <v>542.22948099999996</v>
      </c>
      <c r="G721" s="187">
        <v>1531.1252239999997</v>
      </c>
      <c r="H721" s="187">
        <v>220.291392</v>
      </c>
      <c r="I721" s="187">
        <v>153.55404045</v>
      </c>
      <c r="J721" s="187">
        <v>758.85228500000005</v>
      </c>
    </row>
    <row r="722" spans="1:11" s="113" customFormat="1" ht="9" customHeight="1">
      <c r="A722" s="184" t="s">
        <v>26</v>
      </c>
      <c r="B722" s="193">
        <f t="shared" si="40"/>
        <v>17203.698254269999</v>
      </c>
      <c r="C722" s="193">
        <v>10043.489802399999</v>
      </c>
      <c r="D722" s="193">
        <v>2526.5475418999999</v>
      </c>
      <c r="E722" s="193">
        <v>873.00233600000024</v>
      </c>
      <c r="F722" s="193">
        <v>638.02190800000005</v>
      </c>
      <c r="G722" s="193">
        <v>1658.9123300000001</v>
      </c>
      <c r="H722" s="193">
        <v>215.51889799999995</v>
      </c>
      <c r="I722" s="193">
        <v>291.75921497000002</v>
      </c>
      <c r="J722" s="193">
        <v>956.44622299999992</v>
      </c>
    </row>
    <row r="723" spans="1:11" s="113" customFormat="1" ht="9" customHeight="1">
      <c r="A723" s="184" t="s">
        <v>27</v>
      </c>
      <c r="B723" s="193">
        <f t="shared" si="40"/>
        <v>15330.048573169999</v>
      </c>
      <c r="C723" s="193">
        <v>8729.3357288999996</v>
      </c>
      <c r="D723" s="193">
        <v>2389.8798317000001</v>
      </c>
      <c r="E723" s="193">
        <v>607.69237999999984</v>
      </c>
      <c r="F723" s="193">
        <v>487.28778899999998</v>
      </c>
      <c r="G723" s="193">
        <v>1639.3257880000003</v>
      </c>
      <c r="H723" s="193">
        <v>301.42767799999996</v>
      </c>
      <c r="I723" s="193">
        <v>292.19191956999998</v>
      </c>
      <c r="J723" s="193">
        <v>882.90745799999979</v>
      </c>
    </row>
    <row r="724" spans="1:11" s="113" customFormat="1" ht="9" customHeight="1">
      <c r="A724" s="184" t="s">
        <v>28</v>
      </c>
      <c r="B724" s="193">
        <f t="shared" si="40"/>
        <v>14050.42381704</v>
      </c>
      <c r="C724" s="193">
        <v>7338.0797982000004</v>
      </c>
      <c r="D724" s="193">
        <v>2428.3266789999998</v>
      </c>
      <c r="E724" s="193">
        <v>1361.3896810000001</v>
      </c>
      <c r="F724" s="193">
        <v>558.24011500000006</v>
      </c>
      <c r="G724" s="193">
        <v>1327.3285050000002</v>
      </c>
      <c r="H724" s="193">
        <v>157.225244</v>
      </c>
      <c r="I724" s="193">
        <v>179.89620384</v>
      </c>
      <c r="J724" s="193">
        <v>699.93759099999988</v>
      </c>
    </row>
    <row r="725" spans="1:11" s="113" customFormat="1" ht="9" customHeight="1">
      <c r="A725" s="120" t="s">
        <v>29</v>
      </c>
      <c r="B725" s="187">
        <f t="shared" si="40"/>
        <v>20074.230307839996</v>
      </c>
      <c r="C725" s="187">
        <v>12391.139551800003</v>
      </c>
      <c r="D725" s="187">
        <v>2870.8189497999997</v>
      </c>
      <c r="E725" s="187">
        <v>897.86700799999994</v>
      </c>
      <c r="F725" s="187">
        <v>451.22608199999996</v>
      </c>
      <c r="G725" s="187">
        <v>1975.5678579999994</v>
      </c>
      <c r="H725" s="187">
        <v>265.71251600000011</v>
      </c>
      <c r="I725" s="187">
        <v>240.13845824000001</v>
      </c>
      <c r="J725" s="187">
        <v>981.75988399999972</v>
      </c>
    </row>
    <row r="726" spans="1:11" s="113" customFormat="1" ht="9" customHeight="1">
      <c r="A726" s="184" t="s">
        <v>30</v>
      </c>
      <c r="B726" s="193">
        <f t="shared" si="40"/>
        <v>9071.1826985000007</v>
      </c>
      <c r="C726" s="193">
        <v>5177.3227188000001</v>
      </c>
      <c r="D726" s="193">
        <v>1593.1901080000002</v>
      </c>
      <c r="E726" s="193">
        <v>654.57372999999995</v>
      </c>
      <c r="F726" s="193">
        <v>258.02060700000004</v>
      </c>
      <c r="G726" s="193">
        <v>714.61921399999994</v>
      </c>
      <c r="H726" s="193">
        <v>118.88784799999999</v>
      </c>
      <c r="I726" s="193">
        <v>80.685372700000002</v>
      </c>
      <c r="J726" s="193">
        <v>473.8830999999999</v>
      </c>
    </row>
    <row r="727" spans="1:11" s="113" customFormat="1" ht="9" customHeight="1">
      <c r="A727" s="184" t="s">
        <v>31</v>
      </c>
      <c r="B727" s="193">
        <f t="shared" si="40"/>
        <v>49758.828788410006</v>
      </c>
      <c r="C727" s="193">
        <v>27600.650610999997</v>
      </c>
      <c r="D727" s="193">
        <v>6104.4481403999998</v>
      </c>
      <c r="E727" s="193">
        <v>6978.8901969999988</v>
      </c>
      <c r="F727" s="193">
        <v>1390.3250779999998</v>
      </c>
      <c r="G727" s="193">
        <v>4466.9726630000005</v>
      </c>
      <c r="H727" s="193">
        <v>300.388372</v>
      </c>
      <c r="I727" s="193">
        <v>391.18583201000001</v>
      </c>
      <c r="J727" s="193">
        <v>2525.9678949999998</v>
      </c>
    </row>
    <row r="728" spans="1:11" s="113" customFormat="1" ht="9" customHeight="1">
      <c r="A728" s="184" t="s">
        <v>32</v>
      </c>
      <c r="B728" s="193">
        <f t="shared" si="40"/>
        <v>11883.447483380001</v>
      </c>
      <c r="C728" s="193">
        <v>5631.6904101999999</v>
      </c>
      <c r="D728" s="193">
        <v>1913.3385662999997</v>
      </c>
      <c r="E728" s="193">
        <v>1558.545607</v>
      </c>
      <c r="F728" s="193">
        <v>569.57826299999988</v>
      </c>
      <c r="G728" s="193">
        <v>1183.3374650000001</v>
      </c>
      <c r="H728" s="193">
        <v>177.184799</v>
      </c>
      <c r="I728" s="193">
        <v>168.63408288000002</v>
      </c>
      <c r="J728" s="193">
        <v>681.13828999999998</v>
      </c>
    </row>
    <row r="729" spans="1:11" s="113" customFormat="1" ht="9" customHeight="1">
      <c r="A729" s="120" t="s">
        <v>33</v>
      </c>
      <c r="B729" s="187">
        <f t="shared" si="40"/>
        <v>11618.834625039999</v>
      </c>
      <c r="C729" s="187">
        <v>6542.2736679</v>
      </c>
      <c r="D729" s="187">
        <v>2190.3979795999999</v>
      </c>
      <c r="E729" s="187">
        <v>939.59529099999986</v>
      </c>
      <c r="F729" s="187">
        <v>334.07023099999992</v>
      </c>
      <c r="G729" s="187">
        <v>875.34932400000014</v>
      </c>
      <c r="H729" s="187">
        <v>138.13351499999999</v>
      </c>
      <c r="I729" s="187">
        <v>89.855137540000015</v>
      </c>
      <c r="J729" s="187">
        <v>509.15947900000003</v>
      </c>
    </row>
    <row r="730" spans="1:11" s="113" customFormat="1" ht="9" customHeight="1">
      <c r="A730" s="117" t="s">
        <v>128</v>
      </c>
      <c r="B730" s="190">
        <f t="shared" si="40"/>
        <v>164.39623699999999</v>
      </c>
      <c r="C730" s="190">
        <v>16.417221000000001</v>
      </c>
      <c r="D730" s="190">
        <v>43.843197000000004</v>
      </c>
      <c r="E730" s="190">
        <v>33.710121000000001</v>
      </c>
      <c r="F730" s="190">
        <v>10.848436</v>
      </c>
      <c r="G730" s="190">
        <v>34.148586999999999</v>
      </c>
      <c r="H730" s="190">
        <v>3.5</v>
      </c>
      <c r="I730" s="190">
        <v>3.2704300000000002</v>
      </c>
      <c r="J730" s="190">
        <v>18.658245000000001</v>
      </c>
    </row>
    <row r="731" spans="1:11" s="113" customFormat="1" ht="9" customHeight="1">
      <c r="A731" s="117"/>
      <c r="B731" s="190"/>
      <c r="C731" s="190"/>
      <c r="D731" s="190"/>
      <c r="E731" s="190"/>
      <c r="F731" s="190"/>
      <c r="G731" s="190"/>
      <c r="H731" s="190"/>
      <c r="I731" s="190"/>
      <c r="J731" s="190"/>
    </row>
    <row r="732" spans="1:11" s="113" customFormat="1" ht="9" customHeight="1">
      <c r="A732" s="191" t="s">
        <v>71</v>
      </c>
      <c r="B732" s="119"/>
      <c r="C732" s="119"/>
    </row>
    <row r="733" spans="1:11" s="113" customFormat="1" ht="9" customHeight="1">
      <c r="A733" s="140" t="s">
        <v>1</v>
      </c>
      <c r="B733" s="183">
        <f t="shared" ref="B733:J733" si="41">SUM(B735:B767)</f>
        <v>733586.83851650998</v>
      </c>
      <c r="C733" s="183">
        <f>SUM(C735:C767)</f>
        <v>412754.8016597</v>
      </c>
      <c r="D733" s="183">
        <f t="shared" si="41"/>
        <v>95340.497350940001</v>
      </c>
      <c r="E733" s="183">
        <f t="shared" si="41"/>
        <v>73348.026291000016</v>
      </c>
      <c r="F733" s="183">
        <f t="shared" si="41"/>
        <v>23604.528108999995</v>
      </c>
      <c r="G733" s="183">
        <f t="shared" si="41"/>
        <v>74302.066800999994</v>
      </c>
      <c r="H733" s="183">
        <f>SUM(H735:H767)</f>
        <v>6992.9999999999991</v>
      </c>
      <c r="I733" s="183">
        <f t="shared" si="41"/>
        <v>6646.4498118700003</v>
      </c>
      <c r="J733" s="183">
        <f t="shared" si="41"/>
        <v>40597.468493</v>
      </c>
      <c r="K733" s="183"/>
    </row>
    <row r="734" spans="1:11" s="113" customFormat="1" ht="3.95" customHeight="1">
      <c r="A734" s="140"/>
      <c r="B734" s="183"/>
      <c r="C734" s="183"/>
      <c r="D734" s="183"/>
      <c r="E734" s="183"/>
    </row>
    <row r="735" spans="1:11" s="113" customFormat="1" ht="9" customHeight="1">
      <c r="A735" s="184" t="s">
        <v>104</v>
      </c>
      <c r="B735" s="193">
        <f t="shared" ref="B735:B767" si="42">SUM(C735:J735)</f>
        <v>9449.7475369600015</v>
      </c>
      <c r="C735" s="193">
        <v>5843.4517161000003</v>
      </c>
      <c r="D735" s="193">
        <v>1562.9982434599999</v>
      </c>
      <c r="E735" s="193">
        <v>319.06397199999998</v>
      </c>
      <c r="F735" s="193">
        <v>386.11219399999999</v>
      </c>
      <c r="G735" s="193">
        <v>784.81791799999996</v>
      </c>
      <c r="H735" s="193">
        <v>115.42864</v>
      </c>
      <c r="I735" s="193">
        <v>111.4266444</v>
      </c>
      <c r="J735" s="193">
        <v>326.44820900000002</v>
      </c>
    </row>
    <row r="736" spans="1:11" s="113" customFormat="1" ht="9" customHeight="1">
      <c r="A736" s="184" t="s">
        <v>3</v>
      </c>
      <c r="B736" s="193">
        <f t="shared" si="42"/>
        <v>18753.47877401</v>
      </c>
      <c r="C736" s="193">
        <v>11665.904558300001</v>
      </c>
      <c r="D736" s="193">
        <v>2228.1749976999999</v>
      </c>
      <c r="E736" s="193">
        <v>525.80128999999999</v>
      </c>
      <c r="F736" s="193">
        <v>531.76662199999998</v>
      </c>
      <c r="G736" s="193">
        <v>2129.266071</v>
      </c>
      <c r="H736" s="193">
        <v>283.08381500000002</v>
      </c>
      <c r="I736" s="193">
        <v>138.34218601000001</v>
      </c>
      <c r="J736" s="193">
        <v>1251.139234</v>
      </c>
    </row>
    <row r="737" spans="1:11" s="113" customFormat="1" ht="9" customHeight="1">
      <c r="A737" s="184" t="s">
        <v>105</v>
      </c>
      <c r="B737" s="193">
        <f t="shared" si="42"/>
        <v>7187.3783054899995</v>
      </c>
      <c r="C737" s="193">
        <v>4632.1544636999997</v>
      </c>
      <c r="D737" s="193">
        <v>1049.6577179999999</v>
      </c>
      <c r="E737" s="193">
        <v>288.66429199999999</v>
      </c>
      <c r="F737" s="193">
        <v>303.00558999999998</v>
      </c>
      <c r="G737" s="193">
        <v>481.93571900000001</v>
      </c>
      <c r="H737" s="193">
        <v>155.70741000000001</v>
      </c>
      <c r="I737" s="193">
        <v>66.215981790000001</v>
      </c>
      <c r="J737" s="193">
        <v>210.03713099999999</v>
      </c>
    </row>
    <row r="738" spans="1:11" s="113" customFormat="1" ht="9" customHeight="1">
      <c r="A738" s="120" t="s">
        <v>5</v>
      </c>
      <c r="B738" s="187">
        <f t="shared" si="42"/>
        <v>8044.8018105499996</v>
      </c>
      <c r="C738" s="187">
        <v>4288.5746263999999</v>
      </c>
      <c r="D738" s="187">
        <v>1570.8609481999999</v>
      </c>
      <c r="E738" s="187">
        <v>785.47657200000003</v>
      </c>
      <c r="F738" s="187">
        <v>352.62815999999998</v>
      </c>
      <c r="G738" s="187">
        <v>555.47595100000001</v>
      </c>
      <c r="H738" s="187">
        <v>136.808717</v>
      </c>
      <c r="I738" s="187">
        <v>100.13389795000001</v>
      </c>
      <c r="J738" s="187">
        <v>254.842938</v>
      </c>
    </row>
    <row r="739" spans="1:11" s="113" customFormat="1" ht="9" customHeight="1">
      <c r="A739" s="184" t="s">
        <v>6</v>
      </c>
      <c r="B739" s="193">
        <f t="shared" si="42"/>
        <v>16679.32258054</v>
      </c>
      <c r="C739" s="193">
        <v>10340.5750125</v>
      </c>
      <c r="D739" s="193">
        <v>2129.5248233000002</v>
      </c>
      <c r="E739" s="193">
        <v>672.48170500000003</v>
      </c>
      <c r="F739" s="193">
        <v>531.71221100000002</v>
      </c>
      <c r="G739" s="193">
        <v>1799.1029149999999</v>
      </c>
      <c r="H739" s="193">
        <v>212.42132799999999</v>
      </c>
      <c r="I739" s="193">
        <v>267.73166074</v>
      </c>
      <c r="J739" s="193">
        <v>725.77292499999999</v>
      </c>
    </row>
    <row r="740" spans="1:11" s="113" customFormat="1" ht="9" customHeight="1">
      <c r="A740" s="184" t="s">
        <v>7</v>
      </c>
      <c r="B740" s="193">
        <f t="shared" si="42"/>
        <v>6070.3897005899998</v>
      </c>
      <c r="C740" s="193">
        <v>3259.6415913999999</v>
      </c>
      <c r="D740" s="193">
        <v>1475.7161220800001</v>
      </c>
      <c r="E740" s="193">
        <v>223.16075799999999</v>
      </c>
      <c r="F740" s="193">
        <v>203.495014</v>
      </c>
      <c r="G740" s="193">
        <v>444.31055400000002</v>
      </c>
      <c r="H740" s="193">
        <v>136.741951</v>
      </c>
      <c r="I740" s="193">
        <v>76.587416110000007</v>
      </c>
      <c r="J740" s="193">
        <v>250.73629399999999</v>
      </c>
    </row>
    <row r="741" spans="1:11" s="113" customFormat="1" ht="9" customHeight="1">
      <c r="A741" s="184" t="s">
        <v>8</v>
      </c>
      <c r="B741" s="193">
        <f t="shared" si="42"/>
        <v>43222.016916630004</v>
      </c>
      <c r="C741" s="193">
        <v>18748.3627146</v>
      </c>
      <c r="D741" s="193">
        <v>4231.6383587</v>
      </c>
      <c r="E741" s="193">
        <v>12124.448664</v>
      </c>
      <c r="F741" s="193">
        <v>1500.3754530000001</v>
      </c>
      <c r="G741" s="193">
        <v>3196.165109</v>
      </c>
      <c r="H741" s="193">
        <v>297.71315199999998</v>
      </c>
      <c r="I741" s="193">
        <v>356.60734033</v>
      </c>
      <c r="J741" s="193">
        <v>2766.7061250000002</v>
      </c>
    </row>
    <row r="742" spans="1:11" s="113" customFormat="1" ht="9" customHeight="1">
      <c r="A742" s="120" t="s">
        <v>9</v>
      </c>
      <c r="B742" s="187">
        <f t="shared" si="42"/>
        <v>20434.714333119999</v>
      </c>
      <c r="C742" s="187">
        <v>11925.8937924</v>
      </c>
      <c r="D742" s="187">
        <v>2544.2076382999999</v>
      </c>
      <c r="E742" s="187">
        <v>1391.436721</v>
      </c>
      <c r="F742" s="187">
        <v>608.69708600000001</v>
      </c>
      <c r="G742" s="187">
        <v>2245.282483</v>
      </c>
      <c r="H742" s="187">
        <v>219.86229399999999</v>
      </c>
      <c r="I742" s="187">
        <v>243.55249341999999</v>
      </c>
      <c r="J742" s="187">
        <v>1255.781825</v>
      </c>
    </row>
    <row r="743" spans="1:11" s="113" customFormat="1" ht="9" customHeight="1">
      <c r="A743" s="113" t="s">
        <v>10</v>
      </c>
      <c r="B743" s="193">
        <f t="shared" si="42"/>
        <v>51781.118140600003</v>
      </c>
      <c r="C743" s="193">
        <v>36959.252375999997</v>
      </c>
      <c r="D743" s="193">
        <v>4374.9529516000002</v>
      </c>
      <c r="E743" s="193">
        <v>1012.082638</v>
      </c>
      <c r="F743" s="193">
        <v>798.03108599999996</v>
      </c>
      <c r="G743" s="193">
        <v>6153.2348760000004</v>
      </c>
      <c r="H743" s="193">
        <v>456.37240500000001</v>
      </c>
      <c r="I743" s="193">
        <v>0</v>
      </c>
      <c r="J743" s="193">
        <v>2027.191808</v>
      </c>
      <c r="K743" s="179"/>
    </row>
    <row r="744" spans="1:11" s="113" customFormat="1" ht="9" customHeight="1">
      <c r="A744" s="184" t="s">
        <v>11</v>
      </c>
      <c r="B744" s="193">
        <f t="shared" si="42"/>
        <v>13273.96780056</v>
      </c>
      <c r="C744" s="193">
        <v>7585.6300004000004</v>
      </c>
      <c r="D744" s="193">
        <v>2196.2848248999999</v>
      </c>
      <c r="E744" s="193">
        <v>1013.5384299999999</v>
      </c>
      <c r="F744" s="193">
        <v>486.68241499999999</v>
      </c>
      <c r="G744" s="193">
        <v>1068.176275</v>
      </c>
      <c r="H744" s="193">
        <v>175.07069799999999</v>
      </c>
      <c r="I744" s="193">
        <v>104.29886626</v>
      </c>
      <c r="J744" s="193">
        <v>644.28629100000001</v>
      </c>
      <c r="K744" s="179"/>
    </row>
    <row r="745" spans="1:11" s="113" customFormat="1" ht="9" customHeight="1">
      <c r="A745" s="184" t="s">
        <v>12</v>
      </c>
      <c r="B745" s="193">
        <f t="shared" si="42"/>
        <v>28951.728359180001</v>
      </c>
      <c r="C745" s="193">
        <v>15889.3255042</v>
      </c>
      <c r="D745" s="193">
        <v>3708.2150114999999</v>
      </c>
      <c r="E745" s="193">
        <v>2534.9236139999998</v>
      </c>
      <c r="F745" s="193">
        <v>1050.0599549999999</v>
      </c>
      <c r="G745" s="193">
        <v>3507.0516889999999</v>
      </c>
      <c r="H745" s="193">
        <v>223.443995</v>
      </c>
      <c r="I745" s="193">
        <v>371.94216948000002</v>
      </c>
      <c r="J745" s="193">
        <v>1666.766421</v>
      </c>
    </row>
    <row r="746" spans="1:11" s="113" customFormat="1" ht="9" customHeight="1">
      <c r="A746" s="120" t="s">
        <v>13</v>
      </c>
      <c r="B746" s="187">
        <f t="shared" si="42"/>
        <v>33373.157115470007</v>
      </c>
      <c r="C746" s="187">
        <v>17278.544224500001</v>
      </c>
      <c r="D746" s="187">
        <v>4792.7986201000003</v>
      </c>
      <c r="E746" s="187">
        <v>6154.5204800000001</v>
      </c>
      <c r="F746" s="187">
        <v>967.52635099999998</v>
      </c>
      <c r="G746" s="187">
        <v>2140.3366559999999</v>
      </c>
      <c r="H746" s="187">
        <v>223.089743</v>
      </c>
      <c r="I746" s="187">
        <v>240.83075987000001</v>
      </c>
      <c r="J746" s="187">
        <v>1575.5102810000001</v>
      </c>
    </row>
    <row r="747" spans="1:11" s="113" customFormat="1" ht="9" customHeight="1">
      <c r="A747" s="184" t="s">
        <v>14</v>
      </c>
      <c r="B747" s="193">
        <f t="shared" si="42"/>
        <v>23348.787693489998</v>
      </c>
      <c r="C747" s="193">
        <v>14077.676235700001</v>
      </c>
      <c r="D747" s="193">
        <v>3290.6001556000001</v>
      </c>
      <c r="E747" s="193">
        <v>2180.90166</v>
      </c>
      <c r="F747" s="193">
        <v>678.55164400000001</v>
      </c>
      <c r="G747" s="193">
        <v>1750.1201719999999</v>
      </c>
      <c r="H747" s="193">
        <v>200.33618000000001</v>
      </c>
      <c r="I747" s="193">
        <v>140.87514919</v>
      </c>
      <c r="J747" s="193">
        <v>1029.7264970000001</v>
      </c>
    </row>
    <row r="748" spans="1:11" s="113" customFormat="1" ht="9" customHeight="1">
      <c r="A748" s="184" t="s">
        <v>15</v>
      </c>
      <c r="B748" s="193">
        <f t="shared" si="42"/>
        <v>33879.61660678</v>
      </c>
      <c r="C748" s="193">
        <v>18637.6939513</v>
      </c>
      <c r="D748" s="193">
        <v>4557.9776109000004</v>
      </c>
      <c r="E748" s="193">
        <v>1647.961311</v>
      </c>
      <c r="F748" s="193">
        <v>1175.649936</v>
      </c>
      <c r="G748" s="193">
        <v>4816.1083609999996</v>
      </c>
      <c r="H748" s="193">
        <v>303.485049</v>
      </c>
      <c r="I748" s="193">
        <v>376.16980857999999</v>
      </c>
      <c r="J748" s="193">
        <v>2364.5705790000002</v>
      </c>
    </row>
    <row r="749" spans="1:11" s="113" customFormat="1" ht="9" customHeight="1">
      <c r="A749" s="184" t="s">
        <v>16</v>
      </c>
      <c r="B749" s="193">
        <f t="shared" si="42"/>
        <v>72690.875160020005</v>
      </c>
      <c r="C749" s="193">
        <v>37615.540889000004</v>
      </c>
      <c r="D749" s="193">
        <v>9668.4304690999998</v>
      </c>
      <c r="E749" s="193">
        <v>5321.8951290000005</v>
      </c>
      <c r="F749" s="193">
        <v>2282.6623</v>
      </c>
      <c r="G749" s="193">
        <v>10314.161212000001</v>
      </c>
      <c r="H749" s="193">
        <v>502.83522599999998</v>
      </c>
      <c r="I749" s="193">
        <v>760.82541791999995</v>
      </c>
      <c r="J749" s="193">
        <v>6224.5245169999998</v>
      </c>
    </row>
    <row r="750" spans="1:11" s="113" customFormat="1" ht="9" customHeight="1">
      <c r="A750" s="120" t="s">
        <v>17</v>
      </c>
      <c r="B750" s="187">
        <f t="shared" si="42"/>
        <v>30549.69142951</v>
      </c>
      <c r="C750" s="187">
        <v>18350.304864999998</v>
      </c>
      <c r="D750" s="187">
        <v>3452.7116998000001</v>
      </c>
      <c r="E750" s="187">
        <v>2978.8064209999998</v>
      </c>
      <c r="F750" s="187">
        <v>1016.623458</v>
      </c>
      <c r="G750" s="187">
        <v>2764.3340149999999</v>
      </c>
      <c r="H750" s="187">
        <v>101.54877</v>
      </c>
      <c r="I750" s="187">
        <v>207.63868271000001</v>
      </c>
      <c r="J750" s="187">
        <v>1677.723518</v>
      </c>
    </row>
    <row r="751" spans="1:11" s="113" customFormat="1" ht="9" customHeight="1">
      <c r="A751" s="184" t="s">
        <v>18</v>
      </c>
      <c r="B751" s="193">
        <f t="shared" si="42"/>
        <v>11988.182575570003</v>
      </c>
      <c r="C751" s="193">
        <v>7078.3706251000003</v>
      </c>
      <c r="D751" s="193">
        <v>1667.9312233000001</v>
      </c>
      <c r="E751" s="193">
        <v>766.31724099999997</v>
      </c>
      <c r="F751" s="193">
        <v>436.22195299999998</v>
      </c>
      <c r="G751" s="193">
        <v>1167.1468319999999</v>
      </c>
      <c r="H751" s="193">
        <v>139.28597500000001</v>
      </c>
      <c r="I751" s="193">
        <v>128.27249517000001</v>
      </c>
      <c r="J751" s="193">
        <v>604.63623099999995</v>
      </c>
    </row>
    <row r="752" spans="1:11" s="113" customFormat="1" ht="9" customHeight="1">
      <c r="A752" s="184" t="s">
        <v>19</v>
      </c>
      <c r="B752" s="193">
        <f t="shared" si="42"/>
        <v>9398.5739238300011</v>
      </c>
      <c r="C752" s="193">
        <v>5113.2438694000002</v>
      </c>
      <c r="D752" s="193">
        <v>1669.6423262000001</v>
      </c>
      <c r="E752" s="193">
        <v>732.53739800000005</v>
      </c>
      <c r="F752" s="193">
        <v>410.288768</v>
      </c>
      <c r="G752" s="193">
        <v>753.81257100000005</v>
      </c>
      <c r="H752" s="193">
        <v>131.10866200000001</v>
      </c>
      <c r="I752" s="193">
        <v>106.40193223</v>
      </c>
      <c r="J752" s="193">
        <v>481.53839699999997</v>
      </c>
    </row>
    <row r="753" spans="1:10" s="113" customFormat="1" ht="9" customHeight="1">
      <c r="A753" s="184" t="s">
        <v>20</v>
      </c>
      <c r="B753" s="193">
        <f t="shared" si="42"/>
        <v>23013.277415209999</v>
      </c>
      <c r="C753" s="193">
        <v>13969.058389899999</v>
      </c>
      <c r="D753" s="193">
        <v>2629.8022535</v>
      </c>
      <c r="E753" s="193">
        <v>843.39490899999998</v>
      </c>
      <c r="F753" s="193">
        <v>689.71171500000003</v>
      </c>
      <c r="G753" s="193">
        <v>3106.2935400000001</v>
      </c>
      <c r="H753" s="193">
        <v>267.17109299999998</v>
      </c>
      <c r="I753" s="193">
        <v>243.46375180999999</v>
      </c>
      <c r="J753" s="193">
        <v>1264.3817630000001</v>
      </c>
    </row>
    <row r="754" spans="1:10" s="113" customFormat="1" ht="9" customHeight="1">
      <c r="A754" s="120" t="s">
        <v>21</v>
      </c>
      <c r="B754" s="187">
        <f t="shared" si="42"/>
        <v>40809.545641330005</v>
      </c>
      <c r="C754" s="187">
        <v>23405.492295</v>
      </c>
      <c r="D754" s="187">
        <v>4374.66068</v>
      </c>
      <c r="E754" s="187">
        <v>7308.079667</v>
      </c>
      <c r="F754" s="187">
        <v>1212.603067</v>
      </c>
      <c r="G754" s="187">
        <v>2410.106123</v>
      </c>
      <c r="H754" s="187">
        <v>228.80953600000001</v>
      </c>
      <c r="I754" s="187">
        <v>138.60117133</v>
      </c>
      <c r="J754" s="187">
        <v>1731.193102</v>
      </c>
    </row>
    <row r="755" spans="1:10" s="113" customFormat="1" ht="9" customHeight="1">
      <c r="A755" s="184" t="s">
        <v>22</v>
      </c>
      <c r="B755" s="193">
        <f t="shared" si="42"/>
        <v>33998.624360349997</v>
      </c>
      <c r="C755" s="193">
        <v>17110.214296099999</v>
      </c>
      <c r="D755" s="193">
        <v>3677.8875023000001</v>
      </c>
      <c r="E755" s="193">
        <v>5419.805942</v>
      </c>
      <c r="F755" s="193">
        <v>1288.7265950000001</v>
      </c>
      <c r="G755" s="193">
        <v>3748.2427969999999</v>
      </c>
      <c r="H755" s="193">
        <v>261.33332100000001</v>
      </c>
      <c r="I755" s="193">
        <v>274.23656095000001</v>
      </c>
      <c r="J755" s="193">
        <v>2218.1773459999999</v>
      </c>
    </row>
    <row r="756" spans="1:10" s="113" customFormat="1" ht="9" customHeight="1">
      <c r="A756" s="184" t="s">
        <v>23</v>
      </c>
      <c r="B756" s="193">
        <f t="shared" si="42"/>
        <v>11362.260949490001</v>
      </c>
      <c r="C756" s="193">
        <v>6528.2839465999996</v>
      </c>
      <c r="D756" s="193">
        <v>1828.8143226</v>
      </c>
      <c r="E756" s="193">
        <v>711.69203800000003</v>
      </c>
      <c r="F756" s="193">
        <v>355.56453299999998</v>
      </c>
      <c r="G756" s="193">
        <v>1225.5386840000001</v>
      </c>
      <c r="H756" s="193">
        <v>162.20970500000001</v>
      </c>
      <c r="I756" s="193">
        <v>53.835720289999998</v>
      </c>
      <c r="J756" s="193">
        <v>496.322</v>
      </c>
    </row>
    <row r="757" spans="1:10" s="113" customFormat="1" ht="9" customHeight="1">
      <c r="A757" s="184" t="s">
        <v>106</v>
      </c>
      <c r="B757" s="193">
        <f t="shared" si="42"/>
        <v>10432.196926379998</v>
      </c>
      <c r="C757" s="193">
        <v>5681.1264540000002</v>
      </c>
      <c r="D757" s="193">
        <v>1646.074374</v>
      </c>
      <c r="E757" s="193">
        <v>777.88204700000006</v>
      </c>
      <c r="F757" s="193">
        <v>642.78134999999997</v>
      </c>
      <c r="G757" s="193">
        <v>990.47049200000004</v>
      </c>
      <c r="H757" s="193">
        <v>175.83372299999999</v>
      </c>
      <c r="I757" s="193">
        <v>146.55185037999999</v>
      </c>
      <c r="J757" s="193">
        <v>371.47663599999998</v>
      </c>
    </row>
    <row r="758" spans="1:10" s="113" customFormat="1" ht="9" customHeight="1">
      <c r="A758" s="120" t="s">
        <v>25</v>
      </c>
      <c r="B758" s="187">
        <f t="shared" si="42"/>
        <v>18506.976008739995</v>
      </c>
      <c r="C758" s="187">
        <v>10982.4438661</v>
      </c>
      <c r="D758" s="187">
        <v>1924.2785389000001</v>
      </c>
      <c r="E758" s="187">
        <v>2200.1693789999999</v>
      </c>
      <c r="F758" s="187">
        <v>574.94655399999999</v>
      </c>
      <c r="G758" s="187">
        <v>1663.180797</v>
      </c>
      <c r="H758" s="187">
        <v>209.27682200000001</v>
      </c>
      <c r="I758" s="187">
        <v>158.80306773999999</v>
      </c>
      <c r="J758" s="187">
        <v>793.87698399999999</v>
      </c>
    </row>
    <row r="759" spans="1:10" s="113" customFormat="1" ht="9" customHeight="1">
      <c r="A759" s="184" t="s">
        <v>26</v>
      </c>
      <c r="B759" s="193">
        <f t="shared" si="42"/>
        <v>18008.40190746</v>
      </c>
      <c r="C759" s="193">
        <v>10427.8053917</v>
      </c>
      <c r="D759" s="193">
        <v>2640.1967020000002</v>
      </c>
      <c r="E759" s="193">
        <v>968.60495200000003</v>
      </c>
      <c r="F759" s="193">
        <v>640.44592899999998</v>
      </c>
      <c r="G759" s="193">
        <v>1801.465273</v>
      </c>
      <c r="H759" s="193">
        <v>204.742953</v>
      </c>
      <c r="I759" s="193">
        <v>323.36731576</v>
      </c>
      <c r="J759" s="193">
        <v>1001.7733909999999</v>
      </c>
    </row>
    <row r="760" spans="1:10" s="113" customFormat="1" ht="9" customHeight="1">
      <c r="A760" s="184" t="s">
        <v>27</v>
      </c>
      <c r="B760" s="193">
        <f t="shared" si="42"/>
        <v>15780.228123639998</v>
      </c>
      <c r="C760" s="193">
        <v>8827.6576339999992</v>
      </c>
      <c r="D760" s="193">
        <v>2499.7573680999999</v>
      </c>
      <c r="E760" s="193">
        <v>642.80328999999995</v>
      </c>
      <c r="F760" s="193">
        <v>552.77596400000004</v>
      </c>
      <c r="G760" s="193">
        <v>1788.8239329999999</v>
      </c>
      <c r="H760" s="193">
        <v>286.35629399999999</v>
      </c>
      <c r="I760" s="193">
        <v>301.60646953999998</v>
      </c>
      <c r="J760" s="193">
        <v>880.44717100000003</v>
      </c>
    </row>
    <row r="761" spans="1:10" s="113" customFormat="1" ht="9" customHeight="1">
      <c r="A761" s="184" t="s">
        <v>28</v>
      </c>
      <c r="B761" s="193">
        <f t="shared" si="42"/>
        <v>14748.172692409998</v>
      </c>
      <c r="C761" s="193">
        <v>7525.4380351</v>
      </c>
      <c r="D761" s="193">
        <v>2539.7021800000002</v>
      </c>
      <c r="E761" s="193">
        <v>1564.7867779999999</v>
      </c>
      <c r="F761" s="193">
        <v>587.93954599999995</v>
      </c>
      <c r="G761" s="193">
        <v>1443.4519170000001</v>
      </c>
      <c r="H761" s="193">
        <v>165.08650600000001</v>
      </c>
      <c r="I761" s="193">
        <v>184.40678331000001</v>
      </c>
      <c r="J761" s="193">
        <v>737.36094700000001</v>
      </c>
    </row>
    <row r="762" spans="1:10" s="113" customFormat="1" ht="9" customHeight="1">
      <c r="A762" s="120" t="s">
        <v>29</v>
      </c>
      <c r="B762" s="187">
        <f t="shared" si="42"/>
        <v>20959.382981899995</v>
      </c>
      <c r="C762" s="187">
        <v>12725.695580699999</v>
      </c>
      <c r="D762" s="187">
        <v>3007.4952011</v>
      </c>
      <c r="E762" s="187">
        <v>967.40563599999996</v>
      </c>
      <c r="F762" s="187">
        <v>538.77778499999999</v>
      </c>
      <c r="G762" s="187">
        <v>2150.9844600000001</v>
      </c>
      <c r="H762" s="187">
        <v>252.42688999999999</v>
      </c>
      <c r="I762" s="187">
        <v>247.8987041</v>
      </c>
      <c r="J762" s="187">
        <v>1068.698725</v>
      </c>
    </row>
    <row r="763" spans="1:10" s="113" customFormat="1" ht="9" customHeight="1">
      <c r="A763" s="184" t="s">
        <v>30</v>
      </c>
      <c r="B763" s="193">
        <f t="shared" si="42"/>
        <v>9517.5320809099994</v>
      </c>
      <c r="C763" s="193">
        <v>5363.8027854000002</v>
      </c>
      <c r="D763" s="193">
        <v>1666.2637661000001</v>
      </c>
      <c r="E763" s="193">
        <v>685.69452699999999</v>
      </c>
      <c r="F763" s="193">
        <v>298.85870499999999</v>
      </c>
      <c r="G763" s="193">
        <v>779.90108299999997</v>
      </c>
      <c r="H763" s="193">
        <v>122.514529</v>
      </c>
      <c r="I763" s="193">
        <v>83.017929409999994</v>
      </c>
      <c r="J763" s="193">
        <v>517.47875599999998</v>
      </c>
    </row>
    <row r="764" spans="1:10" s="113" customFormat="1" ht="9" customHeight="1">
      <c r="A764" s="184" t="s">
        <v>31</v>
      </c>
      <c r="B764" s="193">
        <f t="shared" si="42"/>
        <v>52362.889377540007</v>
      </c>
      <c r="C764" s="193">
        <v>28147.108859</v>
      </c>
      <c r="D764" s="193">
        <v>6403.6739803</v>
      </c>
      <c r="E764" s="193">
        <v>7917.9255480000002</v>
      </c>
      <c r="F764" s="193">
        <v>1500.049567</v>
      </c>
      <c r="G764" s="193">
        <v>4845.2245339999999</v>
      </c>
      <c r="H764" s="193">
        <v>308.485027</v>
      </c>
      <c r="I764" s="193">
        <v>409.61848024</v>
      </c>
      <c r="J764" s="193">
        <v>2830.8033820000001</v>
      </c>
    </row>
    <row r="765" spans="1:10" s="113" customFormat="1" ht="9" customHeight="1">
      <c r="A765" s="184" t="s">
        <v>32</v>
      </c>
      <c r="B765" s="193">
        <f t="shared" si="42"/>
        <v>12683.033807529999</v>
      </c>
      <c r="C765" s="193">
        <v>5993.2875986999998</v>
      </c>
      <c r="D765" s="193">
        <v>2001.26719</v>
      </c>
      <c r="E765" s="193">
        <v>1646.1767930000001</v>
      </c>
      <c r="F765" s="193">
        <v>631.55262000000005</v>
      </c>
      <c r="G765" s="193">
        <v>1290.464968</v>
      </c>
      <c r="H765" s="193">
        <v>185.86940000000001</v>
      </c>
      <c r="I765" s="193">
        <v>181.97879782999999</v>
      </c>
      <c r="J765" s="193">
        <v>752.43643999999995</v>
      </c>
    </row>
    <row r="766" spans="1:10" s="113" customFormat="1" ht="9" customHeight="1">
      <c r="A766" s="120" t="s">
        <v>33</v>
      </c>
      <c r="B766" s="187">
        <f t="shared" si="42"/>
        <v>12150.149129720001</v>
      </c>
      <c r="C766" s="187">
        <v>6760.2994944000002</v>
      </c>
      <c r="D766" s="187">
        <v>2281.6066703000001</v>
      </c>
      <c r="E766" s="187">
        <v>982.875765</v>
      </c>
      <c r="F766" s="187">
        <v>357.889905</v>
      </c>
      <c r="G766" s="187">
        <v>949.89059999999995</v>
      </c>
      <c r="H766" s="187">
        <v>145.04019099999999</v>
      </c>
      <c r="I766" s="187">
        <v>97.762928020000004</v>
      </c>
      <c r="J766" s="187">
        <v>574.78357600000004</v>
      </c>
    </row>
    <row r="767" spans="1:10" s="113" customFormat="1" ht="9" customHeight="1">
      <c r="A767" s="117" t="s">
        <v>128</v>
      </c>
      <c r="B767" s="190">
        <f t="shared" si="42"/>
        <v>176.61835100000002</v>
      </c>
      <c r="C767" s="190">
        <v>16.946017000000001</v>
      </c>
      <c r="D767" s="190">
        <v>46.692878999999998</v>
      </c>
      <c r="E767" s="190">
        <v>36.710723999999999</v>
      </c>
      <c r="F767" s="190">
        <v>11.814078</v>
      </c>
      <c r="G767" s="190">
        <v>37.188220999999999</v>
      </c>
      <c r="H767" s="190">
        <v>3.5</v>
      </c>
      <c r="I767" s="190">
        <v>3.4473790000000002</v>
      </c>
      <c r="J767" s="190">
        <v>20.319053</v>
      </c>
    </row>
    <row r="768" spans="1:10" s="113" customFormat="1" ht="3" customHeight="1">
      <c r="A768" s="100"/>
      <c r="B768" s="100"/>
      <c r="C768" s="100"/>
      <c r="D768" s="100"/>
      <c r="E768" s="100"/>
      <c r="F768" s="194"/>
      <c r="G768" s="194"/>
      <c r="H768" s="194"/>
      <c r="I768" s="194"/>
      <c r="J768" s="194"/>
    </row>
    <row r="769" spans="1:15" s="113" customFormat="1" ht="3" customHeight="1">
      <c r="F769" s="185"/>
      <c r="G769" s="185"/>
      <c r="H769" s="185"/>
      <c r="I769" s="185"/>
      <c r="J769" s="185"/>
    </row>
    <row r="770" spans="1:15" s="113" customFormat="1" ht="9" customHeight="1">
      <c r="A770" s="195" t="s">
        <v>129</v>
      </c>
      <c r="B770" s="161"/>
      <c r="E770" s="91"/>
      <c r="F770" s="91"/>
      <c r="G770" s="91"/>
      <c r="H770" s="91"/>
      <c r="I770" s="91"/>
      <c r="J770" s="91"/>
      <c r="K770" s="139"/>
      <c r="L770" s="139"/>
    </row>
    <row r="771" spans="1:15" s="113" customFormat="1" ht="9" customHeight="1">
      <c r="A771" s="195" t="s">
        <v>130</v>
      </c>
      <c r="B771" s="161"/>
      <c r="E771" s="91"/>
      <c r="F771" s="91"/>
      <c r="G771" s="91"/>
      <c r="H771" s="91"/>
      <c r="I771" s="91"/>
      <c r="J771" s="91"/>
      <c r="K771" s="139"/>
      <c r="L771" s="139"/>
    </row>
    <row r="772" spans="1:15" s="113" customFormat="1" ht="9" customHeight="1">
      <c r="A772" s="195" t="s">
        <v>131</v>
      </c>
      <c r="B772" s="161"/>
      <c r="E772" s="91"/>
      <c r="F772" s="91"/>
      <c r="G772" s="91"/>
      <c r="H772" s="91"/>
      <c r="I772" s="91"/>
      <c r="J772" s="91"/>
      <c r="K772" s="139"/>
      <c r="L772" s="139"/>
    </row>
    <row r="773" spans="1:15" s="113" customFormat="1" ht="9" customHeight="1">
      <c r="A773" s="195" t="s">
        <v>132</v>
      </c>
      <c r="B773" s="161"/>
      <c r="E773" s="91"/>
      <c r="F773" s="91"/>
      <c r="G773" s="91"/>
      <c r="H773" s="91"/>
      <c r="I773" s="91"/>
      <c r="J773" s="91"/>
      <c r="K773" s="139"/>
      <c r="L773" s="139"/>
    </row>
    <row r="774" spans="1:15" s="113" customFormat="1" ht="9" customHeight="1">
      <c r="A774" s="195" t="s">
        <v>133</v>
      </c>
      <c r="B774" s="161"/>
      <c r="E774" s="91"/>
      <c r="F774" s="91"/>
      <c r="G774" s="91"/>
      <c r="H774" s="91"/>
      <c r="I774" s="91"/>
      <c r="J774" s="91"/>
      <c r="K774" s="139"/>
      <c r="L774" s="139"/>
    </row>
    <row r="775" spans="1:15" s="113" customFormat="1" ht="9" customHeight="1">
      <c r="A775" s="195" t="s">
        <v>134</v>
      </c>
      <c r="B775" s="161"/>
      <c r="E775" s="91"/>
      <c r="F775" s="91"/>
      <c r="G775" s="91"/>
      <c r="H775" s="91"/>
      <c r="I775" s="91"/>
      <c r="J775" s="91"/>
      <c r="K775" s="139"/>
      <c r="L775" s="139"/>
    </row>
    <row r="776" spans="1:15" s="113" customFormat="1" ht="9" customHeight="1">
      <c r="A776" s="195" t="s">
        <v>135</v>
      </c>
      <c r="B776" s="161"/>
      <c r="E776" s="91"/>
      <c r="F776" s="91"/>
      <c r="G776" s="91"/>
      <c r="H776" s="91"/>
      <c r="I776" s="91"/>
      <c r="J776" s="91"/>
      <c r="K776" s="139"/>
      <c r="L776" s="139"/>
    </row>
    <row r="777" spans="1:15" s="113" customFormat="1" ht="9" customHeight="1">
      <c r="A777" s="195" t="s">
        <v>136</v>
      </c>
      <c r="B777" s="161"/>
      <c r="E777" s="91"/>
      <c r="F777" s="91"/>
      <c r="G777" s="91"/>
      <c r="H777" s="91"/>
      <c r="I777" s="91"/>
      <c r="J777" s="91"/>
      <c r="K777" s="139"/>
      <c r="L777" s="139"/>
    </row>
    <row r="778" spans="1:15" s="161" customFormat="1" ht="9" customHeight="1">
      <c r="A778" s="97" t="s">
        <v>113</v>
      </c>
      <c r="B778" s="97"/>
      <c r="C778" s="97"/>
      <c r="D778" s="97"/>
      <c r="E778" s="97"/>
      <c r="F778" s="97"/>
      <c r="G778" s="97"/>
      <c r="H778" s="97"/>
      <c r="I778" s="97"/>
      <c r="J778" s="97"/>
      <c r="K778" s="97"/>
      <c r="L778" s="97"/>
    </row>
    <row r="779" spans="1:15" s="113" customFormat="1" ht="8.25" hidden="1" customHeight="1">
      <c r="K779" s="113" t="s">
        <v>114</v>
      </c>
      <c r="L779" s="185"/>
      <c r="M779" s="185"/>
      <c r="N779" s="185"/>
      <c r="O779" s="185"/>
    </row>
    <row r="780" spans="1:15" s="113" customFormat="1" ht="8.25" hidden="1" customHeight="1">
      <c r="L780" s="185"/>
      <c r="M780" s="185"/>
      <c r="N780" s="185"/>
      <c r="O780" s="185"/>
    </row>
    <row r="781" spans="1:15" s="113" customFormat="1" ht="8.25" hidden="1" customHeight="1">
      <c r="L781" s="185"/>
      <c r="M781" s="185"/>
      <c r="N781" s="185"/>
      <c r="O781" s="185"/>
    </row>
    <row r="782" spans="1:15" s="113" customFormat="1" ht="8.25" hidden="1" customHeight="1">
      <c r="L782" s="185"/>
      <c r="M782" s="185"/>
      <c r="N782" s="185"/>
      <c r="O782" s="185"/>
    </row>
    <row r="783" spans="1:15" s="113" customFormat="1" ht="8.25" hidden="1" customHeight="1">
      <c r="L783" s="185"/>
      <c r="M783" s="185"/>
      <c r="N783" s="185"/>
      <c r="O783" s="185"/>
    </row>
    <row r="784" spans="1:15" s="113" customFormat="1" ht="8.25" hidden="1" customHeight="1">
      <c r="L784" s="185"/>
      <c r="M784" s="185"/>
      <c r="N784" s="185"/>
      <c r="O784" s="185"/>
    </row>
    <row r="785" spans="11:15" s="81" customFormat="1" ht="9.9499999999999993" hidden="1" customHeight="1">
      <c r="K785" s="80"/>
      <c r="L785" s="80"/>
      <c r="M785" s="80"/>
      <c r="N785" s="80"/>
      <c r="O785" s="196"/>
    </row>
    <row r="786" spans="11:15" s="81" customFormat="1" ht="9.9499999999999993" hidden="1" customHeight="1">
      <c r="K786" s="80"/>
      <c r="L786" s="80"/>
      <c r="M786" s="80"/>
      <c r="N786" s="80"/>
      <c r="O786" s="197"/>
    </row>
  </sheetData>
  <sheetProtection sheet="1" objects="1" scenarios="1"/>
  <mergeCells count="1">
    <mergeCell ref="A7:A8"/>
  </mergeCells>
  <hyperlinks>
    <hyperlink ref="J1" location="Índice!A1" display="Índice!A1"/>
  </hyperlinks>
  <printOptions horizontalCentered="1" verticalCentered="1"/>
  <pageMargins left="0.19685039370078741" right="0.19685039370078741" top="0.19685039370078741" bottom="0.19685039370078741" header="0" footer="0.39370078740157483"/>
  <pageSetup orientation="portrait" r:id="rId1"/>
  <headerFooter scaleWithDoc="0" alignWithMargins="0">
    <oddHeader xml:space="preserve">&amp;L&amp;"Arial,Normal"&amp;10&amp;K000080INEGI. Anuario estadístico y geográfico por entidad federativa 2019. </oddHeader>
  </headerFooter>
  <rowBreaks count="10" manualBreakCount="10">
    <brk id="82" max="8" man="1"/>
    <brk id="154" max="8" man="1"/>
    <brk id="226" max="8" man="1"/>
    <brk id="298" max="8" man="1"/>
    <brk id="370" max="9" man="1"/>
    <brk id="442" max="9" man="1"/>
    <brk id="514" max="16383" man="1"/>
    <brk id="586" max="10" man="1"/>
    <brk id="658" max="10" man="1"/>
    <brk id="731" max="10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2"/>
  <sheetViews>
    <sheetView showGridLines="0" showRowColHeaders="0" zoomScale="130" zoomScaleNormal="130" workbookViewId="0"/>
  </sheetViews>
  <sheetFormatPr baseColWidth="10" defaultColWidth="0" defaultRowHeight="0" customHeight="1" zeroHeight="1"/>
  <cols>
    <col min="1" max="1" width="17.85546875" style="397" customWidth="1"/>
    <col min="2" max="3" width="6.85546875" style="397" customWidth="1"/>
    <col min="4" max="4" width="7.140625" style="397" customWidth="1"/>
    <col min="5" max="6" width="6.85546875" style="397" customWidth="1"/>
    <col min="7" max="7" width="8.140625" style="397" customWidth="1"/>
    <col min="8" max="9" width="6.85546875" style="397" customWidth="1"/>
    <col min="10" max="10" width="7.42578125" style="397" customWidth="1"/>
    <col min="11" max="13" width="6.85546875" style="397" customWidth="1"/>
    <col min="14" max="14" width="0.85546875" style="397" customWidth="1"/>
    <col min="15" max="16384" width="11.7109375" style="397" hidden="1"/>
  </cols>
  <sheetData>
    <row r="1" spans="1:14" s="351" customFormat="1" ht="12.4" customHeight="1">
      <c r="A1" s="392" t="s">
        <v>185</v>
      </c>
      <c r="B1" s="393"/>
      <c r="C1" s="393"/>
      <c r="D1" s="393"/>
      <c r="E1" s="393"/>
      <c r="F1" s="393"/>
      <c r="I1" s="394"/>
      <c r="J1" s="395"/>
      <c r="K1" s="394"/>
      <c r="M1" s="82" t="s">
        <v>186</v>
      </c>
    </row>
    <row r="2" spans="1:14" s="351" customFormat="1" ht="12" customHeight="1">
      <c r="A2" s="284" t="s">
        <v>118</v>
      </c>
      <c r="H2" s="282"/>
      <c r="I2" s="394"/>
      <c r="J2" s="395"/>
      <c r="K2" s="394"/>
      <c r="L2" s="394"/>
      <c r="M2" s="394"/>
    </row>
    <row r="3" spans="1:14" s="351" customFormat="1" ht="12.75">
      <c r="A3" s="286" t="s">
        <v>35</v>
      </c>
      <c r="B3" s="343"/>
      <c r="C3" s="356"/>
      <c r="D3" s="356"/>
      <c r="E3" s="356"/>
      <c r="F3" s="356"/>
      <c r="G3" s="356"/>
      <c r="H3" s="356"/>
      <c r="I3" s="356"/>
      <c r="J3" s="356"/>
      <c r="K3" s="356"/>
      <c r="L3" s="356"/>
      <c r="M3" s="356"/>
    </row>
    <row r="4" spans="1:14" ht="3" customHeight="1">
      <c r="A4" s="396"/>
      <c r="B4" s="396"/>
      <c r="C4" s="396"/>
      <c r="D4" s="396"/>
      <c r="E4" s="396"/>
      <c r="F4" s="396"/>
      <c r="G4" s="396"/>
      <c r="H4" s="386"/>
      <c r="I4" s="396"/>
      <c r="J4" s="396"/>
      <c r="K4" s="396"/>
      <c r="L4" s="396"/>
      <c r="M4" s="396"/>
    </row>
    <row r="5" spans="1:14" ht="3" customHeight="1">
      <c r="B5" s="398"/>
      <c r="C5" s="399"/>
      <c r="D5" s="399"/>
      <c r="E5" s="399"/>
      <c r="F5" s="399"/>
      <c r="G5" s="399"/>
      <c r="H5" s="400"/>
      <c r="I5" s="401"/>
      <c r="J5" s="401"/>
      <c r="K5" s="401"/>
      <c r="L5" s="402"/>
      <c r="M5" s="401"/>
    </row>
    <row r="6" spans="1:14" s="391" customFormat="1" ht="9.6" customHeight="1">
      <c r="A6" s="566" t="s">
        <v>37</v>
      </c>
      <c r="B6" s="294" t="s">
        <v>0</v>
      </c>
      <c r="C6" s="555" t="s">
        <v>187</v>
      </c>
      <c r="D6" s="555" t="s">
        <v>188</v>
      </c>
      <c r="E6" s="555" t="s">
        <v>189</v>
      </c>
      <c r="F6" s="555" t="s">
        <v>190</v>
      </c>
      <c r="G6" s="555" t="s">
        <v>191</v>
      </c>
      <c r="H6" s="555" t="s">
        <v>192</v>
      </c>
      <c r="I6" s="559" t="s">
        <v>193</v>
      </c>
      <c r="J6" s="567" t="s">
        <v>194</v>
      </c>
      <c r="K6" s="555" t="s">
        <v>195</v>
      </c>
      <c r="L6" s="557" t="s">
        <v>196</v>
      </c>
      <c r="M6" s="555" t="s">
        <v>197</v>
      </c>
    </row>
    <row r="7" spans="1:14" s="391" customFormat="1" ht="9.6" customHeight="1">
      <c r="A7" s="566"/>
      <c r="B7" s="295"/>
      <c r="C7" s="555"/>
      <c r="D7" s="555"/>
      <c r="E7" s="555"/>
      <c r="F7" s="555"/>
      <c r="G7" s="555"/>
      <c r="H7" s="555"/>
      <c r="I7" s="559"/>
      <c r="J7" s="567"/>
      <c r="K7" s="555"/>
      <c r="L7" s="557"/>
      <c r="M7" s="557"/>
    </row>
    <row r="8" spans="1:14" s="391" customFormat="1" ht="9.6" customHeight="1">
      <c r="A8" s="566"/>
      <c r="B8" s="294"/>
      <c r="C8" s="555"/>
      <c r="D8" s="555"/>
      <c r="E8" s="555"/>
      <c r="F8" s="555"/>
      <c r="G8" s="555"/>
      <c r="H8" s="555"/>
      <c r="I8" s="559"/>
      <c r="J8" s="567"/>
      <c r="K8" s="555"/>
      <c r="L8" s="557"/>
      <c r="M8" s="557"/>
    </row>
    <row r="9" spans="1:14" s="391" customFormat="1" ht="9.6" customHeight="1">
      <c r="A9" s="566"/>
      <c r="B9" s="294"/>
      <c r="C9" s="555"/>
      <c r="D9" s="555"/>
      <c r="E9" s="555"/>
      <c r="F9" s="555"/>
      <c r="G9" s="555"/>
      <c r="H9" s="555"/>
      <c r="I9" s="559"/>
      <c r="J9" s="567"/>
      <c r="K9" s="555"/>
      <c r="L9" s="557"/>
      <c r="M9" s="557"/>
    </row>
    <row r="10" spans="1:14" s="391" customFormat="1" ht="9.6" customHeight="1">
      <c r="A10" s="566"/>
      <c r="B10" s="294"/>
      <c r="C10" s="297"/>
      <c r="D10" s="297"/>
      <c r="E10" s="297"/>
      <c r="F10" s="555"/>
      <c r="G10" s="555"/>
      <c r="H10" s="555"/>
      <c r="I10" s="559"/>
      <c r="J10" s="567"/>
      <c r="K10" s="555"/>
      <c r="L10" s="557"/>
      <c r="M10" s="297"/>
    </row>
    <row r="11" spans="1:14" s="391" customFormat="1" ht="9.6" customHeight="1">
      <c r="A11" s="566"/>
      <c r="B11" s="294"/>
      <c r="C11" s="297"/>
      <c r="D11" s="297"/>
      <c r="E11" s="297"/>
      <c r="F11" s="555"/>
      <c r="G11" s="555"/>
      <c r="H11" s="555"/>
      <c r="I11" s="559"/>
      <c r="J11" s="567"/>
      <c r="K11" s="555"/>
      <c r="L11" s="557"/>
      <c r="M11" s="297"/>
    </row>
    <row r="12" spans="1:14" s="391" customFormat="1" ht="9.6" customHeight="1">
      <c r="A12" s="566"/>
      <c r="B12" s="294"/>
      <c r="C12" s="297"/>
      <c r="D12" s="297"/>
      <c r="E12" s="297"/>
      <c r="F12" s="555"/>
      <c r="G12" s="538"/>
      <c r="H12" s="538"/>
      <c r="I12" s="559"/>
      <c r="J12" s="542"/>
      <c r="K12" s="538"/>
      <c r="L12" s="539"/>
      <c r="M12" s="297"/>
    </row>
    <row r="13" spans="1:14" ht="3" customHeight="1">
      <c r="A13" s="396"/>
      <c r="B13" s="403"/>
      <c r="C13" s="403"/>
      <c r="D13" s="403"/>
      <c r="E13" s="403"/>
      <c r="F13" s="403"/>
      <c r="G13" s="403"/>
      <c r="H13" s="386"/>
      <c r="I13" s="396"/>
      <c r="J13" s="404"/>
      <c r="K13" s="396"/>
      <c r="L13" s="396"/>
      <c r="M13" s="396"/>
    </row>
    <row r="14" spans="1:14" ht="3" customHeight="1">
      <c r="A14" s="402"/>
      <c r="B14" s="405"/>
      <c r="C14" s="405"/>
      <c r="D14" s="405"/>
      <c r="E14" s="405"/>
      <c r="F14" s="405"/>
      <c r="G14" s="405"/>
      <c r="H14" s="406"/>
      <c r="I14" s="402"/>
      <c r="J14" s="401"/>
      <c r="K14" s="401"/>
      <c r="L14" s="401"/>
      <c r="M14" s="401"/>
    </row>
    <row r="15" spans="1:14" s="321" customFormat="1" ht="9" customHeight="1">
      <c r="A15" s="333">
        <v>1998</v>
      </c>
      <c r="B15" s="407"/>
      <c r="C15" s="407"/>
      <c r="D15" s="407"/>
      <c r="E15" s="407"/>
      <c r="F15" s="407"/>
      <c r="G15" s="407"/>
      <c r="H15" s="407"/>
      <c r="I15" s="407"/>
      <c r="J15" s="407"/>
      <c r="K15" s="407"/>
      <c r="L15" s="407"/>
      <c r="M15" s="407"/>
    </row>
    <row r="16" spans="1:14" s="321" customFormat="1" ht="9" customHeight="1">
      <c r="A16" s="306" t="s">
        <v>1</v>
      </c>
      <c r="B16" s="407">
        <f>SUM(B18:B49)</f>
        <v>296540.846945</v>
      </c>
      <c r="C16" s="407">
        <f t="shared" ref="C16:M16" si="0">SUM(C18:C49)</f>
        <v>76865.05203999998</v>
      </c>
      <c r="D16" s="407">
        <f t="shared" si="0"/>
        <v>4940.7429539999985</v>
      </c>
      <c r="E16" s="407">
        <f t="shared" si="0"/>
        <v>11770.853682999999</v>
      </c>
      <c r="F16" s="407">
        <f t="shared" si="0"/>
        <v>97000.155551999997</v>
      </c>
      <c r="G16" s="407">
        <f t="shared" si="0"/>
        <v>3192.4161290000006</v>
      </c>
      <c r="H16" s="407">
        <f t="shared" si="0"/>
        <v>20465.745471000002</v>
      </c>
      <c r="I16" s="407">
        <f t="shared" si="0"/>
        <v>0</v>
      </c>
      <c r="J16" s="407">
        <f t="shared" si="0"/>
        <v>49743.715594000001</v>
      </c>
      <c r="K16" s="407">
        <f t="shared" si="0"/>
        <v>8665.8073070000009</v>
      </c>
      <c r="L16" s="407">
        <f t="shared" si="0"/>
        <v>8782.2327359999999</v>
      </c>
      <c r="M16" s="407">
        <f t="shared" si="0"/>
        <v>15114.125478999998</v>
      </c>
      <c r="N16" s="304" t="s">
        <v>36</v>
      </c>
    </row>
    <row r="17" spans="1:14" s="321" customFormat="1" ht="3" customHeight="1">
      <c r="A17" s="333"/>
      <c r="B17" s="307"/>
      <c r="C17" s="307"/>
      <c r="D17" s="307"/>
      <c r="E17" s="307"/>
      <c r="F17" s="307"/>
      <c r="G17" s="307"/>
      <c r="H17" s="304"/>
      <c r="I17" s="304"/>
      <c r="J17" s="304"/>
      <c r="K17" s="304"/>
      <c r="L17" s="304"/>
      <c r="M17" s="304"/>
      <c r="N17" s="304" t="s">
        <v>36</v>
      </c>
    </row>
    <row r="18" spans="1:14" s="321" customFormat="1" ht="9" customHeight="1">
      <c r="A18" s="321" t="s">
        <v>2</v>
      </c>
      <c r="B18" s="303">
        <f>SUM(C18:M18)</f>
        <v>2968.6972970000002</v>
      </c>
      <c r="C18" s="303">
        <v>197.23781700000001</v>
      </c>
      <c r="D18" s="304">
        <v>21.716456000000001</v>
      </c>
      <c r="E18" s="304">
        <v>70.178804999999997</v>
      </c>
      <c r="F18" s="304">
        <v>1690.9856520000001</v>
      </c>
      <c r="G18" s="304">
        <v>26.961414999999999</v>
      </c>
      <c r="H18" s="304">
        <v>252.25605899999999</v>
      </c>
      <c r="I18" s="304">
        <v>0</v>
      </c>
      <c r="J18" s="304">
        <v>542.00616600000001</v>
      </c>
      <c r="K18" s="304">
        <v>23.575579000000001</v>
      </c>
      <c r="L18" s="304">
        <v>143.779348</v>
      </c>
      <c r="M18" s="304">
        <v>0</v>
      </c>
      <c r="N18" s="304" t="s">
        <v>36</v>
      </c>
    </row>
    <row r="19" spans="1:14" s="321" customFormat="1" ht="9" customHeight="1">
      <c r="A19" s="321" t="s">
        <v>3</v>
      </c>
      <c r="B19" s="304">
        <f t="shared" ref="B19:B49" si="1">SUM(C19:M19)</f>
        <v>14150.884999999998</v>
      </c>
      <c r="C19" s="304">
        <v>2094.9160000000002</v>
      </c>
      <c r="D19" s="304">
        <v>101.098</v>
      </c>
      <c r="E19" s="304">
        <v>225.673</v>
      </c>
      <c r="F19" s="304">
        <v>3658.2530000000002</v>
      </c>
      <c r="G19" s="304">
        <v>41.24</v>
      </c>
      <c r="H19" s="304">
        <v>322.262</v>
      </c>
      <c r="I19" s="304">
        <v>0</v>
      </c>
      <c r="J19" s="304">
        <v>986.64700000000005</v>
      </c>
      <c r="K19" s="304">
        <v>59.552999999999997</v>
      </c>
      <c r="L19" s="304">
        <v>322.53500000000003</v>
      </c>
      <c r="M19" s="304">
        <v>6338.7079999999996</v>
      </c>
      <c r="N19" s="304" t="s">
        <v>36</v>
      </c>
    </row>
    <row r="20" spans="1:14" s="321" customFormat="1" ht="9" customHeight="1">
      <c r="A20" s="321" t="s">
        <v>4</v>
      </c>
      <c r="B20" s="304">
        <f t="shared" si="1"/>
        <v>2107.9797619999999</v>
      </c>
      <c r="C20" s="304">
        <v>199.043352</v>
      </c>
      <c r="D20" s="304">
        <v>53.081176999999997</v>
      </c>
      <c r="E20" s="304">
        <v>128.785628</v>
      </c>
      <c r="F20" s="304">
        <v>1195.6131150000001</v>
      </c>
      <c r="G20" s="304">
        <v>18.514389999999999</v>
      </c>
      <c r="H20" s="304">
        <v>30.701080999999999</v>
      </c>
      <c r="I20" s="304">
        <v>0</v>
      </c>
      <c r="J20" s="304">
        <v>333.23212999999998</v>
      </c>
      <c r="K20" s="304">
        <v>87.663804999999996</v>
      </c>
      <c r="L20" s="304">
        <v>61.345084</v>
      </c>
      <c r="M20" s="304">
        <v>0</v>
      </c>
      <c r="N20" s="304" t="s">
        <v>36</v>
      </c>
    </row>
    <row r="21" spans="1:14" s="321" customFormat="1" ht="9" customHeight="1">
      <c r="A21" s="408" t="s">
        <v>5</v>
      </c>
      <c r="B21" s="323">
        <f t="shared" si="1"/>
        <v>4016.2293550000004</v>
      </c>
      <c r="C21" s="323">
        <v>1169.558736</v>
      </c>
      <c r="D21" s="323">
        <v>54.063847000000003</v>
      </c>
      <c r="E21" s="323">
        <v>150.31783999999999</v>
      </c>
      <c r="F21" s="323">
        <v>675.81962399999998</v>
      </c>
      <c r="G21" s="323">
        <v>28.720006999999999</v>
      </c>
      <c r="H21" s="323">
        <v>357.64100000000002</v>
      </c>
      <c r="I21" s="323">
        <v>0</v>
      </c>
      <c r="J21" s="323">
        <v>603.31935099999998</v>
      </c>
      <c r="K21" s="323">
        <v>140.35734600000001</v>
      </c>
      <c r="L21" s="323">
        <v>349.01759600000003</v>
      </c>
      <c r="M21" s="323">
        <v>487.41400800000002</v>
      </c>
      <c r="N21" s="304" t="s">
        <v>36</v>
      </c>
    </row>
    <row r="22" spans="1:14" s="321" customFormat="1" ht="9" customHeight="1">
      <c r="A22" s="379" t="s">
        <v>6</v>
      </c>
      <c r="B22" s="304">
        <f t="shared" si="1"/>
        <v>7307.2745959999993</v>
      </c>
      <c r="C22" s="304">
        <v>3878.2117830000002</v>
      </c>
      <c r="D22" s="304">
        <v>166.23763600000001</v>
      </c>
      <c r="E22" s="304">
        <v>366.21301</v>
      </c>
      <c r="F22" s="304">
        <v>540.327135</v>
      </c>
      <c r="G22" s="304">
        <v>66.421598000000003</v>
      </c>
      <c r="H22" s="304">
        <v>1017.197086</v>
      </c>
      <c r="I22" s="304">
        <v>0</v>
      </c>
      <c r="J22" s="304">
        <v>915.97961199999997</v>
      </c>
      <c r="K22" s="304">
        <v>176.02793199999999</v>
      </c>
      <c r="L22" s="304">
        <v>180.658804</v>
      </c>
      <c r="M22" s="304">
        <v>0</v>
      </c>
      <c r="N22" s="304" t="s">
        <v>36</v>
      </c>
    </row>
    <row r="23" spans="1:14" s="321" customFormat="1" ht="9" customHeight="1">
      <c r="A23" s="379" t="s">
        <v>7</v>
      </c>
      <c r="B23" s="304">
        <f t="shared" si="1"/>
        <v>2111.3102469999994</v>
      </c>
      <c r="C23" s="304">
        <v>225.22345999999999</v>
      </c>
      <c r="D23" s="304">
        <v>49.372314000000003</v>
      </c>
      <c r="E23" s="304">
        <v>63.533572999999997</v>
      </c>
      <c r="F23" s="304">
        <v>1117.9824779999999</v>
      </c>
      <c r="G23" s="304">
        <v>7.5238350000000001</v>
      </c>
      <c r="H23" s="304">
        <v>55.449464999999996</v>
      </c>
      <c r="I23" s="304">
        <v>0</v>
      </c>
      <c r="J23" s="304">
        <v>372.493922</v>
      </c>
      <c r="K23" s="304">
        <v>109.920299</v>
      </c>
      <c r="L23" s="304">
        <v>77.134793999999999</v>
      </c>
      <c r="M23" s="304">
        <v>32.676107000000002</v>
      </c>
      <c r="N23" s="304" t="s">
        <v>36</v>
      </c>
    </row>
    <row r="24" spans="1:14" s="321" customFormat="1" ht="9" customHeight="1">
      <c r="A24" s="379" t="s">
        <v>8</v>
      </c>
      <c r="B24" s="304">
        <f t="shared" si="1"/>
        <v>11593.141363000002</v>
      </c>
      <c r="C24" s="304">
        <v>5755.4619890000004</v>
      </c>
      <c r="D24" s="304">
        <v>284.17399399999999</v>
      </c>
      <c r="E24" s="304">
        <v>383.02513299999998</v>
      </c>
      <c r="F24" s="304">
        <v>1468.8251310000001</v>
      </c>
      <c r="G24" s="304">
        <v>97.909413000000001</v>
      </c>
      <c r="H24" s="304">
        <v>1482.8376169999999</v>
      </c>
      <c r="I24" s="304">
        <v>0</v>
      </c>
      <c r="J24" s="304">
        <v>1824.7065259999999</v>
      </c>
      <c r="K24" s="304">
        <v>262.80444799999998</v>
      </c>
      <c r="L24" s="304">
        <v>33.397112</v>
      </c>
      <c r="M24" s="304">
        <v>0</v>
      </c>
      <c r="N24" s="304" t="s">
        <v>36</v>
      </c>
    </row>
    <row r="25" spans="1:14" s="321" customFormat="1" ht="9" customHeight="1">
      <c r="A25" s="408" t="s">
        <v>9</v>
      </c>
      <c r="B25" s="323">
        <f t="shared" si="1"/>
        <v>9148.7264260000011</v>
      </c>
      <c r="C25" s="323">
        <v>1581.1607200000001</v>
      </c>
      <c r="D25" s="323">
        <v>125.381311</v>
      </c>
      <c r="E25" s="323">
        <v>237.55579299999999</v>
      </c>
      <c r="F25" s="323">
        <v>4431.7950890000002</v>
      </c>
      <c r="G25" s="323">
        <v>58.188690000000001</v>
      </c>
      <c r="H25" s="323">
        <v>870.81786899999997</v>
      </c>
      <c r="I25" s="323">
        <v>0</v>
      </c>
      <c r="J25" s="323">
        <v>1187.9075760000001</v>
      </c>
      <c r="K25" s="323">
        <v>203.848941</v>
      </c>
      <c r="L25" s="323">
        <v>194.897931</v>
      </c>
      <c r="M25" s="323">
        <v>257.172506</v>
      </c>
      <c r="N25" s="304" t="s">
        <v>36</v>
      </c>
    </row>
    <row r="26" spans="1:14" s="321" customFormat="1" ht="9" customHeight="1">
      <c r="A26" s="379" t="s">
        <v>198</v>
      </c>
      <c r="B26" s="304">
        <f t="shared" si="1"/>
        <v>41798.6247</v>
      </c>
      <c r="C26" s="304">
        <v>7509.3834999999999</v>
      </c>
      <c r="D26" s="304">
        <v>1582.184</v>
      </c>
      <c r="E26" s="304">
        <v>4966.2910000000002</v>
      </c>
      <c r="F26" s="304">
        <v>7381.4435000000003</v>
      </c>
      <c r="G26" s="304">
        <v>1444.576</v>
      </c>
      <c r="H26" s="304">
        <v>1853.2916</v>
      </c>
      <c r="I26" s="304">
        <v>0</v>
      </c>
      <c r="J26" s="316">
        <v>11377.441000000001</v>
      </c>
      <c r="K26" s="304">
        <v>2018.7239</v>
      </c>
      <c r="L26" s="304">
        <v>3665.2901999999999</v>
      </c>
      <c r="M26" s="304">
        <v>0</v>
      </c>
      <c r="N26" s="304" t="s">
        <v>36</v>
      </c>
    </row>
    <row r="27" spans="1:14" s="321" customFormat="1" ht="9" customHeight="1">
      <c r="A27" s="379" t="s">
        <v>11</v>
      </c>
      <c r="B27" s="304">
        <f t="shared" si="1"/>
        <v>4511.8656280000005</v>
      </c>
      <c r="C27" s="304">
        <v>283.746263</v>
      </c>
      <c r="D27" s="304">
        <v>0</v>
      </c>
      <c r="E27" s="304">
        <v>117.399151</v>
      </c>
      <c r="F27" s="304">
        <v>3117.2285689999999</v>
      </c>
      <c r="G27" s="304">
        <v>1.951106</v>
      </c>
      <c r="H27" s="304">
        <v>185.61337599999999</v>
      </c>
      <c r="I27" s="304">
        <v>0</v>
      </c>
      <c r="J27" s="304">
        <v>696.78608699999995</v>
      </c>
      <c r="K27" s="304">
        <v>49.334324000000002</v>
      </c>
      <c r="L27" s="304">
        <v>59.806752000000003</v>
      </c>
      <c r="M27" s="304">
        <v>0</v>
      </c>
      <c r="N27" s="304" t="s">
        <v>36</v>
      </c>
    </row>
    <row r="28" spans="1:14" s="321" customFormat="1" ht="9" customHeight="1">
      <c r="A28" s="379" t="s">
        <v>12</v>
      </c>
      <c r="B28" s="304">
        <f t="shared" si="1"/>
        <v>9722.1878730000026</v>
      </c>
      <c r="C28" s="304">
        <v>4531.3417829999999</v>
      </c>
      <c r="D28" s="304">
        <v>76.128821000000002</v>
      </c>
      <c r="E28" s="304">
        <v>255.39597800000001</v>
      </c>
      <c r="F28" s="304">
        <v>1825.0662199999999</v>
      </c>
      <c r="G28" s="304">
        <v>110.935669</v>
      </c>
      <c r="H28" s="304">
        <v>569.67094099999997</v>
      </c>
      <c r="I28" s="304">
        <v>0</v>
      </c>
      <c r="J28" s="304">
        <v>2241.9127389999999</v>
      </c>
      <c r="K28" s="304">
        <v>21.432047000000001</v>
      </c>
      <c r="L28" s="304">
        <v>63.303893000000002</v>
      </c>
      <c r="M28" s="304">
        <v>26.999782</v>
      </c>
      <c r="N28" s="304" t="s">
        <v>36</v>
      </c>
    </row>
    <row r="29" spans="1:14" s="321" customFormat="1" ht="9" customHeight="1">
      <c r="A29" s="408" t="s">
        <v>13</v>
      </c>
      <c r="B29" s="323">
        <f t="shared" si="1"/>
        <v>9495.8558860000012</v>
      </c>
      <c r="C29" s="323">
        <v>856.89260000000002</v>
      </c>
      <c r="D29" s="323">
        <v>62.048200000000001</v>
      </c>
      <c r="E29" s="323">
        <v>133.67310000000001</v>
      </c>
      <c r="F29" s="323">
        <v>5438.2376000000004</v>
      </c>
      <c r="G29" s="323">
        <v>57.266500000000001</v>
      </c>
      <c r="H29" s="323">
        <v>873.78340000000003</v>
      </c>
      <c r="I29" s="323">
        <v>0</v>
      </c>
      <c r="J29" s="323">
        <v>1466.9703999999999</v>
      </c>
      <c r="K29" s="323">
        <v>122.042</v>
      </c>
      <c r="L29" s="323">
        <v>484.94208600000002</v>
      </c>
      <c r="M29" s="323">
        <v>0</v>
      </c>
      <c r="N29" s="304" t="s">
        <v>36</v>
      </c>
    </row>
    <row r="30" spans="1:14" s="321" customFormat="1" ht="9" customHeight="1">
      <c r="A30" s="379" t="s">
        <v>14</v>
      </c>
      <c r="B30" s="304">
        <f t="shared" si="1"/>
        <v>6585.2536139999984</v>
      </c>
      <c r="C30" s="304">
        <v>397.17988100000002</v>
      </c>
      <c r="D30" s="304">
        <v>68.772660000000002</v>
      </c>
      <c r="E30" s="304">
        <v>207.205951</v>
      </c>
      <c r="F30" s="304">
        <v>3495.2118799999998</v>
      </c>
      <c r="G30" s="304">
        <v>4.677759</v>
      </c>
      <c r="H30" s="304">
        <v>509.74504999999999</v>
      </c>
      <c r="I30" s="304">
        <v>0</v>
      </c>
      <c r="J30" s="304">
        <v>845.52340400000003</v>
      </c>
      <c r="K30" s="304">
        <v>134.213516</v>
      </c>
      <c r="L30" s="304">
        <v>567.74177899999995</v>
      </c>
      <c r="M30" s="304">
        <v>354.98173400000002</v>
      </c>
      <c r="N30" s="304" t="s">
        <v>36</v>
      </c>
    </row>
    <row r="31" spans="1:14" s="321" customFormat="1" ht="9" customHeight="1">
      <c r="A31" s="379" t="s">
        <v>15</v>
      </c>
      <c r="B31" s="304">
        <f t="shared" si="1"/>
        <v>15354.357497000001</v>
      </c>
      <c r="C31" s="304">
        <v>6601.4560080000001</v>
      </c>
      <c r="D31" s="304">
        <v>164.18508600000001</v>
      </c>
      <c r="E31" s="304">
        <v>300.09961900000002</v>
      </c>
      <c r="F31" s="304">
        <v>2906.7028679999999</v>
      </c>
      <c r="G31" s="304">
        <v>419.070761</v>
      </c>
      <c r="H31" s="304">
        <v>1107.2734230000001</v>
      </c>
      <c r="I31" s="304">
        <v>0</v>
      </c>
      <c r="J31" s="304">
        <v>2750.5132490000001</v>
      </c>
      <c r="K31" s="304">
        <v>389.407242</v>
      </c>
      <c r="L31" s="304">
        <v>59.857942999999999</v>
      </c>
      <c r="M31" s="304">
        <v>655.79129799999998</v>
      </c>
      <c r="N31" s="304" t="s">
        <v>36</v>
      </c>
    </row>
    <row r="32" spans="1:14" s="321" customFormat="1" ht="9" customHeight="1">
      <c r="A32" s="379" t="s">
        <v>16</v>
      </c>
      <c r="B32" s="304">
        <f t="shared" si="1"/>
        <v>25461.446800000002</v>
      </c>
      <c r="C32" s="304">
        <v>7839.8671999999997</v>
      </c>
      <c r="D32" s="304">
        <v>374.72500000000002</v>
      </c>
      <c r="E32" s="304">
        <v>505.38060000000002</v>
      </c>
      <c r="F32" s="304">
        <v>8922.1582999999991</v>
      </c>
      <c r="G32" s="304">
        <v>79.333200000000005</v>
      </c>
      <c r="H32" s="304">
        <v>1366.2755</v>
      </c>
      <c r="I32" s="304">
        <v>0</v>
      </c>
      <c r="J32" s="304">
        <v>4336.4345999999996</v>
      </c>
      <c r="K32" s="304">
        <v>2037.2724000000001</v>
      </c>
      <c r="L32" s="304">
        <v>0</v>
      </c>
      <c r="M32" s="304">
        <v>0</v>
      </c>
      <c r="N32" s="304" t="s">
        <v>36</v>
      </c>
    </row>
    <row r="33" spans="1:14" s="321" customFormat="1" ht="9" customHeight="1">
      <c r="A33" s="408" t="s">
        <v>17</v>
      </c>
      <c r="B33" s="323">
        <f t="shared" si="1"/>
        <v>9575.2182529999991</v>
      </c>
      <c r="C33" s="323">
        <v>5483.3725219999997</v>
      </c>
      <c r="D33" s="323">
        <v>243.39465300000001</v>
      </c>
      <c r="E33" s="323">
        <v>305.86999700000001</v>
      </c>
      <c r="F33" s="323">
        <v>1249.551475</v>
      </c>
      <c r="G33" s="323">
        <v>31.526662000000002</v>
      </c>
      <c r="H33" s="323">
        <v>685.49870699999997</v>
      </c>
      <c r="I33" s="323">
        <v>0</v>
      </c>
      <c r="J33" s="323">
        <v>1548.4048560000001</v>
      </c>
      <c r="K33" s="323">
        <v>14.723082</v>
      </c>
      <c r="L33" s="323">
        <v>12.876298999999999</v>
      </c>
      <c r="M33" s="323">
        <v>0</v>
      </c>
      <c r="N33" s="304" t="s">
        <v>36</v>
      </c>
    </row>
    <row r="34" spans="1:14" s="321" customFormat="1" ht="9" customHeight="1">
      <c r="A34" s="379" t="s">
        <v>18</v>
      </c>
      <c r="B34" s="304">
        <f t="shared" si="1"/>
        <v>4561.4880000000003</v>
      </c>
      <c r="C34" s="304">
        <v>483.18987700000002</v>
      </c>
      <c r="D34" s="304">
        <v>53.167805999999999</v>
      </c>
      <c r="E34" s="304">
        <v>80.292223000000007</v>
      </c>
      <c r="F34" s="304">
        <v>2516.5578340000002</v>
      </c>
      <c r="G34" s="304">
        <v>10.11026</v>
      </c>
      <c r="H34" s="304">
        <v>394.44900000000001</v>
      </c>
      <c r="I34" s="304">
        <v>0</v>
      </c>
      <c r="J34" s="304">
        <v>808.18399999999997</v>
      </c>
      <c r="K34" s="304">
        <v>215.53700000000001</v>
      </c>
      <c r="L34" s="304">
        <v>0</v>
      </c>
      <c r="M34" s="304">
        <v>0</v>
      </c>
      <c r="N34" s="304" t="s">
        <v>36</v>
      </c>
    </row>
    <row r="35" spans="1:14" s="321" customFormat="1" ht="9" customHeight="1">
      <c r="A35" s="379" t="s">
        <v>19</v>
      </c>
      <c r="B35" s="304">
        <f t="shared" si="1"/>
        <v>3660.9699979999996</v>
      </c>
      <c r="C35" s="304">
        <v>384.08962000000002</v>
      </c>
      <c r="D35" s="304">
        <v>47.297345999999997</v>
      </c>
      <c r="E35" s="304">
        <v>57.306680999999998</v>
      </c>
      <c r="F35" s="304">
        <v>1930.4014199999999</v>
      </c>
      <c r="G35" s="304">
        <v>9.2860209999999999</v>
      </c>
      <c r="H35" s="304">
        <v>494.80644799999999</v>
      </c>
      <c r="I35" s="304">
        <v>0</v>
      </c>
      <c r="J35" s="304">
        <v>522.52423799999997</v>
      </c>
      <c r="K35" s="304">
        <v>59.931451000000003</v>
      </c>
      <c r="L35" s="304">
        <v>137.15695500000001</v>
      </c>
      <c r="M35" s="304">
        <v>18.169817999999999</v>
      </c>
      <c r="N35" s="304" t="s">
        <v>36</v>
      </c>
    </row>
    <row r="36" spans="1:14" s="321" customFormat="1" ht="9" customHeight="1">
      <c r="A36" s="379" t="s">
        <v>20</v>
      </c>
      <c r="B36" s="304">
        <f t="shared" si="1"/>
        <v>19082.224267000001</v>
      </c>
      <c r="C36" s="304">
        <v>5146.1621670000004</v>
      </c>
      <c r="D36" s="304">
        <v>115.449358</v>
      </c>
      <c r="E36" s="304">
        <v>336.53267299999999</v>
      </c>
      <c r="F36" s="304">
        <v>3213.596039</v>
      </c>
      <c r="G36" s="304">
        <v>26.914408000000002</v>
      </c>
      <c r="H36" s="304">
        <v>300.01588500000003</v>
      </c>
      <c r="I36" s="304">
        <v>0</v>
      </c>
      <c r="J36" s="304">
        <v>1730.2853030000001</v>
      </c>
      <c r="K36" s="304">
        <v>615.70394799999997</v>
      </c>
      <c r="L36" s="304">
        <v>898.69094800000005</v>
      </c>
      <c r="M36" s="304">
        <v>6698.8735379999998</v>
      </c>
      <c r="N36" s="304" t="s">
        <v>36</v>
      </c>
    </row>
    <row r="37" spans="1:14" s="321" customFormat="1" ht="9" customHeight="1">
      <c r="A37" s="408" t="s">
        <v>21</v>
      </c>
      <c r="B37" s="323">
        <f t="shared" si="1"/>
        <v>8032.5487189999994</v>
      </c>
      <c r="C37" s="323">
        <v>778.50206300000002</v>
      </c>
      <c r="D37" s="323">
        <v>104.69881599999999</v>
      </c>
      <c r="E37" s="323">
        <v>219.11152100000001</v>
      </c>
      <c r="F37" s="323">
        <v>5564.9372199999998</v>
      </c>
      <c r="G37" s="323">
        <v>3.4804460000000002</v>
      </c>
      <c r="H37" s="323">
        <v>292.31558699999999</v>
      </c>
      <c r="I37" s="323">
        <v>0</v>
      </c>
      <c r="J37" s="323">
        <v>851.26021800000001</v>
      </c>
      <c r="K37" s="323">
        <v>108.49533700000001</v>
      </c>
      <c r="L37" s="323">
        <v>43.450741000000001</v>
      </c>
      <c r="M37" s="323">
        <v>66.296769999999995</v>
      </c>
      <c r="N37" s="304" t="s">
        <v>36</v>
      </c>
    </row>
    <row r="38" spans="1:14" s="321" customFormat="1" ht="9" customHeight="1">
      <c r="A38" s="379" t="s">
        <v>22</v>
      </c>
      <c r="B38" s="304">
        <f t="shared" si="1"/>
        <v>11279.4879</v>
      </c>
      <c r="C38" s="304">
        <v>5129.7687999999998</v>
      </c>
      <c r="D38" s="304">
        <v>144.85589999999999</v>
      </c>
      <c r="E38" s="304">
        <v>485.54410000000001</v>
      </c>
      <c r="F38" s="304">
        <v>2319.4393</v>
      </c>
      <c r="G38" s="304">
        <v>70.327799999999996</v>
      </c>
      <c r="H38" s="304">
        <v>798.00199999999995</v>
      </c>
      <c r="I38" s="304">
        <v>0</v>
      </c>
      <c r="J38" s="304">
        <v>2213.1750000000002</v>
      </c>
      <c r="K38" s="304">
        <v>9.4120000000000008</v>
      </c>
      <c r="L38" s="304">
        <v>108.96299999999999</v>
      </c>
      <c r="M38" s="304">
        <v>0</v>
      </c>
      <c r="N38" s="304" t="s">
        <v>36</v>
      </c>
    </row>
    <row r="39" spans="1:14" s="321" customFormat="1" ht="9" customHeight="1">
      <c r="A39" s="379" t="s">
        <v>23</v>
      </c>
      <c r="B39" s="304">
        <f t="shared" si="1"/>
        <v>4370.4411310000005</v>
      </c>
      <c r="C39" s="304">
        <v>515.74333899999999</v>
      </c>
      <c r="D39" s="304">
        <v>35.421810000000001</v>
      </c>
      <c r="E39" s="304">
        <v>73.394372000000004</v>
      </c>
      <c r="F39" s="304">
        <v>2449.4806440000002</v>
      </c>
      <c r="G39" s="304">
        <v>23.412001</v>
      </c>
      <c r="H39" s="304">
        <v>642.04359199999999</v>
      </c>
      <c r="I39" s="304">
        <v>0</v>
      </c>
      <c r="J39" s="304">
        <v>501.18682899999999</v>
      </c>
      <c r="K39" s="304">
        <v>106.566367</v>
      </c>
      <c r="L39" s="304">
        <v>23.192177000000001</v>
      </c>
      <c r="M39" s="304">
        <v>0</v>
      </c>
      <c r="N39" s="304" t="s">
        <v>36</v>
      </c>
    </row>
    <row r="40" spans="1:14" s="321" customFormat="1" ht="9" customHeight="1">
      <c r="A40" s="379" t="s">
        <v>24</v>
      </c>
      <c r="B40" s="304">
        <f t="shared" si="1"/>
        <v>3593.4269830000003</v>
      </c>
      <c r="C40" s="304">
        <v>280.65001100000001</v>
      </c>
      <c r="D40" s="304">
        <v>48.270705</v>
      </c>
      <c r="E40" s="304">
        <v>180.331987</v>
      </c>
      <c r="F40" s="304">
        <v>1792.3610530000001</v>
      </c>
      <c r="G40" s="304">
        <v>23.106871000000002</v>
      </c>
      <c r="H40" s="304">
        <v>343.40977500000002</v>
      </c>
      <c r="I40" s="304">
        <v>0</v>
      </c>
      <c r="J40" s="304">
        <v>501.29568399999999</v>
      </c>
      <c r="K40" s="304">
        <v>72.182096000000001</v>
      </c>
      <c r="L40" s="304">
        <v>305.32721099999998</v>
      </c>
      <c r="M40" s="304">
        <v>46.491590000000002</v>
      </c>
      <c r="N40" s="304" t="s">
        <v>36</v>
      </c>
    </row>
    <row r="41" spans="1:14" s="321" customFormat="1" ht="9" customHeight="1">
      <c r="A41" s="408" t="s">
        <v>25</v>
      </c>
      <c r="B41" s="323">
        <f t="shared" si="1"/>
        <v>5801.6429999999991</v>
      </c>
      <c r="C41" s="323">
        <v>888.22299999999996</v>
      </c>
      <c r="D41" s="323">
        <v>46.302999999999997</v>
      </c>
      <c r="E41" s="323">
        <v>75.584000000000003</v>
      </c>
      <c r="F41" s="323">
        <v>3483.3829999999998</v>
      </c>
      <c r="G41" s="323">
        <v>15.079000000000001</v>
      </c>
      <c r="H41" s="323">
        <v>130.83000000000001</v>
      </c>
      <c r="I41" s="323">
        <v>0</v>
      </c>
      <c r="J41" s="323">
        <v>1056.174</v>
      </c>
      <c r="K41" s="323">
        <v>92.960999999999999</v>
      </c>
      <c r="L41" s="323">
        <v>13.106</v>
      </c>
      <c r="M41" s="323">
        <v>0</v>
      </c>
      <c r="N41" s="304" t="s">
        <v>36</v>
      </c>
    </row>
    <row r="42" spans="1:14" s="321" customFormat="1" ht="9" customHeight="1">
      <c r="A42" s="379" t="s">
        <v>26</v>
      </c>
      <c r="B42" s="304">
        <f t="shared" si="1"/>
        <v>6794.8923450000002</v>
      </c>
      <c r="C42" s="304">
        <v>1237.3262110000001</v>
      </c>
      <c r="D42" s="304">
        <v>27.302323999999999</v>
      </c>
      <c r="E42" s="304">
        <v>153.525015</v>
      </c>
      <c r="F42" s="304">
        <v>3637.4235159999998</v>
      </c>
      <c r="G42" s="304">
        <v>8.5749420000000001</v>
      </c>
      <c r="H42" s="304">
        <v>397.43374</v>
      </c>
      <c r="I42" s="304">
        <v>0</v>
      </c>
      <c r="J42" s="304">
        <v>997.094292</v>
      </c>
      <c r="K42" s="304">
        <v>336.21230500000001</v>
      </c>
      <c r="L42" s="304">
        <v>0</v>
      </c>
      <c r="M42" s="304">
        <v>0</v>
      </c>
      <c r="N42" s="304" t="s">
        <v>36</v>
      </c>
    </row>
    <row r="43" spans="1:14" s="321" customFormat="1" ht="9" customHeight="1">
      <c r="A43" s="379" t="s">
        <v>27</v>
      </c>
      <c r="B43" s="304">
        <f t="shared" si="1"/>
        <v>7115.5660000000007</v>
      </c>
      <c r="C43" s="304">
        <v>1558.0940000000001</v>
      </c>
      <c r="D43" s="304">
        <v>151.74799999999999</v>
      </c>
      <c r="E43" s="304">
        <v>275.07799999999997</v>
      </c>
      <c r="F43" s="304">
        <v>3205.9119999999998</v>
      </c>
      <c r="G43" s="304">
        <v>36.063000000000002</v>
      </c>
      <c r="H43" s="304">
        <v>418.98099999999999</v>
      </c>
      <c r="I43" s="304">
        <v>0</v>
      </c>
      <c r="J43" s="304">
        <v>1198.443</v>
      </c>
      <c r="K43" s="304">
        <v>265.13799999999998</v>
      </c>
      <c r="L43" s="304">
        <v>6.109</v>
      </c>
      <c r="M43" s="304">
        <v>0</v>
      </c>
      <c r="N43" s="304" t="s">
        <v>36</v>
      </c>
    </row>
    <row r="44" spans="1:14" s="321" customFormat="1" ht="9" customHeight="1">
      <c r="A44" s="379" t="s">
        <v>28</v>
      </c>
      <c r="B44" s="304">
        <f t="shared" si="1"/>
        <v>9801.1326840000002</v>
      </c>
      <c r="C44" s="304">
        <v>1905.307732</v>
      </c>
      <c r="D44" s="304">
        <v>345.74872199999999</v>
      </c>
      <c r="E44" s="304">
        <v>628.32221600000003</v>
      </c>
      <c r="F44" s="304">
        <v>3849.8274449999999</v>
      </c>
      <c r="G44" s="304">
        <v>68.213031999999998</v>
      </c>
      <c r="H44" s="304">
        <v>317.46919200000002</v>
      </c>
      <c r="I44" s="304">
        <v>0</v>
      </c>
      <c r="J44" s="304">
        <v>1596.459666</v>
      </c>
      <c r="K44" s="304">
        <v>685.35067500000002</v>
      </c>
      <c r="L44" s="304">
        <v>404.43400400000002</v>
      </c>
      <c r="M44" s="304">
        <v>0</v>
      </c>
      <c r="N44" s="304" t="s">
        <v>36</v>
      </c>
    </row>
    <row r="45" spans="1:14" s="321" customFormat="1" ht="9" customHeight="1">
      <c r="A45" s="408" t="s">
        <v>29</v>
      </c>
      <c r="B45" s="323">
        <f t="shared" si="1"/>
        <v>8325.0750000000007</v>
      </c>
      <c r="C45" s="323">
        <v>656.08199999999999</v>
      </c>
      <c r="D45" s="323">
        <v>77.971000000000004</v>
      </c>
      <c r="E45" s="323">
        <v>174.75800000000001</v>
      </c>
      <c r="F45" s="323">
        <v>3990.5070000000001</v>
      </c>
      <c r="G45" s="323">
        <v>16.492999999999999</v>
      </c>
      <c r="H45" s="323">
        <v>2359.509</v>
      </c>
      <c r="I45" s="323">
        <v>0</v>
      </c>
      <c r="J45" s="323">
        <v>1014.165</v>
      </c>
      <c r="K45" s="323">
        <v>35.590000000000003</v>
      </c>
      <c r="L45" s="323">
        <v>0</v>
      </c>
      <c r="M45" s="323">
        <v>0</v>
      </c>
      <c r="N45" s="304" t="s">
        <v>36</v>
      </c>
    </row>
    <row r="46" spans="1:14" s="321" customFormat="1" ht="9" customHeight="1">
      <c r="A46" s="379" t="s">
        <v>30</v>
      </c>
      <c r="B46" s="304">
        <f t="shared" si="1"/>
        <v>3183.0360729999998</v>
      </c>
      <c r="C46" s="304">
        <v>456.15817900000002</v>
      </c>
      <c r="D46" s="304">
        <v>37.862692000000003</v>
      </c>
      <c r="E46" s="304">
        <v>99.429761999999997</v>
      </c>
      <c r="F46" s="304">
        <v>1715.6814589999999</v>
      </c>
      <c r="G46" s="304">
        <v>2.73645</v>
      </c>
      <c r="H46" s="304">
        <v>77.577271999999994</v>
      </c>
      <c r="I46" s="304">
        <v>0</v>
      </c>
      <c r="J46" s="304">
        <v>683.48255200000006</v>
      </c>
      <c r="K46" s="304">
        <v>14.018913</v>
      </c>
      <c r="L46" s="304">
        <v>77.897022000000007</v>
      </c>
      <c r="M46" s="304">
        <v>18.191772</v>
      </c>
      <c r="N46" s="304" t="s">
        <v>36</v>
      </c>
    </row>
    <row r="47" spans="1:14" s="321" customFormat="1" ht="9" customHeight="1">
      <c r="A47" s="379" t="s">
        <v>31</v>
      </c>
      <c r="B47" s="304">
        <f t="shared" si="1"/>
        <v>18608.795000000002</v>
      </c>
      <c r="C47" s="304">
        <v>7795.6809999999996</v>
      </c>
      <c r="D47" s="304">
        <v>165.31200000000001</v>
      </c>
      <c r="E47" s="304">
        <v>373.827</v>
      </c>
      <c r="F47" s="304">
        <v>5160.18</v>
      </c>
      <c r="G47" s="304">
        <v>364.77199999999999</v>
      </c>
      <c r="H47" s="304">
        <v>1356.431</v>
      </c>
      <c r="I47" s="304">
        <v>0</v>
      </c>
      <c r="J47" s="304">
        <v>2907.5929999999998</v>
      </c>
      <c r="K47" s="304">
        <v>0</v>
      </c>
      <c r="L47" s="304">
        <v>484.99900000000002</v>
      </c>
      <c r="M47" s="304">
        <v>0</v>
      </c>
      <c r="N47" s="304" t="s">
        <v>36</v>
      </c>
    </row>
    <row r="48" spans="1:14" s="321" customFormat="1" ht="9" customHeight="1">
      <c r="A48" s="379" t="s">
        <v>32</v>
      </c>
      <c r="B48" s="304">
        <f t="shared" si="1"/>
        <v>2440.4007130000005</v>
      </c>
      <c r="C48" s="304">
        <v>805.34605599999998</v>
      </c>
      <c r="D48" s="304">
        <v>112.77032</v>
      </c>
      <c r="E48" s="304">
        <v>141.21795499999999</v>
      </c>
      <c r="F48" s="304">
        <v>445.16812299999998</v>
      </c>
      <c r="G48" s="304">
        <v>19.029893000000001</v>
      </c>
      <c r="H48" s="304">
        <v>245.89290099999999</v>
      </c>
      <c r="I48" s="304">
        <v>0</v>
      </c>
      <c r="J48" s="304">
        <v>503.02678900000001</v>
      </c>
      <c r="K48" s="304">
        <v>167.13710900000001</v>
      </c>
      <c r="L48" s="304">
        <v>0.81156700000000004</v>
      </c>
      <c r="M48" s="304">
        <v>0</v>
      </c>
      <c r="N48" s="304" t="s">
        <v>36</v>
      </c>
    </row>
    <row r="49" spans="1:14" s="321" customFormat="1" ht="9" customHeight="1">
      <c r="A49" s="409" t="s">
        <v>33</v>
      </c>
      <c r="B49" s="323">
        <f t="shared" si="1"/>
        <v>3980.6648350000005</v>
      </c>
      <c r="C49" s="323">
        <v>240.67437100000001</v>
      </c>
      <c r="D49" s="323">
        <v>0</v>
      </c>
      <c r="E49" s="323">
        <v>0</v>
      </c>
      <c r="F49" s="323">
        <v>2610.097863</v>
      </c>
      <c r="G49" s="323">
        <v>0</v>
      </c>
      <c r="H49" s="323">
        <v>356.264905</v>
      </c>
      <c r="I49" s="323">
        <v>0</v>
      </c>
      <c r="J49" s="323">
        <v>629.08740499999999</v>
      </c>
      <c r="K49" s="323">
        <v>30.671244999999999</v>
      </c>
      <c r="L49" s="323">
        <v>1.5104900000000001</v>
      </c>
      <c r="M49" s="323">
        <v>112.35855599999999</v>
      </c>
      <c r="N49" s="304" t="s">
        <v>36</v>
      </c>
    </row>
    <row r="50" spans="1:14" s="321" customFormat="1" ht="9" customHeight="1">
      <c r="B50" s="315"/>
      <c r="C50" s="315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04" t="s">
        <v>36</v>
      </c>
    </row>
    <row r="51" spans="1:14" s="321" customFormat="1" ht="9" customHeight="1">
      <c r="A51" s="333">
        <v>1999</v>
      </c>
      <c r="B51" s="407"/>
      <c r="C51" s="407"/>
      <c r="D51" s="407"/>
      <c r="E51" s="407"/>
      <c r="F51" s="407"/>
      <c r="G51" s="407"/>
      <c r="H51" s="407"/>
      <c r="I51" s="407"/>
      <c r="J51" s="407"/>
      <c r="K51" s="407"/>
      <c r="L51" s="407"/>
      <c r="M51" s="407"/>
      <c r="N51" s="304"/>
    </row>
    <row r="52" spans="1:14" s="321" customFormat="1" ht="9" customHeight="1">
      <c r="A52" s="306" t="s">
        <v>1</v>
      </c>
      <c r="B52" s="407">
        <f>SUM(B54:B85)</f>
        <v>370301.08569600002</v>
      </c>
      <c r="C52" s="407">
        <f t="shared" ref="C52:M52" si="2">SUM(C54:C85)</f>
        <v>94819.90457199997</v>
      </c>
      <c r="D52" s="407">
        <f t="shared" si="2"/>
        <v>5322.2356650000002</v>
      </c>
      <c r="E52" s="407">
        <f t="shared" si="2"/>
        <v>13748.403085999997</v>
      </c>
      <c r="F52" s="407">
        <f t="shared" si="2"/>
        <v>121854.85787000002</v>
      </c>
      <c r="G52" s="407">
        <f t="shared" si="2"/>
        <v>3014.3258249999999</v>
      </c>
      <c r="H52" s="407">
        <f t="shared" si="2"/>
        <v>25378.482617000005</v>
      </c>
      <c r="I52" s="407">
        <f t="shared" si="2"/>
        <v>927.08413100000007</v>
      </c>
      <c r="J52" s="407">
        <f t="shared" si="2"/>
        <v>69144.748431</v>
      </c>
      <c r="K52" s="407">
        <f t="shared" si="2"/>
        <v>9848.2234229999976</v>
      </c>
      <c r="L52" s="407">
        <f t="shared" si="2"/>
        <v>8851.8194270000004</v>
      </c>
      <c r="M52" s="407">
        <f t="shared" si="2"/>
        <v>17391.000648999994</v>
      </c>
      <c r="N52" s="304" t="s">
        <v>36</v>
      </c>
    </row>
    <row r="53" spans="1:14" s="321" customFormat="1" ht="3" customHeight="1">
      <c r="A53" s="333"/>
      <c r="B53" s="307"/>
      <c r="C53" s="307"/>
      <c r="D53" s="307"/>
      <c r="E53" s="307"/>
      <c r="F53" s="307"/>
      <c r="G53" s="307"/>
      <c r="H53" s="304"/>
      <c r="I53" s="304"/>
      <c r="J53" s="304"/>
      <c r="K53" s="304"/>
      <c r="L53" s="304"/>
      <c r="M53" s="304"/>
      <c r="N53" s="304" t="s">
        <v>36</v>
      </c>
    </row>
    <row r="54" spans="1:14" s="321" customFormat="1" ht="9" customHeight="1">
      <c r="A54" s="321" t="s">
        <v>2</v>
      </c>
      <c r="B54" s="303">
        <f>SUM(C54:M54)</f>
        <v>3679.4540949999996</v>
      </c>
      <c r="C54" s="304">
        <v>277.30643600000002</v>
      </c>
      <c r="D54" s="304">
        <v>33.391359999999999</v>
      </c>
      <c r="E54" s="304">
        <v>73.546645999999996</v>
      </c>
      <c r="F54" s="304">
        <v>2071.9737100000002</v>
      </c>
      <c r="G54" s="304">
        <v>59.128003</v>
      </c>
      <c r="H54" s="304">
        <v>373.96693099999999</v>
      </c>
      <c r="I54" s="304">
        <v>0</v>
      </c>
      <c r="J54" s="304">
        <v>694.05554400000005</v>
      </c>
      <c r="K54" s="304">
        <v>15.494551</v>
      </c>
      <c r="L54" s="304">
        <v>77.610913999999994</v>
      </c>
      <c r="M54" s="304">
        <v>2.98</v>
      </c>
      <c r="N54" s="304" t="s">
        <v>36</v>
      </c>
    </row>
    <row r="55" spans="1:14" s="321" customFormat="1" ht="9" customHeight="1">
      <c r="A55" s="321" t="s">
        <v>3</v>
      </c>
      <c r="B55" s="304">
        <f t="shared" ref="B55:B85" si="3">SUM(C55:M55)</f>
        <v>17319.540999999997</v>
      </c>
      <c r="C55" s="304">
        <v>2554.7579999999998</v>
      </c>
      <c r="D55" s="304">
        <v>83.003</v>
      </c>
      <c r="E55" s="304">
        <v>274.20499999999998</v>
      </c>
      <c r="F55" s="304">
        <v>4409.3050000000003</v>
      </c>
      <c r="G55" s="304">
        <v>46.406999999999996</v>
      </c>
      <c r="H55" s="304">
        <v>559.673</v>
      </c>
      <c r="I55" s="304">
        <v>0</v>
      </c>
      <c r="J55" s="304">
        <v>1324.0060000000001</v>
      </c>
      <c r="K55" s="304">
        <v>29.076000000000001</v>
      </c>
      <c r="L55" s="304">
        <v>225.15899999999999</v>
      </c>
      <c r="M55" s="304">
        <v>7813.9489999999996</v>
      </c>
      <c r="N55" s="304" t="s">
        <v>36</v>
      </c>
    </row>
    <row r="56" spans="1:14" s="321" customFormat="1" ht="9" customHeight="1">
      <c r="A56" s="321" t="s">
        <v>4</v>
      </c>
      <c r="B56" s="304">
        <f t="shared" si="3"/>
        <v>2384.4450000000002</v>
      </c>
      <c r="C56" s="304">
        <v>221.71799999999999</v>
      </c>
      <c r="D56" s="304">
        <v>55.597999999999999</v>
      </c>
      <c r="E56" s="304">
        <v>110.435</v>
      </c>
      <c r="F56" s="304">
        <v>1485.681</v>
      </c>
      <c r="G56" s="304">
        <v>27.198</v>
      </c>
      <c r="H56" s="304">
        <v>15.515000000000001</v>
      </c>
      <c r="I56" s="304">
        <v>22.783999999999999</v>
      </c>
      <c r="J56" s="304">
        <v>369.96499999999997</v>
      </c>
      <c r="K56" s="304">
        <v>75.551000000000002</v>
      </c>
      <c r="L56" s="304">
        <v>0</v>
      </c>
      <c r="M56" s="304">
        <v>0</v>
      </c>
      <c r="N56" s="304" t="s">
        <v>36</v>
      </c>
    </row>
    <row r="57" spans="1:14" s="321" customFormat="1" ht="9" customHeight="1">
      <c r="A57" s="408" t="s">
        <v>5</v>
      </c>
      <c r="B57" s="323">
        <f t="shared" si="3"/>
        <v>5162.522183</v>
      </c>
      <c r="C57" s="323">
        <v>1446.1603889999999</v>
      </c>
      <c r="D57" s="323">
        <v>62.478140000000003</v>
      </c>
      <c r="E57" s="323">
        <v>176.73339999999999</v>
      </c>
      <c r="F57" s="323">
        <v>921.48920899999996</v>
      </c>
      <c r="G57" s="323">
        <v>10.582454</v>
      </c>
      <c r="H57" s="323">
        <v>499.000788</v>
      </c>
      <c r="I57" s="323">
        <v>0</v>
      </c>
      <c r="J57" s="323">
        <v>759.99557200000004</v>
      </c>
      <c r="K57" s="323">
        <v>45.317233000000002</v>
      </c>
      <c r="L57" s="323">
        <v>604.29251199999999</v>
      </c>
      <c r="M57" s="323">
        <v>636.472486</v>
      </c>
      <c r="N57" s="304" t="s">
        <v>36</v>
      </c>
    </row>
    <row r="58" spans="1:14" s="321" customFormat="1" ht="9" customHeight="1">
      <c r="A58" s="379" t="s">
        <v>6</v>
      </c>
      <c r="B58" s="304">
        <f t="shared" si="3"/>
        <v>8841.3877490000013</v>
      </c>
      <c r="C58" s="304">
        <v>4815.4210320000002</v>
      </c>
      <c r="D58" s="304">
        <v>204.76616200000001</v>
      </c>
      <c r="E58" s="304">
        <v>478.31774899999999</v>
      </c>
      <c r="F58" s="304">
        <v>934.23529900000005</v>
      </c>
      <c r="G58" s="304">
        <v>36.144143</v>
      </c>
      <c r="H58" s="304">
        <v>950.83996300000001</v>
      </c>
      <c r="I58" s="304">
        <v>0</v>
      </c>
      <c r="J58" s="304">
        <v>1257.1542489999999</v>
      </c>
      <c r="K58" s="304">
        <v>164.509152</v>
      </c>
      <c r="L58" s="304">
        <v>0</v>
      </c>
      <c r="M58" s="304">
        <v>0</v>
      </c>
      <c r="N58" s="304" t="s">
        <v>36</v>
      </c>
    </row>
    <row r="59" spans="1:14" s="321" customFormat="1" ht="9" customHeight="1">
      <c r="A59" s="379" t="s">
        <v>7</v>
      </c>
      <c r="B59" s="304">
        <f t="shared" si="3"/>
        <v>2508.4789179999998</v>
      </c>
      <c r="C59" s="304">
        <v>291.44883199999998</v>
      </c>
      <c r="D59" s="304">
        <v>67.148988000000003</v>
      </c>
      <c r="E59" s="304">
        <v>77.747585999999998</v>
      </c>
      <c r="F59" s="304">
        <v>1384.938742</v>
      </c>
      <c r="G59" s="304">
        <v>9.8790359999999993</v>
      </c>
      <c r="H59" s="304">
        <v>70.316449000000006</v>
      </c>
      <c r="I59" s="304">
        <v>0</v>
      </c>
      <c r="J59" s="304">
        <v>479.554372</v>
      </c>
      <c r="K59" s="304">
        <v>61.606969999999997</v>
      </c>
      <c r="L59" s="304">
        <v>0</v>
      </c>
      <c r="M59" s="304">
        <v>65.837942999999996</v>
      </c>
      <c r="N59" s="304" t="s">
        <v>36</v>
      </c>
    </row>
    <row r="60" spans="1:14" s="321" customFormat="1" ht="9" customHeight="1">
      <c r="A60" s="379" t="s">
        <v>8</v>
      </c>
      <c r="B60" s="304">
        <f t="shared" si="3"/>
        <v>15075.332406</v>
      </c>
      <c r="C60" s="304">
        <v>6610.5214139999998</v>
      </c>
      <c r="D60" s="304">
        <v>313.61568699999998</v>
      </c>
      <c r="E60" s="304">
        <v>510.37120199999998</v>
      </c>
      <c r="F60" s="304">
        <v>2510.968856</v>
      </c>
      <c r="G60" s="304">
        <v>161.89737600000001</v>
      </c>
      <c r="H60" s="304">
        <v>1511.774408</v>
      </c>
      <c r="I60" s="304">
        <v>0</v>
      </c>
      <c r="J60" s="304">
        <v>2965.6598760000002</v>
      </c>
      <c r="K60" s="304">
        <v>226.44274899999999</v>
      </c>
      <c r="L60" s="304">
        <v>264.08083800000003</v>
      </c>
      <c r="M60" s="304">
        <v>0</v>
      </c>
      <c r="N60" s="304" t="s">
        <v>36</v>
      </c>
    </row>
    <row r="61" spans="1:14" s="321" customFormat="1" ht="9" customHeight="1">
      <c r="A61" s="408" t="s">
        <v>9</v>
      </c>
      <c r="B61" s="323">
        <f t="shared" si="3"/>
        <v>11453.265087000002</v>
      </c>
      <c r="C61" s="323">
        <v>2222.2499299999999</v>
      </c>
      <c r="D61" s="323">
        <v>56.51247</v>
      </c>
      <c r="E61" s="323">
        <v>36.884573000000003</v>
      </c>
      <c r="F61" s="323">
        <v>5764.2559229999997</v>
      </c>
      <c r="G61" s="323">
        <v>0</v>
      </c>
      <c r="H61" s="323">
        <v>1340.9155189999999</v>
      </c>
      <c r="I61" s="323">
        <v>0</v>
      </c>
      <c r="J61" s="323">
        <v>1712.2699210000001</v>
      </c>
      <c r="K61" s="323">
        <v>124.299874</v>
      </c>
      <c r="L61" s="323">
        <v>195.87687700000001</v>
      </c>
      <c r="M61" s="323">
        <v>0</v>
      </c>
      <c r="N61" s="304" t="s">
        <v>36</v>
      </c>
    </row>
    <row r="62" spans="1:14" s="321" customFormat="1" ht="9" customHeight="1">
      <c r="A62" s="379" t="s">
        <v>198</v>
      </c>
      <c r="B62" s="304">
        <f t="shared" si="3"/>
        <v>46897.4931</v>
      </c>
      <c r="C62" s="304">
        <v>9451.61</v>
      </c>
      <c r="D62" s="304">
        <v>1581.26</v>
      </c>
      <c r="E62" s="304">
        <v>5579.4492</v>
      </c>
      <c r="F62" s="304">
        <v>9197.2746999999999</v>
      </c>
      <c r="G62" s="304">
        <v>1303.5755999999999</v>
      </c>
      <c r="H62" s="304">
        <v>1627.6837</v>
      </c>
      <c r="I62" s="304">
        <v>4</v>
      </c>
      <c r="J62" s="316">
        <v>13697.572</v>
      </c>
      <c r="K62" s="304">
        <v>2688.0464000000002</v>
      </c>
      <c r="L62" s="304">
        <v>1767.0215000000001</v>
      </c>
      <c r="M62" s="304">
        <v>0</v>
      </c>
      <c r="N62" s="304" t="s">
        <v>36</v>
      </c>
    </row>
    <row r="63" spans="1:14" s="321" customFormat="1" ht="9" customHeight="1">
      <c r="A63" s="379" t="s">
        <v>11</v>
      </c>
      <c r="B63" s="304">
        <f t="shared" si="3"/>
        <v>5856.4523479999998</v>
      </c>
      <c r="C63" s="304">
        <v>1055.87724</v>
      </c>
      <c r="D63" s="304">
        <v>0</v>
      </c>
      <c r="E63" s="304">
        <v>148.579735</v>
      </c>
      <c r="F63" s="304">
        <v>3298.391842</v>
      </c>
      <c r="G63" s="304">
        <v>1.288033</v>
      </c>
      <c r="H63" s="304">
        <v>298.24533700000001</v>
      </c>
      <c r="I63" s="304">
        <v>0</v>
      </c>
      <c r="J63" s="304">
        <v>952.69940599999995</v>
      </c>
      <c r="K63" s="304">
        <v>81.963567999999995</v>
      </c>
      <c r="L63" s="304">
        <v>19.407187</v>
      </c>
      <c r="M63" s="304">
        <v>0</v>
      </c>
      <c r="N63" s="304" t="s">
        <v>36</v>
      </c>
    </row>
    <row r="64" spans="1:14" s="321" customFormat="1" ht="9" customHeight="1">
      <c r="A64" s="379" t="s">
        <v>12</v>
      </c>
      <c r="B64" s="304">
        <f t="shared" si="3"/>
        <v>12367.729525999999</v>
      </c>
      <c r="C64" s="304">
        <v>5671.0131090000004</v>
      </c>
      <c r="D64" s="304">
        <v>105.040108</v>
      </c>
      <c r="E64" s="304">
        <v>303.41564399999999</v>
      </c>
      <c r="F64" s="304">
        <v>2766.8247889999998</v>
      </c>
      <c r="G64" s="304">
        <v>164.34810200000001</v>
      </c>
      <c r="H64" s="304">
        <v>355.448734</v>
      </c>
      <c r="I64" s="304">
        <v>279.324276</v>
      </c>
      <c r="J64" s="304">
        <v>2684.3645740000002</v>
      </c>
      <c r="K64" s="304">
        <v>35.535834000000001</v>
      </c>
      <c r="L64" s="304">
        <v>0</v>
      </c>
      <c r="M64" s="304">
        <v>2.4143560000000002</v>
      </c>
      <c r="N64" s="304" t="s">
        <v>36</v>
      </c>
    </row>
    <row r="65" spans="1:14" s="321" customFormat="1" ht="9" customHeight="1">
      <c r="A65" s="408" t="s">
        <v>13</v>
      </c>
      <c r="B65" s="323">
        <f t="shared" si="3"/>
        <v>12048.693300000001</v>
      </c>
      <c r="C65" s="323">
        <v>930.6</v>
      </c>
      <c r="D65" s="323">
        <v>71</v>
      </c>
      <c r="E65" s="323">
        <v>549.6</v>
      </c>
      <c r="F65" s="323">
        <v>6142.8</v>
      </c>
      <c r="G65" s="323">
        <v>32.200000000000003</v>
      </c>
      <c r="H65" s="323">
        <v>1239.0009</v>
      </c>
      <c r="I65" s="323">
        <v>0</v>
      </c>
      <c r="J65" s="323">
        <v>2209.5073000000002</v>
      </c>
      <c r="K65" s="323">
        <v>256.8</v>
      </c>
      <c r="L65" s="323">
        <v>617.18510000000003</v>
      </c>
      <c r="M65" s="323">
        <v>0</v>
      </c>
      <c r="N65" s="304" t="s">
        <v>36</v>
      </c>
    </row>
    <row r="66" spans="1:14" s="321" customFormat="1" ht="9" customHeight="1">
      <c r="A66" s="379" t="s">
        <v>14</v>
      </c>
      <c r="B66" s="304">
        <f t="shared" si="3"/>
        <v>7633.6256309999999</v>
      </c>
      <c r="C66" s="304">
        <v>400.24699900000002</v>
      </c>
      <c r="D66" s="304">
        <v>66.648156</v>
      </c>
      <c r="E66" s="304">
        <v>157.61690400000001</v>
      </c>
      <c r="F66" s="304">
        <v>4570.0033480000002</v>
      </c>
      <c r="G66" s="304">
        <v>8.0343040000000006</v>
      </c>
      <c r="H66" s="304">
        <v>871.71245699999997</v>
      </c>
      <c r="I66" s="304">
        <v>0</v>
      </c>
      <c r="J66" s="304">
        <v>1504.2414200000001</v>
      </c>
      <c r="K66" s="304">
        <v>0</v>
      </c>
      <c r="L66" s="304">
        <v>0</v>
      </c>
      <c r="M66" s="304">
        <v>55.122042999999998</v>
      </c>
      <c r="N66" s="304" t="s">
        <v>36</v>
      </c>
    </row>
    <row r="67" spans="1:14" s="321" customFormat="1" ht="9" customHeight="1">
      <c r="A67" s="379" t="s">
        <v>15</v>
      </c>
      <c r="B67" s="304">
        <f t="shared" si="3"/>
        <v>19521.006064999994</v>
      </c>
      <c r="C67" s="304">
        <v>8228.8299499999994</v>
      </c>
      <c r="D67" s="304">
        <v>225.460508</v>
      </c>
      <c r="E67" s="304">
        <v>362.74966999999998</v>
      </c>
      <c r="F67" s="304">
        <v>3881.785468</v>
      </c>
      <c r="G67" s="304">
        <v>378.79036600000001</v>
      </c>
      <c r="H67" s="304">
        <v>1263.091878</v>
      </c>
      <c r="I67" s="304">
        <v>0</v>
      </c>
      <c r="J67" s="304">
        <v>3922.4598759999999</v>
      </c>
      <c r="K67" s="304">
        <v>481.35285900000002</v>
      </c>
      <c r="L67" s="304">
        <v>73.488927000000004</v>
      </c>
      <c r="M67" s="304">
        <v>702.99656300000004</v>
      </c>
      <c r="N67" s="304" t="s">
        <v>36</v>
      </c>
    </row>
    <row r="68" spans="1:14" s="321" customFormat="1" ht="9" customHeight="1">
      <c r="A68" s="379" t="s">
        <v>16</v>
      </c>
      <c r="B68" s="304">
        <f t="shared" si="3"/>
        <v>33677.239000000001</v>
      </c>
      <c r="C68" s="304">
        <v>9832.3973999999998</v>
      </c>
      <c r="D68" s="304">
        <v>379.81420000000003</v>
      </c>
      <c r="E68" s="304">
        <v>562.25779999999997</v>
      </c>
      <c r="F68" s="304">
        <v>12366.184999999999</v>
      </c>
      <c r="G68" s="304">
        <v>33.995399999999997</v>
      </c>
      <c r="H68" s="304">
        <v>1981.3783000000001</v>
      </c>
      <c r="I68" s="304">
        <v>0</v>
      </c>
      <c r="J68" s="304">
        <v>6132.4562999999998</v>
      </c>
      <c r="K68" s="304">
        <v>2388.7546000000002</v>
      </c>
      <c r="L68" s="304">
        <v>0</v>
      </c>
      <c r="M68" s="304">
        <v>0</v>
      </c>
      <c r="N68" s="304" t="s">
        <v>36</v>
      </c>
    </row>
    <row r="69" spans="1:14" s="321" customFormat="1" ht="9" customHeight="1">
      <c r="A69" s="408" t="s">
        <v>17</v>
      </c>
      <c r="B69" s="323">
        <f t="shared" si="3"/>
        <v>11889.351610000002</v>
      </c>
      <c r="C69" s="323">
        <v>6642.5510000000004</v>
      </c>
      <c r="D69" s="323">
        <v>265.81956200000002</v>
      </c>
      <c r="E69" s="323">
        <v>457.88816300000002</v>
      </c>
      <c r="F69" s="323">
        <v>1242.624378</v>
      </c>
      <c r="G69" s="323">
        <v>35.407553999999998</v>
      </c>
      <c r="H69" s="323">
        <v>939.34879699999999</v>
      </c>
      <c r="I69" s="323">
        <v>5.586932</v>
      </c>
      <c r="J69" s="323">
        <v>2275.2269860000001</v>
      </c>
      <c r="K69" s="323">
        <v>11.317584999999999</v>
      </c>
      <c r="L69" s="323">
        <v>13.580653</v>
      </c>
      <c r="M69" s="323">
        <v>0</v>
      </c>
      <c r="N69" s="304" t="s">
        <v>36</v>
      </c>
    </row>
    <row r="70" spans="1:14" s="321" customFormat="1" ht="9" customHeight="1">
      <c r="A70" s="379" t="s">
        <v>18</v>
      </c>
      <c r="B70" s="304">
        <f t="shared" si="3"/>
        <v>5535.3579999999993</v>
      </c>
      <c r="C70" s="304">
        <v>525.41617900000006</v>
      </c>
      <c r="D70" s="304">
        <v>62.683884999999997</v>
      </c>
      <c r="E70" s="304">
        <v>87.289935999999997</v>
      </c>
      <c r="F70" s="304">
        <v>3338.212</v>
      </c>
      <c r="G70" s="304">
        <v>13.814</v>
      </c>
      <c r="H70" s="304">
        <v>250.48699999999999</v>
      </c>
      <c r="I70" s="304">
        <v>0</v>
      </c>
      <c r="J70" s="304">
        <v>1052.3320000000001</v>
      </c>
      <c r="K70" s="304">
        <v>205.12299999999999</v>
      </c>
      <c r="L70" s="304">
        <v>0</v>
      </c>
      <c r="M70" s="304">
        <v>0</v>
      </c>
      <c r="N70" s="304" t="s">
        <v>36</v>
      </c>
    </row>
    <row r="71" spans="1:14" s="321" customFormat="1" ht="9" customHeight="1">
      <c r="A71" s="379" t="s">
        <v>19</v>
      </c>
      <c r="B71" s="304">
        <f t="shared" si="3"/>
        <v>4414.2637489999997</v>
      </c>
      <c r="C71" s="304">
        <v>452.74121300000002</v>
      </c>
      <c r="D71" s="304">
        <v>58.253061000000002</v>
      </c>
      <c r="E71" s="304">
        <v>61.598314999999999</v>
      </c>
      <c r="F71" s="304">
        <v>2462.463456</v>
      </c>
      <c r="G71" s="304">
        <v>4.2276720000000001</v>
      </c>
      <c r="H71" s="304">
        <v>430.75909100000001</v>
      </c>
      <c r="I71" s="304">
        <v>0</v>
      </c>
      <c r="J71" s="304">
        <v>694.06883100000005</v>
      </c>
      <c r="K71" s="304">
        <v>0</v>
      </c>
      <c r="L71" s="304">
        <v>219.126677</v>
      </c>
      <c r="M71" s="304">
        <v>31.025433</v>
      </c>
      <c r="N71" s="304" t="s">
        <v>36</v>
      </c>
    </row>
    <row r="72" spans="1:14" s="321" customFormat="1" ht="9" customHeight="1">
      <c r="A72" s="379" t="s">
        <v>20</v>
      </c>
      <c r="B72" s="304">
        <f t="shared" si="3"/>
        <v>23885.890955000003</v>
      </c>
      <c r="C72" s="304">
        <v>6114.3992509999998</v>
      </c>
      <c r="D72" s="304">
        <v>229.995666</v>
      </c>
      <c r="E72" s="304">
        <v>406.48972600000002</v>
      </c>
      <c r="F72" s="304">
        <v>4491.2399720000003</v>
      </c>
      <c r="G72" s="304">
        <v>41.181139000000002</v>
      </c>
      <c r="H72" s="304">
        <v>392.40132299999999</v>
      </c>
      <c r="I72" s="304">
        <v>0</v>
      </c>
      <c r="J72" s="304">
        <v>2333.6246550000001</v>
      </c>
      <c r="K72" s="304">
        <v>638.57085700000005</v>
      </c>
      <c r="L72" s="304">
        <v>1381.245662</v>
      </c>
      <c r="M72" s="304">
        <v>7856.7427040000002</v>
      </c>
      <c r="N72" s="304" t="s">
        <v>36</v>
      </c>
    </row>
    <row r="73" spans="1:14" s="321" customFormat="1" ht="9" customHeight="1">
      <c r="A73" s="408" t="s">
        <v>21</v>
      </c>
      <c r="B73" s="323">
        <f t="shared" si="3"/>
        <v>11094.874107</v>
      </c>
      <c r="C73" s="323">
        <v>1092.437645</v>
      </c>
      <c r="D73" s="323">
        <v>123.239074</v>
      </c>
      <c r="E73" s="323">
        <v>231.690729</v>
      </c>
      <c r="F73" s="323">
        <v>6537.4958900000001</v>
      </c>
      <c r="G73" s="323">
        <v>15.222089</v>
      </c>
      <c r="H73" s="323">
        <v>271.13489299999998</v>
      </c>
      <c r="I73" s="323">
        <v>0</v>
      </c>
      <c r="J73" s="323">
        <v>2415.7625069999999</v>
      </c>
      <c r="K73" s="323">
        <v>127.27528599999999</v>
      </c>
      <c r="L73" s="323">
        <v>269.25398799999999</v>
      </c>
      <c r="M73" s="323">
        <v>11.362005999999999</v>
      </c>
      <c r="N73" s="304" t="s">
        <v>36</v>
      </c>
    </row>
    <row r="74" spans="1:14" s="321" customFormat="1" ht="9" customHeight="1">
      <c r="A74" s="379" t="s">
        <v>22</v>
      </c>
      <c r="B74" s="304">
        <f t="shared" si="3"/>
        <v>15062.870499999999</v>
      </c>
      <c r="C74" s="304">
        <v>6157.7891</v>
      </c>
      <c r="D74" s="304">
        <v>170.55019999999999</v>
      </c>
      <c r="E74" s="304">
        <v>688.8442</v>
      </c>
      <c r="F74" s="304">
        <v>2636.4225000000001</v>
      </c>
      <c r="G74" s="304">
        <v>80.933099999999996</v>
      </c>
      <c r="H74" s="304">
        <v>747.46990000000005</v>
      </c>
      <c r="I74" s="304">
        <v>0</v>
      </c>
      <c r="J74" s="304">
        <v>3477.9290999999998</v>
      </c>
      <c r="K74" s="304">
        <v>371.66719999999998</v>
      </c>
      <c r="L74" s="304">
        <v>731.26520000000005</v>
      </c>
      <c r="M74" s="304">
        <v>0</v>
      </c>
      <c r="N74" s="304" t="s">
        <v>36</v>
      </c>
    </row>
    <row r="75" spans="1:14" s="321" customFormat="1" ht="9" customHeight="1">
      <c r="A75" s="379" t="s">
        <v>23</v>
      </c>
      <c r="B75" s="304">
        <f t="shared" si="3"/>
        <v>5690.9569230000006</v>
      </c>
      <c r="C75" s="304">
        <v>626.94670099999996</v>
      </c>
      <c r="D75" s="304">
        <v>43.625154999999999</v>
      </c>
      <c r="E75" s="304">
        <v>79.864591000000004</v>
      </c>
      <c r="F75" s="304">
        <v>3032.8956069999999</v>
      </c>
      <c r="G75" s="304">
        <v>37.716315000000002</v>
      </c>
      <c r="H75" s="304">
        <v>612.59314600000005</v>
      </c>
      <c r="I75" s="304">
        <v>0</v>
      </c>
      <c r="J75" s="304">
        <v>969.43880000000001</v>
      </c>
      <c r="K75" s="304">
        <v>237.92719</v>
      </c>
      <c r="L75" s="304">
        <v>0</v>
      </c>
      <c r="M75" s="304">
        <v>49.949418000000001</v>
      </c>
      <c r="N75" s="304" t="s">
        <v>36</v>
      </c>
    </row>
    <row r="76" spans="1:14" s="321" customFormat="1" ht="9" customHeight="1">
      <c r="A76" s="379" t="s">
        <v>24</v>
      </c>
      <c r="B76" s="304">
        <f t="shared" si="3"/>
        <v>4395.6257070000001</v>
      </c>
      <c r="C76" s="304">
        <v>448.73758600000002</v>
      </c>
      <c r="D76" s="304">
        <v>62.626264999999997</v>
      </c>
      <c r="E76" s="304">
        <v>207.28355199999999</v>
      </c>
      <c r="F76" s="304">
        <v>2352.6818509999998</v>
      </c>
      <c r="G76" s="304">
        <v>36.510896000000002</v>
      </c>
      <c r="H76" s="304">
        <v>246.247499</v>
      </c>
      <c r="I76" s="304">
        <v>0</v>
      </c>
      <c r="J76" s="304">
        <v>654.19937900000002</v>
      </c>
      <c r="K76" s="304">
        <v>137.617514</v>
      </c>
      <c r="L76" s="304">
        <v>239.51458299999999</v>
      </c>
      <c r="M76" s="304">
        <v>10.206581999999999</v>
      </c>
      <c r="N76" s="304" t="s">
        <v>36</v>
      </c>
    </row>
    <row r="77" spans="1:14" s="321" customFormat="1" ht="9" customHeight="1">
      <c r="A77" s="408" t="s">
        <v>25</v>
      </c>
      <c r="B77" s="323">
        <f t="shared" si="3"/>
        <v>7593.2240000000002</v>
      </c>
      <c r="C77" s="323">
        <v>1103.6980000000001</v>
      </c>
      <c r="D77" s="323">
        <v>62.521000000000001</v>
      </c>
      <c r="E77" s="323">
        <v>84.566999999999993</v>
      </c>
      <c r="F77" s="323">
        <v>4367.9470000000001</v>
      </c>
      <c r="G77" s="323">
        <v>3.5779999999999998</v>
      </c>
      <c r="H77" s="323">
        <v>334.46899999999999</v>
      </c>
      <c r="I77" s="323">
        <v>0</v>
      </c>
      <c r="J77" s="323">
        <v>1472.078</v>
      </c>
      <c r="K77" s="323">
        <v>164.36600000000001</v>
      </c>
      <c r="L77" s="323">
        <v>0</v>
      </c>
      <c r="M77" s="323">
        <v>0</v>
      </c>
      <c r="N77" s="304" t="s">
        <v>36</v>
      </c>
    </row>
    <row r="78" spans="1:14" s="321" customFormat="1" ht="9" customHeight="1">
      <c r="A78" s="379" t="s">
        <v>26</v>
      </c>
      <c r="B78" s="304">
        <f t="shared" si="3"/>
        <v>8545.4001999999982</v>
      </c>
      <c r="C78" s="304">
        <v>1455.886679</v>
      </c>
      <c r="D78" s="304">
        <v>34.310074</v>
      </c>
      <c r="E78" s="304">
        <v>184.84839600000001</v>
      </c>
      <c r="F78" s="304">
        <v>4538.6319739999999</v>
      </c>
      <c r="G78" s="304">
        <v>0</v>
      </c>
      <c r="H78" s="304">
        <v>822.55588999999998</v>
      </c>
      <c r="I78" s="304">
        <v>0</v>
      </c>
      <c r="J78" s="304">
        <v>1356.3281509999999</v>
      </c>
      <c r="K78" s="304">
        <v>152.83903599999999</v>
      </c>
      <c r="L78" s="304">
        <v>0</v>
      </c>
      <c r="M78" s="304">
        <v>0</v>
      </c>
      <c r="N78" s="304" t="s">
        <v>36</v>
      </c>
    </row>
    <row r="79" spans="1:14" s="321" customFormat="1" ht="9" customHeight="1">
      <c r="A79" s="379" t="s">
        <v>27</v>
      </c>
      <c r="B79" s="304">
        <f t="shared" si="3"/>
        <v>9240.9580000000005</v>
      </c>
      <c r="C79" s="304">
        <v>1995.293741</v>
      </c>
      <c r="D79" s="304">
        <v>170.99199999999999</v>
      </c>
      <c r="E79" s="304">
        <v>272.887</v>
      </c>
      <c r="F79" s="304">
        <v>4131.6662589999996</v>
      </c>
      <c r="G79" s="304">
        <v>35.781999999999996</v>
      </c>
      <c r="H79" s="304">
        <v>706.14800000000002</v>
      </c>
      <c r="I79" s="304">
        <v>0</v>
      </c>
      <c r="J79" s="304">
        <v>1508.046</v>
      </c>
      <c r="K79" s="304">
        <v>356.59500000000003</v>
      </c>
      <c r="L79" s="304">
        <v>63.548000000000002</v>
      </c>
      <c r="M79" s="304">
        <v>0</v>
      </c>
      <c r="N79" s="304" t="s">
        <v>36</v>
      </c>
    </row>
    <row r="80" spans="1:14" s="321" customFormat="1" ht="9" customHeight="1">
      <c r="A80" s="379" t="s">
        <v>28</v>
      </c>
      <c r="B80" s="304">
        <f t="shared" si="3"/>
        <v>11492.971856</v>
      </c>
      <c r="C80" s="304">
        <v>854.46333200000004</v>
      </c>
      <c r="D80" s="304">
        <v>177.19488200000001</v>
      </c>
      <c r="E80" s="304">
        <v>594.135086</v>
      </c>
      <c r="F80" s="304">
        <v>5211.855286</v>
      </c>
      <c r="G80" s="304">
        <v>59.565274000000002</v>
      </c>
      <c r="H80" s="304">
        <v>1915.4692540000001</v>
      </c>
      <c r="I80" s="304">
        <v>0</v>
      </c>
      <c r="J80" s="304">
        <v>2076.8986669999999</v>
      </c>
      <c r="K80" s="304">
        <v>120.672646</v>
      </c>
      <c r="L80" s="304">
        <v>482.71742899999998</v>
      </c>
      <c r="M80" s="304">
        <v>0</v>
      </c>
      <c r="N80" s="304" t="s">
        <v>36</v>
      </c>
    </row>
    <row r="81" spans="1:14" s="321" customFormat="1" ht="9" customHeight="1">
      <c r="A81" s="408" t="s">
        <v>29</v>
      </c>
      <c r="B81" s="323">
        <f t="shared" si="3"/>
        <v>11109.754000000001</v>
      </c>
      <c r="C81" s="323">
        <v>1014.465</v>
      </c>
      <c r="D81" s="323">
        <v>73.709000000000003</v>
      </c>
      <c r="E81" s="323">
        <v>181.672</v>
      </c>
      <c r="F81" s="323">
        <v>5807.8649999999998</v>
      </c>
      <c r="G81" s="323">
        <v>17.475999999999999</v>
      </c>
      <c r="H81" s="323">
        <v>2195.6729999999998</v>
      </c>
      <c r="I81" s="323">
        <v>0</v>
      </c>
      <c r="J81" s="323">
        <v>1554.2</v>
      </c>
      <c r="K81" s="323">
        <v>263.88600000000002</v>
      </c>
      <c r="L81" s="323">
        <v>0.80800000000000005</v>
      </c>
      <c r="M81" s="323">
        <v>0</v>
      </c>
      <c r="N81" s="304" t="s">
        <v>36</v>
      </c>
    </row>
    <row r="82" spans="1:14" s="321" customFormat="1" ht="9" customHeight="1">
      <c r="A82" s="379" t="s">
        <v>30</v>
      </c>
      <c r="B82" s="304">
        <f t="shared" si="3"/>
        <v>3699.3032929999999</v>
      </c>
      <c r="C82" s="304">
        <v>513.03286400000002</v>
      </c>
      <c r="D82" s="304">
        <v>40.245159999999998</v>
      </c>
      <c r="E82" s="304">
        <v>84.520621000000006</v>
      </c>
      <c r="F82" s="304">
        <v>1867.1046100000001</v>
      </c>
      <c r="G82" s="304">
        <v>16.505595</v>
      </c>
      <c r="H82" s="304">
        <v>124.01247100000001</v>
      </c>
      <c r="I82" s="304">
        <v>7.8329230000000001</v>
      </c>
      <c r="J82" s="304">
        <v>732.40563999999995</v>
      </c>
      <c r="K82" s="304">
        <v>13.085604</v>
      </c>
      <c r="L82" s="304">
        <v>224.73780600000001</v>
      </c>
      <c r="M82" s="304">
        <v>75.819998999999996</v>
      </c>
      <c r="N82" s="304" t="s">
        <v>36</v>
      </c>
    </row>
    <row r="83" spans="1:14" s="321" customFormat="1" ht="9" customHeight="1">
      <c r="A83" s="379" t="s">
        <v>31</v>
      </c>
      <c r="B83" s="304">
        <f t="shared" si="3"/>
        <v>23988.995000000003</v>
      </c>
      <c r="C83" s="304">
        <v>9861.2099999999991</v>
      </c>
      <c r="D83" s="304">
        <v>323.89999999999998</v>
      </c>
      <c r="E83" s="304">
        <v>573.87699999999995</v>
      </c>
      <c r="F83" s="304">
        <v>4774.3</v>
      </c>
      <c r="G83" s="304">
        <v>314.012</v>
      </c>
      <c r="H83" s="304">
        <v>1666.616</v>
      </c>
      <c r="I83" s="304">
        <v>607.55600000000004</v>
      </c>
      <c r="J83" s="304">
        <v>4253.97</v>
      </c>
      <c r="K83" s="304">
        <v>252.88900000000001</v>
      </c>
      <c r="L83" s="304">
        <v>1298.77</v>
      </c>
      <c r="M83" s="304">
        <v>61.895000000000003</v>
      </c>
      <c r="N83" s="304" t="s">
        <v>36</v>
      </c>
    </row>
    <row r="84" spans="1:14" s="321" customFormat="1" ht="9" customHeight="1">
      <c r="A84" s="379" t="s">
        <v>32</v>
      </c>
      <c r="B84" s="304">
        <f t="shared" si="3"/>
        <v>2803.5261639999994</v>
      </c>
      <c r="C84" s="304">
        <v>957.39791300000002</v>
      </c>
      <c r="D84" s="304">
        <v>116.83390199999999</v>
      </c>
      <c r="E84" s="304">
        <v>149.03666200000001</v>
      </c>
      <c r="F84" s="304">
        <v>531.51009799999997</v>
      </c>
      <c r="G84" s="304">
        <v>28.926373999999999</v>
      </c>
      <c r="H84" s="304">
        <v>330.92696799999999</v>
      </c>
      <c r="I84" s="304">
        <v>0</v>
      </c>
      <c r="J84" s="304">
        <v>597.58043999999995</v>
      </c>
      <c r="K84" s="304">
        <v>91.313806999999997</v>
      </c>
      <c r="L84" s="316">
        <v>0</v>
      </c>
      <c r="M84" s="304">
        <v>0</v>
      </c>
      <c r="N84" s="304" t="s">
        <v>36</v>
      </c>
    </row>
    <row r="85" spans="1:14" s="321" customFormat="1" ht="9" customHeight="1">
      <c r="A85" s="409" t="s">
        <v>33</v>
      </c>
      <c r="B85" s="323">
        <f t="shared" si="3"/>
        <v>5431.0962240000008</v>
      </c>
      <c r="C85" s="323">
        <v>993.27963699999998</v>
      </c>
      <c r="D85" s="323">
        <v>0</v>
      </c>
      <c r="E85" s="323">
        <v>0</v>
      </c>
      <c r="F85" s="323">
        <v>2823.829103</v>
      </c>
      <c r="G85" s="323">
        <v>0</v>
      </c>
      <c r="H85" s="323">
        <v>433.60702099999997</v>
      </c>
      <c r="I85" s="323">
        <v>0</v>
      </c>
      <c r="J85" s="323">
        <v>1054.6978650000001</v>
      </c>
      <c r="K85" s="323">
        <v>28.326908</v>
      </c>
      <c r="L85" s="323">
        <v>83.128574</v>
      </c>
      <c r="M85" s="323">
        <v>14.227116000000001</v>
      </c>
      <c r="N85" s="304" t="s">
        <v>36</v>
      </c>
    </row>
    <row r="86" spans="1:14" s="321" customFormat="1" ht="9" customHeight="1">
      <c r="A86" s="379"/>
      <c r="B86" s="315"/>
      <c r="C86" s="315"/>
      <c r="D86" s="315"/>
      <c r="E86" s="315"/>
      <c r="F86" s="315"/>
      <c r="G86" s="315"/>
      <c r="H86" s="315"/>
      <c r="I86" s="315"/>
      <c r="J86" s="315"/>
      <c r="K86" s="315"/>
      <c r="L86" s="315"/>
      <c r="M86" s="315"/>
      <c r="N86" s="304" t="s">
        <v>36</v>
      </c>
    </row>
    <row r="87" spans="1:14" s="321" customFormat="1" ht="9" customHeight="1">
      <c r="A87" s="333">
        <v>2000</v>
      </c>
      <c r="B87" s="407"/>
      <c r="C87" s="407"/>
      <c r="D87" s="407"/>
      <c r="E87" s="407"/>
      <c r="F87" s="407"/>
      <c r="G87" s="407"/>
      <c r="H87" s="407"/>
      <c r="I87" s="407"/>
      <c r="J87" s="407"/>
      <c r="K87" s="407"/>
      <c r="L87" s="407"/>
      <c r="M87" s="407"/>
      <c r="N87" s="304"/>
    </row>
    <row r="88" spans="1:14" s="321" customFormat="1" ht="9" customHeight="1">
      <c r="A88" s="306" t="s">
        <v>1</v>
      </c>
      <c r="B88" s="407">
        <f>SUM(B90:B121)</f>
        <v>451270.82666900003</v>
      </c>
      <c r="C88" s="407">
        <f t="shared" ref="C88:L88" si="4">SUM(C90:C121)</f>
        <v>114502.983932</v>
      </c>
      <c r="D88" s="407">
        <f t="shared" si="4"/>
        <v>6287.2925329999998</v>
      </c>
      <c r="E88" s="407">
        <f t="shared" si="4"/>
        <v>17337.769</v>
      </c>
      <c r="F88" s="407">
        <f t="shared" si="4"/>
        <v>160621.17404300001</v>
      </c>
      <c r="G88" s="407">
        <f t="shared" si="4"/>
        <v>3367.1470960000001</v>
      </c>
      <c r="H88" s="407">
        <f t="shared" si="4"/>
        <v>32137.480014000001</v>
      </c>
      <c r="I88" s="407">
        <f t="shared" si="4"/>
        <v>2027.5168970000002</v>
      </c>
      <c r="J88" s="407">
        <f t="shared" si="4"/>
        <v>83233.555210999999</v>
      </c>
      <c r="K88" s="407">
        <f t="shared" si="4"/>
        <v>10609.387748000001</v>
      </c>
      <c r="L88" s="407">
        <f t="shared" si="4"/>
        <v>9311.3054510000002</v>
      </c>
      <c r="M88" s="410">
        <f>SUM(M90:M121)+1</f>
        <v>11836.214743999999</v>
      </c>
      <c r="N88" s="304" t="s">
        <v>36</v>
      </c>
    </row>
    <row r="89" spans="1:14" s="321" customFormat="1" ht="3" customHeight="1">
      <c r="A89" s="333"/>
      <c r="B89" s="307"/>
      <c r="C89" s="307"/>
      <c r="D89" s="307"/>
      <c r="E89" s="307"/>
      <c r="F89" s="307"/>
      <c r="G89" s="307"/>
      <c r="H89" s="304"/>
      <c r="I89" s="304"/>
      <c r="J89" s="304"/>
      <c r="K89" s="304"/>
      <c r="L89" s="304"/>
      <c r="M89" s="304"/>
      <c r="N89" s="304" t="s">
        <v>36</v>
      </c>
    </row>
    <row r="90" spans="1:14" s="321" customFormat="1" ht="9" customHeight="1">
      <c r="A90" s="321" t="s">
        <v>2</v>
      </c>
      <c r="B90" s="303">
        <f>SUM(C90:M90)</f>
        <v>4633.5787410000003</v>
      </c>
      <c r="C90" s="304">
        <v>367.24876699999999</v>
      </c>
      <c r="D90" s="304">
        <v>77.545169999999999</v>
      </c>
      <c r="E90" s="304">
        <v>98.990337999999994</v>
      </c>
      <c r="F90" s="304">
        <v>2650.8433460000001</v>
      </c>
      <c r="G90" s="304">
        <v>36.574930999999999</v>
      </c>
      <c r="H90" s="304">
        <v>592.68740000000003</v>
      </c>
      <c r="I90" s="304">
        <v>0</v>
      </c>
      <c r="J90" s="304">
        <v>788.70748500000002</v>
      </c>
      <c r="K90" s="304">
        <v>8.9377709999999997</v>
      </c>
      <c r="L90" s="304">
        <v>0</v>
      </c>
      <c r="M90" s="304">
        <v>12.043533</v>
      </c>
      <c r="N90" s="304" t="s">
        <v>36</v>
      </c>
    </row>
    <row r="91" spans="1:14" s="321" customFormat="1" ht="9" customHeight="1">
      <c r="A91" s="321" t="s">
        <v>3</v>
      </c>
      <c r="B91" s="304">
        <f t="shared" ref="B91:B121" si="5">SUM(C91:M91)</f>
        <v>21843.408000000003</v>
      </c>
      <c r="C91" s="304">
        <v>3046.6370000000002</v>
      </c>
      <c r="D91" s="304">
        <v>107.715</v>
      </c>
      <c r="E91" s="304">
        <v>316.77699999999999</v>
      </c>
      <c r="F91" s="304">
        <v>5757.8469999999998</v>
      </c>
      <c r="G91" s="304">
        <v>41.427</v>
      </c>
      <c r="H91" s="304">
        <v>1016.991</v>
      </c>
      <c r="I91" s="304">
        <v>0</v>
      </c>
      <c r="J91" s="304">
        <v>1608.011</v>
      </c>
      <c r="K91" s="304">
        <v>35.484999999999999</v>
      </c>
      <c r="L91" s="304">
        <v>726.88800000000003</v>
      </c>
      <c r="M91" s="304">
        <v>9185.6299999999992</v>
      </c>
      <c r="N91" s="304" t="s">
        <v>36</v>
      </c>
    </row>
    <row r="92" spans="1:14" s="321" customFormat="1" ht="9" customHeight="1">
      <c r="A92" s="321" t="s">
        <v>4</v>
      </c>
      <c r="B92" s="304">
        <f t="shared" si="5"/>
        <v>3160.7750000000005</v>
      </c>
      <c r="C92" s="304">
        <v>261.99900000000002</v>
      </c>
      <c r="D92" s="304">
        <v>37.215000000000003</v>
      </c>
      <c r="E92" s="304">
        <v>115.449</v>
      </c>
      <c r="F92" s="304">
        <v>2063.7049999999999</v>
      </c>
      <c r="G92" s="304">
        <v>27.135000000000002</v>
      </c>
      <c r="H92" s="304">
        <v>51.594000000000001</v>
      </c>
      <c r="I92" s="304">
        <v>42.485999999999997</v>
      </c>
      <c r="J92" s="304">
        <v>429.78</v>
      </c>
      <c r="K92" s="304">
        <v>113.572</v>
      </c>
      <c r="L92" s="304">
        <v>17.84</v>
      </c>
      <c r="M92" s="304">
        <v>0</v>
      </c>
      <c r="N92" s="304" t="s">
        <v>36</v>
      </c>
    </row>
    <row r="93" spans="1:14" s="321" customFormat="1" ht="9" customHeight="1">
      <c r="A93" s="408" t="s">
        <v>5</v>
      </c>
      <c r="B93" s="323">
        <f t="shared" si="5"/>
        <v>6081.7464360000004</v>
      </c>
      <c r="C93" s="323">
        <v>1711.269307</v>
      </c>
      <c r="D93" s="323">
        <v>76.583534</v>
      </c>
      <c r="E93" s="323">
        <v>221.567273</v>
      </c>
      <c r="F93" s="323">
        <v>1441.675195</v>
      </c>
      <c r="G93" s="323">
        <v>15.058166</v>
      </c>
      <c r="H93" s="323">
        <v>911.576818</v>
      </c>
      <c r="I93" s="323">
        <v>0</v>
      </c>
      <c r="J93" s="323">
        <v>904.37010599999996</v>
      </c>
      <c r="K93" s="323">
        <v>43.969413000000003</v>
      </c>
      <c r="L93" s="323">
        <v>533.15315699999996</v>
      </c>
      <c r="M93" s="323">
        <v>222.52346700000001</v>
      </c>
      <c r="N93" s="304" t="s">
        <v>36</v>
      </c>
    </row>
    <row r="94" spans="1:14" s="321" customFormat="1" ht="9" customHeight="1">
      <c r="A94" s="379" t="s">
        <v>6</v>
      </c>
      <c r="B94" s="304">
        <f t="shared" si="5"/>
        <v>10866.579288000001</v>
      </c>
      <c r="C94" s="305">
        <v>5714.7622300000003</v>
      </c>
      <c r="D94" s="304">
        <v>207.90325200000001</v>
      </c>
      <c r="E94" s="304">
        <v>488.237098</v>
      </c>
      <c r="F94" s="304">
        <v>1271.991968</v>
      </c>
      <c r="G94" s="304">
        <v>93.552205999999998</v>
      </c>
      <c r="H94" s="304">
        <v>1017.3512500000001</v>
      </c>
      <c r="I94" s="304">
        <v>0</v>
      </c>
      <c r="J94" s="304">
        <v>1429.600555</v>
      </c>
      <c r="K94" s="304">
        <v>130.77192600000001</v>
      </c>
      <c r="L94" s="304">
        <v>512.40880300000003</v>
      </c>
      <c r="M94" s="304">
        <v>0</v>
      </c>
      <c r="N94" s="304" t="s">
        <v>36</v>
      </c>
    </row>
    <row r="95" spans="1:14" s="321" customFormat="1" ht="9" customHeight="1">
      <c r="A95" s="379" t="s">
        <v>7</v>
      </c>
      <c r="B95" s="304">
        <f t="shared" si="5"/>
        <v>3325.6717750000003</v>
      </c>
      <c r="C95" s="305">
        <v>385.00566400000002</v>
      </c>
      <c r="D95" s="304">
        <v>70.480469999999997</v>
      </c>
      <c r="E95" s="304">
        <v>72.697826000000006</v>
      </c>
      <c r="F95" s="304">
        <v>1905.708574</v>
      </c>
      <c r="G95" s="304">
        <v>7.7767229999999996</v>
      </c>
      <c r="H95" s="304">
        <v>200.042315</v>
      </c>
      <c r="I95" s="304">
        <v>0</v>
      </c>
      <c r="J95" s="304">
        <v>514.31410700000004</v>
      </c>
      <c r="K95" s="304">
        <v>71.543391999999997</v>
      </c>
      <c r="L95" s="304">
        <v>92.426775000000006</v>
      </c>
      <c r="M95" s="304">
        <v>5.675929</v>
      </c>
      <c r="N95" s="304" t="s">
        <v>36</v>
      </c>
    </row>
    <row r="96" spans="1:14" s="321" customFormat="1" ht="9" customHeight="1">
      <c r="A96" s="379" t="s">
        <v>8</v>
      </c>
      <c r="B96" s="304">
        <f t="shared" si="5"/>
        <v>18553.641020000003</v>
      </c>
      <c r="C96" s="305">
        <v>8463.9453950000006</v>
      </c>
      <c r="D96" s="304">
        <v>381.00209599999999</v>
      </c>
      <c r="E96" s="304">
        <v>566.10672999999997</v>
      </c>
      <c r="F96" s="304">
        <v>2998.0117749999999</v>
      </c>
      <c r="G96" s="304">
        <v>52.141086999999999</v>
      </c>
      <c r="H96" s="304">
        <v>998.55306199999995</v>
      </c>
      <c r="I96" s="304">
        <v>1201.1385110000001</v>
      </c>
      <c r="J96" s="304">
        <v>3500.925373</v>
      </c>
      <c r="K96" s="304">
        <v>363.59866699999998</v>
      </c>
      <c r="L96" s="304">
        <v>28.218323999999999</v>
      </c>
      <c r="M96" s="304">
        <v>0</v>
      </c>
      <c r="N96" s="304" t="s">
        <v>36</v>
      </c>
    </row>
    <row r="97" spans="1:14" s="321" customFormat="1" ht="9" customHeight="1">
      <c r="A97" s="408" t="s">
        <v>9</v>
      </c>
      <c r="B97" s="323">
        <f t="shared" si="5"/>
        <v>14518.332932000001</v>
      </c>
      <c r="C97" s="323">
        <v>2299.4253589999998</v>
      </c>
      <c r="D97" s="323">
        <v>79.095224999999999</v>
      </c>
      <c r="E97" s="323">
        <v>307.61918700000001</v>
      </c>
      <c r="F97" s="323">
        <v>7464.5992159999996</v>
      </c>
      <c r="G97" s="323">
        <v>19.978867999999999</v>
      </c>
      <c r="H97" s="323">
        <v>2098.0370720000001</v>
      </c>
      <c r="I97" s="323">
        <v>0</v>
      </c>
      <c r="J97" s="323">
        <v>2030.791054</v>
      </c>
      <c r="K97" s="323">
        <v>130.22545</v>
      </c>
      <c r="L97" s="323">
        <v>88.561501000000007</v>
      </c>
      <c r="M97" s="323">
        <v>0</v>
      </c>
      <c r="N97" s="304" t="s">
        <v>36</v>
      </c>
    </row>
    <row r="98" spans="1:14" s="321" customFormat="1" ht="9" customHeight="1">
      <c r="A98" s="379" t="s">
        <v>198</v>
      </c>
      <c r="B98" s="304">
        <f t="shared" si="5"/>
        <v>56676.152500000011</v>
      </c>
      <c r="C98" s="305">
        <v>10903.205400000001</v>
      </c>
      <c r="D98" s="304">
        <v>1873.5791999999999</v>
      </c>
      <c r="E98" s="304">
        <v>7118.8928999999998</v>
      </c>
      <c r="F98" s="304">
        <v>12369.1291</v>
      </c>
      <c r="G98" s="304">
        <v>1674.6195</v>
      </c>
      <c r="H98" s="304">
        <v>1706.5717</v>
      </c>
      <c r="I98" s="304">
        <v>0</v>
      </c>
      <c r="J98" s="316">
        <v>17039.384699999999</v>
      </c>
      <c r="K98" s="304">
        <v>2803.1329999999998</v>
      </c>
      <c r="L98" s="304">
        <v>1187.6369999999999</v>
      </c>
      <c r="M98" s="304">
        <v>0</v>
      </c>
      <c r="N98" s="304" t="s">
        <v>36</v>
      </c>
    </row>
    <row r="99" spans="1:14" s="321" customFormat="1" ht="9" customHeight="1">
      <c r="A99" s="379" t="s">
        <v>11</v>
      </c>
      <c r="B99" s="304">
        <f t="shared" si="5"/>
        <v>7327.1628230000006</v>
      </c>
      <c r="C99" s="305">
        <v>1249.7414859999999</v>
      </c>
      <c r="D99" s="304">
        <v>62.387962000000002</v>
      </c>
      <c r="E99" s="304">
        <v>219.686419</v>
      </c>
      <c r="F99" s="304">
        <v>3968.881046</v>
      </c>
      <c r="G99" s="304">
        <v>35.088318000000001</v>
      </c>
      <c r="H99" s="304">
        <v>546.54830500000003</v>
      </c>
      <c r="I99" s="304">
        <v>0</v>
      </c>
      <c r="J99" s="304">
        <v>1131.5808469999999</v>
      </c>
      <c r="K99" s="304">
        <v>88.057366999999999</v>
      </c>
      <c r="L99" s="304">
        <v>25.191072999999999</v>
      </c>
      <c r="M99" s="304">
        <v>0</v>
      </c>
      <c r="N99" s="304" t="s">
        <v>36</v>
      </c>
    </row>
    <row r="100" spans="1:14" s="321" customFormat="1" ht="9" customHeight="1">
      <c r="A100" s="379" t="s">
        <v>12</v>
      </c>
      <c r="B100" s="304">
        <f t="shared" si="5"/>
        <v>15483.750096000002</v>
      </c>
      <c r="C100" s="305">
        <v>6863.6611359999997</v>
      </c>
      <c r="D100" s="304">
        <v>154.12984</v>
      </c>
      <c r="E100" s="304">
        <v>369.20981499999999</v>
      </c>
      <c r="F100" s="304">
        <v>3597.4207339999998</v>
      </c>
      <c r="G100" s="304">
        <v>108.945604</v>
      </c>
      <c r="H100" s="304">
        <v>442.13396799999998</v>
      </c>
      <c r="I100" s="304">
        <v>336.36128600000001</v>
      </c>
      <c r="J100" s="304">
        <v>3236.8525100000002</v>
      </c>
      <c r="K100" s="304">
        <v>23.438963999999999</v>
      </c>
      <c r="L100" s="304">
        <v>351.59623900000003</v>
      </c>
      <c r="M100" s="316">
        <v>0</v>
      </c>
      <c r="N100" s="304" t="s">
        <v>36</v>
      </c>
    </row>
    <row r="101" spans="1:14" s="321" customFormat="1" ht="9" customHeight="1">
      <c r="A101" s="408" t="s">
        <v>13</v>
      </c>
      <c r="B101" s="323">
        <f t="shared" si="5"/>
        <v>14381.574499999999</v>
      </c>
      <c r="C101" s="323">
        <v>1269.8</v>
      </c>
      <c r="D101" s="323">
        <v>90</v>
      </c>
      <c r="E101" s="323">
        <v>468.4</v>
      </c>
      <c r="F101" s="323">
        <v>8073.1</v>
      </c>
      <c r="G101" s="323">
        <v>0</v>
      </c>
      <c r="H101" s="323">
        <v>1350.6</v>
      </c>
      <c r="I101" s="323">
        <v>0</v>
      </c>
      <c r="J101" s="323">
        <v>2473.1</v>
      </c>
      <c r="K101" s="323">
        <v>360.8</v>
      </c>
      <c r="L101" s="323">
        <v>295.77449999999999</v>
      </c>
      <c r="M101" s="323">
        <v>0</v>
      </c>
      <c r="N101" s="304" t="s">
        <v>36</v>
      </c>
    </row>
    <row r="102" spans="1:14" s="321" customFormat="1" ht="9" customHeight="1">
      <c r="A102" s="379" t="s">
        <v>14</v>
      </c>
      <c r="B102" s="304">
        <f t="shared" si="5"/>
        <v>9323.5579280000002</v>
      </c>
      <c r="C102" s="305">
        <v>565.05448899999999</v>
      </c>
      <c r="D102" s="304">
        <v>78.162360000000007</v>
      </c>
      <c r="E102" s="304">
        <v>168.97837699999999</v>
      </c>
      <c r="F102" s="304">
        <v>5469.078082</v>
      </c>
      <c r="G102" s="304">
        <v>4.8365689999999999</v>
      </c>
      <c r="H102" s="304">
        <v>1138.8032499999999</v>
      </c>
      <c r="I102" s="304">
        <v>0</v>
      </c>
      <c r="J102" s="304">
        <v>1801.7524989999999</v>
      </c>
      <c r="K102" s="304">
        <v>36.848382000000001</v>
      </c>
      <c r="L102" s="304">
        <v>0</v>
      </c>
      <c r="M102" s="304">
        <v>60.04392</v>
      </c>
      <c r="N102" s="304" t="s">
        <v>36</v>
      </c>
    </row>
    <row r="103" spans="1:14" s="321" customFormat="1" ht="9" customHeight="1">
      <c r="A103" s="379" t="s">
        <v>15</v>
      </c>
      <c r="B103" s="304">
        <f t="shared" si="5"/>
        <v>25586.629421000005</v>
      </c>
      <c r="C103" s="305">
        <v>9765.4930069999991</v>
      </c>
      <c r="D103" s="304">
        <v>254.738294</v>
      </c>
      <c r="E103" s="304">
        <v>437.60670900000002</v>
      </c>
      <c r="F103" s="304">
        <v>7770.4444649999996</v>
      </c>
      <c r="G103" s="304">
        <v>173.338089</v>
      </c>
      <c r="H103" s="304">
        <v>867.71155199999998</v>
      </c>
      <c r="I103" s="304">
        <v>0</v>
      </c>
      <c r="J103" s="304">
        <v>4815.070154</v>
      </c>
      <c r="K103" s="304">
        <v>524.35973899999999</v>
      </c>
      <c r="L103" s="304">
        <v>177.931455</v>
      </c>
      <c r="M103" s="304">
        <v>799.93595700000003</v>
      </c>
      <c r="N103" s="304" t="s">
        <v>36</v>
      </c>
    </row>
    <row r="104" spans="1:14" s="321" customFormat="1" ht="9" customHeight="1">
      <c r="A104" s="379" t="s">
        <v>16</v>
      </c>
      <c r="B104" s="304">
        <f t="shared" si="5"/>
        <v>41977.342800000006</v>
      </c>
      <c r="C104" s="305">
        <v>11542.374400000001</v>
      </c>
      <c r="D104" s="304">
        <v>418.30250000000001</v>
      </c>
      <c r="E104" s="304">
        <v>682.79259999999999</v>
      </c>
      <c r="F104" s="304">
        <v>16151.009599999999</v>
      </c>
      <c r="G104" s="304">
        <v>46.519799999999996</v>
      </c>
      <c r="H104" s="304">
        <v>2647.4049</v>
      </c>
      <c r="I104" s="304">
        <v>0</v>
      </c>
      <c r="J104" s="304">
        <v>7764.2673000000004</v>
      </c>
      <c r="K104" s="304">
        <v>2684.1439</v>
      </c>
      <c r="L104" s="304">
        <v>40.527799999999999</v>
      </c>
      <c r="M104" s="304">
        <v>0</v>
      </c>
      <c r="N104" s="304" t="s">
        <v>36</v>
      </c>
    </row>
    <row r="105" spans="1:14" s="321" customFormat="1" ht="9" customHeight="1">
      <c r="A105" s="408" t="s">
        <v>17</v>
      </c>
      <c r="B105" s="323">
        <f t="shared" si="5"/>
        <v>15442.763598</v>
      </c>
      <c r="C105" s="323">
        <v>8098.1830760000003</v>
      </c>
      <c r="D105" s="323">
        <v>317.26710400000002</v>
      </c>
      <c r="E105" s="323">
        <v>521.16421800000001</v>
      </c>
      <c r="F105" s="323">
        <v>2036.5418139999999</v>
      </c>
      <c r="G105" s="323">
        <v>98.662155999999996</v>
      </c>
      <c r="H105" s="323">
        <v>1384.344233</v>
      </c>
      <c r="I105" s="323">
        <v>0</v>
      </c>
      <c r="J105" s="323">
        <v>2804.3625830000001</v>
      </c>
      <c r="K105" s="323">
        <v>14.457267999999999</v>
      </c>
      <c r="L105" s="323">
        <v>167.78114600000001</v>
      </c>
      <c r="M105" s="323">
        <v>0</v>
      </c>
      <c r="N105" s="304" t="s">
        <v>36</v>
      </c>
    </row>
    <row r="106" spans="1:14" s="321" customFormat="1" ht="9" customHeight="1">
      <c r="A106" s="379" t="s">
        <v>18</v>
      </c>
      <c r="B106" s="304">
        <f t="shared" si="5"/>
        <v>6792.6853470000005</v>
      </c>
      <c r="C106" s="305">
        <v>468.07630599999999</v>
      </c>
      <c r="D106" s="304">
        <v>79.641560999999996</v>
      </c>
      <c r="E106" s="304">
        <v>111.68848</v>
      </c>
      <c r="F106" s="304">
        <v>4154.4160000000002</v>
      </c>
      <c r="G106" s="304">
        <v>22.155999999999999</v>
      </c>
      <c r="H106" s="304">
        <v>476.01100000000002</v>
      </c>
      <c r="I106" s="304">
        <v>0</v>
      </c>
      <c r="J106" s="304">
        <v>1224.0039999999999</v>
      </c>
      <c r="K106" s="304">
        <v>152.358</v>
      </c>
      <c r="L106" s="304">
        <v>104.334</v>
      </c>
      <c r="M106" s="304">
        <v>0</v>
      </c>
      <c r="N106" s="304" t="s">
        <v>36</v>
      </c>
    </row>
    <row r="107" spans="1:14" s="321" customFormat="1" ht="9" customHeight="1">
      <c r="A107" s="379" t="s">
        <v>19</v>
      </c>
      <c r="B107" s="304">
        <f t="shared" si="5"/>
        <v>5596.3022080000001</v>
      </c>
      <c r="C107" s="305">
        <v>576.56665599999997</v>
      </c>
      <c r="D107" s="304">
        <v>61.424573000000002</v>
      </c>
      <c r="E107" s="304">
        <v>67.943667000000005</v>
      </c>
      <c r="F107" s="304">
        <v>2799.3649399999999</v>
      </c>
      <c r="G107" s="304">
        <v>18.672540999999999</v>
      </c>
      <c r="H107" s="304">
        <v>497.39813700000002</v>
      </c>
      <c r="I107" s="304">
        <v>285.70542999999998</v>
      </c>
      <c r="J107" s="304">
        <v>795.39220999999998</v>
      </c>
      <c r="K107" s="304">
        <v>60</v>
      </c>
      <c r="L107" s="304">
        <v>412.256101</v>
      </c>
      <c r="M107" s="304">
        <v>21.577953000000001</v>
      </c>
      <c r="N107" s="304" t="s">
        <v>36</v>
      </c>
    </row>
    <row r="108" spans="1:14" s="321" customFormat="1" ht="9" customHeight="1">
      <c r="A108" s="379" t="s">
        <v>20</v>
      </c>
      <c r="B108" s="304">
        <f t="shared" si="5"/>
        <v>21314.893037000002</v>
      </c>
      <c r="C108" s="305">
        <v>7447.7061009999998</v>
      </c>
      <c r="D108" s="304">
        <v>173.86451299999999</v>
      </c>
      <c r="E108" s="304">
        <v>465.88960200000002</v>
      </c>
      <c r="F108" s="304">
        <v>5389.8737730000003</v>
      </c>
      <c r="G108" s="304">
        <v>66.702110000000005</v>
      </c>
      <c r="H108" s="304">
        <v>1008.128438</v>
      </c>
      <c r="I108" s="304">
        <v>0</v>
      </c>
      <c r="J108" s="304">
        <v>2761.7914310000001</v>
      </c>
      <c r="K108" s="304">
        <v>759.32596899999999</v>
      </c>
      <c r="L108" s="304">
        <v>2145.7215070000002</v>
      </c>
      <c r="M108" s="304">
        <v>1095.8895930000001</v>
      </c>
      <c r="N108" s="304" t="s">
        <v>36</v>
      </c>
    </row>
    <row r="109" spans="1:14" s="321" customFormat="1" ht="9" customHeight="1">
      <c r="A109" s="408" t="s">
        <v>21</v>
      </c>
      <c r="B109" s="323">
        <f t="shared" si="5"/>
        <v>14733.207723</v>
      </c>
      <c r="C109" s="323">
        <v>1314.211914</v>
      </c>
      <c r="D109" s="323">
        <v>177.494337</v>
      </c>
      <c r="E109" s="323">
        <v>281.32343400000002</v>
      </c>
      <c r="F109" s="323">
        <v>8834.3266220000005</v>
      </c>
      <c r="G109" s="323">
        <v>37.628822999999997</v>
      </c>
      <c r="H109" s="323">
        <v>432.36945400000002</v>
      </c>
      <c r="I109" s="323">
        <v>0</v>
      </c>
      <c r="J109" s="323">
        <v>3010.7516740000001</v>
      </c>
      <c r="K109" s="323">
        <v>78.348405</v>
      </c>
      <c r="L109" s="323">
        <v>566.75306</v>
      </c>
      <c r="M109" s="323">
        <v>0</v>
      </c>
      <c r="N109" s="304" t="s">
        <v>36</v>
      </c>
    </row>
    <row r="110" spans="1:14" s="321" customFormat="1" ht="9" customHeight="1">
      <c r="A110" s="379" t="s">
        <v>22</v>
      </c>
      <c r="B110" s="304">
        <f t="shared" si="5"/>
        <v>19300.653599999998</v>
      </c>
      <c r="C110" s="305">
        <v>7787.3289000000004</v>
      </c>
      <c r="D110" s="304">
        <v>272.22219999999999</v>
      </c>
      <c r="E110" s="304">
        <v>905.23180000000002</v>
      </c>
      <c r="F110" s="304">
        <v>4357.2888999999996</v>
      </c>
      <c r="G110" s="304">
        <v>111.994</v>
      </c>
      <c r="H110" s="304">
        <v>1241.9874</v>
      </c>
      <c r="I110" s="304">
        <v>0</v>
      </c>
      <c r="J110" s="304">
        <v>3730.6437999999998</v>
      </c>
      <c r="K110" s="304">
        <v>19.528099999999998</v>
      </c>
      <c r="L110" s="304">
        <v>874.42849999999999</v>
      </c>
      <c r="M110" s="304">
        <v>0</v>
      </c>
      <c r="N110" s="304" t="s">
        <v>36</v>
      </c>
    </row>
    <row r="111" spans="1:14" s="321" customFormat="1" ht="9" customHeight="1">
      <c r="A111" s="379" t="s">
        <v>23</v>
      </c>
      <c r="B111" s="304">
        <f t="shared" si="5"/>
        <v>6823.0099999999993</v>
      </c>
      <c r="C111" s="305">
        <v>780.39400000000001</v>
      </c>
      <c r="D111" s="304">
        <v>45.445</v>
      </c>
      <c r="E111" s="304">
        <v>105.316</v>
      </c>
      <c r="F111" s="304">
        <v>3519.63</v>
      </c>
      <c r="G111" s="304">
        <v>20.579000000000001</v>
      </c>
      <c r="H111" s="304">
        <v>639.68700000000001</v>
      </c>
      <c r="I111" s="304">
        <v>0</v>
      </c>
      <c r="J111" s="304">
        <v>1174.0719999999999</v>
      </c>
      <c r="K111" s="304">
        <v>207.33799999999999</v>
      </c>
      <c r="L111" s="304">
        <v>306.26299999999998</v>
      </c>
      <c r="M111" s="304">
        <v>24.286000000000001</v>
      </c>
      <c r="N111" s="304" t="s">
        <v>36</v>
      </c>
    </row>
    <row r="112" spans="1:14" s="321" customFormat="1" ht="9" customHeight="1">
      <c r="A112" s="379" t="s">
        <v>24</v>
      </c>
      <c r="B112" s="304">
        <f t="shared" si="5"/>
        <v>5105.103978000001</v>
      </c>
      <c r="C112" s="305">
        <v>425.007767</v>
      </c>
      <c r="D112" s="304">
        <v>82.239255999999997</v>
      </c>
      <c r="E112" s="304">
        <v>267.40154000000001</v>
      </c>
      <c r="F112" s="304">
        <v>2831.2032850000001</v>
      </c>
      <c r="G112" s="304">
        <v>62.807518999999999</v>
      </c>
      <c r="H112" s="304">
        <v>487.74965099999997</v>
      </c>
      <c r="I112" s="304">
        <v>0</v>
      </c>
      <c r="J112" s="304">
        <v>674.33329200000003</v>
      </c>
      <c r="K112" s="304">
        <v>55.79128</v>
      </c>
      <c r="L112" s="304">
        <v>26.670822999999999</v>
      </c>
      <c r="M112" s="304">
        <v>191.899565</v>
      </c>
      <c r="N112" s="304" t="s">
        <v>36</v>
      </c>
    </row>
    <row r="113" spans="1:14" s="321" customFormat="1" ht="9" customHeight="1">
      <c r="A113" s="408" t="s">
        <v>25</v>
      </c>
      <c r="B113" s="323">
        <f t="shared" si="5"/>
        <v>9761.130000000001</v>
      </c>
      <c r="C113" s="323">
        <v>1421.587</v>
      </c>
      <c r="D113" s="323">
        <v>76.692999999999998</v>
      </c>
      <c r="E113" s="323">
        <v>87.043000000000006</v>
      </c>
      <c r="F113" s="323">
        <v>5528.0249999999996</v>
      </c>
      <c r="G113" s="323">
        <v>3.8029999999999999</v>
      </c>
      <c r="H113" s="323">
        <v>682.59299999999996</v>
      </c>
      <c r="I113" s="323">
        <v>0</v>
      </c>
      <c r="J113" s="323">
        <v>1756.365</v>
      </c>
      <c r="K113" s="323">
        <v>205.02099999999999</v>
      </c>
      <c r="L113" s="323">
        <v>0</v>
      </c>
      <c r="M113" s="323">
        <v>0</v>
      </c>
      <c r="N113" s="304" t="s">
        <v>36</v>
      </c>
    </row>
    <row r="114" spans="1:14" s="321" customFormat="1" ht="9" customHeight="1">
      <c r="A114" s="379" t="s">
        <v>26</v>
      </c>
      <c r="B114" s="304">
        <f t="shared" si="5"/>
        <v>10654.325564000001</v>
      </c>
      <c r="C114" s="305">
        <v>1758.547427</v>
      </c>
      <c r="D114" s="304">
        <v>38.424003999999996</v>
      </c>
      <c r="E114" s="304">
        <v>304.182391</v>
      </c>
      <c r="F114" s="304">
        <v>6008.3093920000001</v>
      </c>
      <c r="G114" s="304">
        <v>31.953173</v>
      </c>
      <c r="H114" s="304">
        <v>687.936239</v>
      </c>
      <c r="I114" s="304">
        <v>0</v>
      </c>
      <c r="J114" s="304">
        <v>1576.6550139999999</v>
      </c>
      <c r="K114" s="304">
        <v>181.81614500000001</v>
      </c>
      <c r="L114" s="304">
        <v>66.501778999999999</v>
      </c>
      <c r="M114" s="304">
        <v>0</v>
      </c>
      <c r="N114" s="304" t="s">
        <v>36</v>
      </c>
    </row>
    <row r="115" spans="1:14" s="321" customFormat="1" ht="9" customHeight="1">
      <c r="A115" s="379" t="s">
        <v>27</v>
      </c>
      <c r="B115" s="304">
        <f t="shared" si="5"/>
        <v>11631.037</v>
      </c>
      <c r="C115" s="305">
        <v>2401.2844490000002</v>
      </c>
      <c r="D115" s="304">
        <v>170.67290499999999</v>
      </c>
      <c r="E115" s="304">
        <v>219.65860699999999</v>
      </c>
      <c r="F115" s="304">
        <v>5103.8381360000003</v>
      </c>
      <c r="G115" s="304">
        <v>14.152983000000001</v>
      </c>
      <c r="H115" s="304">
        <v>994.78578900000002</v>
      </c>
      <c r="I115" s="304">
        <v>0</v>
      </c>
      <c r="J115" s="304">
        <v>1748.0432760000001</v>
      </c>
      <c r="K115" s="304">
        <v>791.43785500000001</v>
      </c>
      <c r="L115" s="304">
        <v>63.27</v>
      </c>
      <c r="M115" s="304">
        <v>123.893</v>
      </c>
      <c r="N115" s="304" t="s">
        <v>36</v>
      </c>
    </row>
    <row r="116" spans="1:14" s="321" customFormat="1" ht="9" customHeight="1">
      <c r="A116" s="379" t="s">
        <v>28</v>
      </c>
      <c r="B116" s="304">
        <f t="shared" si="5"/>
        <v>14023.444591999998</v>
      </c>
      <c r="C116" s="305">
        <v>1310.1046229999999</v>
      </c>
      <c r="D116" s="304">
        <v>247.80652499999999</v>
      </c>
      <c r="E116" s="304">
        <v>667.22643700000003</v>
      </c>
      <c r="F116" s="304">
        <v>6412.1990489999998</v>
      </c>
      <c r="G116" s="304">
        <v>120.47153900000001</v>
      </c>
      <c r="H116" s="304">
        <v>2665.731542</v>
      </c>
      <c r="I116" s="304">
        <v>0</v>
      </c>
      <c r="J116" s="304">
        <v>2490.7948809999998</v>
      </c>
      <c r="K116" s="304">
        <v>109.109996</v>
      </c>
      <c r="L116" s="304">
        <v>0</v>
      </c>
      <c r="M116" s="304">
        <v>0</v>
      </c>
      <c r="N116" s="304" t="s">
        <v>36</v>
      </c>
    </row>
    <row r="117" spans="1:14" s="321" customFormat="1" ht="9" customHeight="1">
      <c r="A117" s="408" t="s">
        <v>29</v>
      </c>
      <c r="B117" s="323">
        <f t="shared" si="5"/>
        <v>13517.051999999998</v>
      </c>
      <c r="C117" s="323">
        <v>1390.3140000000001</v>
      </c>
      <c r="D117" s="323">
        <v>98.234999999999999</v>
      </c>
      <c r="E117" s="323">
        <v>302.91899999999998</v>
      </c>
      <c r="F117" s="323">
        <v>7071.79</v>
      </c>
      <c r="G117" s="323">
        <v>9.7520000000000007</v>
      </c>
      <c r="H117" s="323">
        <v>2104.3789999999999</v>
      </c>
      <c r="I117" s="323">
        <v>0</v>
      </c>
      <c r="J117" s="323">
        <v>1899.5419999999999</v>
      </c>
      <c r="K117" s="323">
        <v>446.63400000000001</v>
      </c>
      <c r="L117" s="323">
        <v>193.48699999999999</v>
      </c>
      <c r="M117" s="323">
        <v>0</v>
      </c>
      <c r="N117" s="304" t="s">
        <v>36</v>
      </c>
    </row>
    <row r="118" spans="1:14" s="321" customFormat="1" ht="9" customHeight="1">
      <c r="A118" s="379" t="s">
        <v>30</v>
      </c>
      <c r="B118" s="304">
        <f t="shared" si="5"/>
        <v>4820.332778</v>
      </c>
      <c r="C118" s="305">
        <v>604.246938</v>
      </c>
      <c r="D118" s="304">
        <v>56.499918000000001</v>
      </c>
      <c r="E118" s="304">
        <v>108.89862100000001</v>
      </c>
      <c r="F118" s="304">
        <v>2553.7474670000001</v>
      </c>
      <c r="G118" s="304">
        <v>34.489922999999997</v>
      </c>
      <c r="H118" s="304">
        <v>155.06141400000001</v>
      </c>
      <c r="I118" s="304">
        <v>161.82567</v>
      </c>
      <c r="J118" s="304">
        <v>805.61357299999997</v>
      </c>
      <c r="K118" s="304">
        <v>0</v>
      </c>
      <c r="L118" s="304">
        <v>297.96589699999998</v>
      </c>
      <c r="M118" s="304">
        <v>41.983356999999998</v>
      </c>
      <c r="N118" s="304" t="s">
        <v>36</v>
      </c>
    </row>
    <row r="119" spans="1:14" s="321" customFormat="1" ht="9" customHeight="1">
      <c r="A119" s="379" t="s">
        <v>31</v>
      </c>
      <c r="B119" s="304">
        <f t="shared" si="5"/>
        <v>28088.194000999996</v>
      </c>
      <c r="C119" s="305">
        <v>12089.313075</v>
      </c>
      <c r="D119" s="304">
        <v>295.81374</v>
      </c>
      <c r="E119" s="304">
        <v>1074.2318809999999</v>
      </c>
      <c r="F119" s="304">
        <v>6897.8482629999999</v>
      </c>
      <c r="G119" s="304">
        <v>322.21982400000002</v>
      </c>
      <c r="H119" s="304">
        <v>2159.7336399999999</v>
      </c>
      <c r="I119" s="304">
        <v>0</v>
      </c>
      <c r="J119" s="304">
        <v>5249.0335779999996</v>
      </c>
      <c r="K119" s="304">
        <v>0</v>
      </c>
      <c r="L119" s="304">
        <v>0</v>
      </c>
      <c r="M119" s="304">
        <v>0</v>
      </c>
      <c r="N119" s="304" t="s">
        <v>36</v>
      </c>
    </row>
    <row r="120" spans="1:14" s="321" customFormat="1" ht="9" customHeight="1">
      <c r="A120" s="379" t="s">
        <v>32</v>
      </c>
      <c r="B120" s="304">
        <f t="shared" si="5"/>
        <v>3616.93019</v>
      </c>
      <c r="C120" s="305">
        <v>1158.0035350000001</v>
      </c>
      <c r="D120" s="304">
        <v>124.708994</v>
      </c>
      <c r="E120" s="304">
        <v>194.63905</v>
      </c>
      <c r="F120" s="304">
        <v>666.52404300000001</v>
      </c>
      <c r="G120" s="304">
        <v>33.251021999999999</v>
      </c>
      <c r="H120" s="304">
        <v>536.26371800000004</v>
      </c>
      <c r="I120" s="304">
        <v>0</v>
      </c>
      <c r="J120" s="304">
        <v>818.11203</v>
      </c>
      <c r="K120" s="304">
        <v>84.190427999999997</v>
      </c>
      <c r="L120" s="304">
        <v>1.2373700000000001</v>
      </c>
      <c r="M120" s="304">
        <v>0</v>
      </c>
      <c r="N120" s="304" t="s">
        <v>36</v>
      </c>
    </row>
    <row r="121" spans="1:14" s="321" customFormat="1" ht="9" customHeight="1">
      <c r="A121" s="409" t="s">
        <v>33</v>
      </c>
      <c r="B121" s="323">
        <f t="shared" si="5"/>
        <v>6309.8577930000001</v>
      </c>
      <c r="C121" s="411">
        <v>1062.4855250000001</v>
      </c>
      <c r="D121" s="411">
        <v>0</v>
      </c>
      <c r="E121" s="411">
        <v>0</v>
      </c>
      <c r="F121" s="411">
        <v>3502.8022580000002</v>
      </c>
      <c r="G121" s="411">
        <v>20.859622000000002</v>
      </c>
      <c r="H121" s="411">
        <v>396.71376700000002</v>
      </c>
      <c r="I121" s="411">
        <v>0</v>
      </c>
      <c r="J121" s="411">
        <v>1245.5371789999999</v>
      </c>
      <c r="K121" s="411">
        <v>25.146331</v>
      </c>
      <c r="L121" s="411">
        <v>6.4806410000000003</v>
      </c>
      <c r="M121" s="411">
        <v>49.832470000000001</v>
      </c>
      <c r="N121" s="304" t="s">
        <v>36</v>
      </c>
    </row>
    <row r="122" spans="1:14" s="321" customFormat="1" ht="9" customHeight="1">
      <c r="A122" s="379"/>
      <c r="B122" s="315"/>
      <c r="C122" s="315"/>
      <c r="D122" s="315"/>
      <c r="E122" s="315"/>
      <c r="F122" s="315"/>
      <c r="G122" s="315"/>
      <c r="H122" s="315"/>
      <c r="I122" s="315"/>
      <c r="J122" s="315"/>
      <c r="K122" s="315"/>
      <c r="L122" s="315"/>
      <c r="M122" s="315"/>
      <c r="N122" s="304" t="s">
        <v>36</v>
      </c>
    </row>
    <row r="123" spans="1:14" s="321" customFormat="1" ht="9" customHeight="1">
      <c r="A123" s="333">
        <v>2001</v>
      </c>
      <c r="B123" s="407"/>
      <c r="C123" s="407"/>
      <c r="D123" s="407"/>
      <c r="E123" s="407"/>
      <c r="F123" s="407"/>
      <c r="G123" s="407"/>
      <c r="H123" s="407"/>
      <c r="I123" s="407"/>
      <c r="J123" s="407"/>
      <c r="K123" s="407"/>
      <c r="L123" s="407"/>
      <c r="M123" s="407"/>
      <c r="N123" s="304"/>
    </row>
    <row r="124" spans="1:14" s="321" customFormat="1" ht="9" customHeight="1">
      <c r="A124" s="306" t="s">
        <v>1</v>
      </c>
      <c r="B124" s="410">
        <f>SUM(B126:B157)</f>
        <v>514088.347412</v>
      </c>
      <c r="C124" s="407">
        <f t="shared" ref="C124:M124" si="6">SUM(C126:C157)</f>
        <v>121333.23655</v>
      </c>
      <c r="D124" s="407">
        <f t="shared" si="6"/>
        <v>7328.6057209999981</v>
      </c>
      <c r="E124" s="407">
        <f t="shared" si="6"/>
        <v>18706.037248000001</v>
      </c>
      <c r="F124" s="407">
        <f t="shared" si="6"/>
        <v>198706.13783200001</v>
      </c>
      <c r="G124" s="410">
        <f>SUM(G126:G157)+1</f>
        <v>2806.3230410000001</v>
      </c>
      <c r="H124" s="407">
        <f t="shared" si="6"/>
        <v>35348.043106000005</v>
      </c>
      <c r="I124" s="407">
        <f t="shared" si="6"/>
        <v>1949.5262970000003</v>
      </c>
      <c r="J124" s="407">
        <f t="shared" si="6"/>
        <v>101178.05816499998</v>
      </c>
      <c r="K124" s="407">
        <f t="shared" si="6"/>
        <v>11448.166761000004</v>
      </c>
      <c r="L124" s="407">
        <f t="shared" si="6"/>
        <v>11017.397101000004</v>
      </c>
      <c r="M124" s="407">
        <f t="shared" si="6"/>
        <v>4266.8155900000002</v>
      </c>
      <c r="N124" s="304" t="s">
        <v>36</v>
      </c>
    </row>
    <row r="125" spans="1:14" s="321" customFormat="1" ht="3" customHeight="1">
      <c r="A125" s="333"/>
      <c r="B125" s="307"/>
      <c r="C125" s="307"/>
      <c r="D125" s="307"/>
      <c r="E125" s="307"/>
      <c r="F125" s="307"/>
      <c r="G125" s="307"/>
      <c r="H125" s="304"/>
      <c r="I125" s="304"/>
      <c r="J125" s="304"/>
      <c r="K125" s="304"/>
      <c r="L125" s="304"/>
      <c r="M125" s="304"/>
      <c r="N125" s="304" t="s">
        <v>36</v>
      </c>
    </row>
    <row r="126" spans="1:14" s="321" customFormat="1" ht="9" customHeight="1">
      <c r="A126" s="321" t="s">
        <v>2</v>
      </c>
      <c r="B126" s="303">
        <f>SUM(C126:M126)</f>
        <v>5300.7837090000003</v>
      </c>
      <c r="C126" s="304">
        <v>445.870204</v>
      </c>
      <c r="D126" s="304">
        <v>54.744664</v>
      </c>
      <c r="E126" s="304">
        <v>111.952988</v>
      </c>
      <c r="F126" s="304">
        <v>3164.4629709999999</v>
      </c>
      <c r="G126" s="304">
        <v>24.042553000000002</v>
      </c>
      <c r="H126" s="304">
        <v>593.94619299999999</v>
      </c>
      <c r="I126" s="304">
        <v>0</v>
      </c>
      <c r="J126" s="304">
        <v>893.98794999999996</v>
      </c>
      <c r="K126" s="316">
        <v>6.2637859999999996</v>
      </c>
      <c r="L126" s="412">
        <v>0</v>
      </c>
      <c r="M126" s="304">
        <v>5.5124000000000004</v>
      </c>
      <c r="N126" s="304" t="s">
        <v>36</v>
      </c>
    </row>
    <row r="127" spans="1:14" s="321" customFormat="1" ht="9" customHeight="1">
      <c r="A127" s="321" t="s">
        <v>3</v>
      </c>
      <c r="B127" s="304">
        <f t="shared" ref="B127:B157" si="7">SUM(C127:M127)</f>
        <v>13995.72652</v>
      </c>
      <c r="C127" s="304">
        <v>3659.6667990000001</v>
      </c>
      <c r="D127" s="304">
        <v>136.189347</v>
      </c>
      <c r="E127" s="304">
        <v>332.93399399999998</v>
      </c>
      <c r="F127" s="304">
        <v>7025.8069999999998</v>
      </c>
      <c r="G127" s="304">
        <v>278.73010900000003</v>
      </c>
      <c r="H127" s="304">
        <v>550.71701199999995</v>
      </c>
      <c r="I127" s="304">
        <v>0</v>
      </c>
      <c r="J127" s="304">
        <v>1880.3486069999999</v>
      </c>
      <c r="K127" s="316">
        <v>110.704351</v>
      </c>
      <c r="L127" s="304">
        <v>0</v>
      </c>
      <c r="M127" s="304">
        <v>20.629301000000002</v>
      </c>
      <c r="N127" s="304" t="s">
        <v>36</v>
      </c>
    </row>
    <row r="128" spans="1:14" s="321" customFormat="1" ht="9" customHeight="1">
      <c r="A128" s="321" t="s">
        <v>4</v>
      </c>
      <c r="B128" s="304">
        <f t="shared" si="7"/>
        <v>3618.7189999999996</v>
      </c>
      <c r="C128" s="304">
        <v>312.93651</v>
      </c>
      <c r="D128" s="304">
        <v>43.508150000000001</v>
      </c>
      <c r="E128" s="304">
        <v>146.17184599999999</v>
      </c>
      <c r="F128" s="304">
        <v>2388.5620309999999</v>
      </c>
      <c r="G128" s="304">
        <v>51.875266000000003</v>
      </c>
      <c r="H128" s="304">
        <v>62.482776000000001</v>
      </c>
      <c r="I128" s="304">
        <v>85.108039000000005</v>
      </c>
      <c r="J128" s="304">
        <v>450.277984</v>
      </c>
      <c r="K128" s="316">
        <v>77.796397999999996</v>
      </c>
      <c r="L128" s="412">
        <v>0</v>
      </c>
      <c r="M128" s="304">
        <v>0</v>
      </c>
      <c r="N128" s="304" t="s">
        <v>36</v>
      </c>
    </row>
    <row r="129" spans="1:14" s="321" customFormat="1" ht="9" customHeight="1">
      <c r="A129" s="408" t="s">
        <v>5</v>
      </c>
      <c r="B129" s="323">
        <f t="shared" si="7"/>
        <v>6602.7207719999997</v>
      </c>
      <c r="C129" s="323">
        <v>1938.9403809999999</v>
      </c>
      <c r="D129" s="323">
        <v>82.363878999999997</v>
      </c>
      <c r="E129" s="323">
        <v>230.26950199999999</v>
      </c>
      <c r="F129" s="323">
        <v>1668.7212340000001</v>
      </c>
      <c r="G129" s="323">
        <v>14.878812999999999</v>
      </c>
      <c r="H129" s="323">
        <v>778.68671800000004</v>
      </c>
      <c r="I129" s="323">
        <v>0</v>
      </c>
      <c r="J129" s="323">
        <v>1055.8479769999999</v>
      </c>
      <c r="K129" s="318">
        <v>22.383457</v>
      </c>
      <c r="L129" s="323">
        <v>550.66624400000001</v>
      </c>
      <c r="M129" s="323">
        <v>259.96256699999998</v>
      </c>
      <c r="N129" s="304" t="s">
        <v>36</v>
      </c>
    </row>
    <row r="130" spans="1:14" s="321" customFormat="1" ht="9" customHeight="1">
      <c r="A130" s="379" t="s">
        <v>6</v>
      </c>
      <c r="B130" s="304">
        <f t="shared" si="7"/>
        <v>12719.946566000001</v>
      </c>
      <c r="C130" s="305">
        <v>6659.4912899999999</v>
      </c>
      <c r="D130" s="305">
        <v>328.53312199999999</v>
      </c>
      <c r="E130" s="305">
        <v>597.31409699999995</v>
      </c>
      <c r="F130" s="305">
        <v>1623.8543030000001</v>
      </c>
      <c r="G130" s="305">
        <v>91.249708999999996</v>
      </c>
      <c r="H130" s="305">
        <v>1400.944663</v>
      </c>
      <c r="I130" s="305">
        <v>0</v>
      </c>
      <c r="J130" s="305">
        <v>1659.054625</v>
      </c>
      <c r="K130" s="305">
        <v>129.23370399999999</v>
      </c>
      <c r="L130" s="413">
        <v>230.27105299999999</v>
      </c>
      <c r="M130" s="305">
        <v>0</v>
      </c>
      <c r="N130" s="304" t="s">
        <v>36</v>
      </c>
    </row>
    <row r="131" spans="1:14" s="321" customFormat="1" ht="9" customHeight="1">
      <c r="A131" s="379" t="s">
        <v>7</v>
      </c>
      <c r="B131" s="304">
        <f t="shared" si="7"/>
        <v>3567.114865</v>
      </c>
      <c r="C131" s="305">
        <v>448.81941999999998</v>
      </c>
      <c r="D131" s="305">
        <v>77.947883000000004</v>
      </c>
      <c r="E131" s="305">
        <v>103.42656599999999</v>
      </c>
      <c r="F131" s="305">
        <v>2109.0958430000001</v>
      </c>
      <c r="G131" s="305">
        <v>14.710580999999999</v>
      </c>
      <c r="H131" s="305">
        <v>211.03460899999999</v>
      </c>
      <c r="I131" s="305">
        <v>0</v>
      </c>
      <c r="J131" s="305">
        <v>566.12272800000005</v>
      </c>
      <c r="K131" s="305">
        <v>21.853044000000001</v>
      </c>
      <c r="L131" s="305">
        <v>10.009805</v>
      </c>
      <c r="M131" s="305">
        <v>4.0943860000000001</v>
      </c>
      <c r="N131" s="304" t="s">
        <v>36</v>
      </c>
    </row>
    <row r="132" spans="1:14" s="321" customFormat="1" ht="9" customHeight="1">
      <c r="A132" s="379" t="s">
        <v>8</v>
      </c>
      <c r="B132" s="304">
        <f t="shared" si="7"/>
        <v>20786.512558999999</v>
      </c>
      <c r="C132" s="305">
        <v>3869.9941509999999</v>
      </c>
      <c r="D132" s="305">
        <v>777.15967499999999</v>
      </c>
      <c r="E132" s="305">
        <v>573.12784899999997</v>
      </c>
      <c r="F132" s="305">
        <v>8913.5400869999994</v>
      </c>
      <c r="G132" s="305">
        <v>119.838204</v>
      </c>
      <c r="H132" s="305">
        <v>735.48843299999999</v>
      </c>
      <c r="I132" s="305">
        <v>842.73499400000003</v>
      </c>
      <c r="J132" s="305">
        <v>4072.9566140000002</v>
      </c>
      <c r="K132" s="413">
        <v>486.66159399999998</v>
      </c>
      <c r="L132" s="413">
        <v>64.566902999999996</v>
      </c>
      <c r="M132" s="305">
        <v>330.44405499999999</v>
      </c>
      <c r="N132" s="304" t="s">
        <v>36</v>
      </c>
    </row>
    <row r="133" spans="1:14" s="321" customFormat="1" ht="9" customHeight="1">
      <c r="A133" s="408" t="s">
        <v>9</v>
      </c>
      <c r="B133" s="323">
        <f t="shared" si="7"/>
        <v>16813.645924</v>
      </c>
      <c r="C133" s="323">
        <v>2678.7784780000002</v>
      </c>
      <c r="D133" s="323">
        <v>78.220664999999997</v>
      </c>
      <c r="E133" s="323">
        <v>0</v>
      </c>
      <c r="F133" s="323">
        <v>8489.5719829999998</v>
      </c>
      <c r="G133" s="323">
        <v>0</v>
      </c>
      <c r="H133" s="323">
        <v>2881.204749</v>
      </c>
      <c r="I133" s="323">
        <v>64.159555999999995</v>
      </c>
      <c r="J133" s="323">
        <v>2354.543095</v>
      </c>
      <c r="K133" s="323">
        <v>152.88884400000001</v>
      </c>
      <c r="L133" s="414">
        <v>62.306904000000003</v>
      </c>
      <c r="M133" s="323">
        <v>51.971649999999997</v>
      </c>
      <c r="N133" s="304" t="s">
        <v>36</v>
      </c>
    </row>
    <row r="134" spans="1:14" s="321" customFormat="1" ht="9" customHeight="1">
      <c r="A134" s="379" t="s">
        <v>198</v>
      </c>
      <c r="B134" s="304">
        <f t="shared" si="7"/>
        <v>62171.150299999994</v>
      </c>
      <c r="C134" s="305">
        <v>11687.696773</v>
      </c>
      <c r="D134" s="305">
        <v>1608.327217</v>
      </c>
      <c r="E134" s="305">
        <v>6770.056732</v>
      </c>
      <c r="F134" s="305">
        <v>13194.559885000001</v>
      </c>
      <c r="G134" s="305">
        <v>823.27490799999998</v>
      </c>
      <c r="H134" s="305">
        <v>1234.839246</v>
      </c>
      <c r="I134" s="305">
        <v>77.5</v>
      </c>
      <c r="J134" s="315">
        <v>23215.943034</v>
      </c>
      <c r="K134" s="305">
        <v>3003.1270979999999</v>
      </c>
      <c r="L134" s="413">
        <v>555.82540700000004</v>
      </c>
      <c r="M134" s="305">
        <v>0</v>
      </c>
      <c r="N134" s="304" t="s">
        <v>36</v>
      </c>
    </row>
    <row r="135" spans="1:14" s="321" customFormat="1" ht="9" customHeight="1">
      <c r="A135" s="379" t="s">
        <v>11</v>
      </c>
      <c r="B135" s="304">
        <f t="shared" si="7"/>
        <v>8699.0443409999989</v>
      </c>
      <c r="C135" s="305">
        <v>1516.700773</v>
      </c>
      <c r="D135" s="305">
        <v>49.641601000000001</v>
      </c>
      <c r="E135" s="305">
        <v>221.230041</v>
      </c>
      <c r="F135" s="305">
        <v>4790.1698059999999</v>
      </c>
      <c r="G135" s="305">
        <v>23.888538</v>
      </c>
      <c r="H135" s="305">
        <v>530.93790100000001</v>
      </c>
      <c r="I135" s="305">
        <v>0</v>
      </c>
      <c r="J135" s="305">
        <v>1356.685952</v>
      </c>
      <c r="K135" s="305">
        <v>197.59044299999999</v>
      </c>
      <c r="L135" s="305">
        <v>12.199286000000001</v>
      </c>
      <c r="M135" s="305">
        <v>0</v>
      </c>
      <c r="N135" s="304" t="s">
        <v>36</v>
      </c>
    </row>
    <row r="136" spans="1:14" s="321" customFormat="1" ht="9" customHeight="1">
      <c r="A136" s="379" t="s">
        <v>12</v>
      </c>
      <c r="B136" s="304">
        <f t="shared" si="7"/>
        <v>19624.196254999999</v>
      </c>
      <c r="C136" s="305">
        <v>2485.3406599999998</v>
      </c>
      <c r="D136" s="305">
        <v>144.69911999999999</v>
      </c>
      <c r="E136" s="305">
        <v>425.31247999999999</v>
      </c>
      <c r="F136" s="305">
        <v>10005.740051000001</v>
      </c>
      <c r="G136" s="305">
        <v>13.267383000000001</v>
      </c>
      <c r="H136" s="305">
        <v>759.05581800000004</v>
      </c>
      <c r="I136" s="305">
        <v>365.76320399999997</v>
      </c>
      <c r="J136" s="305">
        <v>3703.9380489999999</v>
      </c>
      <c r="K136" s="305">
        <v>24.756851999999999</v>
      </c>
      <c r="L136" s="413">
        <v>1269.77944</v>
      </c>
      <c r="M136" s="305">
        <v>426.54319800000002</v>
      </c>
      <c r="N136" s="304" t="s">
        <v>36</v>
      </c>
    </row>
    <row r="137" spans="1:14" s="321" customFormat="1" ht="9" customHeight="1">
      <c r="A137" s="408" t="s">
        <v>13</v>
      </c>
      <c r="B137" s="323">
        <f t="shared" si="7"/>
        <v>17143.667699999998</v>
      </c>
      <c r="C137" s="323">
        <v>1658.8</v>
      </c>
      <c r="D137" s="323">
        <v>80.7</v>
      </c>
      <c r="E137" s="323">
        <v>331.4</v>
      </c>
      <c r="F137" s="323">
        <v>10004.9578</v>
      </c>
      <c r="G137" s="323">
        <v>0</v>
      </c>
      <c r="H137" s="323">
        <v>1206.0999999999999</v>
      </c>
      <c r="I137" s="323">
        <v>0</v>
      </c>
      <c r="J137" s="323">
        <v>2966.8134</v>
      </c>
      <c r="K137" s="414">
        <v>398.3</v>
      </c>
      <c r="L137" s="414">
        <v>496.59649999999999</v>
      </c>
      <c r="M137" s="323">
        <v>0</v>
      </c>
      <c r="N137" s="304" t="s">
        <v>36</v>
      </c>
    </row>
    <row r="138" spans="1:14" s="321" customFormat="1" ht="9" customHeight="1">
      <c r="A138" s="379" t="s">
        <v>14</v>
      </c>
      <c r="B138" s="304">
        <f t="shared" si="7"/>
        <v>11197.420000000002</v>
      </c>
      <c r="C138" s="315">
        <v>638.39200000000005</v>
      </c>
      <c r="D138" s="315">
        <v>79.230999999999995</v>
      </c>
      <c r="E138" s="315">
        <v>195.88900000000001</v>
      </c>
      <c r="F138" s="315">
        <v>7012.8140000000003</v>
      </c>
      <c r="G138" s="315">
        <v>6.4050000000000002</v>
      </c>
      <c r="H138" s="305">
        <v>945.01199999999994</v>
      </c>
      <c r="I138" s="315">
        <v>0</v>
      </c>
      <c r="J138" s="315">
        <v>2247.3150000000001</v>
      </c>
      <c r="K138" s="315">
        <v>42.804000000000002</v>
      </c>
      <c r="L138" s="413">
        <v>0</v>
      </c>
      <c r="M138" s="315">
        <v>29.558</v>
      </c>
      <c r="N138" s="304" t="s">
        <v>36</v>
      </c>
    </row>
    <row r="139" spans="1:14" s="321" customFormat="1" ht="9" customHeight="1">
      <c r="A139" s="379" t="s">
        <v>15</v>
      </c>
      <c r="B139" s="304">
        <f t="shared" si="7"/>
        <v>29311.700635000001</v>
      </c>
      <c r="C139" s="305">
        <v>11407.613402999999</v>
      </c>
      <c r="D139" s="305">
        <v>372.03212200000002</v>
      </c>
      <c r="E139" s="305">
        <v>481.425074</v>
      </c>
      <c r="F139" s="305">
        <v>8837.8906879999995</v>
      </c>
      <c r="G139" s="305">
        <v>90.060270000000003</v>
      </c>
      <c r="H139" s="305">
        <v>582.03488300000004</v>
      </c>
      <c r="I139" s="315">
        <v>0</v>
      </c>
      <c r="J139" s="315">
        <v>5580.118512</v>
      </c>
      <c r="K139" s="315">
        <v>593.42621299999996</v>
      </c>
      <c r="L139" s="413">
        <v>228.029539</v>
      </c>
      <c r="M139" s="315">
        <v>1139.069931</v>
      </c>
      <c r="N139" s="304" t="s">
        <v>36</v>
      </c>
    </row>
    <row r="140" spans="1:14" s="321" customFormat="1" ht="9" customHeight="1">
      <c r="A140" s="379" t="s">
        <v>16</v>
      </c>
      <c r="B140" s="304">
        <f t="shared" si="7"/>
        <v>49772.573699999994</v>
      </c>
      <c r="C140" s="305">
        <v>13610.346600000001</v>
      </c>
      <c r="D140" s="305">
        <v>508.22219999999999</v>
      </c>
      <c r="E140" s="305">
        <v>897.39149999999995</v>
      </c>
      <c r="F140" s="305">
        <v>17064.435799999999</v>
      </c>
      <c r="G140" s="305">
        <v>82.752799999999993</v>
      </c>
      <c r="H140" s="305">
        <v>4206.3146999999999</v>
      </c>
      <c r="I140" s="305">
        <v>0</v>
      </c>
      <c r="J140" s="305">
        <v>9030.1975999999995</v>
      </c>
      <c r="K140" s="305">
        <v>2621.1857</v>
      </c>
      <c r="L140" s="413">
        <v>1751.7267999999999</v>
      </c>
      <c r="M140" s="305">
        <v>0</v>
      </c>
      <c r="N140" s="304" t="s">
        <v>36</v>
      </c>
    </row>
    <row r="141" spans="1:14" s="321" customFormat="1" ht="9" customHeight="1">
      <c r="A141" s="408" t="s">
        <v>17</v>
      </c>
      <c r="B141" s="323">
        <f t="shared" si="7"/>
        <v>17889.249973000002</v>
      </c>
      <c r="C141" s="323">
        <v>8761.9900730000008</v>
      </c>
      <c r="D141" s="323">
        <v>526.61470399999996</v>
      </c>
      <c r="E141" s="323">
        <v>732.50201400000003</v>
      </c>
      <c r="F141" s="323">
        <v>2671.856006</v>
      </c>
      <c r="G141" s="323">
        <v>71.516367000000002</v>
      </c>
      <c r="H141" s="323">
        <v>1826.440644</v>
      </c>
      <c r="I141" s="323">
        <v>0</v>
      </c>
      <c r="J141" s="323">
        <v>3286.1065309999999</v>
      </c>
      <c r="K141" s="323">
        <v>12.223634000000001</v>
      </c>
      <c r="L141" s="414">
        <v>0</v>
      </c>
      <c r="M141" s="323">
        <v>0</v>
      </c>
      <c r="N141" s="304" t="s">
        <v>36</v>
      </c>
    </row>
    <row r="142" spans="1:14" s="321" customFormat="1" ht="9" customHeight="1">
      <c r="A142" s="379" t="s">
        <v>18</v>
      </c>
      <c r="B142" s="304">
        <f t="shared" si="7"/>
        <v>8247.8120460000009</v>
      </c>
      <c r="C142" s="305">
        <v>502.37719399999997</v>
      </c>
      <c r="D142" s="305">
        <v>76.718757999999994</v>
      </c>
      <c r="E142" s="305">
        <v>107.01452</v>
      </c>
      <c r="F142" s="305">
        <v>4578.6419999999998</v>
      </c>
      <c r="G142" s="305">
        <v>6.6895740000000004</v>
      </c>
      <c r="H142" s="305">
        <v>811.98099999999999</v>
      </c>
      <c r="I142" s="305">
        <v>0</v>
      </c>
      <c r="J142" s="305">
        <v>1609.6790000000001</v>
      </c>
      <c r="K142" s="413">
        <v>522.226</v>
      </c>
      <c r="L142" s="413">
        <v>32.484000000000002</v>
      </c>
      <c r="M142" s="305">
        <v>0</v>
      </c>
      <c r="N142" s="304" t="s">
        <v>36</v>
      </c>
    </row>
    <row r="143" spans="1:14" s="321" customFormat="1" ht="9" customHeight="1">
      <c r="A143" s="379" t="s">
        <v>19</v>
      </c>
      <c r="B143" s="304">
        <f t="shared" si="7"/>
        <v>6550.5231090000007</v>
      </c>
      <c r="C143" s="305">
        <v>695.24202600000001</v>
      </c>
      <c r="D143" s="305">
        <v>89.466468000000006</v>
      </c>
      <c r="E143" s="305">
        <v>119.728027</v>
      </c>
      <c r="F143" s="305">
        <v>3703.859258</v>
      </c>
      <c r="G143" s="305">
        <v>38.718192000000002</v>
      </c>
      <c r="H143" s="305">
        <v>632.21519799999999</v>
      </c>
      <c r="I143" s="305">
        <v>0</v>
      </c>
      <c r="J143" s="305">
        <v>851.53617299999996</v>
      </c>
      <c r="K143" s="305">
        <v>20.886431999999999</v>
      </c>
      <c r="L143" s="413">
        <v>371.72188999999997</v>
      </c>
      <c r="M143" s="305">
        <v>27.149445</v>
      </c>
      <c r="N143" s="304" t="s">
        <v>36</v>
      </c>
    </row>
    <row r="144" spans="1:14" s="321" customFormat="1" ht="9" customHeight="1">
      <c r="A144" s="379" t="s">
        <v>20</v>
      </c>
      <c r="B144" s="304">
        <f t="shared" si="7"/>
        <v>24238.571126999999</v>
      </c>
      <c r="C144" s="305">
        <v>7916.3202940000001</v>
      </c>
      <c r="D144" s="305">
        <v>252.293296</v>
      </c>
      <c r="E144" s="305">
        <v>580.25264000000004</v>
      </c>
      <c r="F144" s="305">
        <v>5772.5036799999998</v>
      </c>
      <c r="G144" s="305">
        <v>99.624813000000003</v>
      </c>
      <c r="H144" s="305">
        <v>1568.5295390000001</v>
      </c>
      <c r="I144" s="305">
        <v>0</v>
      </c>
      <c r="J144" s="305">
        <v>3373.839794</v>
      </c>
      <c r="K144" s="305">
        <v>1068.679161</v>
      </c>
      <c r="L144" s="305">
        <v>2557.2677939999999</v>
      </c>
      <c r="M144" s="305">
        <v>1049.2601159999999</v>
      </c>
      <c r="N144" s="304" t="s">
        <v>36</v>
      </c>
    </row>
    <row r="145" spans="1:14" s="321" customFormat="1" ht="9" customHeight="1">
      <c r="A145" s="408" t="s">
        <v>21</v>
      </c>
      <c r="B145" s="323">
        <f t="shared" si="7"/>
        <v>17453.326000000001</v>
      </c>
      <c r="C145" s="323">
        <v>1439.0139999999999</v>
      </c>
      <c r="D145" s="323">
        <v>182.33199999999999</v>
      </c>
      <c r="E145" s="323">
        <v>357.78800000000001</v>
      </c>
      <c r="F145" s="323">
        <v>10210.584000000001</v>
      </c>
      <c r="G145" s="323">
        <v>113.09099999999999</v>
      </c>
      <c r="H145" s="323">
        <v>1624.4659999999999</v>
      </c>
      <c r="I145" s="323">
        <v>0</v>
      </c>
      <c r="J145" s="323">
        <v>3446.5219999999999</v>
      </c>
      <c r="K145" s="323">
        <v>79.528999999999996</v>
      </c>
      <c r="L145" s="414">
        <v>0</v>
      </c>
      <c r="M145" s="323">
        <v>0</v>
      </c>
      <c r="N145" s="304" t="s">
        <v>36</v>
      </c>
    </row>
    <row r="146" spans="1:14" s="321" customFormat="1" ht="9" customHeight="1">
      <c r="A146" s="379" t="s">
        <v>22</v>
      </c>
      <c r="B146" s="304">
        <f t="shared" si="7"/>
        <v>22190.758899999997</v>
      </c>
      <c r="C146" s="305">
        <v>8268.1615000000002</v>
      </c>
      <c r="D146" s="305">
        <v>241.73480000000001</v>
      </c>
      <c r="E146" s="305">
        <v>1233.0132000000001</v>
      </c>
      <c r="F146" s="305">
        <v>4953.4112999999998</v>
      </c>
      <c r="G146" s="305">
        <v>209.42740000000001</v>
      </c>
      <c r="H146" s="305">
        <v>1662.3993</v>
      </c>
      <c r="I146" s="305">
        <v>0</v>
      </c>
      <c r="J146" s="305">
        <v>4356.0418</v>
      </c>
      <c r="K146" s="305">
        <v>156.99010000000001</v>
      </c>
      <c r="L146" s="413">
        <v>679.96209999999996</v>
      </c>
      <c r="M146" s="315">
        <v>429.61739999999998</v>
      </c>
      <c r="N146" s="304" t="s">
        <v>36</v>
      </c>
    </row>
    <row r="147" spans="1:14" s="321" customFormat="1" ht="9" customHeight="1">
      <c r="A147" s="379" t="s">
        <v>23</v>
      </c>
      <c r="B147" s="304">
        <f t="shared" si="7"/>
        <v>7945.5722290000012</v>
      </c>
      <c r="C147" s="305">
        <v>842.96459800000002</v>
      </c>
      <c r="D147" s="305">
        <v>51.767715000000003</v>
      </c>
      <c r="E147" s="305">
        <v>157.25484900000001</v>
      </c>
      <c r="F147" s="305">
        <v>4277.1065790000002</v>
      </c>
      <c r="G147" s="305">
        <v>50.560443999999997</v>
      </c>
      <c r="H147" s="305">
        <v>994.63601300000005</v>
      </c>
      <c r="I147" s="305">
        <v>0</v>
      </c>
      <c r="J147" s="305">
        <v>1404.499636</v>
      </c>
      <c r="K147" s="305">
        <v>157.86075099999999</v>
      </c>
      <c r="L147" s="413">
        <v>0</v>
      </c>
      <c r="M147" s="305">
        <v>8.9216440000000006</v>
      </c>
      <c r="N147" s="304" t="s">
        <v>36</v>
      </c>
    </row>
    <row r="148" spans="1:14" s="321" customFormat="1" ht="9" customHeight="1">
      <c r="A148" s="379" t="s">
        <v>24</v>
      </c>
      <c r="B148" s="304">
        <f t="shared" si="7"/>
        <v>6086.4014049999996</v>
      </c>
      <c r="C148" s="305">
        <v>536.60497599999997</v>
      </c>
      <c r="D148" s="305">
        <v>77.643967000000004</v>
      </c>
      <c r="E148" s="305">
        <v>280.51718899999997</v>
      </c>
      <c r="F148" s="305">
        <v>3212.9340910000001</v>
      </c>
      <c r="G148" s="305">
        <v>35.804690999999998</v>
      </c>
      <c r="H148" s="305">
        <v>621.37076000000002</v>
      </c>
      <c r="I148" s="305">
        <v>0</v>
      </c>
      <c r="J148" s="305">
        <v>934.68578300000001</v>
      </c>
      <c r="K148" s="305">
        <v>58.76173</v>
      </c>
      <c r="L148" s="413">
        <v>138.41775000000001</v>
      </c>
      <c r="M148" s="305">
        <v>189.66046800000001</v>
      </c>
      <c r="N148" s="304" t="s">
        <v>36</v>
      </c>
    </row>
    <row r="149" spans="1:14" s="321" customFormat="1" ht="9" customHeight="1">
      <c r="A149" s="408" t="s">
        <v>25</v>
      </c>
      <c r="B149" s="323">
        <f>SUM(C149:M149)+1</f>
        <v>10668.489622999999</v>
      </c>
      <c r="C149" s="323">
        <v>1538.0745899999999</v>
      </c>
      <c r="D149" s="323">
        <v>72.920934000000003</v>
      </c>
      <c r="E149" s="323">
        <v>87.860461000000001</v>
      </c>
      <c r="F149" s="323">
        <v>6109.1039709999995</v>
      </c>
      <c r="G149" s="318">
        <v>0</v>
      </c>
      <c r="H149" s="323">
        <v>543.10987999999998</v>
      </c>
      <c r="I149" s="323">
        <v>76.569665999999998</v>
      </c>
      <c r="J149" s="323">
        <v>2025.529</v>
      </c>
      <c r="K149" s="414">
        <v>152.79694699999999</v>
      </c>
      <c r="L149" s="414">
        <v>0</v>
      </c>
      <c r="M149" s="323">
        <v>61.524174000000002</v>
      </c>
      <c r="N149" s="304" t="s">
        <v>36</v>
      </c>
    </row>
    <row r="150" spans="1:14" s="321" customFormat="1" ht="9" customHeight="1">
      <c r="A150" s="379" t="s">
        <v>26</v>
      </c>
      <c r="B150" s="304">
        <f t="shared" si="7"/>
        <v>12495.546982000002</v>
      </c>
      <c r="C150" s="305">
        <v>2039.1311069999999</v>
      </c>
      <c r="D150" s="305">
        <v>40.415036000000001</v>
      </c>
      <c r="E150" s="305">
        <v>364.79105399999997</v>
      </c>
      <c r="F150" s="305">
        <v>6946.1730600000001</v>
      </c>
      <c r="G150" s="305">
        <v>48.582343999999999</v>
      </c>
      <c r="H150" s="305">
        <v>729.20136500000001</v>
      </c>
      <c r="I150" s="315">
        <v>17</v>
      </c>
      <c r="J150" s="305">
        <v>1871.481088</v>
      </c>
      <c r="K150" s="315">
        <v>223.67209399999999</v>
      </c>
      <c r="L150" s="413">
        <v>215.09983399999999</v>
      </c>
      <c r="M150" s="315">
        <v>0</v>
      </c>
      <c r="N150" s="304" t="s">
        <v>36</v>
      </c>
    </row>
    <row r="151" spans="1:14" s="321" customFormat="1" ht="9" customHeight="1">
      <c r="A151" s="379" t="s">
        <v>27</v>
      </c>
      <c r="B151" s="304">
        <f t="shared" si="7"/>
        <v>13520.129768999999</v>
      </c>
      <c r="C151" s="305">
        <v>2902.0170800000001</v>
      </c>
      <c r="D151" s="305">
        <v>215.30201299999999</v>
      </c>
      <c r="E151" s="305">
        <v>399.35574000000003</v>
      </c>
      <c r="F151" s="305">
        <v>5975.2224880000003</v>
      </c>
      <c r="G151" s="305">
        <v>32.904240000000001</v>
      </c>
      <c r="H151" s="305">
        <v>1082.3053540000001</v>
      </c>
      <c r="I151" s="305">
        <v>144.78832600000001</v>
      </c>
      <c r="J151" s="315">
        <v>2089.5974449999999</v>
      </c>
      <c r="K151" s="305">
        <v>379.29418600000002</v>
      </c>
      <c r="L151" s="413">
        <v>105.466573</v>
      </c>
      <c r="M151" s="305">
        <v>193.87632400000001</v>
      </c>
      <c r="N151" s="304" t="s">
        <v>36</v>
      </c>
    </row>
    <row r="152" spans="1:14" s="321" customFormat="1" ht="9" customHeight="1">
      <c r="A152" s="379" t="s">
        <v>28</v>
      </c>
      <c r="B152" s="304">
        <f t="shared" si="7"/>
        <v>15835.902531000003</v>
      </c>
      <c r="C152" s="305">
        <v>3348.7019300000002</v>
      </c>
      <c r="D152" s="305">
        <v>399.44672500000001</v>
      </c>
      <c r="E152" s="305">
        <v>770.24845000000005</v>
      </c>
      <c r="F152" s="305">
        <v>6815.9528490000002</v>
      </c>
      <c r="G152" s="305">
        <v>88.680255000000002</v>
      </c>
      <c r="H152" s="305">
        <v>766.602666</v>
      </c>
      <c r="I152" s="305">
        <v>0</v>
      </c>
      <c r="J152" s="305">
        <v>2782.0660320000002</v>
      </c>
      <c r="K152" s="305">
        <v>88.191413999999995</v>
      </c>
      <c r="L152" s="413">
        <v>776.01220999999998</v>
      </c>
      <c r="M152" s="305">
        <v>0</v>
      </c>
      <c r="N152" s="304" t="s">
        <v>36</v>
      </c>
    </row>
    <row r="153" spans="1:14" s="321" customFormat="1" ht="9" customHeight="1">
      <c r="A153" s="408" t="s">
        <v>29</v>
      </c>
      <c r="B153" s="323">
        <f t="shared" si="7"/>
        <v>15591.290999999997</v>
      </c>
      <c r="C153" s="323">
        <v>1983.575</v>
      </c>
      <c r="D153" s="323">
        <v>146.23599999999999</v>
      </c>
      <c r="E153" s="323">
        <v>371.08600000000001</v>
      </c>
      <c r="F153" s="323">
        <v>8028.2209999999995</v>
      </c>
      <c r="G153" s="323">
        <v>68.471000000000004</v>
      </c>
      <c r="H153" s="323">
        <v>1967.3050000000001</v>
      </c>
      <c r="I153" s="323">
        <v>0</v>
      </c>
      <c r="J153" s="323">
        <v>2262.3609999999999</v>
      </c>
      <c r="K153" s="323">
        <v>467.43200000000002</v>
      </c>
      <c r="L153" s="414">
        <v>296.60399999999998</v>
      </c>
      <c r="M153" s="323">
        <v>0</v>
      </c>
      <c r="N153" s="304" t="s">
        <v>36</v>
      </c>
    </row>
    <row r="154" spans="1:14" s="321" customFormat="1" ht="9" customHeight="1">
      <c r="A154" s="379" t="s">
        <v>30</v>
      </c>
      <c r="B154" s="304">
        <f t="shared" si="7"/>
        <v>5278.2871300000006</v>
      </c>
      <c r="C154" s="305">
        <v>685.47164499999997</v>
      </c>
      <c r="D154" s="305">
        <v>68.363894999999999</v>
      </c>
      <c r="E154" s="305">
        <v>128.19390100000001</v>
      </c>
      <c r="F154" s="305">
        <v>2888.4835029999999</v>
      </c>
      <c r="G154" s="305">
        <v>23.964753000000002</v>
      </c>
      <c r="H154" s="315">
        <v>251.738721</v>
      </c>
      <c r="I154" s="305">
        <v>5.5</v>
      </c>
      <c r="J154" s="305">
        <v>871.09795399999996</v>
      </c>
      <c r="K154" s="305">
        <v>0</v>
      </c>
      <c r="L154" s="413">
        <v>316.45222699999999</v>
      </c>
      <c r="M154" s="305">
        <v>39.020530999999998</v>
      </c>
      <c r="N154" s="304" t="s">
        <v>36</v>
      </c>
    </row>
    <row r="155" spans="1:14" s="321" customFormat="1" ht="9" customHeight="1">
      <c r="A155" s="379" t="s">
        <v>31</v>
      </c>
      <c r="B155" s="304">
        <f t="shared" si="7"/>
        <v>32951.384235999998</v>
      </c>
      <c r="C155" s="315">
        <v>14832.86649</v>
      </c>
      <c r="D155" s="315">
        <v>322.14973400000002</v>
      </c>
      <c r="E155" s="315">
        <v>1407.198977</v>
      </c>
      <c r="F155" s="315">
        <v>7365.4623940000001</v>
      </c>
      <c r="G155" s="315">
        <v>178.312905</v>
      </c>
      <c r="H155" s="305">
        <v>2540.8237869999998</v>
      </c>
      <c r="I155" s="305">
        <v>0</v>
      </c>
      <c r="J155" s="305">
        <v>5948.8836499999998</v>
      </c>
      <c r="K155" s="305">
        <v>83.189869999999999</v>
      </c>
      <c r="L155" s="413">
        <v>272.49642899999998</v>
      </c>
      <c r="M155" s="305">
        <v>0</v>
      </c>
      <c r="N155" s="304" t="s">
        <v>36</v>
      </c>
    </row>
    <row r="156" spans="1:14" s="321" customFormat="1" ht="9" customHeight="1">
      <c r="A156" s="379" t="s">
        <v>32</v>
      </c>
      <c r="B156" s="304">
        <f t="shared" si="7"/>
        <v>8553.0053030000017</v>
      </c>
      <c r="C156" s="315">
        <v>1506.5180379999999</v>
      </c>
      <c r="D156" s="315">
        <v>143.67903100000001</v>
      </c>
      <c r="E156" s="315">
        <v>191.330557</v>
      </c>
      <c r="F156" s="315">
        <v>4324.155444</v>
      </c>
      <c r="G156" s="315">
        <v>88.085628999999997</v>
      </c>
      <c r="H156" s="305">
        <v>587.27285500000005</v>
      </c>
      <c r="I156" s="305">
        <v>0</v>
      </c>
      <c r="J156" s="305">
        <v>1649.0898219999999</v>
      </c>
      <c r="K156" s="305">
        <v>61.846699999999998</v>
      </c>
      <c r="L156" s="413">
        <v>1.0272269999999999</v>
      </c>
      <c r="M156" s="305">
        <v>0</v>
      </c>
      <c r="N156" s="304" t="s">
        <v>36</v>
      </c>
    </row>
    <row r="157" spans="1:14" s="321" customFormat="1" ht="9" customHeight="1">
      <c r="A157" s="409" t="s">
        <v>33</v>
      </c>
      <c r="B157" s="323">
        <f t="shared" si="7"/>
        <v>7267.1732030000003</v>
      </c>
      <c r="C157" s="323">
        <v>514.81856700000003</v>
      </c>
      <c r="D157" s="323">
        <v>0</v>
      </c>
      <c r="E157" s="323">
        <v>0</v>
      </c>
      <c r="F157" s="323">
        <v>4578.2827269999998</v>
      </c>
      <c r="G157" s="323">
        <v>15.9153</v>
      </c>
      <c r="H157" s="323">
        <v>458.84532300000001</v>
      </c>
      <c r="I157" s="323">
        <v>270.402512</v>
      </c>
      <c r="J157" s="323">
        <v>1380.8903299999999</v>
      </c>
      <c r="K157" s="323">
        <v>25.611257999999999</v>
      </c>
      <c r="L157" s="414">
        <v>22.407185999999999</v>
      </c>
      <c r="M157" s="323">
        <v>0</v>
      </c>
      <c r="N157" s="304" t="s">
        <v>36</v>
      </c>
    </row>
    <row r="158" spans="1:14" s="321" customFormat="1" ht="9" customHeight="1">
      <c r="A158" s="379"/>
      <c r="B158" s="315"/>
      <c r="C158" s="315"/>
      <c r="D158" s="315"/>
      <c r="E158" s="315"/>
      <c r="F158" s="315"/>
      <c r="G158" s="315"/>
      <c r="H158" s="315"/>
      <c r="I158" s="315"/>
      <c r="J158" s="315"/>
      <c r="K158" s="315"/>
      <c r="L158" s="315"/>
      <c r="M158" s="315"/>
      <c r="N158" s="304" t="s">
        <v>36</v>
      </c>
    </row>
    <row r="159" spans="1:14" s="321" customFormat="1" ht="9" customHeight="1">
      <c r="A159" s="333">
        <v>2002</v>
      </c>
      <c r="B159" s="407"/>
      <c r="C159" s="407"/>
      <c r="D159" s="407"/>
      <c r="E159" s="407"/>
      <c r="F159" s="407"/>
      <c r="G159" s="407"/>
      <c r="H159" s="407"/>
      <c r="I159" s="407"/>
      <c r="J159" s="407"/>
      <c r="K159" s="407"/>
      <c r="L159" s="407"/>
      <c r="M159" s="407"/>
      <c r="N159" s="304"/>
    </row>
    <row r="160" spans="1:14" s="321" customFormat="1" ht="9" customHeight="1">
      <c r="A160" s="306" t="s">
        <v>1</v>
      </c>
      <c r="B160" s="407">
        <f>SUM(B162:B193)</f>
        <v>562737.76417500002</v>
      </c>
      <c r="C160" s="407">
        <f t="shared" ref="C160:M160" si="8">SUM(C162:C193)</f>
        <v>137475.35256300002</v>
      </c>
      <c r="D160" s="407">
        <f t="shared" si="8"/>
        <v>7893.201137</v>
      </c>
      <c r="E160" s="407">
        <f t="shared" si="8"/>
        <v>19955.180651000002</v>
      </c>
      <c r="F160" s="407">
        <f t="shared" si="8"/>
        <v>214755.67745399999</v>
      </c>
      <c r="G160" s="407">
        <f t="shared" si="8"/>
        <v>3739.7727239999995</v>
      </c>
      <c r="H160" s="407">
        <f t="shared" si="8"/>
        <v>38284.137939999993</v>
      </c>
      <c r="I160" s="407">
        <f t="shared" si="8"/>
        <v>2470.7342979999999</v>
      </c>
      <c r="J160" s="407">
        <f t="shared" si="8"/>
        <v>109504.93065599998</v>
      </c>
      <c r="K160" s="407">
        <f t="shared" si="8"/>
        <v>15425.282486999999</v>
      </c>
      <c r="L160" s="407">
        <f t="shared" si="8"/>
        <v>9091.0239130000009</v>
      </c>
      <c r="M160" s="407">
        <f t="shared" si="8"/>
        <v>4142.4703520000003</v>
      </c>
      <c r="N160" s="304" t="s">
        <v>36</v>
      </c>
    </row>
    <row r="161" spans="1:14" s="321" customFormat="1" ht="3" customHeight="1">
      <c r="A161" s="333"/>
      <c r="B161" s="307"/>
      <c r="C161" s="307"/>
      <c r="D161" s="307"/>
      <c r="E161" s="307"/>
      <c r="F161" s="307"/>
      <c r="G161" s="307"/>
      <c r="H161" s="304"/>
      <c r="I161" s="304"/>
      <c r="J161" s="304"/>
      <c r="K161" s="304"/>
      <c r="L161" s="304"/>
      <c r="M161" s="304"/>
      <c r="N161" s="304" t="s">
        <v>36</v>
      </c>
    </row>
    <row r="162" spans="1:14" s="321" customFormat="1" ht="9" customHeight="1">
      <c r="A162" s="321" t="s">
        <v>2</v>
      </c>
      <c r="B162" s="303">
        <f>SUM(C162:M162)</f>
        <v>5695.1330160000007</v>
      </c>
      <c r="C162" s="304">
        <v>498.99095399999999</v>
      </c>
      <c r="D162" s="304">
        <v>60.422150000000002</v>
      </c>
      <c r="E162" s="304">
        <v>117.520949</v>
      </c>
      <c r="F162" s="304">
        <v>3276.4241099999999</v>
      </c>
      <c r="G162" s="304">
        <v>15.70112</v>
      </c>
      <c r="H162" s="304">
        <v>781.26144699999998</v>
      </c>
      <c r="I162" s="304">
        <v>0</v>
      </c>
      <c r="J162" s="304">
        <v>941.34268999999995</v>
      </c>
      <c r="K162" s="316">
        <v>3.4695960000000001</v>
      </c>
      <c r="L162" s="316">
        <v>0</v>
      </c>
      <c r="M162" s="304">
        <v>0</v>
      </c>
      <c r="N162" s="304" t="s">
        <v>36</v>
      </c>
    </row>
    <row r="163" spans="1:14" s="321" customFormat="1" ht="9" customHeight="1">
      <c r="A163" s="321" t="s">
        <v>3</v>
      </c>
      <c r="B163" s="304">
        <f t="shared" ref="B163:B193" si="9">SUM(C163:M163)</f>
        <v>15251.900840000004</v>
      </c>
      <c r="C163" s="304">
        <v>4174.9874159999999</v>
      </c>
      <c r="D163" s="304">
        <v>168.26004900000001</v>
      </c>
      <c r="E163" s="304">
        <v>348.26933500000001</v>
      </c>
      <c r="F163" s="304">
        <v>7101.2095840000002</v>
      </c>
      <c r="G163" s="304">
        <v>261.12101999999999</v>
      </c>
      <c r="H163" s="304">
        <v>736.29375500000003</v>
      </c>
      <c r="I163" s="304">
        <v>0</v>
      </c>
      <c r="J163" s="304">
        <v>2029.8036999999999</v>
      </c>
      <c r="K163" s="316">
        <v>115.595063</v>
      </c>
      <c r="L163" s="316">
        <v>276.61500000000001</v>
      </c>
      <c r="M163" s="304">
        <v>39.745918000000003</v>
      </c>
      <c r="N163" s="304" t="s">
        <v>36</v>
      </c>
    </row>
    <row r="164" spans="1:14" s="321" customFormat="1" ht="9" customHeight="1">
      <c r="A164" s="321" t="s">
        <v>4</v>
      </c>
      <c r="B164" s="304">
        <f t="shared" si="9"/>
        <v>3982.0455489999999</v>
      </c>
      <c r="C164" s="304">
        <v>358.017</v>
      </c>
      <c r="D164" s="304">
        <v>46.847999999999999</v>
      </c>
      <c r="E164" s="304">
        <v>147.44999999999999</v>
      </c>
      <c r="F164" s="304">
        <v>2511.701</v>
      </c>
      <c r="G164" s="304">
        <v>39.972999999999999</v>
      </c>
      <c r="H164" s="304">
        <v>124.17534000000001</v>
      </c>
      <c r="I164" s="304">
        <v>93.034999999999997</v>
      </c>
      <c r="J164" s="304">
        <v>481.40800000000002</v>
      </c>
      <c r="K164" s="316">
        <v>83.194000000000003</v>
      </c>
      <c r="L164" s="316">
        <v>57.568089000000001</v>
      </c>
      <c r="M164" s="304">
        <v>38.676119999999997</v>
      </c>
      <c r="N164" s="304" t="s">
        <v>36</v>
      </c>
    </row>
    <row r="165" spans="1:14" s="321" customFormat="1" ht="9" customHeight="1">
      <c r="A165" s="408" t="s">
        <v>5</v>
      </c>
      <c r="B165" s="323">
        <f t="shared" si="9"/>
        <v>6838.3997749999999</v>
      </c>
      <c r="C165" s="323">
        <v>2110.0030550000001</v>
      </c>
      <c r="D165" s="323">
        <v>82.342076000000006</v>
      </c>
      <c r="E165" s="323">
        <v>266.12618199999997</v>
      </c>
      <c r="F165" s="323">
        <v>1916.969861</v>
      </c>
      <c r="G165" s="323">
        <v>14.322524</v>
      </c>
      <c r="H165" s="323">
        <v>667.839563</v>
      </c>
      <c r="I165" s="323">
        <v>0</v>
      </c>
      <c r="J165" s="323">
        <v>1130.8964000000001</v>
      </c>
      <c r="K165" s="318">
        <v>24.642209999999999</v>
      </c>
      <c r="L165" s="318">
        <v>625.25790400000005</v>
      </c>
      <c r="M165" s="323">
        <v>0</v>
      </c>
      <c r="N165" s="304" t="s">
        <v>36</v>
      </c>
    </row>
    <row r="166" spans="1:14" s="321" customFormat="1" ht="9" customHeight="1">
      <c r="A166" s="379" t="s">
        <v>6</v>
      </c>
      <c r="B166" s="304">
        <f t="shared" si="9"/>
        <v>14502.818833000001</v>
      </c>
      <c r="C166" s="305">
        <v>7372.477382</v>
      </c>
      <c r="D166" s="305">
        <v>283.89936399999999</v>
      </c>
      <c r="E166" s="305">
        <v>804.28176199999996</v>
      </c>
      <c r="F166" s="305">
        <v>1932.5597170000001</v>
      </c>
      <c r="G166" s="305">
        <v>43.512641000000002</v>
      </c>
      <c r="H166" s="305">
        <v>1775.9181140000001</v>
      </c>
      <c r="I166" s="305">
        <v>0</v>
      </c>
      <c r="J166" s="305">
        <v>1802.643986</v>
      </c>
      <c r="K166" s="305">
        <v>180.123527</v>
      </c>
      <c r="L166" s="305">
        <v>307.40233999999998</v>
      </c>
      <c r="M166" s="305">
        <v>0</v>
      </c>
      <c r="N166" s="304" t="s">
        <v>36</v>
      </c>
    </row>
    <row r="167" spans="1:14" s="321" customFormat="1" ht="9" customHeight="1">
      <c r="A167" s="379" t="s">
        <v>7</v>
      </c>
      <c r="B167" s="304">
        <f t="shared" si="9"/>
        <v>3897.6439609999998</v>
      </c>
      <c r="C167" s="305">
        <v>508.56774100000001</v>
      </c>
      <c r="D167" s="305">
        <v>103.33745999999999</v>
      </c>
      <c r="E167" s="305">
        <v>116.13816799999999</v>
      </c>
      <c r="F167" s="305">
        <v>2255.6862599999999</v>
      </c>
      <c r="G167" s="305">
        <v>19.480799999999999</v>
      </c>
      <c r="H167" s="305">
        <v>196.682006</v>
      </c>
      <c r="I167" s="305">
        <v>0</v>
      </c>
      <c r="J167" s="305">
        <v>641.15808500000003</v>
      </c>
      <c r="K167" s="305">
        <v>53.057166000000002</v>
      </c>
      <c r="L167" s="305">
        <v>0.54260600000000003</v>
      </c>
      <c r="M167" s="305">
        <v>2.9936690000000001</v>
      </c>
      <c r="N167" s="304" t="s">
        <v>36</v>
      </c>
    </row>
    <row r="168" spans="1:14" s="321" customFormat="1" ht="9" customHeight="1">
      <c r="A168" s="379" t="s">
        <v>8</v>
      </c>
      <c r="B168" s="304">
        <f t="shared" si="9"/>
        <v>23188.422644000002</v>
      </c>
      <c r="C168" s="305">
        <v>4601.2090420000004</v>
      </c>
      <c r="D168" s="305">
        <v>738.69455200000004</v>
      </c>
      <c r="E168" s="305">
        <v>631.49420099999998</v>
      </c>
      <c r="F168" s="305">
        <v>10000.968466</v>
      </c>
      <c r="G168" s="305">
        <v>116.252585</v>
      </c>
      <c r="H168" s="305">
        <v>1042.78397</v>
      </c>
      <c r="I168" s="305">
        <v>660.66966000000002</v>
      </c>
      <c r="J168" s="305">
        <v>4812.2433840000003</v>
      </c>
      <c r="K168" s="413">
        <v>460.46166499999998</v>
      </c>
      <c r="L168" s="413">
        <v>27.408242000000001</v>
      </c>
      <c r="M168" s="305">
        <v>96.236877000000007</v>
      </c>
      <c r="N168" s="304" t="s">
        <v>36</v>
      </c>
    </row>
    <row r="169" spans="1:14" s="321" customFormat="1" ht="9" customHeight="1">
      <c r="A169" s="408" t="s">
        <v>9</v>
      </c>
      <c r="B169" s="323">
        <f t="shared" si="9"/>
        <v>19336.781041000002</v>
      </c>
      <c r="C169" s="323">
        <v>2305.0821230000001</v>
      </c>
      <c r="D169" s="323">
        <v>248.96064799999999</v>
      </c>
      <c r="E169" s="323">
        <v>692.55882099999997</v>
      </c>
      <c r="F169" s="323">
        <v>8967.8486439999997</v>
      </c>
      <c r="G169" s="323">
        <v>211.928192</v>
      </c>
      <c r="H169" s="323">
        <v>2466.8388089999999</v>
      </c>
      <c r="I169" s="323">
        <v>594.16886599999998</v>
      </c>
      <c r="J169" s="323">
        <v>2578.0272570000002</v>
      </c>
      <c r="K169" s="323">
        <v>290.08113300000002</v>
      </c>
      <c r="L169" s="323">
        <v>958.16097400000001</v>
      </c>
      <c r="M169" s="323">
        <v>23.125574</v>
      </c>
      <c r="N169" s="304" t="s">
        <v>36</v>
      </c>
    </row>
    <row r="170" spans="1:14" s="321" customFormat="1" ht="9" customHeight="1">
      <c r="A170" s="379" t="s">
        <v>198</v>
      </c>
      <c r="B170" s="304">
        <f t="shared" si="9"/>
        <v>68486.238800000006</v>
      </c>
      <c r="C170" s="305">
        <v>14001.993171</v>
      </c>
      <c r="D170" s="305">
        <v>1547.3663550000001</v>
      </c>
      <c r="E170" s="305">
        <v>5931.7418100000004</v>
      </c>
      <c r="F170" s="305">
        <v>14506.795451</v>
      </c>
      <c r="G170" s="305">
        <v>1077.0878339999999</v>
      </c>
      <c r="H170" s="305">
        <v>1957.0607230000001</v>
      </c>
      <c r="I170" s="315">
        <v>6.4033000000000007E-2</v>
      </c>
      <c r="J170" s="315">
        <v>27149.445900999999</v>
      </c>
      <c r="K170" s="305">
        <v>2220.9526719999999</v>
      </c>
      <c r="L170" s="305">
        <v>93.730850000000004</v>
      </c>
      <c r="M170" s="305">
        <v>0</v>
      </c>
      <c r="N170" s="304" t="s">
        <v>36</v>
      </c>
    </row>
    <row r="171" spans="1:14" s="321" customFormat="1" ht="9" customHeight="1">
      <c r="A171" s="379" t="s">
        <v>11</v>
      </c>
      <c r="B171" s="304">
        <f t="shared" si="9"/>
        <v>9170.6052870000003</v>
      </c>
      <c r="C171" s="305">
        <v>1727.0490600000001</v>
      </c>
      <c r="D171" s="305">
        <v>77.104982000000007</v>
      </c>
      <c r="E171" s="305">
        <v>257.500293</v>
      </c>
      <c r="F171" s="305">
        <v>5107.6868899999999</v>
      </c>
      <c r="G171" s="305">
        <v>22.199760999999999</v>
      </c>
      <c r="H171" s="305">
        <v>386.37435799999997</v>
      </c>
      <c r="I171" s="305">
        <v>0</v>
      </c>
      <c r="J171" s="305">
        <v>1377.8186189999999</v>
      </c>
      <c r="K171" s="305">
        <v>214.87132399999999</v>
      </c>
      <c r="L171" s="305">
        <v>0</v>
      </c>
      <c r="M171" s="305">
        <v>0</v>
      </c>
      <c r="N171" s="304" t="s">
        <v>36</v>
      </c>
    </row>
    <row r="172" spans="1:14" s="321" customFormat="1" ht="9" customHeight="1">
      <c r="A172" s="379" t="s">
        <v>12</v>
      </c>
      <c r="B172" s="304">
        <f t="shared" si="9"/>
        <v>18849.900915000002</v>
      </c>
      <c r="C172" s="305">
        <v>3045.384384</v>
      </c>
      <c r="D172" s="305">
        <v>145.343886</v>
      </c>
      <c r="E172" s="305">
        <v>394.72658699999999</v>
      </c>
      <c r="F172" s="305">
        <v>10591.609903</v>
      </c>
      <c r="G172" s="305">
        <v>56.999657999999997</v>
      </c>
      <c r="H172" s="305">
        <v>536.04985999999997</v>
      </c>
      <c r="I172" s="305">
        <v>183.33927800000001</v>
      </c>
      <c r="J172" s="305">
        <v>3870.711405</v>
      </c>
      <c r="K172" s="305">
        <v>25.735954</v>
      </c>
      <c r="L172" s="305">
        <v>0</v>
      </c>
      <c r="M172" s="305">
        <v>0</v>
      </c>
      <c r="N172" s="304" t="s">
        <v>36</v>
      </c>
    </row>
    <row r="173" spans="1:14" s="321" customFormat="1" ht="9" customHeight="1">
      <c r="A173" s="408" t="s">
        <v>13</v>
      </c>
      <c r="B173" s="323">
        <f t="shared" si="9"/>
        <v>17923.274199999996</v>
      </c>
      <c r="C173" s="323">
        <v>1822</v>
      </c>
      <c r="D173" s="323">
        <v>85.6</v>
      </c>
      <c r="E173" s="323">
        <v>344.9</v>
      </c>
      <c r="F173" s="323">
        <v>10595.4</v>
      </c>
      <c r="G173" s="323">
        <v>93.3</v>
      </c>
      <c r="H173" s="323">
        <v>1389.4</v>
      </c>
      <c r="I173" s="323">
        <v>0</v>
      </c>
      <c r="J173" s="323">
        <v>3166.2</v>
      </c>
      <c r="K173" s="414">
        <v>321.10000000000002</v>
      </c>
      <c r="L173" s="414">
        <v>105.3742</v>
      </c>
      <c r="M173" s="323">
        <v>0</v>
      </c>
      <c r="N173" s="304" t="s">
        <v>36</v>
      </c>
    </row>
    <row r="174" spans="1:14" s="321" customFormat="1" ht="9" customHeight="1">
      <c r="A174" s="379" t="s">
        <v>14</v>
      </c>
      <c r="B174" s="304">
        <f t="shared" si="9"/>
        <v>11479.335177999999</v>
      </c>
      <c r="C174" s="315">
        <v>441.96</v>
      </c>
      <c r="D174" s="315">
        <v>28.948</v>
      </c>
      <c r="E174" s="315">
        <v>173.81700000000001</v>
      </c>
      <c r="F174" s="315">
        <v>7204.441178</v>
      </c>
      <c r="G174" s="315">
        <v>7.899</v>
      </c>
      <c r="H174" s="305">
        <v>1166.876</v>
      </c>
      <c r="I174" s="315">
        <v>0</v>
      </c>
      <c r="J174" s="315">
        <v>2227.8270000000002</v>
      </c>
      <c r="K174" s="315">
        <v>214.50899999999999</v>
      </c>
      <c r="L174" s="315">
        <v>0</v>
      </c>
      <c r="M174" s="315">
        <v>13.058</v>
      </c>
      <c r="N174" s="304" t="s">
        <v>36</v>
      </c>
    </row>
    <row r="175" spans="1:14" s="321" customFormat="1" ht="9" customHeight="1">
      <c r="A175" s="379" t="s">
        <v>15</v>
      </c>
      <c r="B175" s="304">
        <f t="shared" si="9"/>
        <v>31770.048637</v>
      </c>
      <c r="C175" s="305">
        <v>12490.727504</v>
      </c>
      <c r="D175" s="305">
        <v>405.72261600000002</v>
      </c>
      <c r="E175" s="305">
        <v>523.73784799999999</v>
      </c>
      <c r="F175" s="305">
        <v>9511.6751459999996</v>
      </c>
      <c r="G175" s="305">
        <v>130.80185499999999</v>
      </c>
      <c r="H175" s="305">
        <v>678.52334800000006</v>
      </c>
      <c r="I175" s="315">
        <v>0</v>
      </c>
      <c r="J175" s="315">
        <v>5719.4976290000004</v>
      </c>
      <c r="K175" s="315">
        <v>579.33522400000004</v>
      </c>
      <c r="L175" s="315">
        <v>285.15278699999999</v>
      </c>
      <c r="M175" s="315">
        <v>1444.8746799999999</v>
      </c>
      <c r="N175" s="304" t="s">
        <v>36</v>
      </c>
    </row>
    <row r="176" spans="1:14" s="321" customFormat="1" ht="9" customHeight="1">
      <c r="A176" s="379" t="s">
        <v>16</v>
      </c>
      <c r="B176" s="304">
        <f t="shared" si="9"/>
        <v>60740.710999999996</v>
      </c>
      <c r="C176" s="305">
        <v>15895.1644</v>
      </c>
      <c r="D176" s="305">
        <v>856.11929999999995</v>
      </c>
      <c r="E176" s="305">
        <v>1405.4204999999999</v>
      </c>
      <c r="F176" s="305">
        <v>19435.3717</v>
      </c>
      <c r="G176" s="305">
        <v>73.493300000000005</v>
      </c>
      <c r="H176" s="305">
        <v>4237.6814999999997</v>
      </c>
      <c r="I176" s="305">
        <v>0</v>
      </c>
      <c r="J176" s="305">
        <v>9774.6443999999992</v>
      </c>
      <c r="K176" s="305">
        <v>7216.6677</v>
      </c>
      <c r="L176" s="305">
        <v>1846.1482000000001</v>
      </c>
      <c r="M176" s="305">
        <v>0</v>
      </c>
      <c r="N176" s="304" t="s">
        <v>36</v>
      </c>
    </row>
    <row r="177" spans="1:14" s="321" customFormat="1" ht="9" customHeight="1">
      <c r="A177" s="408" t="s">
        <v>17</v>
      </c>
      <c r="B177" s="323">
        <f t="shared" si="9"/>
        <v>19553.903518999996</v>
      </c>
      <c r="C177" s="323">
        <v>10154.325527999999</v>
      </c>
      <c r="D177" s="323">
        <v>455.01889499999999</v>
      </c>
      <c r="E177" s="323">
        <v>544.63565500000004</v>
      </c>
      <c r="F177" s="323">
        <v>3039.6217160000001</v>
      </c>
      <c r="G177" s="323">
        <v>79.449278000000007</v>
      </c>
      <c r="H177" s="323">
        <v>1796.690435</v>
      </c>
      <c r="I177" s="323">
        <v>29.344139999999999</v>
      </c>
      <c r="J177" s="323">
        <v>3421.8852550000001</v>
      </c>
      <c r="K177" s="323">
        <v>32.932617</v>
      </c>
      <c r="L177" s="323">
        <v>0</v>
      </c>
      <c r="M177" s="323">
        <v>0</v>
      </c>
      <c r="N177" s="304" t="s">
        <v>36</v>
      </c>
    </row>
    <row r="178" spans="1:14" s="321" customFormat="1" ht="9" customHeight="1">
      <c r="A178" s="379" t="s">
        <v>18</v>
      </c>
      <c r="B178" s="304">
        <f t="shared" si="9"/>
        <v>8342.0607219999983</v>
      </c>
      <c r="C178" s="305">
        <v>603.59467800000004</v>
      </c>
      <c r="D178" s="305">
        <v>71.392388999999994</v>
      </c>
      <c r="E178" s="305">
        <v>96.749663999999996</v>
      </c>
      <c r="F178" s="305">
        <v>4897.1279999999997</v>
      </c>
      <c r="G178" s="305">
        <v>36.826991</v>
      </c>
      <c r="H178" s="305">
        <v>597.26</v>
      </c>
      <c r="I178" s="305">
        <v>0</v>
      </c>
      <c r="J178" s="305">
        <v>1910.087</v>
      </c>
      <c r="K178" s="413">
        <v>53.31</v>
      </c>
      <c r="L178" s="413">
        <v>0</v>
      </c>
      <c r="M178" s="305">
        <v>75.712000000000003</v>
      </c>
      <c r="N178" s="304" t="s">
        <v>36</v>
      </c>
    </row>
    <row r="179" spans="1:14" s="321" customFormat="1" ht="9" customHeight="1">
      <c r="A179" s="379" t="s">
        <v>19</v>
      </c>
      <c r="B179" s="304">
        <f t="shared" si="9"/>
        <v>7131.2374390000004</v>
      </c>
      <c r="C179" s="305">
        <v>675.62462100000005</v>
      </c>
      <c r="D179" s="305">
        <v>66.536743999999999</v>
      </c>
      <c r="E179" s="305">
        <v>121.880443</v>
      </c>
      <c r="F179" s="305">
        <v>4370.766568</v>
      </c>
      <c r="G179" s="305">
        <v>10.843742000000001</v>
      </c>
      <c r="H179" s="305">
        <v>372.72011800000001</v>
      </c>
      <c r="I179" s="305">
        <v>0</v>
      </c>
      <c r="J179" s="305">
        <v>1014.036724</v>
      </c>
      <c r="K179" s="305">
        <v>0</v>
      </c>
      <c r="L179" s="305">
        <v>462.550321</v>
      </c>
      <c r="M179" s="305">
        <v>36.278157999999998</v>
      </c>
      <c r="N179" s="304" t="s">
        <v>36</v>
      </c>
    </row>
    <row r="180" spans="1:14" s="321" customFormat="1" ht="9" customHeight="1">
      <c r="A180" s="379" t="s">
        <v>20</v>
      </c>
      <c r="B180" s="304">
        <f t="shared" si="9"/>
        <v>26454.902132000003</v>
      </c>
      <c r="C180" s="305">
        <v>3985.3531130000001</v>
      </c>
      <c r="D180" s="305">
        <v>336.690808</v>
      </c>
      <c r="E180" s="305">
        <v>692.87753099999998</v>
      </c>
      <c r="F180" s="305">
        <v>11535.616405000001</v>
      </c>
      <c r="G180" s="305">
        <v>95.621638000000004</v>
      </c>
      <c r="H180" s="305">
        <v>3248.251718</v>
      </c>
      <c r="I180" s="305">
        <v>0</v>
      </c>
      <c r="J180" s="305">
        <v>3459.1131059999998</v>
      </c>
      <c r="K180" s="305">
        <v>870.01255900000001</v>
      </c>
      <c r="L180" s="305">
        <v>926.26660300000003</v>
      </c>
      <c r="M180" s="305">
        <v>1305.098651</v>
      </c>
      <c r="N180" s="304" t="s">
        <v>36</v>
      </c>
    </row>
    <row r="181" spans="1:14" s="321" customFormat="1" ht="9" customHeight="1">
      <c r="A181" s="408" t="s">
        <v>21</v>
      </c>
      <c r="B181" s="323">
        <f t="shared" si="9"/>
        <v>19324.771999999997</v>
      </c>
      <c r="C181" s="323">
        <v>1667.249</v>
      </c>
      <c r="D181" s="323">
        <v>200.017</v>
      </c>
      <c r="E181" s="323">
        <v>460.899</v>
      </c>
      <c r="F181" s="323">
        <v>10778.245000000001</v>
      </c>
      <c r="G181" s="323">
        <v>133.08199999999999</v>
      </c>
      <c r="H181" s="323">
        <v>2047.855</v>
      </c>
      <c r="I181" s="323">
        <v>0</v>
      </c>
      <c r="J181" s="323">
        <v>3970.915</v>
      </c>
      <c r="K181" s="323">
        <v>60.134</v>
      </c>
      <c r="L181" s="323">
        <v>6.3760000000000003</v>
      </c>
      <c r="M181" s="323">
        <v>0</v>
      </c>
      <c r="N181" s="304" t="s">
        <v>36</v>
      </c>
    </row>
    <row r="182" spans="1:14" s="321" customFormat="1" ht="9" customHeight="1">
      <c r="A182" s="379" t="s">
        <v>22</v>
      </c>
      <c r="B182" s="304">
        <f t="shared" si="9"/>
        <v>23873.824400000005</v>
      </c>
      <c r="C182" s="305">
        <v>9358.7841000000008</v>
      </c>
      <c r="D182" s="305">
        <v>307.56889999999999</v>
      </c>
      <c r="E182" s="305">
        <v>1448.1057000000001</v>
      </c>
      <c r="F182" s="305">
        <v>5856.0866999999998</v>
      </c>
      <c r="G182" s="305">
        <v>292.06799999999998</v>
      </c>
      <c r="H182" s="305">
        <v>1077.3037999999999</v>
      </c>
      <c r="I182" s="305">
        <v>244.721</v>
      </c>
      <c r="J182" s="305">
        <v>4368.3262000000004</v>
      </c>
      <c r="K182" s="305">
        <v>53.643700000000003</v>
      </c>
      <c r="L182" s="305">
        <v>123.9353</v>
      </c>
      <c r="M182" s="315">
        <v>743.28099999999995</v>
      </c>
      <c r="N182" s="304" t="s">
        <v>36</v>
      </c>
    </row>
    <row r="183" spans="1:14" s="321" customFormat="1" ht="9" customHeight="1">
      <c r="A183" s="379" t="s">
        <v>23</v>
      </c>
      <c r="B183" s="304">
        <f t="shared" si="9"/>
        <v>8949.5260510000007</v>
      </c>
      <c r="C183" s="305">
        <v>949.48803999999996</v>
      </c>
      <c r="D183" s="305">
        <v>64.519530000000003</v>
      </c>
      <c r="E183" s="305">
        <v>218.47957</v>
      </c>
      <c r="F183" s="305">
        <v>4792.3088200000002</v>
      </c>
      <c r="G183" s="305">
        <v>137.85509099999999</v>
      </c>
      <c r="H183" s="305">
        <v>1127.0699500000001</v>
      </c>
      <c r="I183" s="305">
        <v>0</v>
      </c>
      <c r="J183" s="305">
        <v>1473.1859300000001</v>
      </c>
      <c r="K183" s="305">
        <v>180.67340999999999</v>
      </c>
      <c r="L183" s="305">
        <v>0</v>
      </c>
      <c r="M183" s="305">
        <v>5.9457100000000001</v>
      </c>
      <c r="N183" s="304" t="s">
        <v>36</v>
      </c>
    </row>
    <row r="184" spans="1:14" s="321" customFormat="1" ht="9" customHeight="1">
      <c r="A184" s="379" t="s">
        <v>24</v>
      </c>
      <c r="B184" s="304">
        <f t="shared" si="9"/>
        <v>6612.1213650000009</v>
      </c>
      <c r="C184" s="305">
        <v>611.73847899999998</v>
      </c>
      <c r="D184" s="305">
        <v>78.632701999999995</v>
      </c>
      <c r="E184" s="305">
        <v>289.914287</v>
      </c>
      <c r="F184" s="305">
        <v>3606.5134549999998</v>
      </c>
      <c r="G184" s="305">
        <v>11.305320999999999</v>
      </c>
      <c r="H184" s="305">
        <v>679.62361999999996</v>
      </c>
      <c r="I184" s="305">
        <v>0</v>
      </c>
      <c r="J184" s="305">
        <v>925.34262000000001</v>
      </c>
      <c r="K184" s="305">
        <v>100.528228</v>
      </c>
      <c r="L184" s="305">
        <v>144.38262800000001</v>
      </c>
      <c r="M184" s="305">
        <v>164.14002500000001</v>
      </c>
      <c r="N184" s="304" t="s">
        <v>36</v>
      </c>
    </row>
    <row r="185" spans="1:14" s="321" customFormat="1" ht="9" customHeight="1">
      <c r="A185" s="408" t="s">
        <v>25</v>
      </c>
      <c r="B185" s="323">
        <f t="shared" si="9"/>
        <v>11529.045</v>
      </c>
      <c r="C185" s="323">
        <v>1655.253303</v>
      </c>
      <c r="D185" s="323">
        <v>88.765550000000005</v>
      </c>
      <c r="E185" s="323">
        <v>135.518404</v>
      </c>
      <c r="F185" s="323">
        <v>6712.5918220000003</v>
      </c>
      <c r="G185" s="318">
        <v>5.5398329999999998</v>
      </c>
      <c r="H185" s="323">
        <v>439.51992799999999</v>
      </c>
      <c r="I185" s="323">
        <v>5.8332220000000001</v>
      </c>
      <c r="J185" s="323">
        <v>2238.5076210000002</v>
      </c>
      <c r="K185" s="414">
        <v>169.70222200000001</v>
      </c>
      <c r="L185" s="414">
        <v>0</v>
      </c>
      <c r="M185" s="323">
        <v>77.813095000000004</v>
      </c>
      <c r="N185" s="304" t="s">
        <v>36</v>
      </c>
    </row>
    <row r="186" spans="1:14" s="321" customFormat="1" ht="9" customHeight="1">
      <c r="A186" s="379" t="s">
        <v>26</v>
      </c>
      <c r="B186" s="304">
        <f t="shared" si="9"/>
        <v>13166.876196999998</v>
      </c>
      <c r="C186" s="305">
        <v>2169.094521</v>
      </c>
      <c r="D186" s="305">
        <v>50.420586999999998</v>
      </c>
      <c r="E186" s="305">
        <v>429.90020299999998</v>
      </c>
      <c r="F186" s="305">
        <v>7465.0503980000003</v>
      </c>
      <c r="G186" s="305">
        <v>46.637430999999999</v>
      </c>
      <c r="H186" s="305">
        <v>755.63377800000001</v>
      </c>
      <c r="I186" s="315">
        <v>0</v>
      </c>
      <c r="J186" s="305">
        <v>1948.846595</v>
      </c>
      <c r="K186" s="315">
        <v>222.06830099999999</v>
      </c>
      <c r="L186" s="315">
        <v>79.224383000000003</v>
      </c>
      <c r="M186" s="315">
        <v>0</v>
      </c>
      <c r="N186" s="304" t="s">
        <v>36</v>
      </c>
    </row>
    <row r="187" spans="1:14" s="321" customFormat="1" ht="9" customHeight="1">
      <c r="A187" s="379" t="s">
        <v>27</v>
      </c>
      <c r="B187" s="304">
        <f t="shared" si="9"/>
        <v>14443.992999999999</v>
      </c>
      <c r="C187" s="305">
        <v>3357.6700139999998</v>
      </c>
      <c r="D187" s="305">
        <v>393.146612</v>
      </c>
      <c r="E187" s="305">
        <v>410.017788</v>
      </c>
      <c r="F187" s="305">
        <v>6326.3170149999996</v>
      </c>
      <c r="G187" s="305">
        <v>11.329967</v>
      </c>
      <c r="H187" s="305">
        <v>1037.298153</v>
      </c>
      <c r="I187" s="305">
        <v>22.3</v>
      </c>
      <c r="J187" s="315">
        <v>2151.8589999999999</v>
      </c>
      <c r="K187" s="305">
        <v>718.53335400000003</v>
      </c>
      <c r="L187" s="305">
        <v>15.521096999999999</v>
      </c>
      <c r="M187" s="305">
        <v>0</v>
      </c>
      <c r="N187" s="304" t="s">
        <v>36</v>
      </c>
    </row>
    <row r="188" spans="1:14" s="321" customFormat="1" ht="9" customHeight="1">
      <c r="A188" s="379" t="s">
        <v>28</v>
      </c>
      <c r="B188" s="304">
        <f t="shared" si="9"/>
        <v>17070.655527999996</v>
      </c>
      <c r="C188" s="305">
        <v>7146.7316689999998</v>
      </c>
      <c r="D188" s="305">
        <v>365.99668500000001</v>
      </c>
      <c r="E188" s="305">
        <v>597.02968899999996</v>
      </c>
      <c r="F188" s="305">
        <v>4387.0296749999998</v>
      </c>
      <c r="G188" s="305">
        <v>306.34277700000001</v>
      </c>
      <c r="H188" s="305">
        <v>182.07821999999999</v>
      </c>
      <c r="I188" s="305">
        <v>577.55788800000005</v>
      </c>
      <c r="J188" s="305">
        <v>2055.200691</v>
      </c>
      <c r="K188" s="305">
        <v>70.481067999999993</v>
      </c>
      <c r="L188" s="305">
        <v>1382.2071659999999</v>
      </c>
      <c r="M188" s="305">
        <v>0</v>
      </c>
      <c r="N188" s="304" t="s">
        <v>36</v>
      </c>
    </row>
    <row r="189" spans="1:14" s="321" customFormat="1" ht="9" customHeight="1">
      <c r="A189" s="408" t="s">
        <v>29</v>
      </c>
      <c r="B189" s="323">
        <f t="shared" si="9"/>
        <v>16153.862000000001</v>
      </c>
      <c r="C189" s="323">
        <v>2217.2750000000001</v>
      </c>
      <c r="D189" s="323">
        <v>71.715000000000003</v>
      </c>
      <c r="E189" s="323">
        <v>450.91899999999998</v>
      </c>
      <c r="F189" s="323">
        <v>8404.6090000000004</v>
      </c>
      <c r="G189" s="318">
        <v>0</v>
      </c>
      <c r="H189" s="323">
        <v>2227.2730000000001</v>
      </c>
      <c r="I189" s="323">
        <v>0</v>
      </c>
      <c r="J189" s="323">
        <v>2301.2049999999999</v>
      </c>
      <c r="K189" s="323">
        <v>410.57799999999997</v>
      </c>
      <c r="L189" s="323">
        <v>70.287999999999997</v>
      </c>
      <c r="M189" s="323">
        <v>0</v>
      </c>
      <c r="N189" s="304" t="s">
        <v>36</v>
      </c>
    </row>
    <row r="190" spans="1:14" s="321" customFormat="1" ht="9" customHeight="1">
      <c r="A190" s="379" t="s">
        <v>30</v>
      </c>
      <c r="B190" s="304">
        <f t="shared" si="9"/>
        <v>5890.7720890000001</v>
      </c>
      <c r="C190" s="305">
        <v>744.21969300000001</v>
      </c>
      <c r="D190" s="305">
        <v>66.762107999999998</v>
      </c>
      <c r="E190" s="305">
        <v>143.49196599999999</v>
      </c>
      <c r="F190" s="305">
        <v>3198.6745139999998</v>
      </c>
      <c r="G190" s="305">
        <v>24.798264</v>
      </c>
      <c r="H190" s="315">
        <v>294.47716800000001</v>
      </c>
      <c r="I190" s="305">
        <v>37.566614999999999</v>
      </c>
      <c r="J190" s="305">
        <v>923.52379599999995</v>
      </c>
      <c r="K190" s="305">
        <v>4.7779999999999996</v>
      </c>
      <c r="L190" s="305">
        <v>383.84021200000001</v>
      </c>
      <c r="M190" s="305">
        <v>68.639752999999999</v>
      </c>
      <c r="N190" s="304" t="s">
        <v>36</v>
      </c>
    </row>
    <row r="191" spans="1:14" s="321" customFormat="1" ht="9" customHeight="1">
      <c r="A191" s="379" t="s">
        <v>31</v>
      </c>
      <c r="B191" s="304">
        <f t="shared" si="9"/>
        <v>36612.67463400001</v>
      </c>
      <c r="C191" s="315">
        <v>16335.049865000001</v>
      </c>
      <c r="D191" s="315">
        <v>257.02174600000001</v>
      </c>
      <c r="E191" s="315">
        <v>1547.242309</v>
      </c>
      <c r="F191" s="315">
        <v>7262.73747</v>
      </c>
      <c r="G191" s="315">
        <v>271.83298500000001</v>
      </c>
      <c r="H191" s="305">
        <v>3343.9344489999999</v>
      </c>
      <c r="I191" s="305">
        <v>0</v>
      </c>
      <c r="J191" s="305">
        <v>6400.1337380000004</v>
      </c>
      <c r="K191" s="305">
        <v>315.652963</v>
      </c>
      <c r="L191" s="305">
        <v>879.06910900000003</v>
      </c>
      <c r="M191" s="305">
        <v>0</v>
      </c>
      <c r="N191" s="304" t="s">
        <v>36</v>
      </c>
    </row>
    <row r="192" spans="1:14" s="321" customFormat="1" ht="9" customHeight="1">
      <c r="A192" s="379" t="s">
        <v>32</v>
      </c>
      <c r="B192" s="304">
        <f t="shared" si="9"/>
        <v>8530.1460749999987</v>
      </c>
      <c r="C192" s="315">
        <v>3942.1300500000002</v>
      </c>
      <c r="D192" s="315">
        <v>140.026443</v>
      </c>
      <c r="E192" s="315">
        <v>211.83598599999999</v>
      </c>
      <c r="F192" s="315">
        <v>1854.9824759999999</v>
      </c>
      <c r="G192" s="315">
        <v>69.167255999999995</v>
      </c>
      <c r="H192" s="305">
        <v>406.48002700000001</v>
      </c>
      <c r="I192" s="305">
        <v>0</v>
      </c>
      <c r="J192" s="305">
        <v>1710.9062919999999</v>
      </c>
      <c r="K192" s="305">
        <v>153.764521</v>
      </c>
      <c r="L192" s="305">
        <v>34.001902000000001</v>
      </c>
      <c r="M192" s="305">
        <v>6.8511220000000002</v>
      </c>
      <c r="N192" s="304" t="s">
        <v>36</v>
      </c>
    </row>
    <row r="193" spans="1:14" s="321" customFormat="1" ht="9" customHeight="1">
      <c r="A193" s="409" t="s">
        <v>33</v>
      </c>
      <c r="B193" s="323">
        <f t="shared" si="9"/>
        <v>7984.1323479999992</v>
      </c>
      <c r="C193" s="323">
        <v>548.15765699999997</v>
      </c>
      <c r="D193" s="323">
        <v>0</v>
      </c>
      <c r="E193" s="323">
        <v>0</v>
      </c>
      <c r="F193" s="323">
        <v>5351.05051</v>
      </c>
      <c r="G193" s="323">
        <v>22.998860000000001</v>
      </c>
      <c r="H193" s="323">
        <v>506.909783</v>
      </c>
      <c r="I193" s="323">
        <v>22.134595999999998</v>
      </c>
      <c r="J193" s="323">
        <v>1528.1876319999999</v>
      </c>
      <c r="K193" s="323">
        <v>4.6933100000000003</v>
      </c>
      <c r="L193" s="323">
        <v>0</v>
      </c>
      <c r="M193" s="323">
        <v>0</v>
      </c>
      <c r="N193" s="304" t="s">
        <v>36</v>
      </c>
    </row>
    <row r="194" spans="1:14" s="321" customFormat="1" ht="9" customHeight="1">
      <c r="A194" s="379"/>
      <c r="B194" s="315"/>
      <c r="C194" s="315"/>
      <c r="D194" s="315"/>
      <c r="E194" s="315"/>
      <c r="F194" s="315"/>
      <c r="G194" s="315"/>
      <c r="H194" s="315"/>
      <c r="I194" s="315"/>
      <c r="J194" s="315"/>
      <c r="K194" s="315"/>
      <c r="L194" s="315"/>
      <c r="M194" s="315"/>
      <c r="N194" s="304" t="s">
        <v>36</v>
      </c>
    </row>
    <row r="195" spans="1:14" s="321" customFormat="1" ht="9" customHeight="1">
      <c r="A195" s="333">
        <v>2003</v>
      </c>
      <c r="B195" s="407"/>
      <c r="C195" s="407"/>
      <c r="D195" s="407"/>
      <c r="E195" s="407"/>
      <c r="F195" s="407"/>
      <c r="G195" s="407"/>
      <c r="H195" s="407"/>
      <c r="I195" s="407"/>
      <c r="J195" s="407"/>
      <c r="K195" s="407"/>
      <c r="L195" s="407"/>
      <c r="M195" s="407"/>
      <c r="N195" s="304"/>
    </row>
    <row r="196" spans="1:14" s="321" customFormat="1" ht="9" customHeight="1">
      <c r="A196" s="306" t="s">
        <v>1</v>
      </c>
      <c r="B196" s="407">
        <f>SUM(B198:B229)</f>
        <v>630975.76857299998</v>
      </c>
      <c r="C196" s="407">
        <f t="shared" ref="C196:M196" si="10">SUM(C198:C229)</f>
        <v>154004.78237199996</v>
      </c>
      <c r="D196" s="407">
        <f t="shared" si="10"/>
        <v>7630.0305729999973</v>
      </c>
      <c r="E196" s="407">
        <f t="shared" si="10"/>
        <v>18549.641433000001</v>
      </c>
      <c r="F196" s="407">
        <f t="shared" si="10"/>
        <v>232682.07947100012</v>
      </c>
      <c r="G196" s="407">
        <f t="shared" si="10"/>
        <v>3866.3322370000001</v>
      </c>
      <c r="H196" s="407">
        <f t="shared" si="10"/>
        <v>42790.919596000007</v>
      </c>
      <c r="I196" s="407">
        <f t="shared" si="10"/>
        <v>6815.1449329999996</v>
      </c>
      <c r="J196" s="407">
        <f t="shared" si="10"/>
        <v>122924.09013800001</v>
      </c>
      <c r="K196" s="407">
        <f t="shared" si="10"/>
        <v>24194.272318000007</v>
      </c>
      <c r="L196" s="407">
        <f t="shared" si="10"/>
        <v>11706.018589000001</v>
      </c>
      <c r="M196" s="407">
        <f t="shared" si="10"/>
        <v>5812.4569130000009</v>
      </c>
      <c r="N196" s="304" t="s">
        <v>36</v>
      </c>
    </row>
    <row r="197" spans="1:14" s="321" customFormat="1" ht="3" customHeight="1">
      <c r="A197" s="333"/>
      <c r="B197" s="307"/>
      <c r="C197" s="307"/>
      <c r="D197" s="307"/>
      <c r="E197" s="307"/>
      <c r="F197" s="307"/>
      <c r="G197" s="307"/>
      <c r="H197" s="304"/>
      <c r="I197" s="304"/>
      <c r="J197" s="304"/>
      <c r="K197" s="304"/>
      <c r="L197" s="304"/>
      <c r="M197" s="304"/>
      <c r="N197" s="304" t="s">
        <v>36</v>
      </c>
    </row>
    <row r="198" spans="1:14" s="321" customFormat="1" ht="9" customHeight="1">
      <c r="A198" s="321" t="s">
        <v>2</v>
      </c>
      <c r="B198" s="303">
        <f>SUM(C198:M198)</f>
        <v>6726.0664239999996</v>
      </c>
      <c r="C198" s="304">
        <v>531.85077799999999</v>
      </c>
      <c r="D198" s="304">
        <v>60.293894999999999</v>
      </c>
      <c r="E198" s="304">
        <v>129.30229199999999</v>
      </c>
      <c r="F198" s="304">
        <v>4152.0774929999998</v>
      </c>
      <c r="G198" s="304">
        <v>32.607883000000001</v>
      </c>
      <c r="H198" s="304">
        <v>744.73365200000001</v>
      </c>
      <c r="I198" s="304">
        <v>0</v>
      </c>
      <c r="J198" s="304">
        <v>1063.521387</v>
      </c>
      <c r="K198" s="304">
        <v>11.079044</v>
      </c>
      <c r="L198" s="304">
        <v>0</v>
      </c>
      <c r="M198" s="304">
        <v>0.6</v>
      </c>
      <c r="N198" s="304" t="s">
        <v>36</v>
      </c>
    </row>
    <row r="199" spans="1:14" s="321" customFormat="1" ht="9" customHeight="1">
      <c r="A199" s="321" t="s">
        <v>3</v>
      </c>
      <c r="B199" s="304">
        <f t="shared" ref="B199:B229" si="11">SUM(C199:M199)</f>
        <v>17041.524077999999</v>
      </c>
      <c r="C199" s="304">
        <v>4632.0502820000002</v>
      </c>
      <c r="D199" s="304">
        <v>272.05064900000002</v>
      </c>
      <c r="E199" s="304">
        <v>364.01865600000002</v>
      </c>
      <c r="F199" s="304">
        <v>8074.4720310000002</v>
      </c>
      <c r="G199" s="304">
        <v>290.95208600000001</v>
      </c>
      <c r="H199" s="304">
        <v>701.581728</v>
      </c>
      <c r="I199" s="304">
        <v>0</v>
      </c>
      <c r="J199" s="304">
        <v>2237.4297929999998</v>
      </c>
      <c r="K199" s="304">
        <v>138.93800200000001</v>
      </c>
      <c r="L199" s="304">
        <v>326.887</v>
      </c>
      <c r="M199" s="304">
        <v>3.1438510000000002</v>
      </c>
      <c r="N199" s="304" t="s">
        <v>36</v>
      </c>
    </row>
    <row r="200" spans="1:14" s="321" customFormat="1" ht="9" customHeight="1">
      <c r="A200" s="321" t="s">
        <v>4</v>
      </c>
      <c r="B200" s="304">
        <f t="shared" si="11"/>
        <v>4510.6681750000007</v>
      </c>
      <c r="C200" s="304">
        <v>429.23899999999998</v>
      </c>
      <c r="D200" s="304">
        <v>48.667000000000002</v>
      </c>
      <c r="E200" s="304">
        <v>180.065</v>
      </c>
      <c r="F200" s="304">
        <v>2609.8539999999998</v>
      </c>
      <c r="G200" s="304">
        <v>54.731999999999999</v>
      </c>
      <c r="H200" s="304">
        <v>232.25700000000001</v>
      </c>
      <c r="I200" s="304">
        <v>118.483</v>
      </c>
      <c r="J200" s="304">
        <v>633.30999999999995</v>
      </c>
      <c r="K200" s="304">
        <v>118.18899999999999</v>
      </c>
      <c r="L200" s="304">
        <v>85.872174999999999</v>
      </c>
      <c r="M200" s="304">
        <v>0</v>
      </c>
      <c r="N200" s="304" t="s">
        <v>36</v>
      </c>
    </row>
    <row r="201" spans="1:14" s="321" customFormat="1" ht="9" customHeight="1">
      <c r="A201" s="408" t="s">
        <v>5</v>
      </c>
      <c r="B201" s="323">
        <f t="shared" si="11"/>
        <v>8013.856213</v>
      </c>
      <c r="C201" s="323">
        <v>2316.7223509999999</v>
      </c>
      <c r="D201" s="323">
        <v>91.594386</v>
      </c>
      <c r="E201" s="323">
        <v>344.57585599999999</v>
      </c>
      <c r="F201" s="323">
        <v>2211.0164530000002</v>
      </c>
      <c r="G201" s="323">
        <v>8.4006699999999999</v>
      </c>
      <c r="H201" s="323">
        <v>659.17403100000001</v>
      </c>
      <c r="I201" s="323">
        <v>0</v>
      </c>
      <c r="J201" s="323">
        <v>1262.9218109999999</v>
      </c>
      <c r="K201" s="323">
        <v>33.193305000000002</v>
      </c>
      <c r="L201" s="323">
        <v>567.60513800000001</v>
      </c>
      <c r="M201" s="318">
        <v>518.65221199999996</v>
      </c>
      <c r="N201" s="304" t="s">
        <v>36</v>
      </c>
    </row>
    <row r="202" spans="1:14" s="321" customFormat="1" ht="9" customHeight="1">
      <c r="A202" s="379" t="s">
        <v>6</v>
      </c>
      <c r="B202" s="304">
        <f t="shared" si="11"/>
        <v>15345.069000000001</v>
      </c>
      <c r="C202" s="305">
        <v>6907.7419149999996</v>
      </c>
      <c r="D202" s="305">
        <v>219.064277</v>
      </c>
      <c r="E202" s="305">
        <v>589.59719399999994</v>
      </c>
      <c r="F202" s="305">
        <v>3512.643963</v>
      </c>
      <c r="G202" s="305">
        <v>29.672999999999998</v>
      </c>
      <c r="H202" s="305">
        <v>1288.2439999999999</v>
      </c>
      <c r="I202" s="305">
        <v>0</v>
      </c>
      <c r="J202" s="305">
        <v>1881.5956510000001</v>
      </c>
      <c r="K202" s="305">
        <v>387.17899999999997</v>
      </c>
      <c r="L202" s="305">
        <v>529.33000000000004</v>
      </c>
      <c r="M202" s="305">
        <v>0</v>
      </c>
      <c r="N202" s="304" t="s">
        <v>36</v>
      </c>
    </row>
    <row r="203" spans="1:14" s="321" customFormat="1" ht="9" customHeight="1">
      <c r="A203" s="379" t="s">
        <v>7</v>
      </c>
      <c r="B203" s="304">
        <f t="shared" si="11"/>
        <v>4578.5684180000007</v>
      </c>
      <c r="C203" s="305">
        <v>566.09368600000005</v>
      </c>
      <c r="D203" s="305">
        <v>106.05688600000001</v>
      </c>
      <c r="E203" s="305">
        <v>125.94976699999999</v>
      </c>
      <c r="F203" s="305">
        <v>2712.95354</v>
      </c>
      <c r="G203" s="305">
        <v>11.209263</v>
      </c>
      <c r="H203" s="305">
        <v>248.13868099999999</v>
      </c>
      <c r="I203" s="305">
        <v>0</v>
      </c>
      <c r="J203" s="305">
        <v>735.40466500000002</v>
      </c>
      <c r="K203" s="305">
        <v>70.777220999999997</v>
      </c>
      <c r="L203" s="305">
        <v>0</v>
      </c>
      <c r="M203" s="305">
        <v>1.9847090000000001</v>
      </c>
      <c r="N203" s="304" t="s">
        <v>36</v>
      </c>
    </row>
    <row r="204" spans="1:14" s="321" customFormat="1" ht="9" customHeight="1">
      <c r="A204" s="379" t="s">
        <v>8</v>
      </c>
      <c r="B204" s="304">
        <f t="shared" si="11"/>
        <v>25818.011137000001</v>
      </c>
      <c r="C204" s="305">
        <v>4985.926923</v>
      </c>
      <c r="D204" s="305">
        <v>822.81124999999997</v>
      </c>
      <c r="E204" s="305">
        <v>815.72320300000001</v>
      </c>
      <c r="F204" s="305">
        <v>11170.130467999999</v>
      </c>
      <c r="G204" s="305">
        <v>415.97699</v>
      </c>
      <c r="H204" s="305">
        <v>1605.4511500000001</v>
      </c>
      <c r="I204" s="305">
        <v>541.93212100000005</v>
      </c>
      <c r="J204" s="305">
        <v>5048.3111730000001</v>
      </c>
      <c r="K204" s="305">
        <v>367.89358399999998</v>
      </c>
      <c r="L204" s="305">
        <v>43.854275000000001</v>
      </c>
      <c r="M204" s="305">
        <v>0</v>
      </c>
      <c r="N204" s="304" t="s">
        <v>36</v>
      </c>
    </row>
    <row r="205" spans="1:14" s="321" customFormat="1" ht="9" customHeight="1">
      <c r="A205" s="408" t="s">
        <v>9</v>
      </c>
      <c r="B205" s="323">
        <f t="shared" si="11"/>
        <v>22296.348443000003</v>
      </c>
      <c r="C205" s="323">
        <v>3224.7575780000002</v>
      </c>
      <c r="D205" s="323">
        <v>358.05670199999997</v>
      </c>
      <c r="E205" s="323">
        <v>805.47486000000004</v>
      </c>
      <c r="F205" s="323">
        <v>9000.0778730000002</v>
      </c>
      <c r="G205" s="323">
        <v>99.519223999999994</v>
      </c>
      <c r="H205" s="323">
        <v>3605.0364439999998</v>
      </c>
      <c r="I205" s="323">
        <v>998.087444</v>
      </c>
      <c r="J205" s="323">
        <v>2815.65499</v>
      </c>
      <c r="K205" s="323">
        <v>406.66562399999998</v>
      </c>
      <c r="L205" s="323">
        <v>228.308223</v>
      </c>
      <c r="M205" s="323">
        <v>754.70948099999998</v>
      </c>
      <c r="N205" s="304" t="s">
        <v>36</v>
      </c>
    </row>
    <row r="206" spans="1:14" s="321" customFormat="1" ht="9" customHeight="1">
      <c r="A206" s="379" t="s">
        <v>198</v>
      </c>
      <c r="B206" s="304">
        <f t="shared" si="11"/>
        <v>69945.789399999994</v>
      </c>
      <c r="C206" s="315">
        <v>12440.434931</v>
      </c>
      <c r="D206" s="315">
        <v>1141.371218</v>
      </c>
      <c r="E206" s="315">
        <v>3383.0132189999999</v>
      </c>
      <c r="F206" s="315">
        <v>14444.368232000001</v>
      </c>
      <c r="G206" s="315">
        <v>285.64018299999998</v>
      </c>
      <c r="H206" s="315">
        <v>1203.9055430000001</v>
      </c>
      <c r="I206" s="315">
        <v>298.65460000000002</v>
      </c>
      <c r="J206" s="315">
        <v>31676.125026999998</v>
      </c>
      <c r="K206" s="315">
        <v>4782.2978469999998</v>
      </c>
      <c r="L206" s="315">
        <v>289.97859999999997</v>
      </c>
      <c r="M206" s="315">
        <v>0</v>
      </c>
      <c r="N206" s="304" t="s">
        <v>36</v>
      </c>
    </row>
    <row r="207" spans="1:14" s="321" customFormat="1" ht="9" customHeight="1">
      <c r="A207" s="379" t="s">
        <v>11</v>
      </c>
      <c r="B207" s="304">
        <f t="shared" si="11"/>
        <v>10769.063962999999</v>
      </c>
      <c r="C207" s="305">
        <v>1876.5101689999999</v>
      </c>
      <c r="D207" s="305">
        <v>100.95621300000001</v>
      </c>
      <c r="E207" s="305">
        <v>264.29869200000002</v>
      </c>
      <c r="F207" s="305">
        <v>5601.729448</v>
      </c>
      <c r="G207" s="305">
        <v>32.132347000000003</v>
      </c>
      <c r="H207" s="305">
        <v>835.90511400000003</v>
      </c>
      <c r="I207" s="305">
        <v>0</v>
      </c>
      <c r="J207" s="305">
        <v>1486.0532390000001</v>
      </c>
      <c r="K207" s="305">
        <v>556.52428599999996</v>
      </c>
      <c r="L207" s="305">
        <v>14.954454999999999</v>
      </c>
      <c r="M207" s="305">
        <v>0</v>
      </c>
      <c r="N207" s="304" t="s">
        <v>36</v>
      </c>
    </row>
    <row r="208" spans="1:14" s="321" customFormat="1" ht="9" customHeight="1">
      <c r="A208" s="379" t="s">
        <v>12</v>
      </c>
      <c r="B208" s="304">
        <f t="shared" si="11"/>
        <v>21204.707566000001</v>
      </c>
      <c r="C208" s="305">
        <v>3832.4681249999999</v>
      </c>
      <c r="D208" s="305">
        <v>162.11289400000001</v>
      </c>
      <c r="E208" s="305">
        <v>460.06892399999998</v>
      </c>
      <c r="F208" s="305">
        <v>11105.277628</v>
      </c>
      <c r="G208" s="305">
        <v>149.858823</v>
      </c>
      <c r="H208" s="305">
        <v>719.57653600000003</v>
      </c>
      <c r="I208" s="305">
        <v>323.43030599999997</v>
      </c>
      <c r="J208" s="305">
        <v>4166.8812589999998</v>
      </c>
      <c r="K208" s="305">
        <v>33.330781999999999</v>
      </c>
      <c r="L208" s="305">
        <v>251.70228900000001</v>
      </c>
      <c r="M208" s="305">
        <v>0</v>
      </c>
      <c r="N208" s="304" t="s">
        <v>36</v>
      </c>
    </row>
    <row r="209" spans="1:14" s="321" customFormat="1" ht="9" customHeight="1">
      <c r="A209" s="408" t="s">
        <v>13</v>
      </c>
      <c r="B209" s="323">
        <f t="shared" si="11"/>
        <v>21247.271799999999</v>
      </c>
      <c r="C209" s="323">
        <v>2106.1999999999998</v>
      </c>
      <c r="D209" s="323">
        <v>174.6</v>
      </c>
      <c r="E209" s="323">
        <v>541.1</v>
      </c>
      <c r="F209" s="323">
        <v>11998.3</v>
      </c>
      <c r="G209" s="323">
        <v>7.3</v>
      </c>
      <c r="H209" s="323">
        <v>1353.1</v>
      </c>
      <c r="I209" s="323">
        <v>288.39999999999998</v>
      </c>
      <c r="J209" s="323">
        <v>3326.1</v>
      </c>
      <c r="K209" s="323">
        <v>201.7</v>
      </c>
      <c r="L209" s="323">
        <v>1250.4718</v>
      </c>
      <c r="M209" s="323">
        <v>0</v>
      </c>
      <c r="N209" s="304" t="s">
        <v>36</v>
      </c>
    </row>
    <row r="210" spans="1:14" s="321" customFormat="1" ht="9" customHeight="1">
      <c r="A210" s="379" t="s">
        <v>14</v>
      </c>
      <c r="B210" s="304">
        <f t="shared" si="11"/>
        <v>14431.869194000001</v>
      </c>
      <c r="C210" s="305">
        <v>684.61443199999997</v>
      </c>
      <c r="D210" s="305">
        <v>88.980172999999994</v>
      </c>
      <c r="E210" s="305">
        <v>219.97327899999999</v>
      </c>
      <c r="F210" s="305">
        <v>8154.4232890000003</v>
      </c>
      <c r="G210" s="305">
        <v>5.2293839999999996</v>
      </c>
      <c r="H210" s="305">
        <v>1772.4149769999999</v>
      </c>
      <c r="I210" s="305">
        <v>0</v>
      </c>
      <c r="J210" s="305">
        <v>2694.1505769999999</v>
      </c>
      <c r="K210" s="305">
        <v>791.739327</v>
      </c>
      <c r="L210" s="305">
        <v>0</v>
      </c>
      <c r="M210" s="305">
        <v>20.343755999999999</v>
      </c>
      <c r="N210" s="304" t="s">
        <v>36</v>
      </c>
    </row>
    <row r="211" spans="1:14" s="321" customFormat="1" ht="9" customHeight="1">
      <c r="A211" s="379" t="s">
        <v>15</v>
      </c>
      <c r="B211" s="304">
        <f t="shared" si="11"/>
        <v>34555.354030999995</v>
      </c>
      <c r="C211" s="305">
        <v>13441.687392</v>
      </c>
      <c r="D211" s="305">
        <v>282.70648699999998</v>
      </c>
      <c r="E211" s="305">
        <v>588.03153599999996</v>
      </c>
      <c r="F211" s="305">
        <v>9909.8683629999996</v>
      </c>
      <c r="G211" s="305">
        <v>71.765027000000003</v>
      </c>
      <c r="H211" s="305">
        <v>1275.502217</v>
      </c>
      <c r="I211" s="305">
        <v>0</v>
      </c>
      <c r="J211" s="305">
        <v>6358.1018489999997</v>
      </c>
      <c r="K211" s="305">
        <v>683.28957800000001</v>
      </c>
      <c r="L211" s="305">
        <v>423.327224</v>
      </c>
      <c r="M211" s="305">
        <v>1521.0743580000001</v>
      </c>
      <c r="N211" s="304" t="s">
        <v>36</v>
      </c>
    </row>
    <row r="212" spans="1:14" s="321" customFormat="1" ht="9" customHeight="1">
      <c r="A212" s="379" t="s">
        <v>16</v>
      </c>
      <c r="B212" s="304">
        <f t="shared" si="11"/>
        <v>65397.442600000002</v>
      </c>
      <c r="C212" s="305">
        <v>18337.420699999999</v>
      </c>
      <c r="D212" s="305">
        <v>445.44889999999998</v>
      </c>
      <c r="E212" s="305">
        <v>1397.3966</v>
      </c>
      <c r="F212" s="305">
        <v>20224.168799999999</v>
      </c>
      <c r="G212" s="305">
        <v>35.395200000000003</v>
      </c>
      <c r="H212" s="305">
        <v>4785.2928000000002</v>
      </c>
      <c r="I212" s="305">
        <v>0</v>
      </c>
      <c r="J212" s="305">
        <v>10863.2048</v>
      </c>
      <c r="K212" s="305">
        <v>7665.9471999999996</v>
      </c>
      <c r="L212" s="305">
        <v>1643.1676</v>
      </c>
      <c r="M212" s="305">
        <v>0</v>
      </c>
      <c r="N212" s="304" t="s">
        <v>36</v>
      </c>
    </row>
    <row r="213" spans="1:14" s="321" customFormat="1" ht="9" customHeight="1">
      <c r="A213" s="408" t="s">
        <v>17</v>
      </c>
      <c r="B213" s="323">
        <f t="shared" si="11"/>
        <v>22609.164605000002</v>
      </c>
      <c r="C213" s="323">
        <v>11210.338895999999</v>
      </c>
      <c r="D213" s="323">
        <v>424.11582700000002</v>
      </c>
      <c r="E213" s="323">
        <v>655.47988799999996</v>
      </c>
      <c r="F213" s="323">
        <v>4446.5160189999997</v>
      </c>
      <c r="G213" s="323">
        <v>105.92685299999999</v>
      </c>
      <c r="H213" s="323">
        <v>1551.235676</v>
      </c>
      <c r="I213" s="323">
        <v>25.242446999999999</v>
      </c>
      <c r="J213" s="323">
        <v>3717.2282479999999</v>
      </c>
      <c r="K213" s="323">
        <v>151.93033500000001</v>
      </c>
      <c r="L213" s="323">
        <v>321.15041600000001</v>
      </c>
      <c r="M213" s="323">
        <v>0</v>
      </c>
      <c r="N213" s="304" t="s">
        <v>36</v>
      </c>
    </row>
    <row r="214" spans="1:14" s="321" customFormat="1" ht="9" customHeight="1">
      <c r="A214" s="379" t="s">
        <v>18</v>
      </c>
      <c r="B214" s="304">
        <f t="shared" si="11"/>
        <v>9743.6190000000006</v>
      </c>
      <c r="C214" s="305">
        <v>677.16584699999999</v>
      </c>
      <c r="D214" s="305">
        <v>79.442705000000004</v>
      </c>
      <c r="E214" s="305">
        <v>106.033286</v>
      </c>
      <c r="F214" s="305">
        <v>5558.1840000000002</v>
      </c>
      <c r="G214" s="305">
        <v>11.085162</v>
      </c>
      <c r="H214" s="305">
        <v>922.03</v>
      </c>
      <c r="I214" s="305">
        <v>0</v>
      </c>
      <c r="J214" s="305">
        <v>1921.7639999999999</v>
      </c>
      <c r="K214" s="305">
        <v>243.161</v>
      </c>
      <c r="L214" s="305">
        <v>0</v>
      </c>
      <c r="M214" s="305">
        <v>224.75299999999999</v>
      </c>
      <c r="N214" s="304" t="s">
        <v>36</v>
      </c>
    </row>
    <row r="215" spans="1:14" s="321" customFormat="1" ht="9" customHeight="1">
      <c r="A215" s="379" t="s">
        <v>19</v>
      </c>
      <c r="B215" s="304">
        <f t="shared" si="11"/>
        <v>7594.9103080000004</v>
      </c>
      <c r="C215" s="305">
        <v>833.37957300000005</v>
      </c>
      <c r="D215" s="305">
        <v>76.757272999999998</v>
      </c>
      <c r="E215" s="305">
        <v>112.34840699999999</v>
      </c>
      <c r="F215" s="305">
        <v>4598.1043550000004</v>
      </c>
      <c r="G215" s="305">
        <v>16.010494999999999</v>
      </c>
      <c r="H215" s="305">
        <v>391.68856799999998</v>
      </c>
      <c r="I215" s="305">
        <v>0</v>
      </c>
      <c r="J215" s="305">
        <v>1052.445461</v>
      </c>
      <c r="K215" s="305">
        <v>243.12338199999999</v>
      </c>
      <c r="L215" s="305">
        <v>271.05279400000001</v>
      </c>
      <c r="M215" s="305">
        <v>0</v>
      </c>
      <c r="N215" s="304" t="s">
        <v>36</v>
      </c>
    </row>
    <row r="216" spans="1:14" s="321" customFormat="1" ht="9" customHeight="1">
      <c r="A216" s="379" t="s">
        <v>20</v>
      </c>
      <c r="B216" s="304">
        <f t="shared" si="11"/>
        <v>28367.932590999997</v>
      </c>
      <c r="C216" s="305">
        <v>9540.8137389999993</v>
      </c>
      <c r="D216" s="305">
        <v>223.71597399999999</v>
      </c>
      <c r="E216" s="305">
        <v>711.78186600000004</v>
      </c>
      <c r="F216" s="305">
        <v>7386.8998149999998</v>
      </c>
      <c r="G216" s="305">
        <v>50.235385999999998</v>
      </c>
      <c r="H216" s="305">
        <v>2882.7469329999999</v>
      </c>
      <c r="I216" s="305">
        <v>0</v>
      </c>
      <c r="J216" s="305">
        <v>3764.7897969999999</v>
      </c>
      <c r="K216" s="305">
        <v>1013.949407</v>
      </c>
      <c r="L216" s="305">
        <v>1304.926021</v>
      </c>
      <c r="M216" s="305">
        <v>1488.0736529999999</v>
      </c>
      <c r="N216" s="304" t="s">
        <v>36</v>
      </c>
    </row>
    <row r="217" spans="1:14" s="321" customFormat="1" ht="9" customHeight="1">
      <c r="A217" s="408" t="s">
        <v>21</v>
      </c>
      <c r="B217" s="323">
        <f t="shared" si="11"/>
        <v>21750.439999999995</v>
      </c>
      <c r="C217" s="323">
        <v>1702.298</v>
      </c>
      <c r="D217" s="323">
        <v>212.12299999999999</v>
      </c>
      <c r="E217" s="323">
        <v>523.39</v>
      </c>
      <c r="F217" s="323">
        <v>12577.382</v>
      </c>
      <c r="G217" s="323">
        <v>165.642</v>
      </c>
      <c r="H217" s="323">
        <v>1963.8679999999999</v>
      </c>
      <c r="I217" s="323">
        <v>0</v>
      </c>
      <c r="J217" s="323">
        <v>4265.1580000000004</v>
      </c>
      <c r="K217" s="323">
        <v>148.90899999999999</v>
      </c>
      <c r="L217" s="323">
        <v>191.67</v>
      </c>
      <c r="M217" s="323">
        <v>0</v>
      </c>
      <c r="N217" s="304" t="s">
        <v>36</v>
      </c>
    </row>
    <row r="218" spans="1:14" s="321" customFormat="1" ht="9" customHeight="1">
      <c r="A218" s="379" t="s">
        <v>22</v>
      </c>
      <c r="B218" s="304">
        <f t="shared" si="11"/>
        <v>29074.594199999996</v>
      </c>
      <c r="C218" s="305">
        <v>10451.757799999999</v>
      </c>
      <c r="D218" s="305">
        <v>371.90309999999999</v>
      </c>
      <c r="E218" s="305">
        <v>1577.5026</v>
      </c>
      <c r="F218" s="305">
        <v>6553.0730000000003</v>
      </c>
      <c r="G218" s="305">
        <v>285.33710000000002</v>
      </c>
      <c r="H218" s="305">
        <v>2666.5835000000002</v>
      </c>
      <c r="I218" s="305">
        <v>230.19159999999999</v>
      </c>
      <c r="J218" s="305">
        <v>5157.6782000000003</v>
      </c>
      <c r="K218" s="305">
        <v>702.44920000000002</v>
      </c>
      <c r="L218" s="305">
        <v>658.09630000000004</v>
      </c>
      <c r="M218" s="305">
        <v>420.02179999999998</v>
      </c>
      <c r="N218" s="304" t="s">
        <v>36</v>
      </c>
    </row>
    <row r="219" spans="1:14" s="321" customFormat="1" ht="9" customHeight="1">
      <c r="A219" s="379" t="s">
        <v>23</v>
      </c>
      <c r="B219" s="304">
        <f t="shared" si="11"/>
        <v>10138.009472000002</v>
      </c>
      <c r="C219" s="305">
        <v>1101.6953960000001</v>
      </c>
      <c r="D219" s="305">
        <v>73.974036999999996</v>
      </c>
      <c r="E219" s="305">
        <v>251.557211</v>
      </c>
      <c r="F219" s="305">
        <v>5025.3748439999999</v>
      </c>
      <c r="G219" s="305">
        <v>53.641233</v>
      </c>
      <c r="H219" s="305">
        <v>1682.701415</v>
      </c>
      <c r="I219" s="305">
        <v>3.3652000000000002</v>
      </c>
      <c r="J219" s="305">
        <v>1657.3625669999999</v>
      </c>
      <c r="K219" s="305">
        <v>273.11825900000002</v>
      </c>
      <c r="L219" s="305">
        <v>0</v>
      </c>
      <c r="M219" s="305">
        <v>15.21931</v>
      </c>
      <c r="N219" s="304" t="s">
        <v>36</v>
      </c>
    </row>
    <row r="220" spans="1:14" s="321" customFormat="1" ht="9" customHeight="1">
      <c r="A220" s="379" t="s">
        <v>24</v>
      </c>
      <c r="B220" s="304">
        <f t="shared" si="11"/>
        <v>7405.3929999999991</v>
      </c>
      <c r="C220" s="305">
        <v>663.67340100000001</v>
      </c>
      <c r="D220" s="305">
        <v>90.400067000000007</v>
      </c>
      <c r="E220" s="305">
        <v>389.36299000000002</v>
      </c>
      <c r="F220" s="305">
        <v>3922.058716</v>
      </c>
      <c r="G220" s="305">
        <v>9.9923190000000002</v>
      </c>
      <c r="H220" s="305">
        <v>836.78095099999996</v>
      </c>
      <c r="I220" s="305">
        <v>198.30892700000001</v>
      </c>
      <c r="J220" s="305">
        <v>1002.120892</v>
      </c>
      <c r="K220" s="305">
        <v>106.459025</v>
      </c>
      <c r="L220" s="305">
        <v>178.05398299999999</v>
      </c>
      <c r="M220" s="305">
        <v>8.1817290000000007</v>
      </c>
      <c r="N220" s="304" t="s">
        <v>36</v>
      </c>
    </row>
    <row r="221" spans="1:14" s="321" customFormat="1" ht="9" customHeight="1">
      <c r="A221" s="408" t="s">
        <v>25</v>
      </c>
      <c r="B221" s="323">
        <f t="shared" si="11"/>
        <v>14308.92</v>
      </c>
      <c r="C221" s="323">
        <v>1964.451427</v>
      </c>
      <c r="D221" s="323">
        <v>83.710547000000005</v>
      </c>
      <c r="E221" s="323">
        <v>138.11757</v>
      </c>
      <c r="F221" s="323">
        <v>8133.9160670000001</v>
      </c>
      <c r="G221" s="323">
        <v>5.4345730000000003</v>
      </c>
      <c r="H221" s="323">
        <v>221.165783</v>
      </c>
      <c r="I221" s="323">
        <v>11.500455000000001</v>
      </c>
      <c r="J221" s="323">
        <v>2775.2799070000001</v>
      </c>
      <c r="K221" s="323">
        <v>934.95121400000005</v>
      </c>
      <c r="L221" s="323">
        <v>0</v>
      </c>
      <c r="M221" s="323">
        <v>40.392457</v>
      </c>
      <c r="N221" s="304" t="s">
        <v>36</v>
      </c>
    </row>
    <row r="222" spans="1:14" s="321" customFormat="1" ht="9" customHeight="1">
      <c r="A222" s="379" t="s">
        <v>26</v>
      </c>
      <c r="B222" s="304">
        <f t="shared" si="11"/>
        <v>15419.067430999999</v>
      </c>
      <c r="C222" s="305">
        <v>2394.831737</v>
      </c>
      <c r="D222" s="305">
        <v>84.377724000000001</v>
      </c>
      <c r="E222" s="305">
        <v>426.75989800000002</v>
      </c>
      <c r="F222" s="305">
        <v>8725.6274940000003</v>
      </c>
      <c r="G222" s="305">
        <v>48.538645000000002</v>
      </c>
      <c r="H222" s="305">
        <v>372.288477</v>
      </c>
      <c r="I222" s="305">
        <v>0</v>
      </c>
      <c r="J222" s="305">
        <v>2122.5019870000001</v>
      </c>
      <c r="K222" s="305">
        <v>896.49522200000001</v>
      </c>
      <c r="L222" s="305">
        <v>347.64624700000002</v>
      </c>
      <c r="M222" s="305">
        <v>0</v>
      </c>
      <c r="N222" s="304" t="s">
        <v>36</v>
      </c>
    </row>
    <row r="223" spans="1:14" s="321" customFormat="1" ht="9" customHeight="1">
      <c r="A223" s="379" t="s">
        <v>27</v>
      </c>
      <c r="B223" s="304">
        <f t="shared" si="11"/>
        <v>16486.672407999999</v>
      </c>
      <c r="C223" s="305">
        <v>3196.2802809999998</v>
      </c>
      <c r="D223" s="305">
        <v>221.503783</v>
      </c>
      <c r="E223" s="305">
        <v>373.23372499999999</v>
      </c>
      <c r="F223" s="305">
        <v>7411.2910549999997</v>
      </c>
      <c r="G223" s="305">
        <v>14.794917</v>
      </c>
      <c r="H223" s="305">
        <v>1318.916232</v>
      </c>
      <c r="I223" s="305">
        <v>0</v>
      </c>
      <c r="J223" s="305">
        <v>2266.6373349999999</v>
      </c>
      <c r="K223" s="305">
        <v>1285.6154180000001</v>
      </c>
      <c r="L223" s="305">
        <v>289.142202</v>
      </c>
      <c r="M223" s="305">
        <v>109.25745999999999</v>
      </c>
      <c r="N223" s="304" t="s">
        <v>36</v>
      </c>
    </row>
    <row r="224" spans="1:14" s="321" customFormat="1" ht="9" customHeight="1">
      <c r="A224" s="379" t="s">
        <v>28</v>
      </c>
      <c r="B224" s="304">
        <f t="shared" si="11"/>
        <v>19691.981515999996</v>
      </c>
      <c r="C224" s="305">
        <v>7940.3623020000005</v>
      </c>
      <c r="D224" s="305">
        <v>520.04816000000005</v>
      </c>
      <c r="E224" s="305">
        <v>932.18735700000002</v>
      </c>
      <c r="F224" s="305">
        <v>5057.9640959999997</v>
      </c>
      <c r="G224" s="305">
        <v>619.24045999999998</v>
      </c>
      <c r="H224" s="305">
        <v>172.247097</v>
      </c>
      <c r="I224" s="305">
        <v>1104.428977</v>
      </c>
      <c r="J224" s="305">
        <v>2457.893309</v>
      </c>
      <c r="K224" s="305">
        <v>116.247625</v>
      </c>
      <c r="L224" s="305">
        <v>771.36213299999997</v>
      </c>
      <c r="M224" s="305">
        <v>0</v>
      </c>
      <c r="N224" s="304" t="s">
        <v>36</v>
      </c>
    </row>
    <row r="225" spans="1:14" s="321" customFormat="1" ht="9" customHeight="1">
      <c r="A225" s="408" t="s">
        <v>29</v>
      </c>
      <c r="B225" s="323">
        <f t="shared" si="11"/>
        <v>18752.019</v>
      </c>
      <c r="C225" s="323">
        <v>2473.404</v>
      </c>
      <c r="D225" s="323">
        <v>64.614000000000004</v>
      </c>
      <c r="E225" s="323">
        <v>529.29700000000003</v>
      </c>
      <c r="F225" s="323">
        <v>9318.7880000000005</v>
      </c>
      <c r="G225" s="323">
        <v>0</v>
      </c>
      <c r="H225" s="323">
        <v>2516.1970000000001</v>
      </c>
      <c r="I225" s="323">
        <v>0</v>
      </c>
      <c r="J225" s="323">
        <v>2795.5070000000001</v>
      </c>
      <c r="K225" s="323">
        <v>68.444000000000003</v>
      </c>
      <c r="L225" s="323">
        <v>985.76800000000003</v>
      </c>
      <c r="M225" s="323">
        <v>0</v>
      </c>
      <c r="N225" s="304" t="s">
        <v>36</v>
      </c>
    </row>
    <row r="226" spans="1:14" s="321" customFormat="1" ht="9" customHeight="1">
      <c r="A226" s="379" t="s">
        <v>30</v>
      </c>
      <c r="B226" s="304">
        <f t="shared" si="11"/>
        <v>6727.7753560000001</v>
      </c>
      <c r="C226" s="305">
        <v>812.92389700000001</v>
      </c>
      <c r="D226" s="305">
        <v>100.32432900000001</v>
      </c>
      <c r="E226" s="305">
        <v>174.49470400000001</v>
      </c>
      <c r="F226" s="305">
        <v>3584.8549840000001</v>
      </c>
      <c r="G226" s="305">
        <v>23.741605</v>
      </c>
      <c r="H226" s="305">
        <v>447.90705400000002</v>
      </c>
      <c r="I226" s="305">
        <v>147.75330700000001</v>
      </c>
      <c r="J226" s="305">
        <v>1042.438615</v>
      </c>
      <c r="K226" s="305">
        <v>2.0943890000000001</v>
      </c>
      <c r="L226" s="305">
        <v>318.82943799999998</v>
      </c>
      <c r="M226" s="305">
        <v>72.413033999999996</v>
      </c>
      <c r="N226" s="304" t="s">
        <v>36</v>
      </c>
    </row>
    <row r="227" spans="1:14" s="321" customFormat="1" ht="9" customHeight="1">
      <c r="A227" s="379" t="s">
        <v>31</v>
      </c>
      <c r="B227" s="304">
        <f t="shared" si="11"/>
        <v>41494.034176000001</v>
      </c>
      <c r="C227" s="305">
        <v>17936.944447000002</v>
      </c>
      <c r="D227" s="305">
        <v>399.52227599999998</v>
      </c>
      <c r="E227" s="305">
        <v>1142.0987190000001</v>
      </c>
      <c r="F227" s="305">
        <v>7112.8107319999999</v>
      </c>
      <c r="G227" s="305">
        <v>741.09599700000001</v>
      </c>
      <c r="H227" s="305">
        <v>2237.787057</v>
      </c>
      <c r="I227" s="305">
        <v>2525.3665489999998</v>
      </c>
      <c r="J227" s="305">
        <v>6908.1158310000001</v>
      </c>
      <c r="K227" s="305">
        <v>1512.1180939999999</v>
      </c>
      <c r="L227" s="305">
        <v>391.78819399999998</v>
      </c>
      <c r="M227" s="305">
        <v>586.38628000000006</v>
      </c>
      <c r="N227" s="304" t="s">
        <v>36</v>
      </c>
    </row>
    <row r="228" spans="1:14" s="321" customFormat="1" ht="9" customHeight="1">
      <c r="A228" s="379" t="s">
        <v>32</v>
      </c>
      <c r="B228" s="304">
        <f t="shared" si="11"/>
        <v>10311.123860999998</v>
      </c>
      <c r="C228" s="305">
        <v>4197.1914409999999</v>
      </c>
      <c r="D228" s="305">
        <v>228.72684100000001</v>
      </c>
      <c r="E228" s="305">
        <v>286.85475600000001</v>
      </c>
      <c r="F228" s="305">
        <v>2450.475406</v>
      </c>
      <c r="G228" s="305">
        <v>133.49545800000001</v>
      </c>
      <c r="H228" s="305">
        <v>988.97141499999998</v>
      </c>
      <c r="I228" s="305">
        <v>0</v>
      </c>
      <c r="J228" s="305">
        <v>1853.1465450000001</v>
      </c>
      <c r="K228" s="305">
        <v>162.90901099999999</v>
      </c>
      <c r="L228" s="305">
        <v>5.161816</v>
      </c>
      <c r="M228" s="305">
        <v>4.1911719999999999</v>
      </c>
      <c r="N228" s="304" t="s">
        <v>36</v>
      </c>
    </row>
    <row r="229" spans="1:14" s="321" customFormat="1" ht="9" customHeight="1">
      <c r="A229" s="409" t="s">
        <v>33</v>
      </c>
      <c r="B229" s="323">
        <f t="shared" si="11"/>
        <v>9218.5012069999993</v>
      </c>
      <c r="C229" s="323">
        <v>593.55192599999998</v>
      </c>
      <c r="D229" s="323">
        <v>0</v>
      </c>
      <c r="E229" s="323">
        <v>10.552377999999999</v>
      </c>
      <c r="F229" s="323">
        <v>5937.3973070000002</v>
      </c>
      <c r="G229" s="323">
        <v>51.727953999999997</v>
      </c>
      <c r="H229" s="323">
        <v>587.49056499999995</v>
      </c>
      <c r="I229" s="323">
        <v>0</v>
      </c>
      <c r="J229" s="323">
        <v>1915.2562230000001</v>
      </c>
      <c r="K229" s="323">
        <v>83.553937000000005</v>
      </c>
      <c r="L229" s="323">
        <v>15.912266000000001</v>
      </c>
      <c r="M229" s="323">
        <v>23.058651000000001</v>
      </c>
      <c r="N229" s="304" t="s">
        <v>36</v>
      </c>
    </row>
    <row r="230" spans="1:14" s="321" customFormat="1" ht="9" customHeight="1">
      <c r="A230" s="379"/>
      <c r="B230" s="315"/>
      <c r="C230" s="315"/>
      <c r="D230" s="315"/>
      <c r="E230" s="315"/>
      <c r="F230" s="315"/>
      <c r="G230" s="315"/>
      <c r="H230" s="315"/>
      <c r="I230" s="315"/>
      <c r="J230" s="315"/>
      <c r="K230" s="315"/>
      <c r="L230" s="315"/>
      <c r="M230" s="315"/>
      <c r="N230" s="304" t="s">
        <v>36</v>
      </c>
    </row>
    <row r="231" spans="1:14" s="321" customFormat="1" ht="9" customHeight="1">
      <c r="A231" s="333">
        <v>2004</v>
      </c>
      <c r="B231" s="407"/>
      <c r="C231" s="407"/>
      <c r="D231" s="407"/>
      <c r="E231" s="407"/>
      <c r="F231" s="407"/>
      <c r="G231" s="407"/>
      <c r="H231" s="407"/>
      <c r="I231" s="407"/>
      <c r="J231" s="407"/>
      <c r="K231" s="407"/>
      <c r="L231" s="407"/>
      <c r="M231" s="407"/>
      <c r="N231" s="304"/>
    </row>
    <row r="232" spans="1:14" s="321" customFormat="1" ht="9" customHeight="1">
      <c r="A232" s="306" t="s">
        <v>1</v>
      </c>
      <c r="B232" s="407">
        <f>SUM(B234:B265)</f>
        <v>689515.66082500014</v>
      </c>
      <c r="C232" s="407">
        <f t="shared" ref="C232:M232" si="12">SUM(C234:C265)</f>
        <v>168254.22633699997</v>
      </c>
      <c r="D232" s="407">
        <f t="shared" si="12"/>
        <v>8018.9229779999996</v>
      </c>
      <c r="E232" s="407">
        <f t="shared" si="12"/>
        <v>20372.198044999997</v>
      </c>
      <c r="F232" s="407">
        <f t="shared" si="12"/>
        <v>258155.07689999999</v>
      </c>
      <c r="G232" s="407">
        <f t="shared" si="12"/>
        <v>2772.1794659999996</v>
      </c>
      <c r="H232" s="407">
        <f t="shared" si="12"/>
        <v>45788.980848000007</v>
      </c>
      <c r="I232" s="407">
        <f t="shared" si="12"/>
        <v>6181.910194000001</v>
      </c>
      <c r="J232" s="407">
        <f t="shared" si="12"/>
        <v>131999.52504800004</v>
      </c>
      <c r="K232" s="407">
        <f t="shared" si="12"/>
        <v>25177.524539999999</v>
      </c>
      <c r="L232" s="407">
        <f t="shared" si="12"/>
        <v>15140.116407</v>
      </c>
      <c r="M232" s="407">
        <f t="shared" si="12"/>
        <v>7655.0000620000001</v>
      </c>
      <c r="N232" s="304" t="s">
        <v>36</v>
      </c>
    </row>
    <row r="233" spans="1:14" s="321" customFormat="1" ht="3" customHeight="1">
      <c r="A233" s="333"/>
      <c r="B233" s="307"/>
      <c r="C233" s="307"/>
      <c r="D233" s="307"/>
      <c r="E233" s="307"/>
      <c r="F233" s="307"/>
      <c r="G233" s="307"/>
      <c r="H233" s="304"/>
      <c r="I233" s="304"/>
      <c r="J233" s="304"/>
      <c r="K233" s="304"/>
      <c r="L233" s="304"/>
      <c r="M233" s="304"/>
      <c r="N233" s="304" t="s">
        <v>36</v>
      </c>
    </row>
    <row r="234" spans="1:14" s="321" customFormat="1" ht="9" customHeight="1">
      <c r="A234" s="321" t="s">
        <v>2</v>
      </c>
      <c r="B234" s="303">
        <f>SUM(C234:M234)</f>
        <v>7307.9365829999997</v>
      </c>
      <c r="C234" s="316">
        <v>596.86192700000004</v>
      </c>
      <c r="D234" s="316">
        <v>70.225601999999995</v>
      </c>
      <c r="E234" s="316">
        <v>138.625495</v>
      </c>
      <c r="F234" s="316">
        <v>4804.642981</v>
      </c>
      <c r="G234" s="316">
        <v>9.1735539999999993</v>
      </c>
      <c r="H234" s="316">
        <v>404.56086399999998</v>
      </c>
      <c r="I234" s="316">
        <v>0</v>
      </c>
      <c r="J234" s="316">
        <v>1159.208265</v>
      </c>
      <c r="K234" s="316">
        <v>31.582173999999998</v>
      </c>
      <c r="L234" s="316">
        <v>91.665676000000005</v>
      </c>
      <c r="M234" s="316">
        <v>1.390045</v>
      </c>
      <c r="N234" s="304" t="s">
        <v>36</v>
      </c>
    </row>
    <row r="235" spans="1:14" s="321" customFormat="1" ht="9" customHeight="1">
      <c r="A235" s="321" t="s">
        <v>3</v>
      </c>
      <c r="B235" s="304">
        <f t="shared" ref="B235:B265" si="13">SUM(C235:M235)</f>
        <v>19298.446619000002</v>
      </c>
      <c r="C235" s="316">
        <v>5054.6219389999997</v>
      </c>
      <c r="D235" s="316">
        <v>272.84877699999998</v>
      </c>
      <c r="E235" s="316">
        <v>397.02409299999999</v>
      </c>
      <c r="F235" s="316">
        <v>8586.5243589999991</v>
      </c>
      <c r="G235" s="316">
        <v>228.563661</v>
      </c>
      <c r="H235" s="316">
        <v>1171.537323</v>
      </c>
      <c r="I235" s="316">
        <v>0</v>
      </c>
      <c r="J235" s="316">
        <v>2476.0820509999999</v>
      </c>
      <c r="K235" s="316">
        <v>966.89436899999998</v>
      </c>
      <c r="L235" s="316">
        <v>75.293629999999993</v>
      </c>
      <c r="M235" s="316">
        <v>69.056416999999996</v>
      </c>
      <c r="N235" s="304" t="s">
        <v>36</v>
      </c>
    </row>
    <row r="236" spans="1:14" s="321" customFormat="1" ht="9" customHeight="1">
      <c r="A236" s="321" t="s">
        <v>4</v>
      </c>
      <c r="B236" s="304">
        <f t="shared" si="13"/>
        <v>5267.4635840000001</v>
      </c>
      <c r="C236" s="316">
        <v>314.10432200000002</v>
      </c>
      <c r="D236" s="316">
        <v>56.12491</v>
      </c>
      <c r="E236" s="316">
        <v>203.84838999999999</v>
      </c>
      <c r="F236" s="316">
        <v>3239.3401549999999</v>
      </c>
      <c r="G236" s="316">
        <v>37.985328000000003</v>
      </c>
      <c r="H236" s="316">
        <v>179.58428000000001</v>
      </c>
      <c r="I236" s="316">
        <v>133.895905</v>
      </c>
      <c r="J236" s="316">
        <v>638.851</v>
      </c>
      <c r="K236" s="316">
        <v>317.122027</v>
      </c>
      <c r="L236" s="316">
        <v>146.60726700000001</v>
      </c>
      <c r="M236" s="316">
        <v>0</v>
      </c>
      <c r="N236" s="304" t="s">
        <v>36</v>
      </c>
    </row>
    <row r="237" spans="1:14" s="321" customFormat="1" ht="9" customHeight="1">
      <c r="A237" s="408" t="s">
        <v>5</v>
      </c>
      <c r="B237" s="323">
        <f t="shared" si="13"/>
        <v>8706.9240600000012</v>
      </c>
      <c r="C237" s="318">
        <v>2531.1559010000001</v>
      </c>
      <c r="D237" s="318">
        <v>93.167255999999995</v>
      </c>
      <c r="E237" s="318">
        <v>309.06786499999998</v>
      </c>
      <c r="F237" s="318">
        <v>1925.275969</v>
      </c>
      <c r="G237" s="318">
        <v>15.403286</v>
      </c>
      <c r="H237" s="318">
        <v>735.12907600000005</v>
      </c>
      <c r="I237" s="318">
        <v>0</v>
      </c>
      <c r="J237" s="318">
        <v>1341.2760519999999</v>
      </c>
      <c r="K237" s="318">
        <v>38.929274999999997</v>
      </c>
      <c r="L237" s="318">
        <v>771.48209599999996</v>
      </c>
      <c r="M237" s="318">
        <v>946.037284</v>
      </c>
      <c r="N237" s="304" t="s">
        <v>36</v>
      </c>
    </row>
    <row r="238" spans="1:14" s="321" customFormat="1" ht="9" customHeight="1">
      <c r="A238" s="379" t="s">
        <v>6</v>
      </c>
      <c r="B238" s="304">
        <f t="shared" si="13"/>
        <v>17325.991476000003</v>
      </c>
      <c r="C238" s="315">
        <v>8513.6043929999996</v>
      </c>
      <c r="D238" s="315">
        <v>367.11585100000002</v>
      </c>
      <c r="E238" s="315">
        <v>793.34575700000005</v>
      </c>
      <c r="F238" s="315">
        <v>2440.9225409999999</v>
      </c>
      <c r="G238" s="315">
        <v>73.434299999999993</v>
      </c>
      <c r="H238" s="315">
        <v>2588.3058940000001</v>
      </c>
      <c r="I238" s="315">
        <v>0</v>
      </c>
      <c r="J238" s="315">
        <v>1974.1128140000001</v>
      </c>
      <c r="K238" s="315">
        <v>0</v>
      </c>
      <c r="L238" s="315">
        <v>575.14992600000005</v>
      </c>
      <c r="M238" s="315">
        <v>0</v>
      </c>
      <c r="N238" s="304" t="s">
        <v>36</v>
      </c>
    </row>
    <row r="239" spans="1:14" s="321" customFormat="1" ht="9" customHeight="1">
      <c r="A239" s="379" t="s">
        <v>7</v>
      </c>
      <c r="B239" s="304">
        <f t="shared" si="13"/>
        <v>4842.6714709999987</v>
      </c>
      <c r="C239" s="315">
        <v>633.72500500000001</v>
      </c>
      <c r="D239" s="315">
        <v>114.35986800000001</v>
      </c>
      <c r="E239" s="315">
        <v>116.397738</v>
      </c>
      <c r="F239" s="315">
        <v>2836.1741999999999</v>
      </c>
      <c r="G239" s="315">
        <v>10.274191</v>
      </c>
      <c r="H239" s="315">
        <v>209.859171</v>
      </c>
      <c r="I239" s="315">
        <v>0</v>
      </c>
      <c r="J239" s="315">
        <v>735.12842799999999</v>
      </c>
      <c r="K239" s="315">
        <v>167.70800299999999</v>
      </c>
      <c r="L239" s="315">
        <v>0</v>
      </c>
      <c r="M239" s="315">
        <v>19.044867</v>
      </c>
      <c r="N239" s="304" t="s">
        <v>36</v>
      </c>
    </row>
    <row r="240" spans="1:14" s="321" customFormat="1" ht="9" customHeight="1">
      <c r="A240" s="379" t="s">
        <v>8</v>
      </c>
      <c r="B240" s="304">
        <f t="shared" si="13"/>
        <v>29947.735707</v>
      </c>
      <c r="C240" s="315">
        <v>5600.1765649999998</v>
      </c>
      <c r="D240" s="315">
        <v>975.68821000000003</v>
      </c>
      <c r="E240" s="315">
        <v>930.246129</v>
      </c>
      <c r="F240" s="315">
        <v>12688.434373</v>
      </c>
      <c r="G240" s="315">
        <v>275.912553</v>
      </c>
      <c r="H240" s="315">
        <v>2087.8835720000002</v>
      </c>
      <c r="I240" s="315">
        <v>797.64220899999998</v>
      </c>
      <c r="J240" s="315">
        <v>5492.7703659999997</v>
      </c>
      <c r="K240" s="315">
        <v>239.49902</v>
      </c>
      <c r="L240" s="315">
        <v>58.404297</v>
      </c>
      <c r="M240" s="315">
        <v>801.07841299999995</v>
      </c>
      <c r="N240" s="304" t="s">
        <v>36</v>
      </c>
    </row>
    <row r="241" spans="1:14" s="321" customFormat="1" ht="9" customHeight="1">
      <c r="A241" s="408" t="s">
        <v>9</v>
      </c>
      <c r="B241" s="323">
        <f t="shared" si="13"/>
        <v>23939.020729</v>
      </c>
      <c r="C241" s="318">
        <v>3398.61544</v>
      </c>
      <c r="D241" s="318">
        <v>273.61978699999997</v>
      </c>
      <c r="E241" s="318">
        <v>837.76147500000002</v>
      </c>
      <c r="F241" s="318">
        <v>10144.507137000001</v>
      </c>
      <c r="G241" s="318">
        <v>78.170137999999994</v>
      </c>
      <c r="H241" s="318">
        <v>3321.6462350000002</v>
      </c>
      <c r="I241" s="318">
        <v>1111.364564</v>
      </c>
      <c r="J241" s="318">
        <v>2991.586088</v>
      </c>
      <c r="K241" s="318">
        <v>518.204297</v>
      </c>
      <c r="L241" s="318">
        <v>810.52876100000003</v>
      </c>
      <c r="M241" s="318">
        <v>453.01680699999997</v>
      </c>
      <c r="N241" s="304" t="s">
        <v>36</v>
      </c>
    </row>
    <row r="242" spans="1:14" s="321" customFormat="1" ht="9" customHeight="1">
      <c r="A242" s="379" t="s">
        <v>198</v>
      </c>
      <c r="B242" s="304">
        <f t="shared" si="13"/>
        <v>73148.593599999993</v>
      </c>
      <c r="C242" s="315">
        <v>14016.013961000001</v>
      </c>
      <c r="D242" s="315">
        <v>1309.7169160000001</v>
      </c>
      <c r="E242" s="315">
        <v>3648.3360619999999</v>
      </c>
      <c r="F242" s="315">
        <v>14035.303475999999</v>
      </c>
      <c r="G242" s="315">
        <v>148.75678400000001</v>
      </c>
      <c r="H242" s="315">
        <v>1053.4674660000001</v>
      </c>
      <c r="I242" s="315">
        <v>192.461218</v>
      </c>
      <c r="J242" s="315">
        <v>34014.284453</v>
      </c>
      <c r="K242" s="315">
        <v>4420.6424939999997</v>
      </c>
      <c r="L242" s="315">
        <v>309.61077</v>
      </c>
      <c r="M242" s="315">
        <v>0</v>
      </c>
      <c r="N242" s="304" t="s">
        <v>36</v>
      </c>
    </row>
    <row r="243" spans="1:14" s="321" customFormat="1" ht="9" customHeight="1">
      <c r="A243" s="379" t="s">
        <v>11</v>
      </c>
      <c r="B243" s="304">
        <f t="shared" si="13"/>
        <v>10936.535891000001</v>
      </c>
      <c r="C243" s="315">
        <v>2033.0187080000001</v>
      </c>
      <c r="D243" s="315">
        <v>75.556267000000005</v>
      </c>
      <c r="E243" s="315">
        <v>243.22493</v>
      </c>
      <c r="F243" s="315">
        <v>5451.7257630000004</v>
      </c>
      <c r="G243" s="315">
        <v>39.436323000000002</v>
      </c>
      <c r="H243" s="315">
        <v>645.99511600000005</v>
      </c>
      <c r="I243" s="315">
        <v>0</v>
      </c>
      <c r="J243" s="315">
        <v>1566.711761</v>
      </c>
      <c r="K243" s="315">
        <v>634.19211199999995</v>
      </c>
      <c r="L243" s="315">
        <v>246.67491100000001</v>
      </c>
      <c r="M243" s="315">
        <v>0</v>
      </c>
      <c r="N243" s="304" t="s">
        <v>36</v>
      </c>
    </row>
    <row r="244" spans="1:14" s="321" customFormat="1" ht="9" customHeight="1">
      <c r="A244" s="379" t="s">
        <v>12</v>
      </c>
      <c r="B244" s="304">
        <f t="shared" si="13"/>
        <v>23395.128852000002</v>
      </c>
      <c r="C244" s="315">
        <v>3719.2181500000002</v>
      </c>
      <c r="D244" s="315">
        <v>187.33340899999999</v>
      </c>
      <c r="E244" s="315">
        <v>553.79528200000004</v>
      </c>
      <c r="F244" s="315">
        <v>12908.780118999999</v>
      </c>
      <c r="G244" s="315">
        <v>194.79545400000001</v>
      </c>
      <c r="H244" s="315">
        <v>953.71529199999998</v>
      </c>
      <c r="I244" s="315">
        <v>201.58139</v>
      </c>
      <c r="J244" s="315">
        <v>4262.4399089999997</v>
      </c>
      <c r="K244" s="315">
        <v>64.339879999999994</v>
      </c>
      <c r="L244" s="315">
        <v>349.12996700000002</v>
      </c>
      <c r="M244" s="315">
        <v>0</v>
      </c>
      <c r="N244" s="304" t="s">
        <v>36</v>
      </c>
    </row>
    <row r="245" spans="1:14" s="321" customFormat="1" ht="9" customHeight="1">
      <c r="A245" s="408" t="s">
        <v>13</v>
      </c>
      <c r="B245" s="323">
        <f t="shared" si="13"/>
        <v>22486.699999999997</v>
      </c>
      <c r="C245" s="318">
        <v>2538.6</v>
      </c>
      <c r="D245" s="318">
        <v>152.80000000000001</v>
      </c>
      <c r="E245" s="318">
        <v>597.9</v>
      </c>
      <c r="F245" s="318">
        <v>13453.3</v>
      </c>
      <c r="G245" s="318">
        <v>19.899999999999999</v>
      </c>
      <c r="H245" s="318">
        <v>1739.8</v>
      </c>
      <c r="I245" s="318">
        <v>419.7</v>
      </c>
      <c r="J245" s="318">
        <v>3514.6</v>
      </c>
      <c r="K245" s="318">
        <v>50.1</v>
      </c>
      <c r="L245" s="318">
        <v>0</v>
      </c>
      <c r="M245" s="318">
        <v>0</v>
      </c>
      <c r="N245" s="304" t="s">
        <v>36</v>
      </c>
    </row>
    <row r="246" spans="1:14" s="321" customFormat="1" ht="9" customHeight="1">
      <c r="A246" s="379" t="s">
        <v>14</v>
      </c>
      <c r="B246" s="304">
        <f t="shared" si="13"/>
        <v>14663.805778</v>
      </c>
      <c r="C246" s="315">
        <v>733.19268799999998</v>
      </c>
      <c r="D246" s="315">
        <v>91.917361</v>
      </c>
      <c r="E246" s="315">
        <v>218.027106</v>
      </c>
      <c r="F246" s="315">
        <v>9314.5334050000001</v>
      </c>
      <c r="G246" s="315">
        <v>11.112344999999999</v>
      </c>
      <c r="H246" s="315">
        <v>1565.2801589999999</v>
      </c>
      <c r="I246" s="315">
        <v>0</v>
      </c>
      <c r="J246" s="315">
        <v>2562.554545</v>
      </c>
      <c r="K246" s="315">
        <v>141.97981100000001</v>
      </c>
      <c r="L246" s="315">
        <v>0</v>
      </c>
      <c r="M246" s="315">
        <v>25.208358</v>
      </c>
      <c r="N246" s="304" t="s">
        <v>36</v>
      </c>
    </row>
    <row r="247" spans="1:14" s="321" customFormat="1" ht="9" customHeight="1">
      <c r="A247" s="379" t="s">
        <v>15</v>
      </c>
      <c r="B247" s="304">
        <f t="shared" si="13"/>
        <v>38136.355631000006</v>
      </c>
      <c r="C247" s="315">
        <v>14775.598758</v>
      </c>
      <c r="D247" s="315">
        <v>343.737189</v>
      </c>
      <c r="E247" s="315">
        <v>783.22606699999994</v>
      </c>
      <c r="F247" s="315">
        <v>11042.022691</v>
      </c>
      <c r="G247" s="315">
        <v>102.881817</v>
      </c>
      <c r="H247" s="315">
        <v>1476.4963499999999</v>
      </c>
      <c r="I247" s="315">
        <v>0</v>
      </c>
      <c r="J247" s="315">
        <v>7020.3782959999999</v>
      </c>
      <c r="K247" s="315">
        <v>756.34416299999998</v>
      </c>
      <c r="L247" s="315">
        <v>1061.212477</v>
      </c>
      <c r="M247" s="315">
        <v>774.45782299999996</v>
      </c>
      <c r="N247" s="304" t="s">
        <v>36</v>
      </c>
    </row>
    <row r="248" spans="1:14" s="321" customFormat="1" ht="9" customHeight="1">
      <c r="A248" s="379" t="s">
        <v>16</v>
      </c>
      <c r="B248" s="304">
        <f t="shared" si="13"/>
        <v>70908.052100000001</v>
      </c>
      <c r="C248" s="315">
        <v>19735.1315</v>
      </c>
      <c r="D248" s="315">
        <v>480.38060000000002</v>
      </c>
      <c r="E248" s="315">
        <v>1464.1187</v>
      </c>
      <c r="F248" s="315">
        <v>22115.484100000001</v>
      </c>
      <c r="G248" s="315">
        <v>45.147799999999997</v>
      </c>
      <c r="H248" s="315">
        <v>3607.5987</v>
      </c>
      <c r="I248" s="315">
        <v>1064.4362000000001</v>
      </c>
      <c r="J248" s="315">
        <v>11777.968800000001</v>
      </c>
      <c r="K248" s="315">
        <v>8942.9521999999997</v>
      </c>
      <c r="L248" s="315">
        <v>1674.8335</v>
      </c>
      <c r="M248" s="315">
        <v>0</v>
      </c>
      <c r="N248" s="304" t="s">
        <v>36</v>
      </c>
    </row>
    <row r="249" spans="1:14" s="321" customFormat="1" ht="9" customHeight="1">
      <c r="A249" s="408" t="s">
        <v>17</v>
      </c>
      <c r="B249" s="323">
        <f t="shared" si="13"/>
        <v>23974.974805000002</v>
      </c>
      <c r="C249" s="318">
        <v>12062.759760000001</v>
      </c>
      <c r="D249" s="318">
        <v>424.96054400000003</v>
      </c>
      <c r="E249" s="318">
        <v>702.85312399999998</v>
      </c>
      <c r="F249" s="318">
        <v>3416.6378300000001</v>
      </c>
      <c r="G249" s="318">
        <v>86.948452000000003</v>
      </c>
      <c r="H249" s="318">
        <v>3045.106589</v>
      </c>
      <c r="I249" s="318">
        <v>0</v>
      </c>
      <c r="J249" s="318">
        <v>3934.6899659999999</v>
      </c>
      <c r="K249" s="318">
        <v>301.01853999999997</v>
      </c>
      <c r="L249" s="318">
        <v>0</v>
      </c>
      <c r="M249" s="318">
        <v>0</v>
      </c>
      <c r="N249" s="304" t="s">
        <v>36</v>
      </c>
    </row>
    <row r="250" spans="1:14" s="321" customFormat="1" ht="9" customHeight="1">
      <c r="A250" s="379" t="s">
        <v>18</v>
      </c>
      <c r="B250" s="304">
        <f t="shared" si="13"/>
        <v>10034.031999999999</v>
      </c>
      <c r="C250" s="315">
        <v>610.53954399999998</v>
      </c>
      <c r="D250" s="315">
        <v>82.814282000000006</v>
      </c>
      <c r="E250" s="315">
        <v>95.017009000000002</v>
      </c>
      <c r="F250" s="315">
        <v>5824.9920000000002</v>
      </c>
      <c r="G250" s="315">
        <v>15</v>
      </c>
      <c r="H250" s="315">
        <v>1240.7940000000001</v>
      </c>
      <c r="I250" s="315">
        <v>0</v>
      </c>
      <c r="J250" s="315">
        <v>1980.98</v>
      </c>
      <c r="K250" s="315">
        <v>113.11</v>
      </c>
      <c r="L250" s="315">
        <v>0</v>
      </c>
      <c r="M250" s="315">
        <v>70.785165000000006</v>
      </c>
      <c r="N250" s="304" t="s">
        <v>36</v>
      </c>
    </row>
    <row r="251" spans="1:14" s="321" customFormat="1" ht="9" customHeight="1">
      <c r="A251" s="379" t="s">
        <v>19</v>
      </c>
      <c r="B251" s="304">
        <f t="shared" si="13"/>
        <v>8420.7743079999982</v>
      </c>
      <c r="C251" s="315">
        <v>1008.382646</v>
      </c>
      <c r="D251" s="315">
        <v>112.62544200000001</v>
      </c>
      <c r="E251" s="315">
        <v>122.385588</v>
      </c>
      <c r="F251" s="315">
        <v>5154.5035090000001</v>
      </c>
      <c r="G251" s="315">
        <v>27.825582000000001</v>
      </c>
      <c r="H251" s="315">
        <v>369.51586300000002</v>
      </c>
      <c r="I251" s="315">
        <v>0</v>
      </c>
      <c r="J251" s="315">
        <v>1152.7183620000001</v>
      </c>
      <c r="K251" s="315">
        <v>6.3390659999999999</v>
      </c>
      <c r="L251" s="315">
        <v>438.54743100000002</v>
      </c>
      <c r="M251" s="315">
        <v>27.930819</v>
      </c>
      <c r="N251" s="304" t="s">
        <v>36</v>
      </c>
    </row>
    <row r="252" spans="1:14" s="321" customFormat="1" ht="9" customHeight="1">
      <c r="A252" s="379" t="s">
        <v>20</v>
      </c>
      <c r="B252" s="304">
        <f t="shared" si="13"/>
        <v>30204.938935999999</v>
      </c>
      <c r="C252" s="315">
        <v>10305.28261</v>
      </c>
      <c r="D252" s="315">
        <v>215.45728800000001</v>
      </c>
      <c r="E252" s="315">
        <v>835.80445099999997</v>
      </c>
      <c r="F252" s="315">
        <v>9267.4311140000009</v>
      </c>
      <c r="G252" s="315">
        <v>85.583804999999998</v>
      </c>
      <c r="H252" s="315">
        <v>1900.0652359999999</v>
      </c>
      <c r="I252" s="315">
        <v>0</v>
      </c>
      <c r="J252" s="315">
        <v>3754.5463169999998</v>
      </c>
      <c r="K252" s="315">
        <v>493.53616699999998</v>
      </c>
      <c r="L252" s="315">
        <v>2696.782987</v>
      </c>
      <c r="M252" s="315">
        <v>650.44896100000005</v>
      </c>
      <c r="N252" s="304" t="s">
        <v>36</v>
      </c>
    </row>
    <row r="253" spans="1:14" s="321" customFormat="1" ht="9" customHeight="1">
      <c r="A253" s="408" t="s">
        <v>21</v>
      </c>
      <c r="B253" s="323">
        <f t="shared" si="13"/>
        <v>24832.843000000001</v>
      </c>
      <c r="C253" s="318">
        <v>1775.713</v>
      </c>
      <c r="D253" s="318">
        <v>207.624</v>
      </c>
      <c r="E253" s="318">
        <v>586.35</v>
      </c>
      <c r="F253" s="318">
        <v>14295.778</v>
      </c>
      <c r="G253" s="318">
        <v>134.12200000000001</v>
      </c>
      <c r="H253" s="318">
        <v>2188.252</v>
      </c>
      <c r="I253" s="318">
        <v>0</v>
      </c>
      <c r="J253" s="318">
        <v>4582.4210000000003</v>
      </c>
      <c r="K253" s="318">
        <v>608.35699999999997</v>
      </c>
      <c r="L253" s="318">
        <v>454.226</v>
      </c>
      <c r="M253" s="318">
        <v>0</v>
      </c>
      <c r="N253" s="304" t="s">
        <v>36</v>
      </c>
    </row>
    <row r="254" spans="1:14" s="321" customFormat="1" ht="9" customHeight="1">
      <c r="A254" s="379" t="s">
        <v>22</v>
      </c>
      <c r="B254" s="304">
        <f t="shared" si="13"/>
        <v>29023.936799999999</v>
      </c>
      <c r="C254" s="315">
        <v>11498.4969</v>
      </c>
      <c r="D254" s="315">
        <v>269.85584999999998</v>
      </c>
      <c r="E254" s="315">
        <v>1466.9494999999999</v>
      </c>
      <c r="F254" s="315">
        <v>6427.2187999999996</v>
      </c>
      <c r="G254" s="315">
        <v>58.406399999999998</v>
      </c>
      <c r="H254" s="315">
        <v>1064.2038</v>
      </c>
      <c r="I254" s="315">
        <v>261.71620000000001</v>
      </c>
      <c r="J254" s="315">
        <v>5425.0645999999997</v>
      </c>
      <c r="K254" s="315">
        <v>106.14685</v>
      </c>
      <c r="L254" s="315">
        <v>248.9683</v>
      </c>
      <c r="M254" s="315">
        <v>2196.9096</v>
      </c>
      <c r="N254" s="304" t="s">
        <v>36</v>
      </c>
    </row>
    <row r="255" spans="1:14" s="321" customFormat="1" ht="9" customHeight="1">
      <c r="A255" s="379" t="s">
        <v>23</v>
      </c>
      <c r="B255" s="304">
        <f t="shared" si="13"/>
        <v>10882.435912999999</v>
      </c>
      <c r="C255" s="315">
        <v>1237.987073</v>
      </c>
      <c r="D255" s="315">
        <v>129.13556700000001</v>
      </c>
      <c r="E255" s="315">
        <v>302.21512300000001</v>
      </c>
      <c r="F255" s="315">
        <v>5290.7999989999998</v>
      </c>
      <c r="G255" s="315">
        <v>53.491584000000003</v>
      </c>
      <c r="H255" s="315">
        <v>965.86809400000004</v>
      </c>
      <c r="I255" s="315">
        <v>0</v>
      </c>
      <c r="J255" s="315">
        <v>1842.3604869999999</v>
      </c>
      <c r="K255" s="315">
        <v>146.55719099999999</v>
      </c>
      <c r="L255" s="315">
        <v>887.78191400000003</v>
      </c>
      <c r="M255" s="315">
        <v>26.238880999999999</v>
      </c>
      <c r="N255" s="304" t="s">
        <v>36</v>
      </c>
    </row>
    <row r="256" spans="1:14" s="321" customFormat="1" ht="9" customHeight="1">
      <c r="A256" s="379" t="s">
        <v>24</v>
      </c>
      <c r="B256" s="304">
        <f t="shared" si="13"/>
        <v>9036.5909999999985</v>
      </c>
      <c r="C256" s="315">
        <v>715.28924600000005</v>
      </c>
      <c r="D256" s="315">
        <v>94.353302999999997</v>
      </c>
      <c r="E256" s="315">
        <v>367.46382999999997</v>
      </c>
      <c r="F256" s="315">
        <v>4613.4755109999996</v>
      </c>
      <c r="G256" s="315">
        <v>22.220838000000001</v>
      </c>
      <c r="H256" s="315">
        <v>909.84354599999995</v>
      </c>
      <c r="I256" s="315">
        <v>48.773266</v>
      </c>
      <c r="J256" s="315">
        <v>1183.6339700000001</v>
      </c>
      <c r="K256" s="315">
        <v>189.63941299999999</v>
      </c>
      <c r="L256" s="315">
        <v>637.26900000000001</v>
      </c>
      <c r="M256" s="315">
        <v>254.629077</v>
      </c>
      <c r="N256" s="304" t="s">
        <v>36</v>
      </c>
    </row>
    <row r="257" spans="1:14" s="321" customFormat="1" ht="9" customHeight="1">
      <c r="A257" s="408" t="s">
        <v>25</v>
      </c>
      <c r="B257" s="323">
        <f t="shared" si="13"/>
        <v>16754.124886000001</v>
      </c>
      <c r="C257" s="318">
        <v>2361.1044790000001</v>
      </c>
      <c r="D257" s="318">
        <v>92.146744999999996</v>
      </c>
      <c r="E257" s="318">
        <v>222.66911999999999</v>
      </c>
      <c r="F257" s="318">
        <v>9689.4939140000006</v>
      </c>
      <c r="G257" s="318">
        <v>37.732564000000004</v>
      </c>
      <c r="H257" s="318">
        <v>764.78609600000004</v>
      </c>
      <c r="I257" s="318">
        <v>178.39136099999999</v>
      </c>
      <c r="J257" s="318">
        <v>2543.378091</v>
      </c>
      <c r="K257" s="318">
        <v>863.791877</v>
      </c>
      <c r="L257" s="318">
        <v>0</v>
      </c>
      <c r="M257" s="318">
        <v>0.63063899999999995</v>
      </c>
      <c r="N257" s="304" t="s">
        <v>36</v>
      </c>
    </row>
    <row r="258" spans="1:14" s="321" customFormat="1" ht="9" customHeight="1">
      <c r="A258" s="379" t="s">
        <v>26</v>
      </c>
      <c r="B258" s="304">
        <f t="shared" si="13"/>
        <v>16713.227867999998</v>
      </c>
      <c r="C258" s="315">
        <v>2430.896921</v>
      </c>
      <c r="D258" s="315">
        <v>198.32318900000001</v>
      </c>
      <c r="E258" s="315">
        <v>431.63611400000002</v>
      </c>
      <c r="F258" s="315">
        <v>8949.6890299999995</v>
      </c>
      <c r="G258" s="315">
        <v>65.276915000000002</v>
      </c>
      <c r="H258" s="315">
        <v>1265.008167</v>
      </c>
      <c r="I258" s="315">
        <v>53.716704999999997</v>
      </c>
      <c r="J258" s="315">
        <v>2265.236629</v>
      </c>
      <c r="K258" s="315">
        <v>1043.373439</v>
      </c>
      <c r="L258" s="315">
        <v>10.070759000000001</v>
      </c>
      <c r="M258" s="315">
        <v>0</v>
      </c>
      <c r="N258" s="304" t="s">
        <v>36</v>
      </c>
    </row>
    <row r="259" spans="1:14" s="321" customFormat="1" ht="9" customHeight="1">
      <c r="A259" s="379" t="s">
        <v>27</v>
      </c>
      <c r="B259" s="304">
        <f t="shared" si="13"/>
        <v>19518.864825000001</v>
      </c>
      <c r="C259" s="315">
        <v>3105.807237</v>
      </c>
      <c r="D259" s="315">
        <v>191.15120400000001</v>
      </c>
      <c r="E259" s="315">
        <v>476.98729800000001</v>
      </c>
      <c r="F259" s="315">
        <v>9502.2685170000004</v>
      </c>
      <c r="G259" s="315">
        <v>48.602524000000003</v>
      </c>
      <c r="H259" s="315">
        <v>1832.286985</v>
      </c>
      <c r="I259" s="315">
        <v>176.47408100000001</v>
      </c>
      <c r="J259" s="315">
        <v>2328.1172609999999</v>
      </c>
      <c r="K259" s="315">
        <v>1525.601983</v>
      </c>
      <c r="L259" s="315">
        <v>2.0263049999999998</v>
      </c>
      <c r="M259" s="315">
        <v>329.54142999999999</v>
      </c>
      <c r="N259" s="304" t="s">
        <v>36</v>
      </c>
    </row>
    <row r="260" spans="1:14" s="321" customFormat="1" ht="9" customHeight="1">
      <c r="A260" s="379" t="s">
        <v>28</v>
      </c>
      <c r="B260" s="304">
        <f t="shared" si="13"/>
        <v>22586.996143999997</v>
      </c>
      <c r="C260" s="315">
        <v>8513.6293420000002</v>
      </c>
      <c r="D260" s="315">
        <v>521.00909000000001</v>
      </c>
      <c r="E260" s="315">
        <v>998.17904299999998</v>
      </c>
      <c r="F260" s="315">
        <v>4889.447545</v>
      </c>
      <c r="G260" s="315">
        <v>572.26031</v>
      </c>
      <c r="H260" s="315">
        <v>157.91193100000001</v>
      </c>
      <c r="I260" s="315">
        <v>438.78709900000001</v>
      </c>
      <c r="J260" s="315">
        <v>4056.8907749999998</v>
      </c>
      <c r="K260" s="315">
        <v>117.709333</v>
      </c>
      <c r="L260" s="315">
        <v>2321.1716759999999</v>
      </c>
      <c r="M260" s="315">
        <v>0</v>
      </c>
      <c r="N260" s="304" t="s">
        <v>36</v>
      </c>
    </row>
    <row r="261" spans="1:14" s="321" customFormat="1" ht="9" customHeight="1">
      <c r="A261" s="408" t="s">
        <v>29</v>
      </c>
      <c r="B261" s="323">
        <f t="shared" si="13"/>
        <v>22974.788295999999</v>
      </c>
      <c r="C261" s="318">
        <v>2786.2661950000002</v>
      </c>
      <c r="D261" s="318">
        <v>65.876784000000001</v>
      </c>
      <c r="E261" s="318">
        <v>669.80911300000002</v>
      </c>
      <c r="F261" s="318">
        <v>10535.895344</v>
      </c>
      <c r="G261" s="318">
        <v>0</v>
      </c>
      <c r="H261" s="318">
        <v>5239.2449100000003</v>
      </c>
      <c r="I261" s="318">
        <v>0</v>
      </c>
      <c r="J261" s="318">
        <v>3494.519327</v>
      </c>
      <c r="K261" s="318">
        <v>183.17662300000001</v>
      </c>
      <c r="L261" s="318">
        <v>0</v>
      </c>
      <c r="M261" s="318">
        <v>0</v>
      </c>
      <c r="N261" s="304" t="s">
        <v>36</v>
      </c>
    </row>
    <row r="262" spans="1:14" s="321" customFormat="1" ht="9" customHeight="1">
      <c r="A262" s="379" t="s">
        <v>30</v>
      </c>
      <c r="B262" s="304">
        <f t="shared" si="13"/>
        <v>7090.5313120000001</v>
      </c>
      <c r="C262" s="315">
        <v>829.12396799999999</v>
      </c>
      <c r="D262" s="315">
        <v>97.040013000000002</v>
      </c>
      <c r="E262" s="315">
        <v>199.72710599999999</v>
      </c>
      <c r="F262" s="315">
        <v>3849.5709019999999</v>
      </c>
      <c r="G262" s="315">
        <v>4.7856059999999996</v>
      </c>
      <c r="H262" s="315">
        <v>553.42137300000002</v>
      </c>
      <c r="I262" s="315">
        <v>13.702878999999999</v>
      </c>
      <c r="J262" s="315">
        <v>1110.8840459999999</v>
      </c>
      <c r="K262" s="315">
        <v>3.4596260000000001</v>
      </c>
      <c r="L262" s="315">
        <v>66.984503000000004</v>
      </c>
      <c r="M262" s="315">
        <v>361.83129000000002</v>
      </c>
      <c r="N262" s="304" t="s">
        <v>36</v>
      </c>
    </row>
    <row r="263" spans="1:14" s="321" customFormat="1" ht="9" customHeight="1">
      <c r="A263" s="379" t="s">
        <v>31</v>
      </c>
      <c r="B263" s="304">
        <f t="shared" si="13"/>
        <v>46303.773291000012</v>
      </c>
      <c r="C263" s="315">
        <v>19746.643631999999</v>
      </c>
      <c r="D263" s="315">
        <v>275.98573499999998</v>
      </c>
      <c r="E263" s="315">
        <v>1398.7812140000001</v>
      </c>
      <c r="F263" s="315">
        <v>11816.637321</v>
      </c>
      <c r="G263" s="315">
        <v>209.76335900000001</v>
      </c>
      <c r="H263" s="315">
        <v>1214.0378519999999</v>
      </c>
      <c r="I263" s="315">
        <v>1071.6348109999999</v>
      </c>
      <c r="J263" s="315">
        <v>7086.0056169999998</v>
      </c>
      <c r="K263" s="315">
        <v>1717.532526</v>
      </c>
      <c r="L263" s="315">
        <v>1120.6050230000001</v>
      </c>
      <c r="M263" s="315">
        <v>646.14620100000002</v>
      </c>
      <c r="N263" s="304" t="s">
        <v>36</v>
      </c>
    </row>
    <row r="264" spans="1:14" s="321" customFormat="1" ht="9" customHeight="1">
      <c r="A264" s="379" t="s">
        <v>32</v>
      </c>
      <c r="B264" s="304">
        <f t="shared" si="13"/>
        <v>10662.083467</v>
      </c>
      <c r="C264" s="315">
        <v>4444.0567700000001</v>
      </c>
      <c r="D264" s="315">
        <v>175.97193899999999</v>
      </c>
      <c r="E264" s="315">
        <v>260.42532299999999</v>
      </c>
      <c r="F264" s="315">
        <v>2633.1132929999999</v>
      </c>
      <c r="G264" s="315">
        <v>54.787126999999998</v>
      </c>
      <c r="H264" s="315">
        <v>647.92156599999998</v>
      </c>
      <c r="I264" s="315">
        <v>0</v>
      </c>
      <c r="J264" s="315">
        <v>2009.2496450000001</v>
      </c>
      <c r="K264" s="315">
        <v>357.68220200000002</v>
      </c>
      <c r="L264" s="315">
        <v>78.257616999999996</v>
      </c>
      <c r="M264" s="315">
        <v>0.61798500000000001</v>
      </c>
      <c r="N264" s="304" t="s">
        <v>36</v>
      </c>
    </row>
    <row r="265" spans="1:14" s="321" customFormat="1" ht="9" customHeight="1">
      <c r="A265" s="408" t="s">
        <v>33</v>
      </c>
      <c r="B265" s="323">
        <f t="shared" si="13"/>
        <v>10189.381893</v>
      </c>
      <c r="C265" s="318">
        <v>628.60775699999999</v>
      </c>
      <c r="D265" s="318">
        <v>0</v>
      </c>
      <c r="E265" s="318">
        <v>0</v>
      </c>
      <c r="F265" s="318">
        <v>7011.153002</v>
      </c>
      <c r="G265" s="318">
        <v>4.4248659999999997</v>
      </c>
      <c r="H265" s="318">
        <v>689.853342</v>
      </c>
      <c r="I265" s="318">
        <v>17.632306</v>
      </c>
      <c r="J265" s="318">
        <v>1720.876127</v>
      </c>
      <c r="K265" s="318">
        <v>110.00287899999999</v>
      </c>
      <c r="L265" s="318">
        <v>6.8316140000000001</v>
      </c>
      <c r="M265" s="318">
        <v>0</v>
      </c>
      <c r="N265" s="304" t="s">
        <v>36</v>
      </c>
    </row>
    <row r="266" spans="1:14" s="321" customFormat="1" ht="9" customHeight="1">
      <c r="A266" s="379"/>
      <c r="B266" s="315"/>
      <c r="C266" s="315"/>
      <c r="D266" s="315"/>
      <c r="E266" s="315"/>
      <c r="F266" s="315"/>
      <c r="G266" s="315"/>
      <c r="H266" s="315"/>
      <c r="I266" s="315"/>
      <c r="J266" s="315"/>
      <c r="K266" s="315"/>
      <c r="L266" s="315"/>
      <c r="M266" s="315"/>
      <c r="N266" s="304" t="s">
        <v>36</v>
      </c>
    </row>
    <row r="267" spans="1:14" s="321" customFormat="1" ht="9" customHeight="1">
      <c r="A267" s="333">
        <v>2005</v>
      </c>
      <c r="B267" s="407"/>
      <c r="C267" s="407"/>
      <c r="D267" s="407"/>
      <c r="E267" s="407"/>
      <c r="F267" s="407"/>
      <c r="G267" s="407"/>
      <c r="H267" s="407"/>
      <c r="I267" s="407"/>
      <c r="J267" s="407"/>
      <c r="K267" s="407"/>
      <c r="L267" s="407"/>
      <c r="M267" s="407"/>
      <c r="N267" s="304"/>
    </row>
    <row r="268" spans="1:14" s="321" customFormat="1" ht="9" customHeight="1">
      <c r="A268" s="306" t="s">
        <v>1</v>
      </c>
      <c r="B268" s="407">
        <f>SUM(B270:B301)</f>
        <v>777138.51307999995</v>
      </c>
      <c r="C268" s="407">
        <f t="shared" ref="C268:M268" si="14">SUM(C270:C301)</f>
        <v>189299.31798699996</v>
      </c>
      <c r="D268" s="407">
        <f t="shared" si="14"/>
        <v>9091.0911290000004</v>
      </c>
      <c r="E268" s="407">
        <f t="shared" si="14"/>
        <v>22358.881483000001</v>
      </c>
      <c r="F268" s="407">
        <f t="shared" si="14"/>
        <v>299576.217382</v>
      </c>
      <c r="G268" s="407">
        <f t="shared" si="14"/>
        <v>4747.2155289999992</v>
      </c>
      <c r="H268" s="407">
        <f t="shared" si="14"/>
        <v>58145.856296999998</v>
      </c>
      <c r="I268" s="407">
        <f t="shared" si="14"/>
        <v>5890.2293709999994</v>
      </c>
      <c r="J268" s="407">
        <f t="shared" si="14"/>
        <v>140986.49476300002</v>
      </c>
      <c r="K268" s="407">
        <f t="shared" si="14"/>
        <v>25333.190670999993</v>
      </c>
      <c r="L268" s="407">
        <f t="shared" si="14"/>
        <v>18793.990347000003</v>
      </c>
      <c r="M268" s="407">
        <f t="shared" si="14"/>
        <v>2916.0281209999998</v>
      </c>
      <c r="N268" s="304" t="s">
        <v>36</v>
      </c>
    </row>
    <row r="269" spans="1:14" s="321" customFormat="1" ht="3" customHeight="1">
      <c r="A269" s="333"/>
      <c r="B269" s="307"/>
      <c r="C269" s="307"/>
      <c r="D269" s="307"/>
      <c r="E269" s="307"/>
      <c r="F269" s="307"/>
      <c r="G269" s="307"/>
      <c r="H269" s="304"/>
      <c r="I269" s="304"/>
      <c r="J269" s="304"/>
      <c r="K269" s="304"/>
      <c r="L269" s="304"/>
      <c r="M269" s="304"/>
      <c r="N269" s="304" t="s">
        <v>36</v>
      </c>
    </row>
    <row r="270" spans="1:14" s="321" customFormat="1" ht="9" customHeight="1">
      <c r="A270" s="321" t="s">
        <v>2</v>
      </c>
      <c r="B270" s="303">
        <f>SUM(C270:M270)</f>
        <v>8403.08</v>
      </c>
      <c r="C270" s="316">
        <v>563.31899999999996</v>
      </c>
      <c r="D270" s="316">
        <v>92.47</v>
      </c>
      <c r="E270" s="316">
        <v>209.852</v>
      </c>
      <c r="F270" s="316">
        <v>5128.5950000000003</v>
      </c>
      <c r="G270" s="316">
        <v>25.376000000000001</v>
      </c>
      <c r="H270" s="316">
        <v>901.53</v>
      </c>
      <c r="I270" s="316">
        <v>0</v>
      </c>
      <c r="J270" s="316">
        <v>1444.616</v>
      </c>
      <c r="K270" s="316">
        <v>37.322000000000003</v>
      </c>
      <c r="L270" s="316">
        <v>0</v>
      </c>
      <c r="M270" s="316">
        <v>0</v>
      </c>
      <c r="N270" s="304" t="s">
        <v>36</v>
      </c>
    </row>
    <row r="271" spans="1:14" s="321" customFormat="1" ht="9" customHeight="1">
      <c r="A271" s="321" t="s">
        <v>3</v>
      </c>
      <c r="B271" s="304">
        <f t="shared" ref="B271:B301" si="15">SUM(C271:M271)</f>
        <v>20764.119384999998</v>
      </c>
      <c r="C271" s="316">
        <v>5722.8304639999997</v>
      </c>
      <c r="D271" s="316">
        <v>293.95863100000003</v>
      </c>
      <c r="E271" s="316">
        <v>435.12451399999998</v>
      </c>
      <c r="F271" s="316">
        <v>9271.066632</v>
      </c>
      <c r="G271" s="316">
        <v>949.99295800000004</v>
      </c>
      <c r="H271" s="316">
        <v>892.40474600000005</v>
      </c>
      <c r="I271" s="316">
        <v>0</v>
      </c>
      <c r="J271" s="316">
        <v>2821.6182840000001</v>
      </c>
      <c r="K271" s="316">
        <v>158.02727400000001</v>
      </c>
      <c r="L271" s="316">
        <v>182.44348299999999</v>
      </c>
      <c r="M271" s="316">
        <v>36.652399000000003</v>
      </c>
      <c r="N271" s="304" t="s">
        <v>36</v>
      </c>
    </row>
    <row r="272" spans="1:14" s="321" customFormat="1" ht="9" customHeight="1">
      <c r="A272" s="321" t="s">
        <v>4</v>
      </c>
      <c r="B272" s="304">
        <f t="shared" si="15"/>
        <v>5867.5049159999999</v>
      </c>
      <c r="C272" s="316">
        <v>504.398957</v>
      </c>
      <c r="D272" s="316">
        <v>55.104582000000001</v>
      </c>
      <c r="E272" s="316">
        <v>151.48388499999999</v>
      </c>
      <c r="F272" s="316">
        <v>3223.3133339999999</v>
      </c>
      <c r="G272" s="316">
        <v>41.349490000000003</v>
      </c>
      <c r="H272" s="316">
        <v>258.35305699999998</v>
      </c>
      <c r="I272" s="316">
        <v>162.086659</v>
      </c>
      <c r="J272" s="316">
        <v>739.19549600000005</v>
      </c>
      <c r="K272" s="316">
        <v>253.92417800000001</v>
      </c>
      <c r="L272" s="316">
        <v>478.295278</v>
      </c>
      <c r="M272" s="316">
        <v>0</v>
      </c>
      <c r="N272" s="304" t="s">
        <v>36</v>
      </c>
    </row>
    <row r="273" spans="1:14" s="321" customFormat="1" ht="9" customHeight="1">
      <c r="A273" s="408" t="s">
        <v>5</v>
      </c>
      <c r="B273" s="323">
        <f t="shared" si="15"/>
        <v>10185.832987</v>
      </c>
      <c r="C273" s="318">
        <v>2927.3724980000002</v>
      </c>
      <c r="D273" s="318">
        <v>129.471518</v>
      </c>
      <c r="E273" s="318">
        <v>342.14667500000002</v>
      </c>
      <c r="F273" s="318">
        <v>2193.6481349999999</v>
      </c>
      <c r="G273" s="318">
        <v>17.136437999999998</v>
      </c>
      <c r="H273" s="318">
        <v>1039.5724</v>
      </c>
      <c r="I273" s="318">
        <v>0</v>
      </c>
      <c r="J273" s="318">
        <v>1589.7695289999999</v>
      </c>
      <c r="K273" s="318">
        <v>29.820091999999999</v>
      </c>
      <c r="L273" s="318">
        <v>994.43598199999997</v>
      </c>
      <c r="M273" s="318">
        <v>922.45971999999995</v>
      </c>
      <c r="N273" s="304" t="s">
        <v>36</v>
      </c>
    </row>
    <row r="274" spans="1:14" s="321" customFormat="1" ht="9" customHeight="1">
      <c r="A274" s="379" t="s">
        <v>6</v>
      </c>
      <c r="B274" s="304">
        <f t="shared" si="15"/>
        <v>19858.664971000002</v>
      </c>
      <c r="C274" s="315">
        <v>8626.7624790000009</v>
      </c>
      <c r="D274" s="315">
        <v>231.805026</v>
      </c>
      <c r="E274" s="315">
        <v>826.47402099999999</v>
      </c>
      <c r="F274" s="315">
        <v>4928.9102899999998</v>
      </c>
      <c r="G274" s="315">
        <v>52.091895999999998</v>
      </c>
      <c r="H274" s="315">
        <v>2416.7815609999998</v>
      </c>
      <c r="I274" s="315">
        <v>0</v>
      </c>
      <c r="J274" s="315">
        <v>2466.887369</v>
      </c>
      <c r="K274" s="315">
        <v>0</v>
      </c>
      <c r="L274" s="315">
        <v>308.95232900000002</v>
      </c>
      <c r="M274" s="315">
        <v>0</v>
      </c>
      <c r="N274" s="304" t="s">
        <v>36</v>
      </c>
    </row>
    <row r="275" spans="1:14" s="321" customFormat="1" ht="9" customHeight="1">
      <c r="A275" s="379" t="s">
        <v>7</v>
      </c>
      <c r="B275" s="304">
        <f t="shared" si="15"/>
        <v>5746.1432640000003</v>
      </c>
      <c r="C275" s="315">
        <v>760.11148100000003</v>
      </c>
      <c r="D275" s="315">
        <v>160.81080399999999</v>
      </c>
      <c r="E275" s="315">
        <v>126.976895</v>
      </c>
      <c r="F275" s="315">
        <v>3348.3372319999999</v>
      </c>
      <c r="G275" s="315">
        <v>11.887154000000001</v>
      </c>
      <c r="H275" s="315">
        <v>351.74036000000001</v>
      </c>
      <c r="I275" s="315">
        <v>0</v>
      </c>
      <c r="J275" s="315">
        <v>884.12092600000005</v>
      </c>
      <c r="K275" s="315">
        <v>97.839207999999999</v>
      </c>
      <c r="L275" s="315">
        <v>0</v>
      </c>
      <c r="M275" s="315">
        <v>4.319204</v>
      </c>
      <c r="N275" s="304" t="s">
        <v>36</v>
      </c>
    </row>
    <row r="276" spans="1:14" s="321" customFormat="1" ht="9" customHeight="1">
      <c r="A276" s="379" t="s">
        <v>8</v>
      </c>
      <c r="B276" s="304">
        <f t="shared" si="15"/>
        <v>34423.615944000005</v>
      </c>
      <c r="C276" s="315">
        <v>6006.5866189999997</v>
      </c>
      <c r="D276" s="315">
        <v>1217.324194</v>
      </c>
      <c r="E276" s="315">
        <v>1087.809246</v>
      </c>
      <c r="F276" s="315">
        <v>13794.283896000001</v>
      </c>
      <c r="G276" s="315">
        <v>555.03919199999996</v>
      </c>
      <c r="H276" s="315">
        <v>2452.1551239999999</v>
      </c>
      <c r="I276" s="315">
        <v>2251.6190590000001</v>
      </c>
      <c r="J276" s="315">
        <v>6252.6014409999998</v>
      </c>
      <c r="K276" s="315">
        <v>407.67502999999999</v>
      </c>
      <c r="L276" s="315">
        <v>80.574444999999997</v>
      </c>
      <c r="M276" s="315">
        <v>317.947698</v>
      </c>
      <c r="N276" s="304" t="s">
        <v>36</v>
      </c>
    </row>
    <row r="277" spans="1:14" s="321" customFormat="1" ht="9" customHeight="1">
      <c r="A277" s="408" t="s">
        <v>9</v>
      </c>
      <c r="B277" s="323">
        <f t="shared" si="15"/>
        <v>26563.227344999999</v>
      </c>
      <c r="C277" s="318">
        <v>3986.7147930000001</v>
      </c>
      <c r="D277" s="318">
        <v>344.35516699999999</v>
      </c>
      <c r="E277" s="318">
        <v>876.910124</v>
      </c>
      <c r="F277" s="318">
        <v>11007.019815</v>
      </c>
      <c r="G277" s="318">
        <v>206.68910099999999</v>
      </c>
      <c r="H277" s="318">
        <v>4588.6841279999999</v>
      </c>
      <c r="I277" s="318">
        <v>21.497532</v>
      </c>
      <c r="J277" s="318">
        <v>3429.2452910000002</v>
      </c>
      <c r="K277" s="318">
        <v>1456.029419</v>
      </c>
      <c r="L277" s="318">
        <v>16.718869000000002</v>
      </c>
      <c r="M277" s="318">
        <v>629.36310600000002</v>
      </c>
      <c r="N277" s="304" t="s">
        <v>36</v>
      </c>
    </row>
    <row r="278" spans="1:14" s="321" customFormat="1" ht="9" customHeight="1">
      <c r="A278" s="379" t="s">
        <v>198</v>
      </c>
      <c r="B278" s="304">
        <f t="shared" si="15"/>
        <v>79623.633099999992</v>
      </c>
      <c r="C278" s="315">
        <v>15144.091689999999</v>
      </c>
      <c r="D278" s="315">
        <v>1594.8919760000001</v>
      </c>
      <c r="E278" s="315">
        <v>4168.5174139999999</v>
      </c>
      <c r="F278" s="315">
        <v>21171.294098999999</v>
      </c>
      <c r="G278" s="315">
        <v>239.47341499999999</v>
      </c>
      <c r="H278" s="315">
        <v>763.77211499999999</v>
      </c>
      <c r="I278" s="315">
        <v>0</v>
      </c>
      <c r="J278" s="315">
        <v>31757.477295000001</v>
      </c>
      <c r="K278" s="315">
        <v>4784.1150960000004</v>
      </c>
      <c r="L278" s="315">
        <v>0</v>
      </c>
      <c r="M278" s="315">
        <v>0</v>
      </c>
      <c r="N278" s="304" t="s">
        <v>36</v>
      </c>
    </row>
    <row r="279" spans="1:14" s="321" customFormat="1" ht="9" customHeight="1">
      <c r="A279" s="379" t="s">
        <v>11</v>
      </c>
      <c r="B279" s="304">
        <f t="shared" si="15"/>
        <v>11705.771133999999</v>
      </c>
      <c r="C279" s="315">
        <v>2041.5288599999999</v>
      </c>
      <c r="D279" s="315">
        <v>83.540583999999996</v>
      </c>
      <c r="E279" s="315">
        <v>222.68038100000001</v>
      </c>
      <c r="F279" s="315">
        <v>6183.1138369999999</v>
      </c>
      <c r="G279" s="315">
        <v>18.791084000000001</v>
      </c>
      <c r="H279" s="315">
        <v>715.96156900000005</v>
      </c>
      <c r="I279" s="315">
        <v>0</v>
      </c>
      <c r="J279" s="315">
        <v>1732.5361820000001</v>
      </c>
      <c r="K279" s="315">
        <v>668.54788099999996</v>
      </c>
      <c r="L279" s="315">
        <v>39.070756000000003</v>
      </c>
      <c r="M279" s="315">
        <v>0</v>
      </c>
      <c r="N279" s="304" t="s">
        <v>36</v>
      </c>
    </row>
    <row r="280" spans="1:14" s="321" customFormat="1" ht="9" customHeight="1">
      <c r="A280" s="379" t="s">
        <v>12</v>
      </c>
      <c r="B280" s="304">
        <f t="shared" si="15"/>
        <v>28192.351756000004</v>
      </c>
      <c r="C280" s="315">
        <v>11255.997718000001</v>
      </c>
      <c r="D280" s="315">
        <v>202.97120699999999</v>
      </c>
      <c r="E280" s="315">
        <v>861.48001199999999</v>
      </c>
      <c r="F280" s="315">
        <v>7252.9012380000004</v>
      </c>
      <c r="G280" s="315">
        <v>324.65217100000001</v>
      </c>
      <c r="H280" s="315">
        <v>2737.9878250000002</v>
      </c>
      <c r="I280" s="315">
        <v>0</v>
      </c>
      <c r="J280" s="315">
        <v>4768.5525799999996</v>
      </c>
      <c r="K280" s="315">
        <v>138.659347</v>
      </c>
      <c r="L280" s="315">
        <v>637.82565799999998</v>
      </c>
      <c r="M280" s="315">
        <v>11.324</v>
      </c>
      <c r="N280" s="304" t="s">
        <v>36</v>
      </c>
    </row>
    <row r="281" spans="1:14" s="321" customFormat="1" ht="9" customHeight="1">
      <c r="A281" s="408" t="s">
        <v>13</v>
      </c>
      <c r="B281" s="323">
        <f t="shared" si="15"/>
        <v>23672.864393999997</v>
      </c>
      <c r="C281" s="318">
        <v>2354.8063000000002</v>
      </c>
      <c r="D281" s="318">
        <v>125.0667</v>
      </c>
      <c r="E281" s="318">
        <v>371.84469999999999</v>
      </c>
      <c r="F281" s="318">
        <v>14158.913699999999</v>
      </c>
      <c r="G281" s="318">
        <v>9.9786000000000001</v>
      </c>
      <c r="H281" s="318">
        <v>1866.7683</v>
      </c>
      <c r="I281" s="318">
        <v>413.56729999999999</v>
      </c>
      <c r="J281" s="318">
        <v>3932.3762000000002</v>
      </c>
      <c r="K281" s="318">
        <v>87.703599999999994</v>
      </c>
      <c r="L281" s="318">
        <v>351.83899400000001</v>
      </c>
      <c r="M281" s="318">
        <v>0</v>
      </c>
      <c r="N281" s="304" t="s">
        <v>36</v>
      </c>
    </row>
    <row r="282" spans="1:14" s="321" customFormat="1" ht="9" customHeight="1">
      <c r="A282" s="379" t="s">
        <v>14</v>
      </c>
      <c r="B282" s="304">
        <f t="shared" si="15"/>
        <v>17805.678122999998</v>
      </c>
      <c r="C282" s="315">
        <v>786.20824000000005</v>
      </c>
      <c r="D282" s="315">
        <v>66.453266999999997</v>
      </c>
      <c r="E282" s="315">
        <v>177.33238600000001</v>
      </c>
      <c r="F282" s="315">
        <v>11031.234665</v>
      </c>
      <c r="G282" s="315">
        <v>4.2891950000000003</v>
      </c>
      <c r="H282" s="315">
        <v>2531.5831210000001</v>
      </c>
      <c r="I282" s="315">
        <v>0</v>
      </c>
      <c r="J282" s="315">
        <v>2905.489857</v>
      </c>
      <c r="K282" s="315">
        <v>246.88504800000001</v>
      </c>
      <c r="L282" s="315">
        <v>31.351614000000001</v>
      </c>
      <c r="M282" s="315">
        <v>24.850729999999999</v>
      </c>
      <c r="N282" s="304" t="s">
        <v>36</v>
      </c>
    </row>
    <row r="283" spans="1:14" s="321" customFormat="1" ht="9" customHeight="1">
      <c r="A283" s="379" t="s">
        <v>15</v>
      </c>
      <c r="B283" s="304">
        <f t="shared" si="15"/>
        <v>44201.308898000003</v>
      </c>
      <c r="C283" s="315">
        <v>15932.705286</v>
      </c>
      <c r="D283" s="315">
        <v>389.83466299999998</v>
      </c>
      <c r="E283" s="315">
        <v>761.30254400000001</v>
      </c>
      <c r="F283" s="315">
        <v>13157.548712</v>
      </c>
      <c r="G283" s="315">
        <v>257.25832400000002</v>
      </c>
      <c r="H283" s="315">
        <v>2647.2623939999999</v>
      </c>
      <c r="I283" s="315">
        <v>0</v>
      </c>
      <c r="J283" s="315">
        <v>7424.6698839999999</v>
      </c>
      <c r="K283" s="315">
        <v>662.51457200000004</v>
      </c>
      <c r="L283" s="315">
        <v>2611.7194</v>
      </c>
      <c r="M283" s="315">
        <v>356.49311899999998</v>
      </c>
      <c r="N283" s="304" t="s">
        <v>36</v>
      </c>
    </row>
    <row r="284" spans="1:14" s="321" customFormat="1" ht="9" customHeight="1">
      <c r="A284" s="379" t="s">
        <v>16</v>
      </c>
      <c r="B284" s="304">
        <f t="shared" si="15"/>
        <v>88875.741599999994</v>
      </c>
      <c r="C284" s="315">
        <v>21474.910100000001</v>
      </c>
      <c r="D284" s="315">
        <v>605.22609999999997</v>
      </c>
      <c r="E284" s="315">
        <v>1625.9458999999999</v>
      </c>
      <c r="F284" s="315">
        <v>37811.3226</v>
      </c>
      <c r="G284" s="315">
        <v>47.815600000000003</v>
      </c>
      <c r="H284" s="315">
        <v>3536.2494000000002</v>
      </c>
      <c r="I284" s="315">
        <v>994.86109999999996</v>
      </c>
      <c r="J284" s="315">
        <v>12606.829599999999</v>
      </c>
      <c r="K284" s="315">
        <v>8592.4097000000002</v>
      </c>
      <c r="L284" s="315">
        <v>1580.1714999999999</v>
      </c>
      <c r="M284" s="315">
        <v>0</v>
      </c>
      <c r="N284" s="304" t="s">
        <v>36</v>
      </c>
    </row>
    <row r="285" spans="1:14" s="321" customFormat="1" ht="9" customHeight="1">
      <c r="A285" s="408" t="s">
        <v>17</v>
      </c>
      <c r="B285" s="323">
        <f t="shared" si="15"/>
        <v>27408.719938000002</v>
      </c>
      <c r="C285" s="318">
        <v>13252.017125</v>
      </c>
      <c r="D285" s="318">
        <v>378.76862</v>
      </c>
      <c r="E285" s="318">
        <v>773.637384</v>
      </c>
      <c r="F285" s="318">
        <v>3521.169922</v>
      </c>
      <c r="G285" s="318">
        <v>143.97414599999999</v>
      </c>
      <c r="H285" s="318">
        <v>3383.2819399999998</v>
      </c>
      <c r="I285" s="318">
        <v>0</v>
      </c>
      <c r="J285" s="318">
        <v>4398.7070510000003</v>
      </c>
      <c r="K285" s="318">
        <v>440.57768499999997</v>
      </c>
      <c r="L285" s="318">
        <v>1116.586065</v>
      </c>
      <c r="M285" s="318">
        <v>0</v>
      </c>
      <c r="N285" s="304" t="s">
        <v>36</v>
      </c>
    </row>
    <row r="286" spans="1:14" s="321" customFormat="1" ht="9" customHeight="1">
      <c r="A286" s="379" t="s">
        <v>18</v>
      </c>
      <c r="B286" s="304">
        <f t="shared" si="15"/>
        <v>11723.698417</v>
      </c>
      <c r="C286" s="315">
        <v>713.27524600000004</v>
      </c>
      <c r="D286" s="315">
        <v>87.512037000000007</v>
      </c>
      <c r="E286" s="315">
        <v>117.432444</v>
      </c>
      <c r="F286" s="315">
        <v>6528.8029999999999</v>
      </c>
      <c r="G286" s="315">
        <v>16.930099999999999</v>
      </c>
      <c r="H286" s="315">
        <v>1869.8679999999999</v>
      </c>
      <c r="I286" s="315">
        <v>0</v>
      </c>
      <c r="J286" s="315">
        <v>2153.7415900000001</v>
      </c>
      <c r="K286" s="315">
        <v>236.136</v>
      </c>
      <c r="L286" s="315">
        <v>0</v>
      </c>
      <c r="M286" s="315">
        <v>0</v>
      </c>
      <c r="N286" s="304" t="s">
        <v>36</v>
      </c>
    </row>
    <row r="287" spans="1:14" s="321" customFormat="1" ht="9" customHeight="1">
      <c r="A287" s="379" t="s">
        <v>19</v>
      </c>
      <c r="B287" s="304">
        <f t="shared" si="15"/>
        <v>8920.4260580000009</v>
      </c>
      <c r="C287" s="315">
        <v>1026.8929680000001</v>
      </c>
      <c r="D287" s="315">
        <v>87.37706</v>
      </c>
      <c r="E287" s="315">
        <v>127.32233100000001</v>
      </c>
      <c r="F287" s="315">
        <v>5105.1255840000003</v>
      </c>
      <c r="G287" s="315">
        <v>4.0505610000000001</v>
      </c>
      <c r="H287" s="315">
        <v>853.79470200000003</v>
      </c>
      <c r="I287" s="315">
        <v>0</v>
      </c>
      <c r="J287" s="315">
        <v>1301.3498689999999</v>
      </c>
      <c r="K287" s="315">
        <v>1.89</v>
      </c>
      <c r="L287" s="315">
        <v>389.05027699999999</v>
      </c>
      <c r="M287" s="315">
        <v>23.572706</v>
      </c>
      <c r="N287" s="304" t="s">
        <v>36</v>
      </c>
    </row>
    <row r="288" spans="1:14" s="321" customFormat="1" ht="9" customHeight="1">
      <c r="A288" s="379" t="s">
        <v>20</v>
      </c>
      <c r="B288" s="304">
        <f t="shared" si="15"/>
        <v>34392.514305999997</v>
      </c>
      <c r="C288" s="315">
        <v>11159.925633000001</v>
      </c>
      <c r="D288" s="315">
        <v>348.63130200000001</v>
      </c>
      <c r="E288" s="315">
        <v>1012.08155</v>
      </c>
      <c r="F288" s="315">
        <v>12514.199828999999</v>
      </c>
      <c r="G288" s="315">
        <v>40.135745999999997</v>
      </c>
      <c r="H288" s="315">
        <v>2843.7258320000001</v>
      </c>
      <c r="I288" s="315">
        <v>0</v>
      </c>
      <c r="J288" s="315">
        <v>4335.744267</v>
      </c>
      <c r="K288" s="315">
        <v>733.56266500000004</v>
      </c>
      <c r="L288" s="315">
        <v>1356.5122260000001</v>
      </c>
      <c r="M288" s="315">
        <v>47.995255999999998</v>
      </c>
      <c r="N288" s="304" t="s">
        <v>36</v>
      </c>
    </row>
    <row r="289" spans="1:14" s="321" customFormat="1" ht="9" customHeight="1">
      <c r="A289" s="408" t="s">
        <v>21</v>
      </c>
      <c r="B289" s="323">
        <f t="shared" si="15"/>
        <v>25974.171999999995</v>
      </c>
      <c r="C289" s="318">
        <v>1869.203</v>
      </c>
      <c r="D289" s="318">
        <v>239.755</v>
      </c>
      <c r="E289" s="318">
        <v>666.46400000000006</v>
      </c>
      <c r="F289" s="318">
        <v>14791.995999999999</v>
      </c>
      <c r="G289" s="318">
        <v>87.018000000000001</v>
      </c>
      <c r="H289" s="318">
        <v>2280.1350000000002</v>
      </c>
      <c r="I289" s="318">
        <v>0</v>
      </c>
      <c r="J289" s="318">
        <v>5260.0889999999999</v>
      </c>
      <c r="K289" s="318">
        <v>665.20799999999997</v>
      </c>
      <c r="L289" s="318">
        <v>114.304</v>
      </c>
      <c r="M289" s="318">
        <v>0</v>
      </c>
      <c r="N289" s="304" t="s">
        <v>36</v>
      </c>
    </row>
    <row r="290" spans="1:14" s="321" customFormat="1" ht="9" customHeight="1">
      <c r="A290" s="379" t="s">
        <v>22</v>
      </c>
      <c r="B290" s="304">
        <f t="shared" si="15"/>
        <v>31531.916199999996</v>
      </c>
      <c r="C290" s="315">
        <v>12014.608899999999</v>
      </c>
      <c r="D290" s="315">
        <v>299.61970000000002</v>
      </c>
      <c r="E290" s="315">
        <v>1642.7329999999999</v>
      </c>
      <c r="F290" s="315">
        <v>7153.4531999999999</v>
      </c>
      <c r="G290" s="315">
        <v>132.2791</v>
      </c>
      <c r="H290" s="315">
        <v>1999.9495999999999</v>
      </c>
      <c r="I290" s="315">
        <v>282.91660000000002</v>
      </c>
      <c r="J290" s="315">
        <v>5790.9956000000002</v>
      </c>
      <c r="K290" s="315">
        <v>1265.2898</v>
      </c>
      <c r="L290" s="315">
        <v>942.54570000000001</v>
      </c>
      <c r="M290" s="315">
        <v>7.5250000000000004</v>
      </c>
      <c r="N290" s="304" t="s">
        <v>36</v>
      </c>
    </row>
    <row r="291" spans="1:14" s="321" customFormat="1" ht="9" customHeight="1">
      <c r="A291" s="379" t="s">
        <v>23</v>
      </c>
      <c r="B291" s="304">
        <f t="shared" si="15"/>
        <v>12397.850665</v>
      </c>
      <c r="C291" s="315">
        <v>1211.598653</v>
      </c>
      <c r="D291" s="315">
        <v>92.361598000000001</v>
      </c>
      <c r="E291" s="315">
        <v>364.64105999999998</v>
      </c>
      <c r="F291" s="315">
        <v>5845.5490559999998</v>
      </c>
      <c r="G291" s="315">
        <v>77.417023999999998</v>
      </c>
      <c r="H291" s="315">
        <v>1457.4096199999999</v>
      </c>
      <c r="I291" s="315">
        <v>0</v>
      </c>
      <c r="J291" s="315">
        <v>2074.0391100000002</v>
      </c>
      <c r="K291" s="315">
        <v>161.69693799999999</v>
      </c>
      <c r="L291" s="315">
        <v>1113.137606</v>
      </c>
      <c r="M291" s="315">
        <v>0</v>
      </c>
      <c r="N291" s="304" t="s">
        <v>36</v>
      </c>
    </row>
    <row r="292" spans="1:14" s="321" customFormat="1" ht="9" customHeight="1">
      <c r="A292" s="379" t="s">
        <v>24</v>
      </c>
      <c r="B292" s="304">
        <f t="shared" si="15"/>
        <v>10175.787999999999</v>
      </c>
      <c r="C292" s="315">
        <v>862.57282499999997</v>
      </c>
      <c r="D292" s="315">
        <v>103.535571</v>
      </c>
      <c r="E292" s="315">
        <v>495.52277800000002</v>
      </c>
      <c r="F292" s="315">
        <v>5135.2662339999997</v>
      </c>
      <c r="G292" s="315">
        <v>24.261520000000001</v>
      </c>
      <c r="H292" s="315">
        <v>886.42482299999995</v>
      </c>
      <c r="I292" s="315">
        <v>161.57918000000001</v>
      </c>
      <c r="J292" s="315">
        <v>1459.899046</v>
      </c>
      <c r="K292" s="315">
        <v>202.521849</v>
      </c>
      <c r="L292" s="315">
        <v>434.38617399999998</v>
      </c>
      <c r="M292" s="315">
        <v>409.81799999999998</v>
      </c>
      <c r="N292" s="304" t="s">
        <v>36</v>
      </c>
    </row>
    <row r="293" spans="1:14" s="321" customFormat="1" ht="9" customHeight="1">
      <c r="A293" s="408" t="s">
        <v>25</v>
      </c>
      <c r="B293" s="323">
        <f t="shared" si="15"/>
        <v>18318.339042</v>
      </c>
      <c r="C293" s="318">
        <v>2619.2712080000001</v>
      </c>
      <c r="D293" s="318">
        <v>95.846841999999995</v>
      </c>
      <c r="E293" s="318">
        <v>247.350066</v>
      </c>
      <c r="F293" s="318">
        <v>10298.794835000001</v>
      </c>
      <c r="G293" s="318">
        <v>25.796749999999999</v>
      </c>
      <c r="H293" s="318">
        <v>1636.7777880000001</v>
      </c>
      <c r="I293" s="318">
        <v>11.692582</v>
      </c>
      <c r="J293" s="318">
        <v>2832.95597</v>
      </c>
      <c r="K293" s="318">
        <v>548.74502299999995</v>
      </c>
      <c r="L293" s="318">
        <v>0</v>
      </c>
      <c r="M293" s="318">
        <v>1.1079779999999999</v>
      </c>
      <c r="N293" s="304" t="s">
        <v>36</v>
      </c>
    </row>
    <row r="294" spans="1:14" s="321" customFormat="1" ht="9" customHeight="1">
      <c r="A294" s="379" t="s">
        <v>26</v>
      </c>
      <c r="B294" s="304">
        <f t="shared" si="15"/>
        <v>18248.9702</v>
      </c>
      <c r="C294" s="315">
        <v>2667.009853</v>
      </c>
      <c r="D294" s="315">
        <v>215.099569</v>
      </c>
      <c r="E294" s="315">
        <v>461.02028200000001</v>
      </c>
      <c r="F294" s="315">
        <v>9224.4968360000003</v>
      </c>
      <c r="G294" s="315">
        <v>90.530962000000002</v>
      </c>
      <c r="H294" s="315">
        <v>2762.800835</v>
      </c>
      <c r="I294" s="315">
        <v>57.900528000000001</v>
      </c>
      <c r="J294" s="315">
        <v>2522.8801319999998</v>
      </c>
      <c r="K294" s="315">
        <v>215.777153</v>
      </c>
      <c r="L294" s="315">
        <v>31.454049999999999</v>
      </c>
      <c r="M294" s="315">
        <v>0</v>
      </c>
      <c r="N294" s="304" t="s">
        <v>36</v>
      </c>
    </row>
    <row r="295" spans="1:14" s="321" customFormat="1" ht="9" customHeight="1">
      <c r="A295" s="379" t="s">
        <v>27</v>
      </c>
      <c r="B295" s="304">
        <f t="shared" si="15"/>
        <v>21530.162100000001</v>
      </c>
      <c r="C295" s="315">
        <v>3746.8547950000002</v>
      </c>
      <c r="D295" s="315">
        <v>269.79466400000001</v>
      </c>
      <c r="E295" s="315">
        <v>530.76926000000003</v>
      </c>
      <c r="F295" s="315">
        <v>9938.7611300000008</v>
      </c>
      <c r="G295" s="315">
        <v>41.655512999999999</v>
      </c>
      <c r="H295" s="315">
        <v>2654.3032750000002</v>
      </c>
      <c r="I295" s="315">
        <v>2.798918</v>
      </c>
      <c r="J295" s="315">
        <v>2689.7213649999999</v>
      </c>
      <c r="K295" s="315">
        <v>1653.208261</v>
      </c>
      <c r="L295" s="315">
        <v>2.2949190000000002</v>
      </c>
      <c r="M295" s="315">
        <v>0</v>
      </c>
      <c r="N295" s="304" t="s">
        <v>36</v>
      </c>
    </row>
    <row r="296" spans="1:14" s="321" customFormat="1" ht="9" customHeight="1">
      <c r="A296" s="379" t="s">
        <v>28</v>
      </c>
      <c r="B296" s="304">
        <f t="shared" si="15"/>
        <v>28067.874419</v>
      </c>
      <c r="C296" s="315">
        <v>9499.1550999999999</v>
      </c>
      <c r="D296" s="315">
        <v>609.20068900000001</v>
      </c>
      <c r="E296" s="315">
        <v>1222.755146</v>
      </c>
      <c r="F296" s="315">
        <v>7547.7026299999998</v>
      </c>
      <c r="G296" s="315">
        <v>769.31073200000003</v>
      </c>
      <c r="H296" s="315">
        <v>162.412926</v>
      </c>
      <c r="I296" s="315">
        <v>1457.066401</v>
      </c>
      <c r="J296" s="315">
        <v>4515.5400719999998</v>
      </c>
      <c r="K296" s="315">
        <v>94.334834000000001</v>
      </c>
      <c r="L296" s="315">
        <v>2190.3958889999999</v>
      </c>
      <c r="M296" s="315">
        <v>0</v>
      </c>
      <c r="N296" s="304" t="s">
        <v>36</v>
      </c>
    </row>
    <row r="297" spans="1:14" s="321" customFormat="1" ht="9" customHeight="1">
      <c r="A297" s="408" t="s">
        <v>29</v>
      </c>
      <c r="B297" s="323">
        <f t="shared" si="15"/>
        <v>22975.665000000001</v>
      </c>
      <c r="C297" s="318">
        <v>2869.0924540000001</v>
      </c>
      <c r="D297" s="318">
        <v>75.003427000000002</v>
      </c>
      <c r="E297" s="318">
        <v>618.38214100000005</v>
      </c>
      <c r="F297" s="318">
        <v>11225.586338999999</v>
      </c>
      <c r="G297" s="318">
        <v>115.647977</v>
      </c>
      <c r="H297" s="318">
        <v>3305.8886389999998</v>
      </c>
      <c r="I297" s="318">
        <v>0</v>
      </c>
      <c r="J297" s="318">
        <v>3284.4784340000001</v>
      </c>
      <c r="K297" s="318">
        <v>338.789781</v>
      </c>
      <c r="L297" s="318">
        <v>1142.7958080000001</v>
      </c>
      <c r="M297" s="318">
        <v>0</v>
      </c>
      <c r="N297" s="304" t="s">
        <v>36</v>
      </c>
    </row>
    <row r="298" spans="1:14" s="321" customFormat="1" ht="9" customHeight="1">
      <c r="A298" s="379" t="s">
        <v>30</v>
      </c>
      <c r="B298" s="304">
        <f t="shared" si="15"/>
        <v>7689.036384</v>
      </c>
      <c r="C298" s="315">
        <v>971.65660100000002</v>
      </c>
      <c r="D298" s="315">
        <v>91.581999999999994</v>
      </c>
      <c r="E298" s="315">
        <v>144.11437000000001</v>
      </c>
      <c r="F298" s="315">
        <v>3940.3326969999998</v>
      </c>
      <c r="G298" s="315">
        <v>10.757294</v>
      </c>
      <c r="H298" s="315">
        <v>951.10976100000005</v>
      </c>
      <c r="I298" s="315">
        <v>0</v>
      </c>
      <c r="J298" s="315">
        <v>1253.213661</v>
      </c>
      <c r="K298" s="315">
        <v>320</v>
      </c>
      <c r="L298" s="315">
        <v>0</v>
      </c>
      <c r="M298" s="315">
        <v>6.27</v>
      </c>
      <c r="N298" s="304" t="s">
        <v>36</v>
      </c>
    </row>
    <row r="299" spans="1:14" s="321" customFormat="1" ht="9" customHeight="1">
      <c r="A299" s="379" t="s">
        <v>31</v>
      </c>
      <c r="B299" s="304">
        <f t="shared" si="15"/>
        <v>47807.118173999996</v>
      </c>
      <c r="C299" s="315">
        <v>21131.194849</v>
      </c>
      <c r="D299" s="315">
        <v>321.406184</v>
      </c>
      <c r="E299" s="315">
        <v>1283.7390929999999</v>
      </c>
      <c r="F299" s="315">
        <v>11041.152217999999</v>
      </c>
      <c r="G299" s="315">
        <v>262.45061500000003</v>
      </c>
      <c r="H299" s="315">
        <v>2504.9332039999999</v>
      </c>
      <c r="I299" s="315">
        <v>0</v>
      </c>
      <c r="J299" s="315">
        <v>8164.0856359999998</v>
      </c>
      <c r="K299" s="315">
        <v>525.25571300000001</v>
      </c>
      <c r="L299" s="315">
        <v>2477.2660860000001</v>
      </c>
      <c r="M299" s="315">
        <v>95.634575999999996</v>
      </c>
      <c r="N299" s="304" t="s">
        <v>36</v>
      </c>
    </row>
    <row r="300" spans="1:14" s="321" customFormat="1" ht="9" customHeight="1">
      <c r="A300" s="379" t="s">
        <v>32</v>
      </c>
      <c r="B300" s="304">
        <f t="shared" si="15"/>
        <v>12845.831923</v>
      </c>
      <c r="C300" s="315">
        <v>4833.9120810000004</v>
      </c>
      <c r="D300" s="315">
        <v>182.31244699999999</v>
      </c>
      <c r="E300" s="315">
        <v>405.03588100000002</v>
      </c>
      <c r="F300" s="315">
        <v>4546.7672400000001</v>
      </c>
      <c r="G300" s="315">
        <v>110.26055100000001</v>
      </c>
      <c r="H300" s="315">
        <v>181.23332600000001</v>
      </c>
      <c r="I300" s="315">
        <v>0</v>
      </c>
      <c r="J300" s="315">
        <v>2248.3103230000002</v>
      </c>
      <c r="K300" s="315">
        <v>173.958742</v>
      </c>
      <c r="L300" s="315">
        <v>164.04133200000001</v>
      </c>
      <c r="M300" s="315">
        <v>0</v>
      </c>
      <c r="N300" s="304" t="s">
        <v>36</v>
      </c>
    </row>
    <row r="301" spans="1:14" s="321" customFormat="1" ht="9" customHeight="1">
      <c r="A301" s="408" t="s">
        <v>33</v>
      </c>
      <c r="B301" s="323">
        <f t="shared" si="15"/>
        <v>11240.892437</v>
      </c>
      <c r="C301" s="318">
        <v>762.73221100000001</v>
      </c>
      <c r="D301" s="318">
        <v>0</v>
      </c>
      <c r="E301" s="318">
        <v>0</v>
      </c>
      <c r="F301" s="318">
        <v>7555.5574470000001</v>
      </c>
      <c r="G301" s="318">
        <v>32.918320000000001</v>
      </c>
      <c r="H301" s="318">
        <v>711.00092600000005</v>
      </c>
      <c r="I301" s="318">
        <v>72.643512000000001</v>
      </c>
      <c r="J301" s="318">
        <v>1944.757703</v>
      </c>
      <c r="K301" s="318">
        <v>134.765782</v>
      </c>
      <c r="L301" s="318">
        <v>5.8219070000000004</v>
      </c>
      <c r="M301" s="318">
        <v>20.694628999999999</v>
      </c>
      <c r="N301" s="304" t="s">
        <v>36</v>
      </c>
    </row>
    <row r="302" spans="1:14" s="321" customFormat="1" ht="9" customHeight="1">
      <c r="A302" s="379"/>
      <c r="B302" s="315"/>
      <c r="C302" s="315"/>
      <c r="D302" s="315"/>
      <c r="E302" s="315"/>
      <c r="F302" s="315"/>
      <c r="G302" s="315"/>
      <c r="H302" s="315"/>
      <c r="I302" s="315"/>
      <c r="J302" s="315"/>
      <c r="K302" s="315"/>
      <c r="L302" s="315"/>
      <c r="M302" s="315"/>
      <c r="N302" s="304" t="s">
        <v>36</v>
      </c>
    </row>
    <row r="303" spans="1:14" s="321" customFormat="1" ht="9" customHeight="1">
      <c r="A303" s="333">
        <v>2006</v>
      </c>
      <c r="B303" s="407"/>
      <c r="C303" s="407"/>
      <c r="D303" s="407"/>
      <c r="E303" s="407"/>
      <c r="F303" s="407"/>
      <c r="G303" s="407"/>
      <c r="H303" s="407"/>
      <c r="I303" s="407"/>
      <c r="J303" s="407"/>
      <c r="K303" s="407"/>
      <c r="L303" s="407"/>
      <c r="M303" s="407"/>
      <c r="N303" s="304"/>
    </row>
    <row r="304" spans="1:14" s="321" customFormat="1" ht="9" customHeight="1">
      <c r="A304" s="306" t="s">
        <v>1</v>
      </c>
      <c r="B304" s="410">
        <f>SUM(B306:B337)+1</f>
        <v>899927.74386199994</v>
      </c>
      <c r="C304" s="407">
        <f t="shared" ref="C304:M304" si="16">SUM(C306:C337)</f>
        <v>204885.67905599999</v>
      </c>
      <c r="D304" s="407">
        <f t="shared" si="16"/>
        <v>10178.695094999999</v>
      </c>
      <c r="E304" s="407">
        <f t="shared" si="16"/>
        <v>25738.362871000008</v>
      </c>
      <c r="F304" s="407">
        <f t="shared" si="16"/>
        <v>350037.81918199995</v>
      </c>
      <c r="G304" s="407">
        <f t="shared" si="16"/>
        <v>7247.2764959999995</v>
      </c>
      <c r="H304" s="407">
        <f t="shared" si="16"/>
        <v>73498.601678999999</v>
      </c>
      <c r="I304" s="407">
        <f t="shared" si="16"/>
        <v>5195.3426530000015</v>
      </c>
      <c r="J304" s="407">
        <f t="shared" si="16"/>
        <v>158809.94694899998</v>
      </c>
      <c r="K304" s="407">
        <f t="shared" si="16"/>
        <v>35687.024387000005</v>
      </c>
      <c r="L304" s="410">
        <f>SUM(L306:L337)+1</f>
        <v>26202.183786999998</v>
      </c>
      <c r="M304" s="407">
        <f t="shared" si="16"/>
        <v>2446.8117069999998</v>
      </c>
      <c r="N304" s="304" t="s">
        <v>36</v>
      </c>
    </row>
    <row r="305" spans="1:14" s="321" customFormat="1" ht="3" customHeight="1">
      <c r="A305" s="333"/>
      <c r="B305" s="307"/>
      <c r="C305" s="307"/>
      <c r="D305" s="307"/>
      <c r="E305" s="307"/>
      <c r="F305" s="307"/>
      <c r="G305" s="307"/>
      <c r="H305" s="304"/>
      <c r="I305" s="304"/>
      <c r="J305" s="304"/>
      <c r="K305" s="304"/>
      <c r="L305" s="304"/>
      <c r="M305" s="304"/>
      <c r="N305" s="304" t="s">
        <v>36</v>
      </c>
    </row>
    <row r="306" spans="1:14" s="321" customFormat="1" ht="9" customHeight="1">
      <c r="A306" s="321" t="s">
        <v>2</v>
      </c>
      <c r="B306" s="303">
        <f>SUM(C306:M306)</f>
        <v>9896.9089999999978</v>
      </c>
      <c r="C306" s="316">
        <v>610.49411899999996</v>
      </c>
      <c r="D306" s="316">
        <v>65.949618000000001</v>
      </c>
      <c r="E306" s="316">
        <v>209.78813700000001</v>
      </c>
      <c r="F306" s="316">
        <v>5728.9361449999997</v>
      </c>
      <c r="G306" s="316">
        <v>18.007999999999999</v>
      </c>
      <c r="H306" s="316">
        <v>954.19200000000001</v>
      </c>
      <c r="I306" s="316">
        <v>0</v>
      </c>
      <c r="J306" s="316">
        <v>1617.615</v>
      </c>
      <c r="K306" s="316">
        <v>157.434</v>
      </c>
      <c r="L306" s="316">
        <v>534.49198100000001</v>
      </c>
      <c r="M306" s="316">
        <v>0</v>
      </c>
      <c r="N306" s="304" t="s">
        <v>36</v>
      </c>
    </row>
    <row r="307" spans="1:14" s="321" customFormat="1" ht="9" customHeight="1">
      <c r="A307" s="321" t="s">
        <v>3</v>
      </c>
      <c r="B307" s="304">
        <f t="shared" ref="B307:B337" si="17">SUM(C307:M307)</f>
        <v>23322.359782999996</v>
      </c>
      <c r="C307" s="316">
        <v>6131.1494919999996</v>
      </c>
      <c r="D307" s="316">
        <v>354.983431</v>
      </c>
      <c r="E307" s="316">
        <v>539.81904999999995</v>
      </c>
      <c r="F307" s="316">
        <v>10073.437397</v>
      </c>
      <c r="G307" s="316">
        <v>1228.6079299999999</v>
      </c>
      <c r="H307" s="316">
        <v>1425.9758489999999</v>
      </c>
      <c r="I307" s="316">
        <v>0</v>
      </c>
      <c r="J307" s="316">
        <v>3148.2991900000002</v>
      </c>
      <c r="K307" s="316">
        <v>330.47421900000001</v>
      </c>
      <c r="L307" s="316">
        <v>49.384780999999997</v>
      </c>
      <c r="M307" s="316">
        <v>40.228444000000003</v>
      </c>
      <c r="N307" s="304" t="s">
        <v>36</v>
      </c>
    </row>
    <row r="308" spans="1:14" s="321" customFormat="1" ht="9" customHeight="1">
      <c r="A308" s="321" t="s">
        <v>4</v>
      </c>
      <c r="B308" s="304">
        <f t="shared" si="17"/>
        <v>6855.0504250000004</v>
      </c>
      <c r="C308" s="316">
        <v>509.33378499999998</v>
      </c>
      <c r="D308" s="316">
        <v>56.984090000000002</v>
      </c>
      <c r="E308" s="316">
        <v>163.53481400000001</v>
      </c>
      <c r="F308" s="316">
        <v>3805.0044760000001</v>
      </c>
      <c r="G308" s="316">
        <v>35.588284999999999</v>
      </c>
      <c r="H308" s="316">
        <v>604.02621299999998</v>
      </c>
      <c r="I308" s="316">
        <v>257.20021500000001</v>
      </c>
      <c r="J308" s="316">
        <v>813.05084799999997</v>
      </c>
      <c r="K308" s="316">
        <v>212.57471899999999</v>
      </c>
      <c r="L308" s="316">
        <v>397.75297999999998</v>
      </c>
      <c r="M308" s="316">
        <v>0</v>
      </c>
      <c r="N308" s="304" t="s">
        <v>36</v>
      </c>
    </row>
    <row r="309" spans="1:14" s="321" customFormat="1" ht="9" customHeight="1">
      <c r="A309" s="408" t="s">
        <v>5</v>
      </c>
      <c r="B309" s="323">
        <f t="shared" si="17"/>
        <v>11360.811000000002</v>
      </c>
      <c r="C309" s="318">
        <v>3208.88</v>
      </c>
      <c r="D309" s="318">
        <v>148.506</v>
      </c>
      <c r="E309" s="318">
        <v>364.435</v>
      </c>
      <c r="F309" s="318">
        <v>2591.4229019999998</v>
      </c>
      <c r="G309" s="318">
        <v>42.235999999999997</v>
      </c>
      <c r="H309" s="318">
        <v>1501.153626</v>
      </c>
      <c r="I309" s="318">
        <v>0</v>
      </c>
      <c r="J309" s="318">
        <v>1795.8330000000001</v>
      </c>
      <c r="K309" s="318">
        <v>33.592472999999998</v>
      </c>
      <c r="L309" s="318">
        <v>742.82807200000002</v>
      </c>
      <c r="M309" s="318">
        <v>931.92392700000005</v>
      </c>
      <c r="N309" s="304" t="s">
        <v>36</v>
      </c>
    </row>
    <row r="310" spans="1:14" s="321" customFormat="1" ht="9" customHeight="1">
      <c r="A310" s="379" t="s">
        <v>6</v>
      </c>
      <c r="B310" s="304">
        <f t="shared" si="17"/>
        <v>21675.662106</v>
      </c>
      <c r="C310" s="315">
        <v>9355.607274</v>
      </c>
      <c r="D310" s="315">
        <v>258.11712199999999</v>
      </c>
      <c r="E310" s="315">
        <v>825.19607699999995</v>
      </c>
      <c r="F310" s="315">
        <v>4803.7569240000003</v>
      </c>
      <c r="G310" s="315">
        <v>121.72534400000001</v>
      </c>
      <c r="H310" s="315">
        <v>2344.8842770000001</v>
      </c>
      <c r="I310" s="315">
        <v>0</v>
      </c>
      <c r="J310" s="315">
        <v>2835.6403700000001</v>
      </c>
      <c r="K310" s="315">
        <v>0</v>
      </c>
      <c r="L310" s="315">
        <v>1130.7347179999999</v>
      </c>
      <c r="M310" s="315">
        <v>0</v>
      </c>
      <c r="N310" s="304" t="s">
        <v>36</v>
      </c>
    </row>
    <row r="311" spans="1:14" s="321" customFormat="1" ht="9" customHeight="1">
      <c r="A311" s="379" t="s">
        <v>7</v>
      </c>
      <c r="B311" s="304">
        <f t="shared" si="17"/>
        <v>6552.352954</v>
      </c>
      <c r="C311" s="315">
        <v>800.05631300000005</v>
      </c>
      <c r="D311" s="315">
        <v>141.370947</v>
      </c>
      <c r="E311" s="315">
        <v>124.657122</v>
      </c>
      <c r="F311" s="315">
        <v>3853.0946130000002</v>
      </c>
      <c r="G311" s="315">
        <v>75.416888</v>
      </c>
      <c r="H311" s="315">
        <v>454.15846900000003</v>
      </c>
      <c r="I311" s="315">
        <v>0</v>
      </c>
      <c r="J311" s="315">
        <v>963.74029800000005</v>
      </c>
      <c r="K311" s="315">
        <v>131.290111</v>
      </c>
      <c r="L311" s="315">
        <v>0</v>
      </c>
      <c r="M311" s="315">
        <v>8.5681930000000008</v>
      </c>
      <c r="N311" s="304" t="s">
        <v>36</v>
      </c>
    </row>
    <row r="312" spans="1:14" s="321" customFormat="1" ht="9" customHeight="1">
      <c r="A312" s="379" t="s">
        <v>8</v>
      </c>
      <c r="B312" s="304">
        <f t="shared" si="17"/>
        <v>37578.466203000004</v>
      </c>
      <c r="C312" s="315">
        <v>6697.2355129999996</v>
      </c>
      <c r="D312" s="315">
        <v>1148.004328</v>
      </c>
      <c r="E312" s="315">
        <v>1059.5408950000001</v>
      </c>
      <c r="F312" s="315">
        <v>14713.187658999999</v>
      </c>
      <c r="G312" s="315">
        <v>468.05318299999999</v>
      </c>
      <c r="H312" s="315">
        <v>2601.628365</v>
      </c>
      <c r="I312" s="315">
        <v>1366.923221</v>
      </c>
      <c r="J312" s="315">
        <v>7604.5839429999996</v>
      </c>
      <c r="K312" s="315">
        <v>1310.471425</v>
      </c>
      <c r="L312" s="315">
        <v>608.837671</v>
      </c>
      <c r="M312" s="315">
        <v>0</v>
      </c>
      <c r="N312" s="304" t="s">
        <v>36</v>
      </c>
    </row>
    <row r="313" spans="1:14" s="321" customFormat="1" ht="9" customHeight="1">
      <c r="A313" s="408" t="s">
        <v>9</v>
      </c>
      <c r="B313" s="323">
        <f t="shared" si="17"/>
        <v>29878.365607000003</v>
      </c>
      <c r="C313" s="318">
        <v>5989.8516479999998</v>
      </c>
      <c r="D313" s="318">
        <v>276.990205</v>
      </c>
      <c r="E313" s="318">
        <v>935.52885800000001</v>
      </c>
      <c r="F313" s="318">
        <v>11706.037302000001</v>
      </c>
      <c r="G313" s="318">
        <v>125.342806</v>
      </c>
      <c r="H313" s="318">
        <v>6353.9633389999999</v>
      </c>
      <c r="I313" s="318">
        <v>0</v>
      </c>
      <c r="J313" s="318">
        <v>3791.3443130000001</v>
      </c>
      <c r="K313" s="318">
        <v>298.16046599999999</v>
      </c>
      <c r="L313" s="318">
        <v>401.14666999999997</v>
      </c>
      <c r="M313" s="318">
        <v>0</v>
      </c>
      <c r="N313" s="304" t="s">
        <v>36</v>
      </c>
    </row>
    <row r="314" spans="1:14" s="321" customFormat="1" ht="9" customHeight="1">
      <c r="A314" s="379" t="s">
        <v>198</v>
      </c>
      <c r="B314" s="304">
        <f t="shared" si="17"/>
        <v>94753.262199999997</v>
      </c>
      <c r="C314" s="315">
        <v>16830.749925</v>
      </c>
      <c r="D314" s="315">
        <v>1977.115362</v>
      </c>
      <c r="E314" s="315">
        <v>4307.2266339999996</v>
      </c>
      <c r="F314" s="315">
        <v>24084.892024000001</v>
      </c>
      <c r="G314" s="315">
        <v>867.04922999999997</v>
      </c>
      <c r="H314" s="315">
        <v>1579.8169889999999</v>
      </c>
      <c r="I314" s="315">
        <v>0</v>
      </c>
      <c r="J314" s="315">
        <v>33648.271101999999</v>
      </c>
      <c r="K314" s="315">
        <v>8200.4648629999992</v>
      </c>
      <c r="L314" s="315">
        <v>3257.6760709999999</v>
      </c>
      <c r="M314" s="315">
        <v>0</v>
      </c>
      <c r="N314" s="304" t="s">
        <v>36</v>
      </c>
    </row>
    <row r="315" spans="1:14" s="321" customFormat="1" ht="9" customHeight="1">
      <c r="A315" s="379" t="s">
        <v>11</v>
      </c>
      <c r="B315" s="304">
        <f t="shared" si="17"/>
        <v>13186.062131999999</v>
      </c>
      <c r="C315" s="315">
        <v>2312.7204259999999</v>
      </c>
      <c r="D315" s="315">
        <v>133.80183</v>
      </c>
      <c r="E315" s="315">
        <v>296.52587399999999</v>
      </c>
      <c r="F315" s="315">
        <v>6940.2618380000004</v>
      </c>
      <c r="G315" s="315">
        <v>51.953460999999997</v>
      </c>
      <c r="H315" s="315">
        <v>994.06346799999994</v>
      </c>
      <c r="I315" s="315">
        <v>0</v>
      </c>
      <c r="J315" s="315">
        <v>1979.309068</v>
      </c>
      <c r="K315" s="315">
        <v>473.19526500000001</v>
      </c>
      <c r="L315" s="315">
        <v>4.2309020000000004</v>
      </c>
      <c r="M315" s="315">
        <v>0</v>
      </c>
      <c r="N315" s="304" t="s">
        <v>36</v>
      </c>
    </row>
    <row r="316" spans="1:14" s="321" customFormat="1" ht="9" customHeight="1">
      <c r="A316" s="379" t="s">
        <v>12</v>
      </c>
      <c r="B316" s="304">
        <f t="shared" si="17"/>
        <v>30850.496023</v>
      </c>
      <c r="C316" s="315">
        <v>12476.153754999999</v>
      </c>
      <c r="D316" s="315">
        <v>232.56470100000001</v>
      </c>
      <c r="E316" s="315">
        <v>912.04650600000002</v>
      </c>
      <c r="F316" s="315">
        <v>8469.8485409999994</v>
      </c>
      <c r="G316" s="315">
        <v>247.45673199999999</v>
      </c>
      <c r="H316" s="315">
        <v>1998.8194109999999</v>
      </c>
      <c r="I316" s="315">
        <v>0</v>
      </c>
      <c r="J316" s="315">
        <v>5337.057812</v>
      </c>
      <c r="K316" s="315">
        <v>197.11163500000001</v>
      </c>
      <c r="L316" s="315">
        <v>970.61851100000001</v>
      </c>
      <c r="M316" s="315">
        <v>8.8184190000000005</v>
      </c>
      <c r="N316" s="304" t="s">
        <v>36</v>
      </c>
    </row>
    <row r="317" spans="1:14" s="321" customFormat="1" ht="9" customHeight="1">
      <c r="A317" s="408" t="s">
        <v>13</v>
      </c>
      <c r="B317" s="323">
        <f t="shared" si="17"/>
        <v>28539.104499999998</v>
      </c>
      <c r="C317" s="318">
        <v>2876.2809999999999</v>
      </c>
      <c r="D317" s="318">
        <v>154.12412800000001</v>
      </c>
      <c r="E317" s="318">
        <v>447.147536</v>
      </c>
      <c r="F317" s="318">
        <v>15332.354378</v>
      </c>
      <c r="G317" s="318">
        <v>23.487152999999999</v>
      </c>
      <c r="H317" s="318">
        <v>2824.022328</v>
      </c>
      <c r="I317" s="318">
        <v>382.62079799999998</v>
      </c>
      <c r="J317" s="318">
        <v>4290.4700030000004</v>
      </c>
      <c r="K317" s="318">
        <v>2119.5114800000001</v>
      </c>
      <c r="L317" s="318">
        <v>89.085695999999999</v>
      </c>
      <c r="M317" s="318">
        <v>0</v>
      </c>
      <c r="N317" s="304" t="s">
        <v>36</v>
      </c>
    </row>
    <row r="318" spans="1:14" s="321" customFormat="1" ht="9" customHeight="1">
      <c r="A318" s="379" t="s">
        <v>14</v>
      </c>
      <c r="B318" s="304">
        <f t="shared" si="17"/>
        <v>18725.082273</v>
      </c>
      <c r="C318" s="315">
        <v>789.88628200000005</v>
      </c>
      <c r="D318" s="315">
        <v>73.434680999999998</v>
      </c>
      <c r="E318" s="315">
        <v>193.13283300000001</v>
      </c>
      <c r="F318" s="315">
        <v>12561.971996</v>
      </c>
      <c r="G318" s="315">
        <v>2.9174319999999998</v>
      </c>
      <c r="H318" s="315">
        <v>1347.506852</v>
      </c>
      <c r="I318" s="315">
        <v>0</v>
      </c>
      <c r="J318" s="315">
        <v>3291.4047799999998</v>
      </c>
      <c r="K318" s="315">
        <v>398.16026499999998</v>
      </c>
      <c r="L318" s="315">
        <v>66.667152000000002</v>
      </c>
      <c r="M318" s="315">
        <v>0</v>
      </c>
      <c r="N318" s="304" t="s">
        <v>36</v>
      </c>
    </row>
    <row r="319" spans="1:14" s="321" customFormat="1" ht="9" customHeight="1">
      <c r="A319" s="379" t="s">
        <v>15</v>
      </c>
      <c r="B319" s="304">
        <f t="shared" si="17"/>
        <v>50960.153064999999</v>
      </c>
      <c r="C319" s="315">
        <v>16300.202659</v>
      </c>
      <c r="D319" s="315">
        <v>429.219538</v>
      </c>
      <c r="E319" s="315">
        <v>1423.6437699999999</v>
      </c>
      <c r="F319" s="315">
        <v>15336.280006999999</v>
      </c>
      <c r="G319" s="315">
        <v>305.44621999999998</v>
      </c>
      <c r="H319" s="315">
        <v>2702.956721</v>
      </c>
      <c r="I319" s="315">
        <v>0</v>
      </c>
      <c r="J319" s="315">
        <v>8871.6395439999997</v>
      </c>
      <c r="K319" s="315">
        <v>823.422056</v>
      </c>
      <c r="L319" s="315">
        <v>4299.7514160000001</v>
      </c>
      <c r="M319" s="315">
        <v>467.59113400000001</v>
      </c>
      <c r="N319" s="304" t="s">
        <v>36</v>
      </c>
    </row>
    <row r="320" spans="1:14" s="321" customFormat="1" ht="9" customHeight="1">
      <c r="A320" s="379" t="s">
        <v>16</v>
      </c>
      <c r="B320" s="304">
        <f t="shared" si="17"/>
        <v>104683.29979999999</v>
      </c>
      <c r="C320" s="315">
        <v>23129.358899999999</v>
      </c>
      <c r="D320" s="315">
        <v>553.35040000000004</v>
      </c>
      <c r="E320" s="315">
        <v>1343.4703999999999</v>
      </c>
      <c r="F320" s="315">
        <v>46604.358699999997</v>
      </c>
      <c r="G320" s="315">
        <v>131.1397</v>
      </c>
      <c r="H320" s="315">
        <v>4165.8204999999998</v>
      </c>
      <c r="I320" s="315">
        <v>850.64449999999999</v>
      </c>
      <c r="J320" s="315">
        <v>15735.057500000001</v>
      </c>
      <c r="K320" s="315">
        <v>10116.9444</v>
      </c>
      <c r="L320" s="315">
        <v>2053.1547999999998</v>
      </c>
      <c r="M320" s="315">
        <v>0</v>
      </c>
      <c r="N320" s="304" t="s">
        <v>36</v>
      </c>
    </row>
    <row r="321" spans="1:14" s="321" customFormat="1" ht="9" customHeight="1">
      <c r="A321" s="408" t="s">
        <v>17</v>
      </c>
      <c r="B321" s="323">
        <f t="shared" si="17"/>
        <v>30285.055152999998</v>
      </c>
      <c r="C321" s="318">
        <v>14707.463857999999</v>
      </c>
      <c r="D321" s="318">
        <v>405.67331999999999</v>
      </c>
      <c r="E321" s="318">
        <v>1062.9960900000001</v>
      </c>
      <c r="F321" s="318">
        <v>5454.3515809999999</v>
      </c>
      <c r="G321" s="318">
        <v>370.30286899999999</v>
      </c>
      <c r="H321" s="318">
        <v>2824.1340479999999</v>
      </c>
      <c r="I321" s="318">
        <v>0</v>
      </c>
      <c r="J321" s="318">
        <v>4959.8719030000002</v>
      </c>
      <c r="K321" s="318">
        <v>500.261484</v>
      </c>
      <c r="L321" s="318">
        <v>0</v>
      </c>
      <c r="M321" s="318">
        <v>0</v>
      </c>
      <c r="N321" s="304" t="s">
        <v>36</v>
      </c>
    </row>
    <row r="322" spans="1:14" s="321" customFormat="1" ht="9" customHeight="1">
      <c r="A322" s="379" t="s">
        <v>18</v>
      </c>
      <c r="B322" s="304">
        <f t="shared" si="17"/>
        <v>13323.124000000002</v>
      </c>
      <c r="C322" s="315">
        <v>780.36580100000003</v>
      </c>
      <c r="D322" s="315">
        <v>91.171031999999997</v>
      </c>
      <c r="E322" s="315">
        <v>107.08267499999999</v>
      </c>
      <c r="F322" s="315">
        <v>7721.6819999999998</v>
      </c>
      <c r="G322" s="315">
        <v>20.513855</v>
      </c>
      <c r="H322" s="315">
        <v>1340.9436370000001</v>
      </c>
      <c r="I322" s="315">
        <v>0</v>
      </c>
      <c r="J322" s="315">
        <v>2341.5500000000002</v>
      </c>
      <c r="K322" s="315">
        <v>232.15199999999999</v>
      </c>
      <c r="L322" s="315">
        <v>387.99299999999999</v>
      </c>
      <c r="M322" s="315">
        <v>299.67</v>
      </c>
      <c r="N322" s="304" t="s">
        <v>36</v>
      </c>
    </row>
    <row r="323" spans="1:14" s="321" customFormat="1" ht="9" customHeight="1">
      <c r="A323" s="379" t="s">
        <v>19</v>
      </c>
      <c r="B323" s="304">
        <f t="shared" si="17"/>
        <v>10256.98307</v>
      </c>
      <c r="C323" s="315">
        <v>1208.4731810000001</v>
      </c>
      <c r="D323" s="315">
        <v>99.541537000000005</v>
      </c>
      <c r="E323" s="315">
        <v>235.95779099999999</v>
      </c>
      <c r="F323" s="315">
        <v>5770.5792110000002</v>
      </c>
      <c r="G323" s="315">
        <v>18.628381999999998</v>
      </c>
      <c r="H323" s="315">
        <v>1106.762639</v>
      </c>
      <c r="I323" s="315">
        <v>0</v>
      </c>
      <c r="J323" s="315">
        <v>1421.667148</v>
      </c>
      <c r="K323" s="315">
        <v>6.9018579999999998</v>
      </c>
      <c r="L323" s="315">
        <v>388.47132299999998</v>
      </c>
      <c r="M323" s="315">
        <v>0</v>
      </c>
      <c r="N323" s="304" t="s">
        <v>36</v>
      </c>
    </row>
    <row r="324" spans="1:14" s="321" customFormat="1" ht="9" customHeight="1">
      <c r="A324" s="379" t="s">
        <v>20</v>
      </c>
      <c r="B324" s="304">
        <f t="shared" si="17"/>
        <v>39742.973999999987</v>
      </c>
      <c r="C324" s="315">
        <v>6693.0344809999997</v>
      </c>
      <c r="D324" s="315">
        <v>245.58143699999999</v>
      </c>
      <c r="E324" s="315">
        <v>1023.233854</v>
      </c>
      <c r="F324" s="315">
        <v>20160.441482999999</v>
      </c>
      <c r="G324" s="315">
        <v>54.186385999999999</v>
      </c>
      <c r="H324" s="315">
        <v>2910.2665569999999</v>
      </c>
      <c r="I324" s="315">
        <v>0</v>
      </c>
      <c r="J324" s="315">
        <v>4912.6724400000003</v>
      </c>
      <c r="K324" s="315">
        <v>1245.36087</v>
      </c>
      <c r="L324" s="315">
        <v>2425.3011270000002</v>
      </c>
      <c r="M324" s="315">
        <v>72.895364999999998</v>
      </c>
      <c r="N324" s="304" t="s">
        <v>36</v>
      </c>
    </row>
    <row r="325" spans="1:14" s="321" customFormat="1" ht="9" customHeight="1">
      <c r="A325" s="408" t="s">
        <v>21</v>
      </c>
      <c r="B325" s="323">
        <f t="shared" si="17"/>
        <v>32309.304</v>
      </c>
      <c r="C325" s="318">
        <v>2252.9340000000002</v>
      </c>
      <c r="D325" s="318">
        <v>208.27500000000001</v>
      </c>
      <c r="E325" s="318">
        <v>904.43799999999999</v>
      </c>
      <c r="F325" s="318">
        <v>16150.679</v>
      </c>
      <c r="G325" s="318">
        <v>295.04300000000001</v>
      </c>
      <c r="H325" s="318">
        <v>4049.3220000000001</v>
      </c>
      <c r="I325" s="318">
        <v>0</v>
      </c>
      <c r="J325" s="318">
        <v>5809.277</v>
      </c>
      <c r="K325" s="318">
        <v>2216.7530000000002</v>
      </c>
      <c r="L325" s="318">
        <v>422.58300000000003</v>
      </c>
      <c r="M325" s="318">
        <v>0</v>
      </c>
      <c r="N325" s="304" t="s">
        <v>36</v>
      </c>
    </row>
    <row r="326" spans="1:14" s="321" customFormat="1" ht="9" customHeight="1">
      <c r="A326" s="379" t="s">
        <v>22</v>
      </c>
      <c r="B326" s="304">
        <f t="shared" si="17"/>
        <v>35633.839120999997</v>
      </c>
      <c r="C326" s="315">
        <v>13499.715349</v>
      </c>
      <c r="D326" s="315">
        <v>372.39521200000001</v>
      </c>
      <c r="E326" s="315">
        <v>1951.8361239999999</v>
      </c>
      <c r="F326" s="315">
        <v>8713.9438590000009</v>
      </c>
      <c r="G326" s="315">
        <v>310.97521599999999</v>
      </c>
      <c r="H326" s="315">
        <v>3426.988707</v>
      </c>
      <c r="I326" s="315">
        <v>487.43191000000002</v>
      </c>
      <c r="J326" s="315">
        <v>6702.8196449999996</v>
      </c>
      <c r="K326" s="315">
        <v>167.73309900000001</v>
      </c>
      <c r="L326" s="315">
        <v>0</v>
      </c>
      <c r="M326" s="315">
        <v>0</v>
      </c>
      <c r="N326" s="304" t="s">
        <v>36</v>
      </c>
    </row>
    <row r="327" spans="1:14" s="321" customFormat="1" ht="9" customHeight="1">
      <c r="A327" s="379" t="s">
        <v>23</v>
      </c>
      <c r="B327" s="304">
        <f t="shared" si="17"/>
        <v>13835.382828</v>
      </c>
      <c r="C327" s="315">
        <v>1447.807407</v>
      </c>
      <c r="D327" s="315">
        <v>99.627358000000001</v>
      </c>
      <c r="E327" s="315">
        <v>287.56803500000001</v>
      </c>
      <c r="F327" s="315">
        <v>6425.3888809999999</v>
      </c>
      <c r="G327" s="315">
        <v>54.816564</v>
      </c>
      <c r="H327" s="315">
        <v>2643.678973</v>
      </c>
      <c r="I327" s="315">
        <v>114.17173</v>
      </c>
      <c r="J327" s="315">
        <v>2304.519828</v>
      </c>
      <c r="K327" s="315">
        <v>147.29781500000001</v>
      </c>
      <c r="L327" s="315">
        <v>310.506237</v>
      </c>
      <c r="M327" s="315">
        <v>0</v>
      </c>
      <c r="N327" s="304" t="s">
        <v>36</v>
      </c>
    </row>
    <row r="328" spans="1:14" s="321" customFormat="1" ht="9" customHeight="1">
      <c r="A328" s="379" t="s">
        <v>24</v>
      </c>
      <c r="B328" s="304">
        <f t="shared" si="17"/>
        <v>11821.394</v>
      </c>
      <c r="C328" s="315">
        <v>923.87245700000005</v>
      </c>
      <c r="D328" s="315">
        <v>130.130841</v>
      </c>
      <c r="E328" s="315">
        <v>608.13051599999994</v>
      </c>
      <c r="F328" s="315">
        <v>6572.5298979999998</v>
      </c>
      <c r="G328" s="315">
        <v>58.647348999999998</v>
      </c>
      <c r="H328" s="315">
        <v>571.86462200000005</v>
      </c>
      <c r="I328" s="315">
        <v>302.9375</v>
      </c>
      <c r="J328" s="315">
        <v>1781.4044699999999</v>
      </c>
      <c r="K328" s="315">
        <v>158.10498100000001</v>
      </c>
      <c r="L328" s="315">
        <v>651.72936600000003</v>
      </c>
      <c r="M328" s="315">
        <v>62.042000000000002</v>
      </c>
      <c r="N328" s="304" t="s">
        <v>36</v>
      </c>
    </row>
    <row r="329" spans="1:14" s="321" customFormat="1" ht="9" customHeight="1">
      <c r="A329" s="408" t="s">
        <v>25</v>
      </c>
      <c r="B329" s="323">
        <f t="shared" si="17"/>
        <v>21051.438039000004</v>
      </c>
      <c r="C329" s="318">
        <v>2793.6475559999999</v>
      </c>
      <c r="D329" s="318">
        <v>97.695322000000004</v>
      </c>
      <c r="E329" s="318">
        <v>282.119395</v>
      </c>
      <c r="F329" s="318">
        <v>12787.579734000001</v>
      </c>
      <c r="G329" s="318">
        <v>81.013853999999995</v>
      </c>
      <c r="H329" s="318">
        <v>1344.719891</v>
      </c>
      <c r="I329" s="318">
        <v>42.987136999999997</v>
      </c>
      <c r="J329" s="318">
        <v>3161.9536539999999</v>
      </c>
      <c r="K329" s="318">
        <v>458.69265999999999</v>
      </c>
      <c r="L329" s="318">
        <v>0</v>
      </c>
      <c r="M329" s="318">
        <v>1.0288360000000001</v>
      </c>
      <c r="N329" s="304" t="s">
        <v>36</v>
      </c>
    </row>
    <row r="330" spans="1:14" s="321" customFormat="1" ht="9" customHeight="1">
      <c r="A330" s="379" t="s">
        <v>26</v>
      </c>
      <c r="B330" s="304">
        <f t="shared" si="17"/>
        <v>23062.70435</v>
      </c>
      <c r="C330" s="315">
        <v>3076.9807780000001</v>
      </c>
      <c r="D330" s="315">
        <v>257.06730399999998</v>
      </c>
      <c r="E330" s="315">
        <v>528.94912799999997</v>
      </c>
      <c r="F330" s="315">
        <v>10786.771446999999</v>
      </c>
      <c r="G330" s="315">
        <v>77.833674000000002</v>
      </c>
      <c r="H330" s="315">
        <v>3638.6663960000001</v>
      </c>
      <c r="I330" s="315">
        <v>66.204649000000003</v>
      </c>
      <c r="J330" s="315">
        <v>2818.7633000000001</v>
      </c>
      <c r="K330" s="315">
        <v>1648.5121260000001</v>
      </c>
      <c r="L330" s="315">
        <v>0</v>
      </c>
      <c r="M330" s="315">
        <v>162.95554799999999</v>
      </c>
      <c r="N330" s="304" t="s">
        <v>36</v>
      </c>
    </row>
    <row r="331" spans="1:14" s="321" customFormat="1" ht="9" customHeight="1">
      <c r="A331" s="379" t="s">
        <v>27</v>
      </c>
      <c r="B331" s="304">
        <f t="shared" si="17"/>
        <v>26512.943311999996</v>
      </c>
      <c r="C331" s="315">
        <v>4185.8977599999998</v>
      </c>
      <c r="D331" s="315">
        <v>263.59939200000002</v>
      </c>
      <c r="E331" s="315">
        <v>612.85079299999995</v>
      </c>
      <c r="F331" s="315">
        <v>13293.290072</v>
      </c>
      <c r="G331" s="315">
        <v>74.383550999999997</v>
      </c>
      <c r="H331" s="315">
        <v>3028.6876999999999</v>
      </c>
      <c r="I331" s="315">
        <v>15.301117</v>
      </c>
      <c r="J331" s="315">
        <v>3062.2244470000001</v>
      </c>
      <c r="K331" s="315">
        <v>1474.0984490000001</v>
      </c>
      <c r="L331" s="315">
        <v>502.61003099999999</v>
      </c>
      <c r="M331" s="315">
        <v>0</v>
      </c>
      <c r="N331" s="304" t="s">
        <v>36</v>
      </c>
    </row>
    <row r="332" spans="1:14" s="321" customFormat="1" ht="9" customHeight="1">
      <c r="A332" s="379" t="s">
        <v>28</v>
      </c>
      <c r="B332" s="304">
        <f t="shared" si="17"/>
        <v>31056.224723999996</v>
      </c>
      <c r="C332" s="315">
        <v>10770.471256999999</v>
      </c>
      <c r="D332" s="315">
        <v>783.14240099999995</v>
      </c>
      <c r="E332" s="315">
        <v>1585.6192000000001</v>
      </c>
      <c r="F332" s="315">
        <v>10047.046558</v>
      </c>
      <c r="G332" s="315">
        <v>1333.223714</v>
      </c>
      <c r="H332" s="315">
        <v>155.76799399999999</v>
      </c>
      <c r="I332" s="315">
        <v>999.72776299999998</v>
      </c>
      <c r="J332" s="315">
        <v>4943.7104149999996</v>
      </c>
      <c r="K332" s="315">
        <v>69.246071000000001</v>
      </c>
      <c r="L332" s="315">
        <v>368.26935099999997</v>
      </c>
      <c r="M332" s="315">
        <v>0</v>
      </c>
      <c r="N332" s="304" t="s">
        <v>36</v>
      </c>
    </row>
    <row r="333" spans="1:14" s="321" customFormat="1" ht="9" customHeight="1">
      <c r="A333" s="408" t="s">
        <v>29</v>
      </c>
      <c r="B333" s="323">
        <f t="shared" si="17"/>
        <v>28161.457416000001</v>
      </c>
      <c r="C333" s="318">
        <v>3605.577307</v>
      </c>
      <c r="D333" s="318">
        <v>181.99148299999999</v>
      </c>
      <c r="E333" s="318">
        <v>1028.781121</v>
      </c>
      <c r="F333" s="318">
        <v>11387.865111999999</v>
      </c>
      <c r="G333" s="318">
        <v>40.273755999999999</v>
      </c>
      <c r="H333" s="318">
        <v>4711.0633289999996</v>
      </c>
      <c r="I333" s="318">
        <v>0</v>
      </c>
      <c r="J333" s="318">
        <v>3752.4712490000002</v>
      </c>
      <c r="K333" s="318">
        <v>303.83097700000002</v>
      </c>
      <c r="L333" s="318">
        <v>3149.6030820000001</v>
      </c>
      <c r="M333" s="318">
        <v>0</v>
      </c>
      <c r="N333" s="304" t="s">
        <v>36</v>
      </c>
    </row>
    <row r="334" spans="1:14" s="321" customFormat="1" ht="9" customHeight="1">
      <c r="A334" s="379" t="s">
        <v>30</v>
      </c>
      <c r="B334" s="304">
        <f t="shared" si="17"/>
        <v>9162.3148090000013</v>
      </c>
      <c r="C334" s="315">
        <v>1055.0465509999999</v>
      </c>
      <c r="D334" s="315">
        <v>132.471992</v>
      </c>
      <c r="E334" s="315">
        <v>168.68408700000001</v>
      </c>
      <c r="F334" s="315">
        <v>4819.1211190000004</v>
      </c>
      <c r="G334" s="315">
        <v>38.640521999999997</v>
      </c>
      <c r="H334" s="315">
        <v>304.692813</v>
      </c>
      <c r="I334" s="315">
        <v>16.623666</v>
      </c>
      <c r="J334" s="315">
        <v>1344.0309729999999</v>
      </c>
      <c r="K334" s="315">
        <v>412.660552</v>
      </c>
      <c r="L334" s="315">
        <v>550.99245199999996</v>
      </c>
      <c r="M334" s="315">
        <v>319.35008199999999</v>
      </c>
      <c r="N334" s="304" t="s">
        <v>36</v>
      </c>
    </row>
    <row r="335" spans="1:14" s="321" customFormat="1" ht="9" customHeight="1">
      <c r="A335" s="379" t="s">
        <v>31</v>
      </c>
      <c r="B335" s="304">
        <f t="shared" si="17"/>
        <v>56921.577570000009</v>
      </c>
      <c r="C335" s="315">
        <v>22556.694138999999</v>
      </c>
      <c r="D335" s="315">
        <v>528.19890599999997</v>
      </c>
      <c r="E335" s="315">
        <v>1774.9265049999999</v>
      </c>
      <c r="F335" s="315">
        <v>10428.799999999999</v>
      </c>
      <c r="G335" s="315">
        <v>492.3</v>
      </c>
      <c r="H335" s="315">
        <v>8838.2085549999993</v>
      </c>
      <c r="I335" s="315">
        <v>0</v>
      </c>
      <c r="J335" s="315">
        <v>8910.2000000000007</v>
      </c>
      <c r="K335" s="315">
        <v>1486.6236269999999</v>
      </c>
      <c r="L335" s="315">
        <v>1875.729732</v>
      </c>
      <c r="M335" s="315">
        <v>29.896106</v>
      </c>
      <c r="N335" s="304" t="s">
        <v>36</v>
      </c>
    </row>
    <row r="336" spans="1:14" s="321" customFormat="1" ht="9" customHeight="1">
      <c r="A336" s="379" t="s">
        <v>32</v>
      </c>
      <c r="B336" s="304">
        <f t="shared" si="17"/>
        <v>15171.056267</v>
      </c>
      <c r="C336" s="315">
        <v>5158.1320569999998</v>
      </c>
      <c r="D336" s="315">
        <v>277.61617699999999</v>
      </c>
      <c r="E336" s="315">
        <v>429.49605100000002</v>
      </c>
      <c r="F336" s="315">
        <v>5639.8690909999996</v>
      </c>
      <c r="G336" s="315">
        <v>148.73668599999999</v>
      </c>
      <c r="H336" s="315">
        <v>155.618921</v>
      </c>
      <c r="I336" s="315">
        <v>209.12764999999999</v>
      </c>
      <c r="J336" s="315">
        <v>2588.682397</v>
      </c>
      <c r="K336" s="315">
        <v>251.094404</v>
      </c>
      <c r="L336" s="315">
        <v>270.83918</v>
      </c>
      <c r="M336" s="315">
        <v>41.843653000000003</v>
      </c>
      <c r="N336" s="304" t="s">
        <v>36</v>
      </c>
    </row>
    <row r="337" spans="1:14" s="321" customFormat="1" ht="9" customHeight="1">
      <c r="A337" s="408" t="s">
        <v>33</v>
      </c>
      <c r="B337" s="323">
        <f t="shared" si="17"/>
        <v>12801.534131999999</v>
      </c>
      <c r="C337" s="318">
        <v>2151.604026</v>
      </c>
      <c r="D337" s="318">
        <v>0</v>
      </c>
      <c r="E337" s="318">
        <v>0</v>
      </c>
      <c r="F337" s="318">
        <v>7273.0352339999999</v>
      </c>
      <c r="G337" s="318">
        <v>33.328754000000004</v>
      </c>
      <c r="H337" s="318">
        <v>594.22649000000001</v>
      </c>
      <c r="I337" s="318">
        <v>83.440797000000003</v>
      </c>
      <c r="J337" s="318">
        <v>2270.8113090000002</v>
      </c>
      <c r="K337" s="318">
        <v>104.89303700000001</v>
      </c>
      <c r="L337" s="318">
        <v>290.19448499999999</v>
      </c>
      <c r="M337" s="318">
        <v>0</v>
      </c>
      <c r="N337" s="304" t="s">
        <v>36</v>
      </c>
    </row>
    <row r="338" spans="1:14" s="321" customFormat="1" ht="9" customHeight="1">
      <c r="A338" s="379"/>
      <c r="B338" s="315"/>
      <c r="C338" s="315"/>
      <c r="D338" s="315"/>
      <c r="E338" s="315"/>
      <c r="F338" s="315"/>
      <c r="G338" s="315"/>
      <c r="H338" s="315"/>
      <c r="I338" s="315"/>
      <c r="J338" s="315"/>
      <c r="K338" s="315"/>
      <c r="L338" s="315"/>
      <c r="M338" s="315"/>
      <c r="N338" s="304" t="s">
        <v>36</v>
      </c>
    </row>
    <row r="339" spans="1:14" s="321" customFormat="1" ht="9" customHeight="1">
      <c r="A339" s="333">
        <v>2007</v>
      </c>
      <c r="B339" s="407"/>
      <c r="C339" s="407"/>
      <c r="D339" s="407"/>
      <c r="E339" s="407"/>
      <c r="F339" s="407"/>
      <c r="G339" s="407"/>
      <c r="H339" s="407"/>
      <c r="I339" s="407"/>
      <c r="J339" s="407"/>
      <c r="K339" s="407"/>
      <c r="L339" s="407"/>
      <c r="M339" s="407"/>
      <c r="N339" s="304"/>
    </row>
    <row r="340" spans="1:14" s="321" customFormat="1" ht="9" customHeight="1">
      <c r="A340" s="306" t="s">
        <v>1</v>
      </c>
      <c r="B340" s="407">
        <f>SUM(B342:B373)</f>
        <v>995298.8223590001</v>
      </c>
      <c r="C340" s="407">
        <f t="shared" ref="C340:M340" si="18">SUM(C342:C373)</f>
        <v>216642.34966600002</v>
      </c>
      <c r="D340" s="407">
        <f t="shared" si="18"/>
        <v>10180.660641999999</v>
      </c>
      <c r="E340" s="407">
        <f t="shared" si="18"/>
        <v>29343.816115999995</v>
      </c>
      <c r="F340" s="407">
        <f t="shared" si="18"/>
        <v>399975.36390599987</v>
      </c>
      <c r="G340" s="407">
        <f t="shared" si="18"/>
        <v>6040.2592180000011</v>
      </c>
      <c r="H340" s="407">
        <f t="shared" si="18"/>
        <v>90428.104741000017</v>
      </c>
      <c r="I340" s="407">
        <f t="shared" si="18"/>
        <v>5042.3508169999996</v>
      </c>
      <c r="J340" s="407">
        <f t="shared" si="18"/>
        <v>172168.69089299999</v>
      </c>
      <c r="K340" s="407">
        <f t="shared" si="18"/>
        <v>26772.682107000001</v>
      </c>
      <c r="L340" s="407">
        <f t="shared" si="18"/>
        <v>34117.756229000006</v>
      </c>
      <c r="M340" s="407">
        <f t="shared" si="18"/>
        <v>4586.7880240000004</v>
      </c>
      <c r="N340" s="304" t="s">
        <v>36</v>
      </c>
    </row>
    <row r="341" spans="1:14" s="321" customFormat="1" ht="3" customHeight="1">
      <c r="A341" s="333"/>
      <c r="B341" s="304"/>
      <c r="C341" s="304"/>
      <c r="D341" s="304"/>
      <c r="E341" s="304"/>
      <c r="F341" s="304"/>
      <c r="G341" s="304"/>
      <c r="H341" s="304"/>
      <c r="I341" s="304"/>
      <c r="J341" s="304"/>
      <c r="K341" s="304"/>
      <c r="L341" s="304"/>
      <c r="M341" s="304"/>
      <c r="N341" s="304" t="s">
        <v>36</v>
      </c>
    </row>
    <row r="342" spans="1:14" s="321" customFormat="1" ht="9" customHeight="1">
      <c r="A342" s="321" t="s">
        <v>2</v>
      </c>
      <c r="B342" s="303">
        <f>SUM(C342:M342)</f>
        <v>11848.058486999998</v>
      </c>
      <c r="C342" s="314">
        <v>680.23727099999996</v>
      </c>
      <c r="D342" s="314">
        <v>72.414754000000002</v>
      </c>
      <c r="E342" s="314">
        <v>227.789232</v>
      </c>
      <c r="F342" s="314">
        <v>5855.6812389999996</v>
      </c>
      <c r="G342" s="314">
        <v>21.122482999999999</v>
      </c>
      <c r="H342" s="314">
        <v>2975.8787619999998</v>
      </c>
      <c r="I342" s="314">
        <v>6.5183369999999998</v>
      </c>
      <c r="J342" s="314">
        <v>1681.367004</v>
      </c>
      <c r="K342" s="314">
        <v>327.04940499999998</v>
      </c>
      <c r="L342" s="304">
        <v>0</v>
      </c>
      <c r="M342" s="314">
        <v>0</v>
      </c>
      <c r="N342" s="304" t="s">
        <v>36</v>
      </c>
    </row>
    <row r="343" spans="1:14" s="321" customFormat="1" ht="9" customHeight="1">
      <c r="A343" s="321" t="s">
        <v>3</v>
      </c>
      <c r="B343" s="304">
        <f t="shared" ref="B343:B373" si="19">SUM(C343:M343)</f>
        <v>24804.389361999994</v>
      </c>
      <c r="C343" s="314">
        <v>6687.5406130000001</v>
      </c>
      <c r="D343" s="314">
        <v>374.61467699999997</v>
      </c>
      <c r="E343" s="314">
        <v>571.00533700000005</v>
      </c>
      <c r="F343" s="314">
        <v>10957.022998</v>
      </c>
      <c r="G343" s="314">
        <v>1162.7926150000001</v>
      </c>
      <c r="H343" s="314">
        <v>1301.7541120000001</v>
      </c>
      <c r="I343" s="314">
        <v>0</v>
      </c>
      <c r="J343" s="314">
        <v>3278.462164</v>
      </c>
      <c r="K343" s="314">
        <v>391.60085199999997</v>
      </c>
      <c r="L343" s="304">
        <v>65.595994000000005</v>
      </c>
      <c r="M343" s="314">
        <v>14</v>
      </c>
      <c r="N343" s="304" t="s">
        <v>36</v>
      </c>
    </row>
    <row r="344" spans="1:14" s="321" customFormat="1" ht="9" customHeight="1">
      <c r="A344" s="321" t="s">
        <v>4</v>
      </c>
      <c r="B344" s="304">
        <f t="shared" si="19"/>
        <v>8409.3278719999998</v>
      </c>
      <c r="C344" s="314">
        <v>591.32082800000001</v>
      </c>
      <c r="D344" s="314">
        <v>62.451206999999997</v>
      </c>
      <c r="E344" s="314">
        <v>230.028323</v>
      </c>
      <c r="F344" s="314">
        <v>4417.6593769999999</v>
      </c>
      <c r="G344" s="314">
        <v>40.896991999999997</v>
      </c>
      <c r="H344" s="314">
        <v>430.157892</v>
      </c>
      <c r="I344" s="314">
        <v>368.49655300000001</v>
      </c>
      <c r="J344" s="314">
        <v>971.78229699999997</v>
      </c>
      <c r="K344" s="314">
        <v>617.61942299999998</v>
      </c>
      <c r="L344" s="304">
        <v>678.91498000000001</v>
      </c>
      <c r="M344" s="314">
        <v>0</v>
      </c>
      <c r="N344" s="304" t="s">
        <v>36</v>
      </c>
    </row>
    <row r="345" spans="1:14" s="321" customFormat="1" ht="9" customHeight="1">
      <c r="A345" s="408" t="s">
        <v>5</v>
      </c>
      <c r="B345" s="323">
        <f t="shared" si="19"/>
        <v>12468.049172999999</v>
      </c>
      <c r="C345" s="328">
        <v>3365.201</v>
      </c>
      <c r="D345" s="328">
        <v>174.191</v>
      </c>
      <c r="E345" s="328">
        <v>438.13400000000001</v>
      </c>
      <c r="F345" s="328">
        <v>2774.6915049999998</v>
      </c>
      <c r="G345" s="328">
        <v>25.648</v>
      </c>
      <c r="H345" s="328">
        <v>1306.954495</v>
      </c>
      <c r="I345" s="328">
        <v>0</v>
      </c>
      <c r="J345" s="328">
        <v>2007.4110000000001</v>
      </c>
      <c r="K345" s="328">
        <v>49.978715000000001</v>
      </c>
      <c r="L345" s="323">
        <v>1148.8878870000001</v>
      </c>
      <c r="M345" s="328">
        <v>1176.9515710000001</v>
      </c>
      <c r="N345" s="304" t="s">
        <v>36</v>
      </c>
    </row>
    <row r="346" spans="1:14" s="321" customFormat="1" ht="9" customHeight="1">
      <c r="A346" s="379" t="s">
        <v>6</v>
      </c>
      <c r="B346" s="304">
        <f t="shared" si="19"/>
        <v>25772.643</v>
      </c>
      <c r="C346" s="314">
        <v>10621.816779999999</v>
      </c>
      <c r="D346" s="314">
        <v>305.21682800000002</v>
      </c>
      <c r="E346" s="314">
        <v>1110.810612</v>
      </c>
      <c r="F346" s="314">
        <v>5562.9984539999996</v>
      </c>
      <c r="G346" s="314">
        <v>67.640771000000001</v>
      </c>
      <c r="H346" s="314">
        <v>4258.4184830000004</v>
      </c>
      <c r="I346" s="314">
        <v>0</v>
      </c>
      <c r="J346" s="314">
        <v>3071.6403249999998</v>
      </c>
      <c r="K346" s="314">
        <v>0</v>
      </c>
      <c r="L346" s="304">
        <v>774.10074699999996</v>
      </c>
      <c r="M346" s="314">
        <v>0</v>
      </c>
      <c r="N346" s="304" t="s">
        <v>36</v>
      </c>
    </row>
    <row r="347" spans="1:14" s="321" customFormat="1" ht="9" customHeight="1">
      <c r="A347" s="379" t="s">
        <v>7</v>
      </c>
      <c r="B347" s="304">
        <f t="shared" si="19"/>
        <v>7106.8767910000006</v>
      </c>
      <c r="C347" s="314">
        <v>873.10318299999994</v>
      </c>
      <c r="D347" s="314">
        <v>139.850908</v>
      </c>
      <c r="E347" s="314">
        <v>167.81112100000001</v>
      </c>
      <c r="F347" s="314">
        <v>4184.8124230000003</v>
      </c>
      <c r="G347" s="314">
        <v>9.2322959999999998</v>
      </c>
      <c r="H347" s="314">
        <v>616.70600999999999</v>
      </c>
      <c r="I347" s="314">
        <v>0</v>
      </c>
      <c r="J347" s="314">
        <v>981.89909799999998</v>
      </c>
      <c r="K347" s="314">
        <v>115.47208000000001</v>
      </c>
      <c r="L347" s="304">
        <v>13.810949000000001</v>
      </c>
      <c r="M347" s="314">
        <v>4.1787229999999997</v>
      </c>
      <c r="N347" s="304" t="s">
        <v>36</v>
      </c>
    </row>
    <row r="348" spans="1:14" s="321" customFormat="1" ht="9" customHeight="1">
      <c r="A348" s="379" t="s">
        <v>8</v>
      </c>
      <c r="B348" s="304">
        <f t="shared" si="19"/>
        <v>44508.542728999993</v>
      </c>
      <c r="C348" s="314">
        <v>2260.3684859999998</v>
      </c>
      <c r="D348" s="314">
        <v>414.88125000000002</v>
      </c>
      <c r="E348" s="314">
        <v>763.14646500000003</v>
      </c>
      <c r="F348" s="314">
        <v>27102.475412</v>
      </c>
      <c r="G348" s="314">
        <v>144.72577999999999</v>
      </c>
      <c r="H348" s="314">
        <v>3117.379128</v>
      </c>
      <c r="I348" s="314">
        <v>273.85848099999998</v>
      </c>
      <c r="J348" s="314">
        <v>8313.923374</v>
      </c>
      <c r="K348" s="314">
        <v>347.19946299999998</v>
      </c>
      <c r="L348" s="304">
        <v>1770.5848900000001</v>
      </c>
      <c r="M348" s="314">
        <v>0</v>
      </c>
      <c r="N348" s="304" t="s">
        <v>36</v>
      </c>
    </row>
    <row r="349" spans="1:14" s="321" customFormat="1" ht="9" customHeight="1">
      <c r="A349" s="408" t="s">
        <v>9</v>
      </c>
      <c r="B349" s="323">
        <f t="shared" si="19"/>
        <v>30174.960811000001</v>
      </c>
      <c r="C349" s="328">
        <v>5152.5633980000002</v>
      </c>
      <c r="D349" s="328">
        <v>290.00296600000001</v>
      </c>
      <c r="E349" s="328">
        <v>1050.9687919999999</v>
      </c>
      <c r="F349" s="328">
        <v>15868.672815</v>
      </c>
      <c r="G349" s="328">
        <v>95.761351000000005</v>
      </c>
      <c r="H349" s="328">
        <v>3172.2326330000001</v>
      </c>
      <c r="I349" s="328">
        <v>0</v>
      </c>
      <c r="J349" s="328">
        <v>3888.8334</v>
      </c>
      <c r="K349" s="328">
        <v>260.713864</v>
      </c>
      <c r="L349" s="323">
        <v>395.211592</v>
      </c>
      <c r="M349" s="328">
        <v>0</v>
      </c>
      <c r="N349" s="304" t="s">
        <v>36</v>
      </c>
    </row>
    <row r="350" spans="1:14" s="321" customFormat="1" ht="9" customHeight="1">
      <c r="A350" s="379" t="s">
        <v>198</v>
      </c>
      <c r="B350" s="304">
        <f t="shared" si="19"/>
        <v>101176.8195</v>
      </c>
      <c r="C350" s="314">
        <v>18526.425222999998</v>
      </c>
      <c r="D350" s="314">
        <v>2229.1766520000001</v>
      </c>
      <c r="E350" s="314">
        <v>5561.0230890000003</v>
      </c>
      <c r="F350" s="314">
        <v>27160.651887</v>
      </c>
      <c r="G350" s="314">
        <v>1374.650989</v>
      </c>
      <c r="H350" s="314">
        <v>2905.81324</v>
      </c>
      <c r="I350" s="314">
        <v>185.63466500000001</v>
      </c>
      <c r="J350" s="314">
        <v>38697.824037999999</v>
      </c>
      <c r="K350" s="314">
        <v>3604.9854329999998</v>
      </c>
      <c r="L350" s="304">
        <v>930.63428399999998</v>
      </c>
      <c r="M350" s="314">
        <v>0</v>
      </c>
      <c r="N350" s="304" t="s">
        <v>36</v>
      </c>
    </row>
    <row r="351" spans="1:14" s="321" customFormat="1" ht="9" customHeight="1">
      <c r="A351" s="379" t="s">
        <v>11</v>
      </c>
      <c r="B351" s="304">
        <f t="shared" si="19"/>
        <v>15045.134979</v>
      </c>
      <c r="C351" s="314">
        <v>2467.6983289999998</v>
      </c>
      <c r="D351" s="314">
        <v>107.53283500000001</v>
      </c>
      <c r="E351" s="314">
        <v>308.50217700000002</v>
      </c>
      <c r="F351" s="314">
        <v>7685.8855190000004</v>
      </c>
      <c r="G351" s="314">
        <v>55.401975</v>
      </c>
      <c r="H351" s="314">
        <v>1356.724596</v>
      </c>
      <c r="I351" s="314">
        <v>0</v>
      </c>
      <c r="J351" s="314">
        <v>2123.445929</v>
      </c>
      <c r="K351" s="314">
        <v>439.233294</v>
      </c>
      <c r="L351" s="304">
        <v>500.71032500000001</v>
      </c>
      <c r="M351" s="314">
        <v>0</v>
      </c>
      <c r="N351" s="304" t="s">
        <v>36</v>
      </c>
    </row>
    <row r="352" spans="1:14" s="321" customFormat="1" ht="9" customHeight="1">
      <c r="A352" s="379" t="s">
        <v>12</v>
      </c>
      <c r="B352" s="304">
        <f t="shared" si="19"/>
        <v>32565.800748999995</v>
      </c>
      <c r="C352" s="314">
        <v>13083.912611</v>
      </c>
      <c r="D352" s="314">
        <v>264.09801800000002</v>
      </c>
      <c r="E352" s="314">
        <v>1100.113065</v>
      </c>
      <c r="F352" s="314">
        <v>9193.1896579999993</v>
      </c>
      <c r="G352" s="314">
        <v>434.67950200000001</v>
      </c>
      <c r="H352" s="314">
        <v>1547.9661880000001</v>
      </c>
      <c r="I352" s="314">
        <v>0</v>
      </c>
      <c r="J352" s="314">
        <v>5701.6590729999998</v>
      </c>
      <c r="K352" s="314">
        <v>234.50238899999999</v>
      </c>
      <c r="L352" s="304">
        <v>991.83746399999995</v>
      </c>
      <c r="M352" s="314">
        <v>13.842781</v>
      </c>
      <c r="N352" s="304" t="s">
        <v>36</v>
      </c>
    </row>
    <row r="353" spans="1:14" s="321" customFormat="1" ht="9" customHeight="1">
      <c r="A353" s="408" t="s">
        <v>13</v>
      </c>
      <c r="B353" s="323">
        <f t="shared" si="19"/>
        <v>28601.319248</v>
      </c>
      <c r="C353" s="328">
        <v>3088.0467480000002</v>
      </c>
      <c r="D353" s="328">
        <v>166.146355</v>
      </c>
      <c r="E353" s="328">
        <v>452.62284699999998</v>
      </c>
      <c r="F353" s="328">
        <v>15672.513978000001</v>
      </c>
      <c r="G353" s="328">
        <v>44.994346</v>
      </c>
      <c r="H353" s="328">
        <v>3964.2484920000002</v>
      </c>
      <c r="I353" s="328">
        <v>368.57139799999999</v>
      </c>
      <c r="J353" s="328">
        <v>4590.9791930000001</v>
      </c>
      <c r="K353" s="328">
        <v>244.85437200000001</v>
      </c>
      <c r="L353" s="323">
        <v>8.3415189999999999</v>
      </c>
      <c r="M353" s="328">
        <v>0</v>
      </c>
      <c r="N353" s="304" t="s">
        <v>36</v>
      </c>
    </row>
    <row r="354" spans="1:14" s="321" customFormat="1" ht="9" customHeight="1">
      <c r="A354" s="379" t="s">
        <v>14</v>
      </c>
      <c r="B354" s="304">
        <f t="shared" si="19"/>
        <v>23673.977007000001</v>
      </c>
      <c r="C354" s="314">
        <v>899.62967600000002</v>
      </c>
      <c r="D354" s="314">
        <v>79.980372000000003</v>
      </c>
      <c r="E354" s="314">
        <v>208.56894800000001</v>
      </c>
      <c r="F354" s="314">
        <v>13588.406543999999</v>
      </c>
      <c r="G354" s="314">
        <v>2.9011230000000001</v>
      </c>
      <c r="H354" s="314">
        <v>2579.4740499999998</v>
      </c>
      <c r="I354" s="314">
        <v>0</v>
      </c>
      <c r="J354" s="314">
        <v>3510.350363</v>
      </c>
      <c r="K354" s="314">
        <v>2718.7348229999998</v>
      </c>
      <c r="L354" s="304">
        <v>75.554783999999998</v>
      </c>
      <c r="M354" s="314">
        <v>10.376324</v>
      </c>
      <c r="N354" s="304" t="s">
        <v>36</v>
      </c>
    </row>
    <row r="355" spans="1:14" s="321" customFormat="1" ht="9" customHeight="1">
      <c r="A355" s="379" t="s">
        <v>15</v>
      </c>
      <c r="B355" s="304">
        <f t="shared" si="19"/>
        <v>54412.623184000004</v>
      </c>
      <c r="C355" s="314">
        <v>18706.625638000001</v>
      </c>
      <c r="D355" s="314">
        <v>472.564483</v>
      </c>
      <c r="E355" s="314">
        <v>982.21011099999998</v>
      </c>
      <c r="F355" s="314">
        <v>16109.223029999999</v>
      </c>
      <c r="G355" s="314">
        <v>231.563852</v>
      </c>
      <c r="H355" s="314">
        <v>2777.9292949999999</v>
      </c>
      <c r="I355" s="314">
        <v>0</v>
      </c>
      <c r="J355" s="314">
        <v>9354.2454820000003</v>
      </c>
      <c r="K355" s="314">
        <v>883.59648000000004</v>
      </c>
      <c r="L355" s="304">
        <v>3178.1244670000001</v>
      </c>
      <c r="M355" s="314">
        <v>1716.540346</v>
      </c>
      <c r="N355" s="304" t="s">
        <v>36</v>
      </c>
    </row>
    <row r="356" spans="1:14" s="321" customFormat="1" ht="9" customHeight="1">
      <c r="A356" s="379" t="s">
        <v>16</v>
      </c>
      <c r="B356" s="304">
        <f t="shared" si="19"/>
        <v>116530.23539999999</v>
      </c>
      <c r="C356" s="314">
        <v>25389.864600000001</v>
      </c>
      <c r="D356" s="314">
        <v>608.86998000000006</v>
      </c>
      <c r="E356" s="314">
        <v>2083.9927699999998</v>
      </c>
      <c r="F356" s="314">
        <v>46150.715100000001</v>
      </c>
      <c r="G356" s="314">
        <v>125.87215</v>
      </c>
      <c r="H356" s="314">
        <v>11390.603697</v>
      </c>
      <c r="I356" s="314">
        <v>1300.4936</v>
      </c>
      <c r="J356" s="314">
        <v>15751.4329</v>
      </c>
      <c r="K356" s="314">
        <v>8601.7322000000004</v>
      </c>
      <c r="L356" s="304">
        <v>5126.6584030000004</v>
      </c>
      <c r="M356" s="314">
        <v>0</v>
      </c>
      <c r="N356" s="304" t="s">
        <v>36</v>
      </c>
    </row>
    <row r="357" spans="1:14" s="321" customFormat="1" ht="9" customHeight="1">
      <c r="A357" s="408" t="s">
        <v>17</v>
      </c>
      <c r="B357" s="323">
        <f t="shared" si="19"/>
        <v>36700.349833</v>
      </c>
      <c r="C357" s="328">
        <v>16320.022467999999</v>
      </c>
      <c r="D357" s="328">
        <v>522.86497899999995</v>
      </c>
      <c r="E357" s="328">
        <v>1501.1826490000001</v>
      </c>
      <c r="F357" s="328">
        <v>7547.6399950000005</v>
      </c>
      <c r="G357" s="328">
        <v>195.25738899999999</v>
      </c>
      <c r="H357" s="328">
        <v>3248.7510160000002</v>
      </c>
      <c r="I357" s="328">
        <v>0</v>
      </c>
      <c r="J357" s="328">
        <v>5277.6328009999997</v>
      </c>
      <c r="K357" s="328">
        <v>649.75433699999996</v>
      </c>
      <c r="L357" s="323">
        <v>1437.244199</v>
      </c>
      <c r="M357" s="328">
        <v>0</v>
      </c>
      <c r="N357" s="304" t="s">
        <v>36</v>
      </c>
    </row>
    <row r="358" spans="1:14" s="321" customFormat="1" ht="9" customHeight="1">
      <c r="A358" s="379" t="s">
        <v>18</v>
      </c>
      <c r="B358" s="304">
        <f t="shared" si="19"/>
        <v>14272.105000000001</v>
      </c>
      <c r="C358" s="314">
        <v>806.10024499999997</v>
      </c>
      <c r="D358" s="314">
        <v>110.054653</v>
      </c>
      <c r="E358" s="314">
        <v>123.777776</v>
      </c>
      <c r="F358" s="314">
        <v>7687.3360000000002</v>
      </c>
      <c r="G358" s="314">
        <v>20.010625999999998</v>
      </c>
      <c r="H358" s="314">
        <v>1804.205723</v>
      </c>
      <c r="I358" s="314">
        <v>0</v>
      </c>
      <c r="J358" s="314">
        <v>2354.6109999999999</v>
      </c>
      <c r="K358" s="314">
        <v>415.19499999999999</v>
      </c>
      <c r="L358" s="304">
        <v>864.26097700000003</v>
      </c>
      <c r="M358" s="314">
        <v>86.552999999999997</v>
      </c>
      <c r="N358" s="304" t="s">
        <v>36</v>
      </c>
    </row>
    <row r="359" spans="1:14" s="321" customFormat="1" ht="9" customHeight="1">
      <c r="A359" s="379" t="s">
        <v>19</v>
      </c>
      <c r="B359" s="304">
        <f t="shared" si="19"/>
        <v>11280.655464000001</v>
      </c>
      <c r="C359" s="314">
        <v>1191.457169</v>
      </c>
      <c r="D359" s="314">
        <v>131.51257200000001</v>
      </c>
      <c r="E359" s="314">
        <v>221.14559600000001</v>
      </c>
      <c r="F359" s="314">
        <v>6620.306544</v>
      </c>
      <c r="G359" s="314">
        <v>9.5174880000000002</v>
      </c>
      <c r="H359" s="314">
        <v>1184.850688</v>
      </c>
      <c r="I359" s="314">
        <v>0</v>
      </c>
      <c r="J359" s="314">
        <v>1535.743704</v>
      </c>
      <c r="K359" s="314">
        <v>67.687016</v>
      </c>
      <c r="L359" s="304">
        <v>318.434687</v>
      </c>
      <c r="M359" s="314">
        <v>0</v>
      </c>
      <c r="N359" s="304" t="s">
        <v>36</v>
      </c>
    </row>
    <row r="360" spans="1:14" s="321" customFormat="1" ht="9" customHeight="1">
      <c r="A360" s="379" t="s">
        <v>20</v>
      </c>
      <c r="B360" s="304">
        <f t="shared" si="19"/>
        <v>41356.663</v>
      </c>
      <c r="C360" s="314">
        <v>7434.6151920000002</v>
      </c>
      <c r="D360" s="314">
        <v>240.47216499999999</v>
      </c>
      <c r="E360" s="314">
        <v>1186.528998</v>
      </c>
      <c r="F360" s="314">
        <v>20486.828087999998</v>
      </c>
      <c r="G360" s="314">
        <v>83.585121000000001</v>
      </c>
      <c r="H360" s="314">
        <v>4186.7541590000001</v>
      </c>
      <c r="I360" s="314">
        <v>0</v>
      </c>
      <c r="J360" s="314">
        <v>5728.6601119999996</v>
      </c>
      <c r="K360" s="314">
        <v>1031.7404200000001</v>
      </c>
      <c r="L360" s="304">
        <v>977.478745</v>
      </c>
      <c r="M360" s="314">
        <v>0</v>
      </c>
      <c r="N360" s="304" t="s">
        <v>36</v>
      </c>
    </row>
    <row r="361" spans="1:14" s="321" customFormat="1" ht="9" customHeight="1">
      <c r="A361" s="408" t="s">
        <v>21</v>
      </c>
      <c r="B361" s="323">
        <f t="shared" si="19"/>
        <v>38950.107000000004</v>
      </c>
      <c r="C361" s="328">
        <v>2508.8290000000002</v>
      </c>
      <c r="D361" s="328">
        <v>237.523</v>
      </c>
      <c r="E361" s="328">
        <v>1274.07</v>
      </c>
      <c r="F361" s="328">
        <v>19823.569</v>
      </c>
      <c r="G361" s="328">
        <v>145.434</v>
      </c>
      <c r="H361" s="328">
        <v>4963.625</v>
      </c>
      <c r="I361" s="328">
        <v>0</v>
      </c>
      <c r="J361" s="328">
        <v>6156.0469999999996</v>
      </c>
      <c r="K361" s="328">
        <v>523.00900000000001</v>
      </c>
      <c r="L361" s="323">
        <v>3318.0010000000002</v>
      </c>
      <c r="M361" s="328">
        <v>0</v>
      </c>
      <c r="N361" s="304" t="s">
        <v>36</v>
      </c>
    </row>
    <row r="362" spans="1:14" s="321" customFormat="1" ht="9" customHeight="1">
      <c r="A362" s="379" t="s">
        <v>22</v>
      </c>
      <c r="B362" s="304">
        <f t="shared" si="19"/>
        <v>44686.271308000003</v>
      </c>
      <c r="C362" s="314">
        <v>14925.463704</v>
      </c>
      <c r="D362" s="314">
        <v>412.98241200000001</v>
      </c>
      <c r="E362" s="314">
        <v>2055.5771110000001</v>
      </c>
      <c r="F362" s="314">
        <v>10875.630074999999</v>
      </c>
      <c r="G362" s="314">
        <v>249.74882099999999</v>
      </c>
      <c r="H362" s="314">
        <v>6580.485823</v>
      </c>
      <c r="I362" s="314">
        <v>511.80539700000003</v>
      </c>
      <c r="J362" s="314">
        <v>7014.5609359999999</v>
      </c>
      <c r="K362" s="314">
        <v>2060.0170290000001</v>
      </c>
      <c r="L362" s="316">
        <v>0</v>
      </c>
      <c r="M362" s="314">
        <v>0</v>
      </c>
      <c r="N362" s="304" t="s">
        <v>36</v>
      </c>
    </row>
    <row r="363" spans="1:14" s="321" customFormat="1" ht="9" customHeight="1">
      <c r="A363" s="379" t="s">
        <v>23</v>
      </c>
      <c r="B363" s="304">
        <f t="shared" si="19"/>
        <v>15082.539013999998</v>
      </c>
      <c r="C363" s="314">
        <v>1543.6602</v>
      </c>
      <c r="D363" s="314">
        <v>156.504797</v>
      </c>
      <c r="E363" s="314">
        <v>383.56996099999998</v>
      </c>
      <c r="F363" s="314">
        <v>7346.5584669999998</v>
      </c>
      <c r="G363" s="314">
        <v>152.707572</v>
      </c>
      <c r="H363" s="314">
        <v>2184.0947150000002</v>
      </c>
      <c r="I363" s="314">
        <v>12.525</v>
      </c>
      <c r="J363" s="314">
        <v>2514.2566689999999</v>
      </c>
      <c r="K363" s="314">
        <v>118.76998</v>
      </c>
      <c r="L363" s="304">
        <v>665.05274699999995</v>
      </c>
      <c r="M363" s="314">
        <v>4.8389059999999997</v>
      </c>
      <c r="N363" s="304" t="s">
        <v>36</v>
      </c>
    </row>
    <row r="364" spans="1:14" s="321" customFormat="1" ht="9" customHeight="1">
      <c r="A364" s="379" t="s">
        <v>24</v>
      </c>
      <c r="B364" s="304">
        <f t="shared" si="19"/>
        <v>14736.038999999997</v>
      </c>
      <c r="C364" s="314">
        <v>1224.703434</v>
      </c>
      <c r="D364" s="314">
        <v>217.54279299999999</v>
      </c>
      <c r="E364" s="314">
        <v>707.90486399999998</v>
      </c>
      <c r="F364" s="314">
        <v>7680.2334339999998</v>
      </c>
      <c r="G364" s="314">
        <v>67.913551999999996</v>
      </c>
      <c r="H364" s="314">
        <v>1216.819031</v>
      </c>
      <c r="I364" s="314">
        <v>127.22</v>
      </c>
      <c r="J364" s="314">
        <v>1932.6025649999999</v>
      </c>
      <c r="K364" s="314">
        <v>312.410841</v>
      </c>
      <c r="L364" s="304">
        <v>1048.7449999999999</v>
      </c>
      <c r="M364" s="314">
        <v>199.94348600000001</v>
      </c>
      <c r="N364" s="304" t="s">
        <v>36</v>
      </c>
    </row>
    <row r="365" spans="1:14" s="321" customFormat="1" ht="9" customHeight="1">
      <c r="A365" s="408" t="s">
        <v>25</v>
      </c>
      <c r="B365" s="323">
        <f t="shared" si="19"/>
        <v>21970.669038</v>
      </c>
      <c r="C365" s="328">
        <v>3080.6486580000001</v>
      </c>
      <c r="D365" s="328">
        <v>99.852711999999997</v>
      </c>
      <c r="E365" s="328">
        <v>278.80035400000003</v>
      </c>
      <c r="F365" s="328">
        <v>12490.564499</v>
      </c>
      <c r="G365" s="328">
        <v>7.6249500000000001</v>
      </c>
      <c r="H365" s="328">
        <v>1905.8825400000001</v>
      </c>
      <c r="I365" s="328">
        <v>129.47759099999999</v>
      </c>
      <c r="J365" s="328">
        <v>3403.780561</v>
      </c>
      <c r="K365" s="328">
        <v>574.03717300000005</v>
      </c>
      <c r="L365" s="323">
        <v>0</v>
      </c>
      <c r="M365" s="328">
        <v>0</v>
      </c>
      <c r="N365" s="304" t="s">
        <v>36</v>
      </c>
    </row>
    <row r="366" spans="1:14" s="321" customFormat="1" ht="9" customHeight="1">
      <c r="A366" s="379" t="s">
        <v>26</v>
      </c>
      <c r="B366" s="304">
        <f t="shared" si="19"/>
        <v>23594.998601000003</v>
      </c>
      <c r="C366" s="314">
        <v>3250.6283570000001</v>
      </c>
      <c r="D366" s="314">
        <v>140.132046</v>
      </c>
      <c r="E366" s="314">
        <v>729.44580599999995</v>
      </c>
      <c r="F366" s="314">
        <v>11809.621014</v>
      </c>
      <c r="G366" s="314">
        <v>92.123795000000001</v>
      </c>
      <c r="H366" s="314">
        <v>3220.533261</v>
      </c>
      <c r="I366" s="314">
        <v>0</v>
      </c>
      <c r="J366" s="314">
        <v>3131.673773</v>
      </c>
      <c r="K366" s="314">
        <v>1142.7127029999999</v>
      </c>
      <c r="L366" s="304">
        <v>9.0518649999999994</v>
      </c>
      <c r="M366" s="314">
        <v>69.075980999999999</v>
      </c>
      <c r="N366" s="304" t="s">
        <v>36</v>
      </c>
    </row>
    <row r="367" spans="1:14" s="321" customFormat="1" ht="9" customHeight="1">
      <c r="A367" s="379" t="s">
        <v>27</v>
      </c>
      <c r="B367" s="304">
        <f t="shared" si="19"/>
        <v>26037.409267000003</v>
      </c>
      <c r="C367" s="314">
        <v>4687.7431649999999</v>
      </c>
      <c r="D367" s="314">
        <v>319.373493</v>
      </c>
      <c r="E367" s="314">
        <v>620.58320700000002</v>
      </c>
      <c r="F367" s="314">
        <v>13426.49373</v>
      </c>
      <c r="G367" s="314">
        <v>74.609038999999996</v>
      </c>
      <c r="H367" s="314">
        <v>2844.7064770000002</v>
      </c>
      <c r="I367" s="314">
        <v>34.937545</v>
      </c>
      <c r="J367" s="314">
        <v>3394.6677690000001</v>
      </c>
      <c r="K367" s="314">
        <v>604.49828500000001</v>
      </c>
      <c r="L367" s="304">
        <v>29.796557</v>
      </c>
      <c r="M367" s="314">
        <v>0</v>
      </c>
      <c r="N367" s="304" t="s">
        <v>36</v>
      </c>
    </row>
    <row r="368" spans="1:14" s="321" customFormat="1" ht="9" customHeight="1">
      <c r="A368" s="379" t="s">
        <v>28</v>
      </c>
      <c r="B368" s="304">
        <f t="shared" si="19"/>
        <v>31400.85687</v>
      </c>
      <c r="C368" s="314">
        <v>11437.290283</v>
      </c>
      <c r="D368" s="314">
        <v>605.22742100000005</v>
      </c>
      <c r="E368" s="314">
        <v>1094.0299660000001</v>
      </c>
      <c r="F368" s="314">
        <v>10183.772931</v>
      </c>
      <c r="G368" s="314">
        <v>523.92181100000005</v>
      </c>
      <c r="H368" s="314">
        <v>164.906869</v>
      </c>
      <c r="I368" s="314">
        <v>1609.840584</v>
      </c>
      <c r="J368" s="314">
        <v>4957.2775510000001</v>
      </c>
      <c r="K368" s="314">
        <v>60.408990000000003</v>
      </c>
      <c r="L368" s="304">
        <v>764.18046400000003</v>
      </c>
      <c r="M368" s="314">
        <v>0</v>
      </c>
      <c r="N368" s="304" t="s">
        <v>36</v>
      </c>
    </row>
    <row r="369" spans="1:14" s="321" customFormat="1" ht="9" customHeight="1">
      <c r="A369" s="408" t="s">
        <v>29</v>
      </c>
      <c r="B369" s="323">
        <f t="shared" si="19"/>
        <v>35043.128275000003</v>
      </c>
      <c r="C369" s="328">
        <v>3300.258914</v>
      </c>
      <c r="D369" s="328">
        <v>91.620824999999996</v>
      </c>
      <c r="E369" s="328">
        <v>882.67282999999998</v>
      </c>
      <c r="F369" s="328">
        <v>13833.129639000001</v>
      </c>
      <c r="G369" s="328">
        <v>17.953658999999998</v>
      </c>
      <c r="H369" s="328">
        <v>6653.6121700000003</v>
      </c>
      <c r="I369" s="328">
        <v>0</v>
      </c>
      <c r="J369" s="328">
        <v>4380.7847380000003</v>
      </c>
      <c r="K369" s="328">
        <v>53.8675</v>
      </c>
      <c r="L369" s="323">
        <v>5829.2280000000001</v>
      </c>
      <c r="M369" s="328">
        <v>0</v>
      </c>
      <c r="N369" s="304" t="s">
        <v>36</v>
      </c>
    </row>
    <row r="370" spans="1:14" s="321" customFormat="1" ht="9" customHeight="1">
      <c r="A370" s="379" t="s">
        <v>30</v>
      </c>
      <c r="B370" s="304">
        <f t="shared" si="19"/>
        <v>10930.758086999998</v>
      </c>
      <c r="C370" s="314">
        <v>1120.3187889999999</v>
      </c>
      <c r="D370" s="314">
        <v>84.904855999999995</v>
      </c>
      <c r="E370" s="314">
        <v>134.11720700000001</v>
      </c>
      <c r="F370" s="314">
        <v>6063.6005969999997</v>
      </c>
      <c r="G370" s="314">
        <v>16.217296999999999</v>
      </c>
      <c r="H370" s="314">
        <v>507.25691799999998</v>
      </c>
      <c r="I370" s="314">
        <v>19.431666</v>
      </c>
      <c r="J370" s="314">
        <v>1411.0462339999999</v>
      </c>
      <c r="K370" s="314">
        <v>78</v>
      </c>
      <c r="L370" s="304">
        <v>730.82177200000001</v>
      </c>
      <c r="M370" s="314">
        <v>765.04275099999995</v>
      </c>
      <c r="N370" s="304" t="s">
        <v>36</v>
      </c>
    </row>
    <row r="371" spans="1:14" s="321" customFormat="1" ht="9" customHeight="1">
      <c r="A371" s="379" t="s">
        <v>31</v>
      </c>
      <c r="B371" s="304">
        <f t="shared" si="19"/>
        <v>62068.108133000002</v>
      </c>
      <c r="C371" s="314">
        <v>24865.947905000001</v>
      </c>
      <c r="D371" s="314">
        <v>715.62804900000003</v>
      </c>
      <c r="E371" s="314">
        <v>2222.4231589999999</v>
      </c>
      <c r="F371" s="314">
        <v>16947.378421000001</v>
      </c>
      <c r="G371" s="314">
        <v>431.544625</v>
      </c>
      <c r="H371" s="314">
        <v>4522.1522009999999</v>
      </c>
      <c r="I371" s="314">
        <v>0</v>
      </c>
      <c r="J371" s="314">
        <v>9730.1264379999993</v>
      </c>
      <c r="K371" s="314">
        <v>0</v>
      </c>
      <c r="L371" s="304">
        <v>2129.6014949999999</v>
      </c>
      <c r="M371" s="314">
        <v>503.30583999999999</v>
      </c>
      <c r="N371" s="304" t="s">
        <v>36</v>
      </c>
    </row>
    <row r="372" spans="1:14" s="321" customFormat="1" ht="9" customHeight="1">
      <c r="A372" s="379" t="s">
        <v>32</v>
      </c>
      <c r="B372" s="304">
        <f t="shared" si="19"/>
        <v>15001.557201999998</v>
      </c>
      <c r="C372" s="314">
        <v>5590.3270080000002</v>
      </c>
      <c r="D372" s="314">
        <v>221.75590199999999</v>
      </c>
      <c r="E372" s="314">
        <v>388.15496300000001</v>
      </c>
      <c r="F372" s="314">
        <v>5310.1765420000002</v>
      </c>
      <c r="G372" s="314">
        <v>54.552222</v>
      </c>
      <c r="H372" s="314">
        <v>132.52869699999999</v>
      </c>
      <c r="I372" s="314">
        <v>0</v>
      </c>
      <c r="J372" s="314">
        <v>2811.3029240000001</v>
      </c>
      <c r="K372" s="314">
        <v>133.73019300000001</v>
      </c>
      <c r="L372" s="304">
        <v>336.89043600000002</v>
      </c>
      <c r="M372" s="314">
        <v>22.138314999999999</v>
      </c>
      <c r="N372" s="304" t="s">
        <v>36</v>
      </c>
    </row>
    <row r="373" spans="1:14" s="321" customFormat="1" ht="9" customHeight="1">
      <c r="A373" s="408" t="s">
        <v>33</v>
      </c>
      <c r="B373" s="323">
        <f t="shared" si="19"/>
        <v>15087.848975000001</v>
      </c>
      <c r="C373" s="328">
        <v>959.98079099999995</v>
      </c>
      <c r="D373" s="328">
        <v>110.715682</v>
      </c>
      <c r="E373" s="328">
        <v>283.10478000000001</v>
      </c>
      <c r="F373" s="328">
        <v>9557.9249909999999</v>
      </c>
      <c r="G373" s="328">
        <v>59.653025999999997</v>
      </c>
      <c r="H373" s="328">
        <v>1404.69838</v>
      </c>
      <c r="I373" s="328">
        <v>93.54</v>
      </c>
      <c r="J373" s="328">
        <v>2508.6604779999998</v>
      </c>
      <c r="K373" s="328">
        <v>109.570847</v>
      </c>
      <c r="L373" s="323">
        <v>0</v>
      </c>
      <c r="M373" s="328">
        <v>0</v>
      </c>
      <c r="N373" s="304" t="s">
        <v>36</v>
      </c>
    </row>
    <row r="374" spans="1:14" s="321" customFormat="1" ht="9" customHeight="1">
      <c r="A374" s="379"/>
      <c r="B374" s="315"/>
      <c r="C374" s="315"/>
      <c r="D374" s="315"/>
      <c r="E374" s="315"/>
      <c r="F374" s="315"/>
      <c r="G374" s="315"/>
      <c r="H374" s="315"/>
      <c r="I374" s="315"/>
      <c r="J374" s="315"/>
      <c r="K374" s="315"/>
      <c r="L374" s="315"/>
      <c r="M374" s="315"/>
      <c r="N374" s="304" t="s">
        <v>36</v>
      </c>
    </row>
    <row r="375" spans="1:14" s="321" customFormat="1" ht="9" customHeight="1">
      <c r="A375" s="333">
        <v>2008</v>
      </c>
      <c r="B375" s="407"/>
      <c r="C375" s="407"/>
      <c r="D375" s="407"/>
      <c r="E375" s="407"/>
      <c r="F375" s="407"/>
      <c r="G375" s="407"/>
      <c r="H375" s="407"/>
      <c r="I375" s="407"/>
      <c r="J375" s="407"/>
      <c r="K375" s="407"/>
      <c r="L375" s="407"/>
      <c r="M375" s="407"/>
      <c r="N375" s="304"/>
    </row>
    <row r="376" spans="1:14" s="321" customFormat="1" ht="9" customHeight="1">
      <c r="A376" s="306" t="s">
        <v>1</v>
      </c>
      <c r="B376" s="410">
        <f>SUM(B378:B409)+1</f>
        <v>1173610.1762999999</v>
      </c>
      <c r="C376" s="407">
        <f t="shared" ref="C376:M376" si="20">SUM(C378:C409)</f>
        <v>247693.41003399997</v>
      </c>
      <c r="D376" s="407">
        <f t="shared" si="20"/>
        <v>12075.532749</v>
      </c>
      <c r="E376" s="407">
        <f t="shared" si="20"/>
        <v>37232.670239999999</v>
      </c>
      <c r="F376" s="407">
        <f t="shared" si="20"/>
        <v>480240.32393399993</v>
      </c>
      <c r="G376" s="407">
        <f t="shared" si="20"/>
        <v>8632.7946509999965</v>
      </c>
      <c r="H376" s="407">
        <f t="shared" si="20"/>
        <v>104747.74430599998</v>
      </c>
      <c r="I376" s="407">
        <f t="shared" si="20"/>
        <v>6452.1820239999997</v>
      </c>
      <c r="J376" s="407">
        <f t="shared" si="20"/>
        <v>205588.48700500003</v>
      </c>
      <c r="K376" s="407">
        <f t="shared" si="20"/>
        <v>25527.729698000003</v>
      </c>
      <c r="L376" s="407">
        <f t="shared" si="20"/>
        <v>38459.945694000002</v>
      </c>
      <c r="M376" s="407">
        <f t="shared" si="20"/>
        <v>6958.3559649999988</v>
      </c>
      <c r="N376" s="304" t="s">
        <v>36</v>
      </c>
    </row>
    <row r="377" spans="1:14" s="321" customFormat="1" ht="3" customHeight="1">
      <c r="A377" s="333"/>
      <c r="B377" s="304"/>
      <c r="C377" s="304"/>
      <c r="D377" s="304"/>
      <c r="E377" s="304"/>
      <c r="F377" s="304"/>
      <c r="G377" s="304"/>
      <c r="H377" s="304"/>
      <c r="I377" s="304"/>
      <c r="J377" s="304"/>
      <c r="K377" s="304"/>
      <c r="L377" s="304"/>
      <c r="M377" s="304"/>
      <c r="N377" s="304" t="s">
        <v>36</v>
      </c>
    </row>
    <row r="378" spans="1:14" s="321" customFormat="1" ht="9" customHeight="1">
      <c r="A378" s="321" t="s">
        <v>2</v>
      </c>
      <c r="B378" s="303">
        <f>SUM(C378:M378)</f>
        <v>12965.368999999999</v>
      </c>
      <c r="C378" s="314">
        <v>742.73135100000002</v>
      </c>
      <c r="D378" s="314">
        <v>82.651833999999994</v>
      </c>
      <c r="E378" s="314">
        <v>385.070538</v>
      </c>
      <c r="F378" s="314">
        <v>6320.0209999999997</v>
      </c>
      <c r="G378" s="314">
        <v>70.923000000000002</v>
      </c>
      <c r="H378" s="314">
        <v>2609.0610000000001</v>
      </c>
      <c r="I378" s="314">
        <v>8.5449999999999999</v>
      </c>
      <c r="J378" s="314">
        <v>2043.694</v>
      </c>
      <c r="K378" s="314">
        <v>257.68327699999998</v>
      </c>
      <c r="L378" s="304">
        <v>444.988</v>
      </c>
      <c r="M378" s="314">
        <v>0</v>
      </c>
      <c r="N378" s="304" t="s">
        <v>36</v>
      </c>
    </row>
    <row r="379" spans="1:14" s="321" customFormat="1" ht="9" customHeight="1">
      <c r="A379" s="321" t="s">
        <v>3</v>
      </c>
      <c r="B379" s="304">
        <f t="shared" ref="B379:B409" si="21">SUM(C379:M379)</f>
        <v>27159.227001000003</v>
      </c>
      <c r="C379" s="314">
        <v>7338.7379780000001</v>
      </c>
      <c r="D379" s="314">
        <v>461.67722700000002</v>
      </c>
      <c r="E379" s="314">
        <v>588.21216700000002</v>
      </c>
      <c r="F379" s="314">
        <v>12705.429049</v>
      </c>
      <c r="G379" s="314">
        <v>648.18232899999998</v>
      </c>
      <c r="H379" s="314">
        <v>814.825557</v>
      </c>
      <c r="I379" s="314">
        <v>0</v>
      </c>
      <c r="J379" s="314">
        <v>4092.854863</v>
      </c>
      <c r="K379" s="314">
        <v>352.17683099999999</v>
      </c>
      <c r="L379" s="304">
        <v>157.131</v>
      </c>
      <c r="M379" s="314">
        <v>0</v>
      </c>
      <c r="N379" s="304" t="s">
        <v>36</v>
      </c>
    </row>
    <row r="380" spans="1:14" s="321" customFormat="1" ht="9" customHeight="1">
      <c r="A380" s="321" t="s">
        <v>4</v>
      </c>
      <c r="B380" s="304">
        <f t="shared" si="21"/>
        <v>8741.5572460000003</v>
      </c>
      <c r="C380" s="314">
        <v>641.04517499999997</v>
      </c>
      <c r="D380" s="314">
        <v>79.084434999999999</v>
      </c>
      <c r="E380" s="314">
        <v>278.32037600000001</v>
      </c>
      <c r="F380" s="314">
        <v>4732.4406369999997</v>
      </c>
      <c r="G380" s="314">
        <v>78.439848999999995</v>
      </c>
      <c r="H380" s="314">
        <v>778.15042500000004</v>
      </c>
      <c r="I380" s="314">
        <v>397.68527999999998</v>
      </c>
      <c r="J380" s="314">
        <v>1097.379563</v>
      </c>
      <c r="K380" s="314">
        <v>234.52746400000001</v>
      </c>
      <c r="L380" s="304">
        <v>424.48404199999999</v>
      </c>
      <c r="M380" s="314">
        <v>0</v>
      </c>
      <c r="N380" s="304" t="s">
        <v>36</v>
      </c>
    </row>
    <row r="381" spans="1:14" s="321" customFormat="1" ht="9" customHeight="1">
      <c r="A381" s="408" t="s">
        <v>5</v>
      </c>
      <c r="B381" s="323">
        <f t="shared" si="21"/>
        <v>16356.690698</v>
      </c>
      <c r="C381" s="328">
        <v>3664.8270000000002</v>
      </c>
      <c r="D381" s="328">
        <v>180.66499999999999</v>
      </c>
      <c r="E381" s="328">
        <v>519.13800000000003</v>
      </c>
      <c r="F381" s="328">
        <v>3442.9180000000001</v>
      </c>
      <c r="G381" s="328">
        <v>39.844999999999999</v>
      </c>
      <c r="H381" s="328">
        <v>2310.5279999999998</v>
      </c>
      <c r="I381" s="328">
        <v>0</v>
      </c>
      <c r="J381" s="328">
        <v>2622.1860000000001</v>
      </c>
      <c r="K381" s="328">
        <v>25.268000000000001</v>
      </c>
      <c r="L381" s="323">
        <v>1963.0858410000001</v>
      </c>
      <c r="M381" s="328">
        <v>1588.229857</v>
      </c>
      <c r="N381" s="304" t="s">
        <v>36</v>
      </c>
    </row>
    <row r="382" spans="1:14" s="321" customFormat="1" ht="9" customHeight="1">
      <c r="A382" s="379" t="s">
        <v>6</v>
      </c>
      <c r="B382" s="304">
        <f t="shared" si="21"/>
        <v>31409.154999999995</v>
      </c>
      <c r="C382" s="314">
        <v>11025.848266000001</v>
      </c>
      <c r="D382" s="314">
        <v>615.14180999999996</v>
      </c>
      <c r="E382" s="314">
        <v>1451.987061</v>
      </c>
      <c r="F382" s="314">
        <v>7024.1636159999998</v>
      </c>
      <c r="G382" s="314">
        <v>162.158063</v>
      </c>
      <c r="H382" s="314">
        <v>4777.3822929999997</v>
      </c>
      <c r="I382" s="314">
        <v>0</v>
      </c>
      <c r="J382" s="314">
        <v>4298.8119150000002</v>
      </c>
      <c r="K382" s="314">
        <v>52.219301000000002</v>
      </c>
      <c r="L382" s="304">
        <v>1687.6769999999999</v>
      </c>
      <c r="M382" s="314">
        <v>313.76567499999999</v>
      </c>
      <c r="N382" s="304" t="s">
        <v>36</v>
      </c>
    </row>
    <row r="383" spans="1:14" s="321" customFormat="1" ht="9" customHeight="1">
      <c r="A383" s="379" t="s">
        <v>7</v>
      </c>
      <c r="B383" s="304">
        <f t="shared" si="21"/>
        <v>8769.1978209999997</v>
      </c>
      <c r="C383" s="314">
        <v>1139.4132669999999</v>
      </c>
      <c r="D383" s="314">
        <v>121.196973</v>
      </c>
      <c r="E383" s="314">
        <v>191.212773</v>
      </c>
      <c r="F383" s="314">
        <v>4689.6251480000001</v>
      </c>
      <c r="G383" s="314">
        <v>5.8865850000000002</v>
      </c>
      <c r="H383" s="314">
        <v>662.82386299999996</v>
      </c>
      <c r="I383" s="314">
        <v>0</v>
      </c>
      <c r="J383" s="314">
        <v>1144.0603799999999</v>
      </c>
      <c r="K383" s="314">
        <v>744.55237799999998</v>
      </c>
      <c r="L383" s="304">
        <v>62.816026999999998</v>
      </c>
      <c r="M383" s="314">
        <v>7.6104269999999996</v>
      </c>
      <c r="N383" s="304" t="s">
        <v>36</v>
      </c>
    </row>
    <row r="384" spans="1:14" s="321" customFormat="1" ht="9" customHeight="1">
      <c r="A384" s="379" t="s">
        <v>8</v>
      </c>
      <c r="B384" s="304">
        <f t="shared" si="21"/>
        <v>49744.793941999997</v>
      </c>
      <c r="C384" s="314">
        <v>7716.3760890000003</v>
      </c>
      <c r="D384" s="314">
        <v>555.852935</v>
      </c>
      <c r="E384" s="314">
        <v>1394.436056</v>
      </c>
      <c r="F384" s="314">
        <v>23783.953969999999</v>
      </c>
      <c r="G384" s="314">
        <v>139.40833799999999</v>
      </c>
      <c r="H384" s="314">
        <v>2556.4660779999999</v>
      </c>
      <c r="I384" s="314">
        <v>687.92066799999998</v>
      </c>
      <c r="J384" s="314">
        <v>9629.8021570000001</v>
      </c>
      <c r="K384" s="314">
        <v>219.18097499999999</v>
      </c>
      <c r="L384" s="304">
        <v>3061.3966759999998</v>
      </c>
      <c r="M384" s="314">
        <v>0</v>
      </c>
      <c r="N384" s="304" t="s">
        <v>36</v>
      </c>
    </row>
    <row r="385" spans="1:14" s="321" customFormat="1" ht="9" customHeight="1">
      <c r="A385" s="408" t="s">
        <v>9</v>
      </c>
      <c r="B385" s="323">
        <f t="shared" si="21"/>
        <v>35244.217296000003</v>
      </c>
      <c r="C385" s="328">
        <v>5567.0665660000004</v>
      </c>
      <c r="D385" s="328">
        <v>339.47398099999998</v>
      </c>
      <c r="E385" s="328">
        <v>1214.9025770000001</v>
      </c>
      <c r="F385" s="328">
        <v>18656.975749000001</v>
      </c>
      <c r="G385" s="328">
        <v>143.371174</v>
      </c>
      <c r="H385" s="328">
        <v>3337.4506510000001</v>
      </c>
      <c r="I385" s="328">
        <v>0</v>
      </c>
      <c r="J385" s="328">
        <v>4930.1349769999997</v>
      </c>
      <c r="K385" s="328">
        <v>859.64204600000005</v>
      </c>
      <c r="L385" s="323">
        <v>97.014097000000007</v>
      </c>
      <c r="M385" s="328">
        <v>98.185478000000003</v>
      </c>
      <c r="N385" s="304" t="s">
        <v>36</v>
      </c>
    </row>
    <row r="386" spans="1:14" s="321" customFormat="1" ht="9" customHeight="1">
      <c r="A386" s="379" t="s">
        <v>198</v>
      </c>
      <c r="B386" s="304">
        <f t="shared" si="21"/>
        <v>116511.030187</v>
      </c>
      <c r="C386" s="314">
        <v>19813.489355999998</v>
      </c>
      <c r="D386" s="314">
        <v>3035.352578</v>
      </c>
      <c r="E386" s="314">
        <v>8885.0037229999998</v>
      </c>
      <c r="F386" s="314">
        <v>30396.832804999998</v>
      </c>
      <c r="G386" s="314">
        <v>2455.81466</v>
      </c>
      <c r="H386" s="314">
        <v>6214.7381699999996</v>
      </c>
      <c r="I386" s="314">
        <v>0</v>
      </c>
      <c r="J386" s="314">
        <v>41175.709346000003</v>
      </c>
      <c r="K386" s="314">
        <v>3856.1590110000002</v>
      </c>
      <c r="L386" s="304">
        <v>677.93053799999996</v>
      </c>
      <c r="M386" s="314">
        <v>0</v>
      </c>
      <c r="N386" s="304" t="s">
        <v>36</v>
      </c>
    </row>
    <row r="387" spans="1:14" s="321" customFormat="1" ht="9" customHeight="1">
      <c r="A387" s="379" t="s">
        <v>11</v>
      </c>
      <c r="B387" s="304">
        <f t="shared" si="21"/>
        <v>17558.079307</v>
      </c>
      <c r="C387" s="314">
        <v>2352.9148409999998</v>
      </c>
      <c r="D387" s="314">
        <v>137.99039500000001</v>
      </c>
      <c r="E387" s="314">
        <v>276.62686500000001</v>
      </c>
      <c r="F387" s="314">
        <v>9229.9311070000003</v>
      </c>
      <c r="G387" s="314">
        <v>42.254537999999997</v>
      </c>
      <c r="H387" s="314">
        <v>2357.769867</v>
      </c>
      <c r="I387" s="314">
        <v>0</v>
      </c>
      <c r="J387" s="314">
        <v>2579.614325</v>
      </c>
      <c r="K387" s="314">
        <v>476.40589199999999</v>
      </c>
      <c r="L387" s="304">
        <v>104.571477</v>
      </c>
      <c r="M387" s="314">
        <v>0</v>
      </c>
      <c r="N387" s="304" t="s">
        <v>36</v>
      </c>
    </row>
    <row r="388" spans="1:14" s="321" customFormat="1" ht="9" customHeight="1">
      <c r="A388" s="379" t="s">
        <v>12</v>
      </c>
      <c r="B388" s="304">
        <f t="shared" si="21"/>
        <v>47314.451791000007</v>
      </c>
      <c r="C388" s="314">
        <v>14553.170345</v>
      </c>
      <c r="D388" s="314">
        <v>310.93354299999999</v>
      </c>
      <c r="E388" s="314">
        <v>1637.3025230000001</v>
      </c>
      <c r="F388" s="314">
        <v>14280.362824</v>
      </c>
      <c r="G388" s="314">
        <v>971.24643200000003</v>
      </c>
      <c r="H388" s="314">
        <v>2065.1514670000001</v>
      </c>
      <c r="I388" s="314">
        <v>0</v>
      </c>
      <c r="J388" s="314">
        <v>7206.9329299999999</v>
      </c>
      <c r="K388" s="314">
        <v>248.67236299999999</v>
      </c>
      <c r="L388" s="304">
        <v>5862.1620849999999</v>
      </c>
      <c r="M388" s="314">
        <v>178.517279</v>
      </c>
      <c r="N388" s="304" t="s">
        <v>36</v>
      </c>
    </row>
    <row r="389" spans="1:14" s="321" customFormat="1" ht="9" customHeight="1">
      <c r="A389" s="408" t="s">
        <v>13</v>
      </c>
      <c r="B389" s="323">
        <f t="shared" si="21"/>
        <v>34750.7837</v>
      </c>
      <c r="C389" s="328">
        <v>3513.0770000000002</v>
      </c>
      <c r="D389" s="328">
        <v>193.31120000000001</v>
      </c>
      <c r="E389" s="328">
        <v>482.7407</v>
      </c>
      <c r="F389" s="328">
        <v>21402.491792000001</v>
      </c>
      <c r="G389" s="328">
        <v>373.36290000000002</v>
      </c>
      <c r="H389" s="328">
        <v>1610.3896</v>
      </c>
      <c r="I389" s="328">
        <v>7.2667999999999999</v>
      </c>
      <c r="J389" s="328">
        <v>5875.5574999999999</v>
      </c>
      <c r="K389" s="328">
        <v>560.44159999999999</v>
      </c>
      <c r="L389" s="323">
        <v>732.14460799999995</v>
      </c>
      <c r="M389" s="328">
        <v>0</v>
      </c>
      <c r="N389" s="304" t="s">
        <v>36</v>
      </c>
    </row>
    <row r="390" spans="1:14" s="321" customFormat="1" ht="9" customHeight="1">
      <c r="A390" s="379" t="s">
        <v>14</v>
      </c>
      <c r="B390" s="304">
        <f t="shared" si="21"/>
        <v>25543.129994999999</v>
      </c>
      <c r="C390" s="314">
        <v>1105.2497049999999</v>
      </c>
      <c r="D390" s="314">
        <v>87.27328</v>
      </c>
      <c r="E390" s="314">
        <v>222.82572999999999</v>
      </c>
      <c r="F390" s="314">
        <v>15856.612503</v>
      </c>
      <c r="G390" s="314">
        <v>6.1873699999999996</v>
      </c>
      <c r="H390" s="314">
        <v>3634.260452</v>
      </c>
      <c r="I390" s="314">
        <v>0</v>
      </c>
      <c r="J390" s="314">
        <v>4340.1729839999998</v>
      </c>
      <c r="K390" s="314">
        <v>210.651284</v>
      </c>
      <c r="L390" s="304">
        <v>31.163903000000001</v>
      </c>
      <c r="M390" s="314">
        <v>48.732784000000002</v>
      </c>
      <c r="N390" s="304" t="s">
        <v>36</v>
      </c>
    </row>
    <row r="391" spans="1:14" s="321" customFormat="1" ht="9" customHeight="1">
      <c r="A391" s="379" t="s">
        <v>15</v>
      </c>
      <c r="B391" s="304">
        <f t="shared" si="21"/>
        <v>64754.488592999995</v>
      </c>
      <c r="C391" s="314">
        <v>20321.164500999999</v>
      </c>
      <c r="D391" s="314">
        <v>530.94529799999998</v>
      </c>
      <c r="E391" s="314">
        <v>1337.8314539999999</v>
      </c>
      <c r="F391" s="314">
        <v>22628.501343</v>
      </c>
      <c r="G391" s="314">
        <v>371.89831700000002</v>
      </c>
      <c r="H391" s="314">
        <v>2536.409729</v>
      </c>
      <c r="I391" s="314">
        <v>0</v>
      </c>
      <c r="J391" s="314">
        <v>11563.762013</v>
      </c>
      <c r="K391" s="314">
        <v>667.35893299999998</v>
      </c>
      <c r="L391" s="304">
        <v>2640.8941159999999</v>
      </c>
      <c r="M391" s="314">
        <v>2155.7228890000001</v>
      </c>
      <c r="N391" s="304" t="s">
        <v>36</v>
      </c>
    </row>
    <row r="392" spans="1:14" s="321" customFormat="1" ht="9" customHeight="1">
      <c r="A392" s="379" t="s">
        <v>16</v>
      </c>
      <c r="B392" s="304">
        <f t="shared" si="21"/>
        <v>147992.56420000002</v>
      </c>
      <c r="C392" s="314">
        <v>27372.7644</v>
      </c>
      <c r="D392" s="314">
        <v>634.99699999999996</v>
      </c>
      <c r="E392" s="314">
        <v>2183.4985000000001</v>
      </c>
      <c r="F392" s="314">
        <v>68629.218399999998</v>
      </c>
      <c r="G392" s="314">
        <v>207.16229999999999</v>
      </c>
      <c r="H392" s="314">
        <v>11177.4539</v>
      </c>
      <c r="I392" s="314">
        <v>2492.7739999999999</v>
      </c>
      <c r="J392" s="314">
        <v>20227.879400000002</v>
      </c>
      <c r="K392" s="314">
        <v>8473.7819</v>
      </c>
      <c r="L392" s="304">
        <v>6593.0343999999996</v>
      </c>
      <c r="M392" s="314">
        <v>0</v>
      </c>
      <c r="N392" s="304" t="s">
        <v>36</v>
      </c>
    </row>
    <row r="393" spans="1:14" s="321" customFormat="1" ht="9" customHeight="1">
      <c r="A393" s="408" t="s">
        <v>17</v>
      </c>
      <c r="B393" s="323">
        <f t="shared" si="21"/>
        <v>40218.079098000002</v>
      </c>
      <c r="C393" s="328">
        <v>18151.122284000001</v>
      </c>
      <c r="D393" s="328">
        <v>375.87066700000003</v>
      </c>
      <c r="E393" s="328">
        <v>1273.5766619999999</v>
      </c>
      <c r="F393" s="328">
        <v>9513.4169569999995</v>
      </c>
      <c r="G393" s="328">
        <v>61.808785999999998</v>
      </c>
      <c r="H393" s="328">
        <v>3089.121517</v>
      </c>
      <c r="I393" s="328">
        <v>0</v>
      </c>
      <c r="J393" s="328">
        <v>6406.8288490000004</v>
      </c>
      <c r="K393" s="328">
        <v>615.17168400000003</v>
      </c>
      <c r="L393" s="323">
        <v>731.16169200000002</v>
      </c>
      <c r="M393" s="328">
        <v>0</v>
      </c>
      <c r="N393" s="304" t="s">
        <v>36</v>
      </c>
    </row>
    <row r="394" spans="1:14" s="321" customFormat="1" ht="9" customHeight="1">
      <c r="A394" s="379" t="s">
        <v>18</v>
      </c>
      <c r="B394" s="304">
        <f t="shared" si="21"/>
        <v>16637.535999999996</v>
      </c>
      <c r="C394" s="314">
        <v>876.13417900000002</v>
      </c>
      <c r="D394" s="314">
        <v>123.40724899999999</v>
      </c>
      <c r="E394" s="314">
        <v>172.16072199999999</v>
      </c>
      <c r="F394" s="314">
        <v>8849.4299589999991</v>
      </c>
      <c r="G394" s="314">
        <v>24.482765000000001</v>
      </c>
      <c r="H394" s="314">
        <v>2675.8981520000002</v>
      </c>
      <c r="I394" s="314">
        <v>0</v>
      </c>
      <c r="J394" s="314">
        <v>2865.9639999999999</v>
      </c>
      <c r="K394" s="314">
        <v>355.57397400000002</v>
      </c>
      <c r="L394" s="304">
        <v>486.35</v>
      </c>
      <c r="M394" s="314">
        <v>208.13499999999999</v>
      </c>
      <c r="N394" s="304" t="s">
        <v>36</v>
      </c>
    </row>
    <row r="395" spans="1:14" s="321" customFormat="1" ht="9" customHeight="1">
      <c r="A395" s="379" t="s">
        <v>19</v>
      </c>
      <c r="B395" s="304">
        <f t="shared" si="21"/>
        <v>13737.968107999999</v>
      </c>
      <c r="C395" s="314">
        <v>1387.607818</v>
      </c>
      <c r="D395" s="314">
        <v>131.1421</v>
      </c>
      <c r="E395" s="314">
        <v>301.82589899999999</v>
      </c>
      <c r="F395" s="314">
        <v>8067.1310299999996</v>
      </c>
      <c r="G395" s="314">
        <v>13.087541</v>
      </c>
      <c r="H395" s="314">
        <v>1461.2716579999999</v>
      </c>
      <c r="I395" s="314">
        <v>0</v>
      </c>
      <c r="J395" s="314">
        <v>1844.0775759999999</v>
      </c>
      <c r="K395" s="314">
        <v>64.137603999999996</v>
      </c>
      <c r="L395" s="304">
        <v>467.68688200000003</v>
      </c>
      <c r="M395" s="314">
        <v>0</v>
      </c>
      <c r="N395" s="304" t="s">
        <v>36</v>
      </c>
    </row>
    <row r="396" spans="1:14" s="321" customFormat="1" ht="9" customHeight="1">
      <c r="A396" s="379" t="s">
        <v>20</v>
      </c>
      <c r="B396" s="304">
        <f t="shared" si="21"/>
        <v>47879.016000000003</v>
      </c>
      <c r="C396" s="314">
        <v>8221.2560549999998</v>
      </c>
      <c r="D396" s="314">
        <v>279.885966</v>
      </c>
      <c r="E396" s="314">
        <v>1463.025619</v>
      </c>
      <c r="F396" s="314">
        <v>27333.129922</v>
      </c>
      <c r="G396" s="314">
        <v>19.989473</v>
      </c>
      <c r="H396" s="314">
        <v>1973.8615520000001</v>
      </c>
      <c r="I396" s="314">
        <v>0</v>
      </c>
      <c r="J396" s="314">
        <v>7287.5874999999996</v>
      </c>
      <c r="K396" s="314">
        <v>937.73308599999996</v>
      </c>
      <c r="L396" s="304">
        <v>362.54682700000001</v>
      </c>
      <c r="M396" s="314">
        <v>0</v>
      </c>
      <c r="N396" s="304" t="s">
        <v>36</v>
      </c>
    </row>
    <row r="397" spans="1:14" s="321" customFormat="1" ht="9" customHeight="1">
      <c r="A397" s="408" t="s">
        <v>21</v>
      </c>
      <c r="B397" s="323">
        <f t="shared" si="21"/>
        <v>44092.268000000004</v>
      </c>
      <c r="C397" s="328">
        <v>2848.5549999999998</v>
      </c>
      <c r="D397" s="328">
        <v>297.50299999999999</v>
      </c>
      <c r="E397" s="328">
        <v>1572.9590000000001</v>
      </c>
      <c r="F397" s="328">
        <v>20864.116999999998</v>
      </c>
      <c r="G397" s="328">
        <v>183.82900000000001</v>
      </c>
      <c r="H397" s="328">
        <v>6586.3670000000002</v>
      </c>
      <c r="I397" s="328">
        <v>0</v>
      </c>
      <c r="J397" s="328">
        <v>7361.5839999999998</v>
      </c>
      <c r="K397" s="328">
        <v>3.0489999999999999</v>
      </c>
      <c r="L397" s="323">
        <v>4374.3050000000003</v>
      </c>
      <c r="M397" s="328">
        <v>0</v>
      </c>
      <c r="N397" s="304" t="s">
        <v>36</v>
      </c>
    </row>
    <row r="398" spans="1:14" s="321" customFormat="1" ht="9" customHeight="1">
      <c r="A398" s="379" t="s">
        <v>22</v>
      </c>
      <c r="B398" s="304">
        <f t="shared" si="21"/>
        <v>47484.687299999998</v>
      </c>
      <c r="C398" s="314">
        <v>16781.912899999999</v>
      </c>
      <c r="D398" s="314">
        <v>474.53250000000003</v>
      </c>
      <c r="E398" s="314">
        <v>2064.3411000000001</v>
      </c>
      <c r="F398" s="314">
        <v>12512.002339999999</v>
      </c>
      <c r="G398" s="314">
        <v>345.3272</v>
      </c>
      <c r="H398" s="314">
        <v>5684.2816599999996</v>
      </c>
      <c r="I398" s="314">
        <v>315.49900000000002</v>
      </c>
      <c r="J398" s="314">
        <v>8797.5931999999993</v>
      </c>
      <c r="K398" s="314">
        <v>509.19740000000002</v>
      </c>
      <c r="L398" s="316">
        <v>0</v>
      </c>
      <c r="M398" s="314">
        <v>0</v>
      </c>
      <c r="N398" s="304" t="s">
        <v>36</v>
      </c>
    </row>
    <row r="399" spans="1:14" s="321" customFormat="1" ht="9" customHeight="1">
      <c r="A399" s="379" t="s">
        <v>23</v>
      </c>
      <c r="B399" s="304">
        <f t="shared" si="21"/>
        <v>18616.891</v>
      </c>
      <c r="C399" s="314">
        <v>1554.8798999999999</v>
      </c>
      <c r="D399" s="314">
        <v>162.43617</v>
      </c>
      <c r="E399" s="314">
        <v>576.69857000000002</v>
      </c>
      <c r="F399" s="314">
        <v>8683.0057930000003</v>
      </c>
      <c r="G399" s="314">
        <v>186.61928800000001</v>
      </c>
      <c r="H399" s="314">
        <v>4055.0942960000002</v>
      </c>
      <c r="I399" s="314">
        <v>30</v>
      </c>
      <c r="J399" s="314">
        <v>3037.0649830000002</v>
      </c>
      <c r="K399" s="314">
        <v>127.97</v>
      </c>
      <c r="L399" s="304">
        <v>203.12200000000001</v>
      </c>
      <c r="M399" s="314">
        <v>0</v>
      </c>
      <c r="N399" s="304" t="s">
        <v>36</v>
      </c>
    </row>
    <row r="400" spans="1:14" s="321" customFormat="1" ht="9" customHeight="1">
      <c r="A400" s="379" t="s">
        <v>24</v>
      </c>
      <c r="B400" s="304">
        <f t="shared" si="21"/>
        <v>19146.021000000001</v>
      </c>
      <c r="C400" s="314">
        <v>1640.8293060000001</v>
      </c>
      <c r="D400" s="314">
        <v>197.48637199999999</v>
      </c>
      <c r="E400" s="314">
        <v>960.76534700000002</v>
      </c>
      <c r="F400" s="314">
        <v>9224.2347769999997</v>
      </c>
      <c r="G400" s="314">
        <v>41.861770999999997</v>
      </c>
      <c r="H400" s="314">
        <v>1924.1257250000001</v>
      </c>
      <c r="I400" s="314">
        <v>25.981999999999999</v>
      </c>
      <c r="J400" s="314">
        <v>2293.5712720000001</v>
      </c>
      <c r="K400" s="314">
        <v>905.97565799999995</v>
      </c>
      <c r="L400" s="304">
        <v>1539.664</v>
      </c>
      <c r="M400" s="314">
        <v>391.52477199999998</v>
      </c>
      <c r="N400" s="304" t="s">
        <v>36</v>
      </c>
    </row>
    <row r="401" spans="1:14" s="321" customFormat="1" ht="9" customHeight="1">
      <c r="A401" s="408" t="s">
        <v>25</v>
      </c>
      <c r="B401" s="323">
        <f t="shared" si="21"/>
        <v>24797.19</v>
      </c>
      <c r="C401" s="328">
        <v>3465.7981949999999</v>
      </c>
      <c r="D401" s="328">
        <v>98.774339999999995</v>
      </c>
      <c r="E401" s="328">
        <v>413.95099499999998</v>
      </c>
      <c r="F401" s="328">
        <v>14321.62124</v>
      </c>
      <c r="G401" s="328">
        <v>64.366888000000003</v>
      </c>
      <c r="H401" s="328">
        <v>1858.1642199999999</v>
      </c>
      <c r="I401" s="328">
        <v>44.051566999999999</v>
      </c>
      <c r="J401" s="328">
        <v>4196.8508979999997</v>
      </c>
      <c r="K401" s="328">
        <v>333.61165699999998</v>
      </c>
      <c r="L401" s="323">
        <v>0</v>
      </c>
      <c r="M401" s="328">
        <v>0</v>
      </c>
      <c r="N401" s="304" t="s">
        <v>36</v>
      </c>
    </row>
    <row r="402" spans="1:14" s="321" customFormat="1" ht="9" customHeight="1">
      <c r="A402" s="379" t="s">
        <v>26</v>
      </c>
      <c r="B402" s="304">
        <f t="shared" si="21"/>
        <v>27965.443324</v>
      </c>
      <c r="C402" s="314">
        <v>3565.449513</v>
      </c>
      <c r="D402" s="314">
        <v>165.11939799999999</v>
      </c>
      <c r="E402" s="314">
        <v>749.94157299999995</v>
      </c>
      <c r="F402" s="314">
        <v>13294.0452</v>
      </c>
      <c r="G402" s="314">
        <v>307.26057600000001</v>
      </c>
      <c r="H402" s="314">
        <v>5757.2621559999998</v>
      </c>
      <c r="I402" s="314">
        <v>0</v>
      </c>
      <c r="J402" s="314">
        <v>3905.8106480000001</v>
      </c>
      <c r="K402" s="314">
        <v>212.30565799999999</v>
      </c>
      <c r="L402" s="304">
        <v>8.248602</v>
      </c>
      <c r="M402" s="314">
        <v>0</v>
      </c>
      <c r="N402" s="304" t="s">
        <v>36</v>
      </c>
    </row>
    <row r="403" spans="1:14" s="321" customFormat="1" ht="9" customHeight="1">
      <c r="A403" s="379" t="s">
        <v>27</v>
      </c>
      <c r="B403" s="304">
        <f t="shared" si="21"/>
        <v>31990.677154000001</v>
      </c>
      <c r="C403" s="314">
        <v>5143.2890129999996</v>
      </c>
      <c r="D403" s="314">
        <v>489.64694300000002</v>
      </c>
      <c r="E403" s="314">
        <v>783.06818099999998</v>
      </c>
      <c r="F403" s="314">
        <v>15523.742002999999</v>
      </c>
      <c r="G403" s="314">
        <v>106.294003</v>
      </c>
      <c r="H403" s="314">
        <v>5342.4799830000002</v>
      </c>
      <c r="I403" s="314">
        <v>0</v>
      </c>
      <c r="J403" s="314">
        <v>3946.0987879999998</v>
      </c>
      <c r="K403" s="314">
        <v>654.11222399999997</v>
      </c>
      <c r="L403" s="304">
        <v>1.946016</v>
      </c>
      <c r="M403" s="314">
        <v>0</v>
      </c>
      <c r="N403" s="304" t="s">
        <v>36</v>
      </c>
    </row>
    <row r="404" spans="1:14" s="321" customFormat="1" ht="9" customHeight="1">
      <c r="A404" s="379" t="s">
        <v>28</v>
      </c>
      <c r="B404" s="304">
        <f t="shared" si="21"/>
        <v>37437.758599000001</v>
      </c>
      <c r="C404" s="314">
        <v>11933.496196</v>
      </c>
      <c r="D404" s="314">
        <v>536.00689199999999</v>
      </c>
      <c r="E404" s="314">
        <v>952.11418700000002</v>
      </c>
      <c r="F404" s="314">
        <v>12288.560444999999</v>
      </c>
      <c r="G404" s="314">
        <v>364.15084100000001</v>
      </c>
      <c r="H404" s="314">
        <v>183.01455300000001</v>
      </c>
      <c r="I404" s="314">
        <v>2244.0849250000001</v>
      </c>
      <c r="J404" s="314">
        <v>5749.577295</v>
      </c>
      <c r="K404" s="314">
        <v>2953.035562</v>
      </c>
      <c r="L404" s="304">
        <v>233.717703</v>
      </c>
      <c r="M404" s="314">
        <v>0</v>
      </c>
      <c r="N404" s="304" t="s">
        <v>36</v>
      </c>
    </row>
    <row r="405" spans="1:14" s="321" customFormat="1" ht="9" customHeight="1">
      <c r="A405" s="408" t="s">
        <v>29</v>
      </c>
      <c r="B405" s="323">
        <f t="shared" si="21"/>
        <v>33523.224869999998</v>
      </c>
      <c r="C405" s="328">
        <v>3463.5566359999998</v>
      </c>
      <c r="D405" s="328">
        <v>93.774126999999993</v>
      </c>
      <c r="E405" s="328">
        <v>960.97054800000001</v>
      </c>
      <c r="F405" s="328">
        <v>15114.622185</v>
      </c>
      <c r="G405" s="328">
        <v>0</v>
      </c>
      <c r="H405" s="328">
        <v>8493.1793579999994</v>
      </c>
      <c r="I405" s="328">
        <v>0</v>
      </c>
      <c r="J405" s="328">
        <v>4741.7242319999996</v>
      </c>
      <c r="K405" s="328">
        <v>265.22244899999998</v>
      </c>
      <c r="L405" s="323">
        <v>197.29828900000001</v>
      </c>
      <c r="M405" s="328">
        <v>192.87704600000001</v>
      </c>
      <c r="N405" s="304" t="s">
        <v>36</v>
      </c>
    </row>
    <row r="406" spans="1:14" s="321" customFormat="1" ht="9" customHeight="1">
      <c r="A406" s="379" t="s">
        <v>30</v>
      </c>
      <c r="B406" s="304">
        <f t="shared" si="21"/>
        <v>13981.045985999999</v>
      </c>
      <c r="C406" s="314">
        <v>1346.670568</v>
      </c>
      <c r="D406" s="314">
        <v>100.67937999999999</v>
      </c>
      <c r="E406" s="314">
        <v>158.171649</v>
      </c>
      <c r="F406" s="314">
        <v>7202.8424480000003</v>
      </c>
      <c r="G406" s="314">
        <v>14.942871999999999</v>
      </c>
      <c r="H406" s="314">
        <v>1374.6972410000001</v>
      </c>
      <c r="I406" s="314">
        <v>0</v>
      </c>
      <c r="J406" s="314">
        <v>1786.7887909999999</v>
      </c>
      <c r="K406" s="314">
        <v>215.642765</v>
      </c>
      <c r="L406" s="304">
        <v>1545.9866460000001</v>
      </c>
      <c r="M406" s="314">
        <v>234.623626</v>
      </c>
      <c r="N406" s="304" t="s">
        <v>36</v>
      </c>
    </row>
    <row r="407" spans="1:14" s="321" customFormat="1" ht="9" customHeight="1">
      <c r="A407" s="379" t="s">
        <v>31</v>
      </c>
      <c r="B407" s="304">
        <f t="shared" si="21"/>
        <v>73048.17423199999</v>
      </c>
      <c r="C407" s="314">
        <v>27785.849300000002</v>
      </c>
      <c r="D407" s="314">
        <v>697.790976</v>
      </c>
      <c r="E407" s="314">
        <v>2582.474792</v>
      </c>
      <c r="F407" s="314">
        <v>19585.408676999999</v>
      </c>
      <c r="G407" s="314">
        <v>691.69275700000003</v>
      </c>
      <c r="H407" s="314">
        <v>4910.399324</v>
      </c>
      <c r="I407" s="314">
        <v>0</v>
      </c>
      <c r="J407" s="314">
        <v>11975.491742</v>
      </c>
      <c r="K407" s="314">
        <v>0</v>
      </c>
      <c r="L407" s="304">
        <v>3336.476514</v>
      </c>
      <c r="M407" s="314">
        <v>1482.59015</v>
      </c>
      <c r="N407" s="304" t="s">
        <v>36</v>
      </c>
    </row>
    <row r="408" spans="1:14" s="321" customFormat="1" ht="9" customHeight="1">
      <c r="A408" s="379" t="s">
        <v>32</v>
      </c>
      <c r="B408" s="304">
        <f t="shared" si="21"/>
        <v>18727.860428</v>
      </c>
      <c r="C408" s="314">
        <v>6323.07258</v>
      </c>
      <c r="D408" s="314">
        <v>334.75073900000001</v>
      </c>
      <c r="E408" s="314">
        <v>778.38411299999996</v>
      </c>
      <c r="F408" s="314">
        <v>6369.9332050000003</v>
      </c>
      <c r="G408" s="314">
        <v>396.36670600000002</v>
      </c>
      <c r="H408" s="314">
        <v>513.21822499999996</v>
      </c>
      <c r="I408" s="314">
        <v>105.084209</v>
      </c>
      <c r="J408" s="314">
        <v>3392.0478600000001</v>
      </c>
      <c r="K408" s="314">
        <v>82.423944000000006</v>
      </c>
      <c r="L408" s="304">
        <v>430.94171299999999</v>
      </c>
      <c r="M408" s="314">
        <v>1.6371340000000001</v>
      </c>
      <c r="N408" s="304" t="s">
        <v>36</v>
      </c>
    </row>
    <row r="409" spans="1:14" s="321" customFormat="1" ht="9" customHeight="1">
      <c r="A409" s="408" t="s">
        <v>33</v>
      </c>
      <c r="B409" s="323">
        <f t="shared" si="21"/>
        <v>19510.599424</v>
      </c>
      <c r="C409" s="328">
        <v>6336.0547509999997</v>
      </c>
      <c r="D409" s="328">
        <v>150.17844099999999</v>
      </c>
      <c r="E409" s="328">
        <v>419.13224000000002</v>
      </c>
      <c r="F409" s="328">
        <v>7713.6028100000003</v>
      </c>
      <c r="G409" s="328">
        <v>94.573329000000001</v>
      </c>
      <c r="H409" s="328">
        <v>1422.4466339999999</v>
      </c>
      <c r="I409" s="328">
        <v>93.288574999999994</v>
      </c>
      <c r="J409" s="328">
        <v>3171.2730179999999</v>
      </c>
      <c r="K409" s="328">
        <v>53.845778000000003</v>
      </c>
      <c r="L409" s="323">
        <v>0</v>
      </c>
      <c r="M409" s="328">
        <v>56.203848000000001</v>
      </c>
      <c r="N409" s="304" t="s">
        <v>36</v>
      </c>
    </row>
    <row r="410" spans="1:14" s="321" customFormat="1" ht="9" customHeight="1">
      <c r="A410" s="379"/>
      <c r="B410" s="315"/>
      <c r="C410" s="315"/>
      <c r="D410" s="315"/>
      <c r="E410" s="315"/>
      <c r="F410" s="315"/>
      <c r="G410" s="315"/>
      <c r="H410" s="315"/>
      <c r="I410" s="315"/>
      <c r="J410" s="315"/>
      <c r="K410" s="315"/>
      <c r="L410" s="315"/>
      <c r="M410" s="315"/>
      <c r="N410" s="304" t="s">
        <v>36</v>
      </c>
    </row>
    <row r="411" spans="1:14" s="321" customFormat="1" ht="9" customHeight="1">
      <c r="A411" s="333">
        <v>2009</v>
      </c>
      <c r="B411" s="407"/>
      <c r="C411" s="407"/>
      <c r="D411" s="407"/>
      <c r="E411" s="407"/>
      <c r="F411" s="407"/>
      <c r="G411" s="407"/>
      <c r="H411" s="407"/>
      <c r="I411" s="407"/>
      <c r="J411" s="407"/>
      <c r="K411" s="407"/>
      <c r="L411" s="407"/>
      <c r="M411" s="407"/>
      <c r="N411" s="304"/>
    </row>
    <row r="412" spans="1:14" s="321" customFormat="1" ht="9" customHeight="1">
      <c r="A412" s="306" t="s">
        <v>1</v>
      </c>
      <c r="B412" s="407">
        <f>SUM(B414:B445)</f>
        <v>1270025.4324659999</v>
      </c>
      <c r="C412" s="407">
        <f t="shared" ref="C412:M412" si="22">SUM(C414:C445)</f>
        <v>264587.37234599999</v>
      </c>
      <c r="D412" s="407">
        <f t="shared" si="22"/>
        <v>12755.162987000003</v>
      </c>
      <c r="E412" s="407">
        <f t="shared" si="22"/>
        <v>39675.950525</v>
      </c>
      <c r="F412" s="407">
        <f t="shared" si="22"/>
        <v>522520.98994399991</v>
      </c>
      <c r="G412" s="407">
        <f t="shared" si="22"/>
        <v>9543.6253820000038</v>
      </c>
      <c r="H412" s="407">
        <f t="shared" si="22"/>
        <v>124212.56634099998</v>
      </c>
      <c r="I412" s="407">
        <f t="shared" si="22"/>
        <v>3717.3777379999992</v>
      </c>
      <c r="J412" s="407">
        <f t="shared" si="22"/>
        <v>205416.39640200001</v>
      </c>
      <c r="K412" s="407">
        <f t="shared" si="22"/>
        <v>27906.014563000004</v>
      </c>
      <c r="L412" s="407">
        <f t="shared" si="22"/>
        <v>50919.584635000014</v>
      </c>
      <c r="M412" s="407">
        <f t="shared" si="22"/>
        <v>8770.3916030000019</v>
      </c>
      <c r="N412" s="304" t="s">
        <v>36</v>
      </c>
    </row>
    <row r="413" spans="1:14" s="321" customFormat="1" ht="3" customHeight="1">
      <c r="A413" s="333"/>
      <c r="B413" s="304"/>
      <c r="C413" s="304"/>
      <c r="D413" s="304"/>
      <c r="E413" s="304"/>
      <c r="F413" s="304"/>
      <c r="G413" s="304"/>
      <c r="H413" s="304"/>
      <c r="I413" s="304"/>
      <c r="J413" s="304"/>
      <c r="K413" s="304"/>
      <c r="L413" s="304"/>
      <c r="M413" s="304"/>
      <c r="N413" s="304" t="s">
        <v>36</v>
      </c>
    </row>
    <row r="414" spans="1:14" s="321" customFormat="1" ht="9" customHeight="1">
      <c r="A414" s="321" t="s">
        <v>2</v>
      </c>
      <c r="B414" s="303">
        <f>SUM(C414:M414)</f>
        <v>13861.956040999999</v>
      </c>
      <c r="C414" s="314">
        <v>870.91531399999997</v>
      </c>
      <c r="D414" s="314">
        <v>90.991191000000001</v>
      </c>
      <c r="E414" s="314">
        <v>443.18537800000001</v>
      </c>
      <c r="F414" s="314">
        <v>6778.1103780000003</v>
      </c>
      <c r="G414" s="314">
        <v>111.31824899999999</v>
      </c>
      <c r="H414" s="314">
        <v>3308.9402599999999</v>
      </c>
      <c r="I414" s="314">
        <v>21.716000000000001</v>
      </c>
      <c r="J414" s="314">
        <v>1999.657379</v>
      </c>
      <c r="K414" s="314">
        <v>237.121892</v>
      </c>
      <c r="L414" s="304">
        <v>0</v>
      </c>
      <c r="M414" s="314">
        <v>0</v>
      </c>
      <c r="N414" s="304" t="s">
        <v>36</v>
      </c>
    </row>
    <row r="415" spans="1:14" s="321" customFormat="1" ht="9" customHeight="1">
      <c r="A415" s="321" t="s">
        <v>3</v>
      </c>
      <c r="B415" s="304">
        <f t="shared" ref="B415:B445" si="23">SUM(C415:M415)</f>
        <v>28515.510308000001</v>
      </c>
      <c r="C415" s="314">
        <v>7991.7264750000004</v>
      </c>
      <c r="D415" s="314">
        <v>513.07011399999999</v>
      </c>
      <c r="E415" s="314">
        <v>725.82462399999997</v>
      </c>
      <c r="F415" s="314">
        <v>12835.491754999999</v>
      </c>
      <c r="G415" s="314">
        <v>1103.775791</v>
      </c>
      <c r="H415" s="314">
        <v>618.81609000000003</v>
      </c>
      <c r="I415" s="314">
        <v>0</v>
      </c>
      <c r="J415" s="314">
        <v>4426.9730890000001</v>
      </c>
      <c r="K415" s="314">
        <v>297.93236999999999</v>
      </c>
      <c r="L415" s="304">
        <v>0</v>
      </c>
      <c r="M415" s="314">
        <v>1.9</v>
      </c>
      <c r="N415" s="304" t="s">
        <v>36</v>
      </c>
    </row>
    <row r="416" spans="1:14" s="321" customFormat="1" ht="9" customHeight="1">
      <c r="A416" s="321" t="s">
        <v>4</v>
      </c>
      <c r="B416" s="304">
        <f t="shared" si="23"/>
        <v>9869.5531069999979</v>
      </c>
      <c r="C416" s="314">
        <v>593.19647299999997</v>
      </c>
      <c r="D416" s="314">
        <v>78.574100000000001</v>
      </c>
      <c r="E416" s="314">
        <v>162.827977</v>
      </c>
      <c r="F416" s="314">
        <v>6706.6392429999996</v>
      </c>
      <c r="G416" s="314">
        <v>31.962038</v>
      </c>
      <c r="H416" s="314">
        <v>672.582043</v>
      </c>
      <c r="I416" s="314">
        <v>0</v>
      </c>
      <c r="J416" s="314">
        <v>1194.0543809999999</v>
      </c>
      <c r="K416" s="314">
        <v>429.71685200000002</v>
      </c>
      <c r="L416" s="304">
        <v>0</v>
      </c>
      <c r="M416" s="314">
        <v>0</v>
      </c>
      <c r="N416" s="304" t="s">
        <v>36</v>
      </c>
    </row>
    <row r="417" spans="1:14" s="321" customFormat="1" ht="9" customHeight="1">
      <c r="A417" s="408" t="s">
        <v>5</v>
      </c>
      <c r="B417" s="323">
        <f t="shared" si="23"/>
        <v>13498.377</v>
      </c>
      <c r="C417" s="328">
        <v>3821.6120000000001</v>
      </c>
      <c r="D417" s="328">
        <v>255.042</v>
      </c>
      <c r="E417" s="328">
        <v>651.16899999999998</v>
      </c>
      <c r="F417" s="328">
        <v>4062.6390000000001</v>
      </c>
      <c r="G417" s="328">
        <v>12.241</v>
      </c>
      <c r="H417" s="328">
        <v>2270.1930000000002</v>
      </c>
      <c r="I417" s="328">
        <v>0</v>
      </c>
      <c r="J417" s="328">
        <v>2418.5459999999998</v>
      </c>
      <c r="K417" s="328">
        <v>6.9349999999999996</v>
      </c>
      <c r="L417" s="323">
        <v>0</v>
      </c>
      <c r="M417" s="328">
        <v>0</v>
      </c>
      <c r="N417" s="304" t="s">
        <v>36</v>
      </c>
    </row>
    <row r="418" spans="1:14" s="321" customFormat="1" ht="9" customHeight="1">
      <c r="A418" s="379" t="s">
        <v>6</v>
      </c>
      <c r="B418" s="304">
        <f t="shared" si="23"/>
        <v>33709.294483999998</v>
      </c>
      <c r="C418" s="314">
        <v>11399.604959</v>
      </c>
      <c r="D418" s="314">
        <v>188.812071</v>
      </c>
      <c r="E418" s="314">
        <v>1347.861997</v>
      </c>
      <c r="F418" s="314">
        <v>7880.6442829999996</v>
      </c>
      <c r="G418" s="314">
        <v>211.17359200000001</v>
      </c>
      <c r="H418" s="314">
        <v>6695.3134689999997</v>
      </c>
      <c r="I418" s="314">
        <v>0</v>
      </c>
      <c r="J418" s="314">
        <v>4327.977457</v>
      </c>
      <c r="K418" s="314">
        <v>341.72954299999998</v>
      </c>
      <c r="L418" s="304">
        <v>1085.7896089999999</v>
      </c>
      <c r="M418" s="314">
        <v>230.38750400000001</v>
      </c>
      <c r="N418" s="304" t="s">
        <v>36</v>
      </c>
    </row>
    <row r="419" spans="1:14" s="321" customFormat="1" ht="9" customHeight="1">
      <c r="A419" s="379" t="s">
        <v>7</v>
      </c>
      <c r="B419" s="304">
        <f t="shared" si="23"/>
        <v>8207.2928969999994</v>
      </c>
      <c r="C419" s="314">
        <v>1027.5086659999999</v>
      </c>
      <c r="D419" s="314">
        <v>101.37223299999999</v>
      </c>
      <c r="E419" s="314">
        <v>166.284358</v>
      </c>
      <c r="F419" s="314">
        <v>4942.0297440000004</v>
      </c>
      <c r="G419" s="314">
        <v>9.7144159999999999</v>
      </c>
      <c r="H419" s="314">
        <v>567.12577399999998</v>
      </c>
      <c r="I419" s="314">
        <v>0</v>
      </c>
      <c r="J419" s="314">
        <v>1193.313179</v>
      </c>
      <c r="K419" s="314">
        <v>190.91941</v>
      </c>
      <c r="L419" s="304">
        <v>0</v>
      </c>
      <c r="M419" s="314">
        <v>9.0251169999999998</v>
      </c>
      <c r="N419" s="304" t="s">
        <v>36</v>
      </c>
    </row>
    <row r="420" spans="1:14" s="321" customFormat="1" ht="9" customHeight="1">
      <c r="A420" s="379" t="s">
        <v>8</v>
      </c>
      <c r="B420" s="304">
        <f t="shared" si="23"/>
        <v>54417.576767000013</v>
      </c>
      <c r="C420" s="314">
        <v>7994.800655</v>
      </c>
      <c r="D420" s="314">
        <v>607.536745</v>
      </c>
      <c r="E420" s="314">
        <v>1944.911206</v>
      </c>
      <c r="F420" s="314">
        <v>25391.046632000001</v>
      </c>
      <c r="G420" s="314">
        <v>506.53904</v>
      </c>
      <c r="H420" s="314">
        <v>5365.5082069999999</v>
      </c>
      <c r="I420" s="314">
        <v>576.23197300000004</v>
      </c>
      <c r="J420" s="314">
        <v>9988.7050390000004</v>
      </c>
      <c r="K420" s="314">
        <v>322.090011</v>
      </c>
      <c r="L420" s="304">
        <v>1720.207259</v>
      </c>
      <c r="M420" s="314">
        <v>0</v>
      </c>
      <c r="N420" s="304" t="s">
        <v>36</v>
      </c>
    </row>
    <row r="421" spans="1:14" s="321" customFormat="1" ht="9" customHeight="1">
      <c r="A421" s="408" t="s">
        <v>9</v>
      </c>
      <c r="B421" s="323">
        <f t="shared" si="23"/>
        <v>39692.352853999997</v>
      </c>
      <c r="C421" s="328">
        <v>6105.0653469999997</v>
      </c>
      <c r="D421" s="328">
        <v>347.546402</v>
      </c>
      <c r="E421" s="328">
        <v>1249.3331459999999</v>
      </c>
      <c r="F421" s="328">
        <v>21956.573831999998</v>
      </c>
      <c r="G421" s="328">
        <v>56.276043000000001</v>
      </c>
      <c r="H421" s="328">
        <v>3841.921386</v>
      </c>
      <c r="I421" s="328">
        <v>0</v>
      </c>
      <c r="J421" s="328">
        <v>4845.3294269999997</v>
      </c>
      <c r="K421" s="328">
        <v>767.05794600000002</v>
      </c>
      <c r="L421" s="323">
        <v>523.249325</v>
      </c>
      <c r="M421" s="328">
        <v>0</v>
      </c>
      <c r="N421" s="304" t="s">
        <v>36</v>
      </c>
    </row>
    <row r="422" spans="1:14" s="321" customFormat="1" ht="9" customHeight="1">
      <c r="A422" s="379" t="s">
        <v>198</v>
      </c>
      <c r="B422" s="304">
        <f t="shared" si="23"/>
        <v>119644.4924</v>
      </c>
      <c r="C422" s="314">
        <v>19669.276634000002</v>
      </c>
      <c r="D422" s="314">
        <v>3079.8218919999999</v>
      </c>
      <c r="E422" s="314">
        <v>8848.1429210000006</v>
      </c>
      <c r="F422" s="314">
        <v>35016.059947000002</v>
      </c>
      <c r="G422" s="314">
        <v>1818.9226900000001</v>
      </c>
      <c r="H422" s="314">
        <v>5464.364278</v>
      </c>
      <c r="I422" s="314">
        <v>35.01</v>
      </c>
      <c r="J422" s="314">
        <v>38230.488700000002</v>
      </c>
      <c r="K422" s="314">
        <v>6511.6622829999997</v>
      </c>
      <c r="L422" s="304">
        <v>970.74305500000003</v>
      </c>
      <c r="M422" s="314">
        <v>0</v>
      </c>
      <c r="N422" s="304" t="s">
        <v>36</v>
      </c>
    </row>
    <row r="423" spans="1:14" s="321" customFormat="1" ht="9" customHeight="1">
      <c r="A423" s="379" t="s">
        <v>11</v>
      </c>
      <c r="B423" s="304">
        <f t="shared" si="23"/>
        <v>21901.043007999993</v>
      </c>
      <c r="C423" s="314">
        <v>2519.3312569999998</v>
      </c>
      <c r="D423" s="314">
        <v>158.89168599999999</v>
      </c>
      <c r="E423" s="314">
        <v>299.66282100000001</v>
      </c>
      <c r="F423" s="314">
        <v>10266.314433</v>
      </c>
      <c r="G423" s="314">
        <v>79.209898999999993</v>
      </c>
      <c r="H423" s="314">
        <v>3676.9713350000002</v>
      </c>
      <c r="I423" s="314">
        <v>0</v>
      </c>
      <c r="J423" s="314">
        <v>2587.1128410000001</v>
      </c>
      <c r="K423" s="314">
        <v>269.61225000000002</v>
      </c>
      <c r="L423" s="304">
        <v>2043.9364860000001</v>
      </c>
      <c r="M423" s="314">
        <v>0</v>
      </c>
      <c r="N423" s="304" t="s">
        <v>36</v>
      </c>
    </row>
    <row r="424" spans="1:14" s="321" customFormat="1" ht="9" customHeight="1">
      <c r="A424" s="379" t="s">
        <v>12</v>
      </c>
      <c r="B424" s="304">
        <f t="shared" si="23"/>
        <v>48005.695903000007</v>
      </c>
      <c r="C424" s="314">
        <v>15641.410062999999</v>
      </c>
      <c r="D424" s="314">
        <v>362.769612</v>
      </c>
      <c r="E424" s="314">
        <v>1696.362762</v>
      </c>
      <c r="F424" s="314">
        <v>15585.146185</v>
      </c>
      <c r="G424" s="314">
        <v>2085.503404</v>
      </c>
      <c r="H424" s="314">
        <v>2550.9111680000001</v>
      </c>
      <c r="I424" s="314">
        <v>0</v>
      </c>
      <c r="J424" s="314">
        <v>7256.2082410000003</v>
      </c>
      <c r="K424" s="314">
        <v>234.21551500000001</v>
      </c>
      <c r="L424" s="304">
        <v>2565.3355630000001</v>
      </c>
      <c r="M424" s="314">
        <v>27.833390000000001</v>
      </c>
      <c r="N424" s="304" t="s">
        <v>36</v>
      </c>
    </row>
    <row r="425" spans="1:14" s="321" customFormat="1" ht="9" customHeight="1">
      <c r="A425" s="408" t="s">
        <v>13</v>
      </c>
      <c r="B425" s="323">
        <f t="shared" si="23"/>
        <v>36125.526779999993</v>
      </c>
      <c r="C425" s="328">
        <v>3756.9016900000001</v>
      </c>
      <c r="D425" s="328">
        <v>244.09504000000001</v>
      </c>
      <c r="E425" s="328">
        <v>522.72721000000001</v>
      </c>
      <c r="F425" s="328">
        <v>23564.670989999999</v>
      </c>
      <c r="G425" s="328">
        <v>77.364450000000005</v>
      </c>
      <c r="H425" s="328">
        <v>877.93133999999998</v>
      </c>
      <c r="I425" s="328">
        <v>0</v>
      </c>
      <c r="J425" s="328">
        <v>6037.4206199999999</v>
      </c>
      <c r="K425" s="328">
        <v>322.37830000000002</v>
      </c>
      <c r="L425" s="323">
        <v>722.03714000000002</v>
      </c>
      <c r="M425" s="328">
        <v>0</v>
      </c>
      <c r="N425" s="304" t="s">
        <v>36</v>
      </c>
    </row>
    <row r="426" spans="1:14" s="321" customFormat="1" ht="9" customHeight="1">
      <c r="A426" s="379" t="s">
        <v>14</v>
      </c>
      <c r="B426" s="304">
        <f t="shared" si="23"/>
        <v>27569.795638</v>
      </c>
      <c r="C426" s="314">
        <v>950.33705199999997</v>
      </c>
      <c r="D426" s="314">
        <v>73.576083999999994</v>
      </c>
      <c r="E426" s="314">
        <v>294.59544299999999</v>
      </c>
      <c r="F426" s="314">
        <v>15820.208493</v>
      </c>
      <c r="G426" s="314">
        <v>2.8379780000000001</v>
      </c>
      <c r="H426" s="314">
        <v>5304.247574</v>
      </c>
      <c r="I426" s="314">
        <v>0</v>
      </c>
      <c r="J426" s="314">
        <v>4310.8992680000001</v>
      </c>
      <c r="K426" s="314">
        <v>295.00792000000001</v>
      </c>
      <c r="L426" s="304">
        <v>518.085826</v>
      </c>
      <c r="M426" s="314">
        <v>0</v>
      </c>
      <c r="N426" s="304" t="s">
        <v>36</v>
      </c>
    </row>
    <row r="427" spans="1:14" s="321" customFormat="1" ht="9" customHeight="1">
      <c r="A427" s="379" t="s">
        <v>15</v>
      </c>
      <c r="B427" s="304">
        <f t="shared" si="23"/>
        <v>74232.302782999992</v>
      </c>
      <c r="C427" s="314">
        <v>21416.877801999999</v>
      </c>
      <c r="D427" s="314">
        <v>592.926784</v>
      </c>
      <c r="E427" s="314">
        <v>1414.9834370000001</v>
      </c>
      <c r="F427" s="314">
        <v>28026.992289999998</v>
      </c>
      <c r="G427" s="314">
        <v>1169.2669289999999</v>
      </c>
      <c r="H427" s="314">
        <v>3786.1780829999998</v>
      </c>
      <c r="I427" s="314">
        <v>0</v>
      </c>
      <c r="J427" s="314">
        <v>11853.819283999999</v>
      </c>
      <c r="K427" s="314">
        <v>1060.994559</v>
      </c>
      <c r="L427" s="304">
        <v>4283.0026070000004</v>
      </c>
      <c r="M427" s="314">
        <v>627.26100799999995</v>
      </c>
      <c r="N427" s="304" t="s">
        <v>36</v>
      </c>
    </row>
    <row r="428" spans="1:14" s="321" customFormat="1" ht="9" customHeight="1">
      <c r="A428" s="379" t="s">
        <v>16</v>
      </c>
      <c r="B428" s="304">
        <f t="shared" si="23"/>
        <v>152712.86569999999</v>
      </c>
      <c r="C428" s="314">
        <v>29585.899300000001</v>
      </c>
      <c r="D428" s="314">
        <v>669.73500000000001</v>
      </c>
      <c r="E428" s="314">
        <v>2359.9796000000001</v>
      </c>
      <c r="F428" s="314">
        <v>69105.260599999994</v>
      </c>
      <c r="G428" s="314">
        <v>49.305700000000002</v>
      </c>
      <c r="H428" s="314">
        <v>11154.970499999999</v>
      </c>
      <c r="I428" s="314">
        <v>2579.5261999999998</v>
      </c>
      <c r="J428" s="314">
        <v>20503.915300000001</v>
      </c>
      <c r="K428" s="314">
        <v>8228.9933999999994</v>
      </c>
      <c r="L428" s="304">
        <v>8475.2800999999999</v>
      </c>
      <c r="M428" s="314">
        <v>0</v>
      </c>
      <c r="N428" s="304" t="s">
        <v>36</v>
      </c>
    </row>
    <row r="429" spans="1:14" s="321" customFormat="1" ht="9" customHeight="1">
      <c r="A429" s="408" t="s">
        <v>17</v>
      </c>
      <c r="B429" s="323">
        <f t="shared" si="23"/>
        <v>44224.259188000004</v>
      </c>
      <c r="C429" s="328">
        <v>19399.427565000002</v>
      </c>
      <c r="D429" s="328">
        <v>610.12772299999995</v>
      </c>
      <c r="E429" s="328">
        <v>1375.378234</v>
      </c>
      <c r="F429" s="328">
        <v>10043.924099</v>
      </c>
      <c r="G429" s="328">
        <v>132.57725199999999</v>
      </c>
      <c r="H429" s="328">
        <v>5328.0483489999997</v>
      </c>
      <c r="I429" s="328">
        <v>0</v>
      </c>
      <c r="J429" s="328">
        <v>6508.7688989999997</v>
      </c>
      <c r="K429" s="328">
        <v>826.00706700000001</v>
      </c>
      <c r="L429" s="323">
        <v>0</v>
      </c>
      <c r="M429" s="328">
        <v>0</v>
      </c>
      <c r="N429" s="304" t="s">
        <v>36</v>
      </c>
    </row>
    <row r="430" spans="1:14" s="321" customFormat="1" ht="9" customHeight="1">
      <c r="A430" s="379" t="s">
        <v>18</v>
      </c>
      <c r="B430" s="304">
        <f t="shared" si="23"/>
        <v>18775.732999999993</v>
      </c>
      <c r="C430" s="314">
        <v>1013.579965</v>
      </c>
      <c r="D430" s="314">
        <v>148.08396099999999</v>
      </c>
      <c r="E430" s="314">
        <v>141.40407300000001</v>
      </c>
      <c r="F430" s="314">
        <v>9471.2819999999992</v>
      </c>
      <c r="G430" s="314">
        <v>25</v>
      </c>
      <c r="H430" s="314">
        <v>3096.1570000000002</v>
      </c>
      <c r="I430" s="314">
        <v>0</v>
      </c>
      <c r="J430" s="314">
        <v>3038.6509999999998</v>
      </c>
      <c r="K430" s="314">
        <v>205.209</v>
      </c>
      <c r="L430" s="304">
        <v>1562.1150009999999</v>
      </c>
      <c r="M430" s="314">
        <v>74.251000000000005</v>
      </c>
      <c r="N430" s="304" t="s">
        <v>36</v>
      </c>
    </row>
    <row r="431" spans="1:14" s="321" customFormat="1" ht="9" customHeight="1">
      <c r="A431" s="379" t="s">
        <v>19</v>
      </c>
      <c r="B431" s="304">
        <f t="shared" si="23"/>
        <v>14845.244192999999</v>
      </c>
      <c r="C431" s="314">
        <v>1538.8338759999999</v>
      </c>
      <c r="D431" s="314">
        <v>121.577855</v>
      </c>
      <c r="E431" s="314">
        <v>378.955849</v>
      </c>
      <c r="F431" s="314">
        <v>7796.7925359999999</v>
      </c>
      <c r="G431" s="314">
        <v>7.4271580000000004</v>
      </c>
      <c r="H431" s="314">
        <v>2772.5943630000002</v>
      </c>
      <c r="I431" s="314">
        <v>0</v>
      </c>
      <c r="J431" s="314">
        <v>1922.058691</v>
      </c>
      <c r="K431" s="314">
        <v>163.924286</v>
      </c>
      <c r="L431" s="304">
        <v>143.079579</v>
      </c>
      <c r="M431" s="314">
        <v>0</v>
      </c>
      <c r="N431" s="304" t="s">
        <v>36</v>
      </c>
    </row>
    <row r="432" spans="1:14" s="321" customFormat="1" ht="9" customHeight="1">
      <c r="A432" s="379" t="s">
        <v>20</v>
      </c>
      <c r="B432" s="304">
        <f t="shared" si="23"/>
        <v>53271.462</v>
      </c>
      <c r="C432" s="314">
        <v>9121.5090799999998</v>
      </c>
      <c r="D432" s="314">
        <v>241.703855</v>
      </c>
      <c r="E432" s="314">
        <v>1460.498687</v>
      </c>
      <c r="F432" s="314">
        <v>24258.436774999998</v>
      </c>
      <c r="G432" s="314">
        <v>21.138214999999999</v>
      </c>
      <c r="H432" s="314">
        <v>6743.2301550000002</v>
      </c>
      <c r="I432" s="314">
        <v>0</v>
      </c>
      <c r="J432" s="314">
        <v>6182.9803160000001</v>
      </c>
      <c r="K432" s="314">
        <v>2824.9947000000002</v>
      </c>
      <c r="L432" s="304">
        <v>2416.970217</v>
      </c>
      <c r="M432" s="314">
        <v>0</v>
      </c>
      <c r="N432" s="304" t="s">
        <v>36</v>
      </c>
    </row>
    <row r="433" spans="1:14" s="321" customFormat="1" ht="9" customHeight="1">
      <c r="A433" s="408" t="s">
        <v>21</v>
      </c>
      <c r="B433" s="323">
        <f t="shared" si="23"/>
        <v>51602.401000000005</v>
      </c>
      <c r="C433" s="328">
        <v>3460.4209999999998</v>
      </c>
      <c r="D433" s="328">
        <v>299.23500000000001</v>
      </c>
      <c r="E433" s="328">
        <v>1705.3109999999999</v>
      </c>
      <c r="F433" s="328">
        <v>22328.979038000001</v>
      </c>
      <c r="G433" s="328">
        <v>240.09299999999999</v>
      </c>
      <c r="H433" s="328">
        <v>7570.4380000000001</v>
      </c>
      <c r="I433" s="328">
        <v>0</v>
      </c>
      <c r="J433" s="328">
        <v>7604.6049620000003</v>
      </c>
      <c r="K433" s="328">
        <v>0.66700000000000004</v>
      </c>
      <c r="L433" s="323">
        <v>8392.652</v>
      </c>
      <c r="M433" s="328">
        <v>0</v>
      </c>
      <c r="N433" s="304" t="s">
        <v>36</v>
      </c>
    </row>
    <row r="434" spans="1:14" s="321" customFormat="1" ht="9" customHeight="1">
      <c r="A434" s="379" t="s">
        <v>22</v>
      </c>
      <c r="B434" s="304">
        <f t="shared" si="23"/>
        <v>51084.726799999997</v>
      </c>
      <c r="C434" s="314">
        <v>18138.535100000001</v>
      </c>
      <c r="D434" s="314">
        <v>692.46270000000004</v>
      </c>
      <c r="E434" s="314">
        <v>2367.9776999999999</v>
      </c>
      <c r="F434" s="314">
        <v>14975.6602</v>
      </c>
      <c r="G434" s="314">
        <v>239.4237</v>
      </c>
      <c r="H434" s="314">
        <v>5441.7573000000002</v>
      </c>
      <c r="I434" s="314">
        <v>37.390900000000002</v>
      </c>
      <c r="J434" s="314">
        <v>8950.0267000000003</v>
      </c>
      <c r="K434" s="314">
        <v>240.9657</v>
      </c>
      <c r="L434" s="316">
        <v>0.52680000000000005</v>
      </c>
      <c r="M434" s="314">
        <v>0</v>
      </c>
      <c r="N434" s="304" t="s">
        <v>36</v>
      </c>
    </row>
    <row r="435" spans="1:14" s="321" customFormat="1" ht="9" customHeight="1">
      <c r="A435" s="379" t="s">
        <v>23</v>
      </c>
      <c r="B435" s="304">
        <f t="shared" si="23"/>
        <v>19909.497554000001</v>
      </c>
      <c r="C435" s="314">
        <v>1771.8040739999999</v>
      </c>
      <c r="D435" s="314">
        <v>123.668224</v>
      </c>
      <c r="E435" s="314">
        <v>363.52251899999999</v>
      </c>
      <c r="F435" s="314">
        <v>10129.31869</v>
      </c>
      <c r="G435" s="314">
        <v>31.142479999999999</v>
      </c>
      <c r="H435" s="314">
        <v>4016.8753700000002</v>
      </c>
      <c r="I435" s="314">
        <v>0</v>
      </c>
      <c r="J435" s="314">
        <v>3386.2256309999998</v>
      </c>
      <c r="K435" s="314">
        <v>86.940566000000004</v>
      </c>
      <c r="L435" s="304">
        <v>0</v>
      </c>
      <c r="M435" s="314">
        <v>0</v>
      </c>
      <c r="N435" s="304" t="s">
        <v>36</v>
      </c>
    </row>
    <row r="436" spans="1:14" s="321" customFormat="1" ht="9" customHeight="1">
      <c r="A436" s="379" t="s">
        <v>24</v>
      </c>
      <c r="B436" s="304">
        <f t="shared" si="23"/>
        <v>20433.429999999997</v>
      </c>
      <c r="C436" s="314">
        <v>1948.8322450000001</v>
      </c>
      <c r="D436" s="314">
        <v>213.863405</v>
      </c>
      <c r="E436" s="314">
        <v>907.77831500000002</v>
      </c>
      <c r="F436" s="314">
        <v>9212.6086909999995</v>
      </c>
      <c r="G436" s="314">
        <v>53.920385000000003</v>
      </c>
      <c r="H436" s="314">
        <v>2706.0775480000002</v>
      </c>
      <c r="I436" s="314">
        <v>0</v>
      </c>
      <c r="J436" s="314">
        <v>2318.4811890000001</v>
      </c>
      <c r="K436" s="314">
        <v>1080.9616390000001</v>
      </c>
      <c r="L436" s="304">
        <v>1990.906583</v>
      </c>
      <c r="M436" s="314">
        <v>0</v>
      </c>
      <c r="N436" s="304" t="s">
        <v>36</v>
      </c>
    </row>
    <row r="437" spans="1:14" s="321" customFormat="1" ht="9" customHeight="1">
      <c r="A437" s="408" t="s">
        <v>25</v>
      </c>
      <c r="B437" s="323">
        <f t="shared" si="23"/>
        <v>26790.528999999999</v>
      </c>
      <c r="C437" s="328">
        <v>3857.2936319999999</v>
      </c>
      <c r="D437" s="328">
        <v>109.837335</v>
      </c>
      <c r="E437" s="328">
        <v>386.58225099999999</v>
      </c>
      <c r="F437" s="328">
        <v>15037.017793000001</v>
      </c>
      <c r="G437" s="328">
        <v>21.244451000000002</v>
      </c>
      <c r="H437" s="328">
        <v>1641.932239</v>
      </c>
      <c r="I437" s="328">
        <v>103.65556100000001</v>
      </c>
      <c r="J437" s="328">
        <v>4403.8042139999998</v>
      </c>
      <c r="K437" s="328">
        <v>393.79950700000001</v>
      </c>
      <c r="L437" s="323">
        <v>835.36201700000004</v>
      </c>
      <c r="M437" s="328">
        <v>0</v>
      </c>
      <c r="N437" s="304" t="s">
        <v>36</v>
      </c>
    </row>
    <row r="438" spans="1:14" s="321" customFormat="1" ht="9" customHeight="1">
      <c r="A438" s="379" t="s">
        <v>26</v>
      </c>
      <c r="B438" s="304">
        <f t="shared" si="23"/>
        <v>31311.244006000001</v>
      </c>
      <c r="C438" s="314">
        <v>3646.8964510000001</v>
      </c>
      <c r="D438" s="314">
        <v>112.838819</v>
      </c>
      <c r="E438" s="314">
        <v>732.00762099999997</v>
      </c>
      <c r="F438" s="314">
        <v>20399.473481000001</v>
      </c>
      <c r="G438" s="314">
        <v>65.043670000000006</v>
      </c>
      <c r="H438" s="314">
        <v>2107.3287</v>
      </c>
      <c r="I438" s="314">
        <v>41.739482000000002</v>
      </c>
      <c r="J438" s="314">
        <v>4025.5363889999999</v>
      </c>
      <c r="K438" s="314">
        <v>165.235387</v>
      </c>
      <c r="L438" s="304">
        <v>15.144005999999999</v>
      </c>
      <c r="M438" s="314">
        <v>0</v>
      </c>
      <c r="N438" s="304" t="s">
        <v>36</v>
      </c>
    </row>
    <row r="439" spans="1:14" s="321" customFormat="1" ht="9" customHeight="1">
      <c r="A439" s="379" t="s">
        <v>27</v>
      </c>
      <c r="B439" s="304">
        <f t="shared" si="23"/>
        <v>38099.931942000003</v>
      </c>
      <c r="C439" s="314">
        <v>5593.2827850000003</v>
      </c>
      <c r="D439" s="314">
        <v>346.72851900000001</v>
      </c>
      <c r="E439" s="314">
        <v>860.44292600000006</v>
      </c>
      <c r="F439" s="314">
        <v>17747.872574000001</v>
      </c>
      <c r="G439" s="314">
        <v>93.384855999999999</v>
      </c>
      <c r="H439" s="314">
        <v>5301.4219750000002</v>
      </c>
      <c r="I439" s="314">
        <v>0</v>
      </c>
      <c r="J439" s="314">
        <v>4279.2020009999997</v>
      </c>
      <c r="K439" s="314">
        <v>484.62900000000002</v>
      </c>
      <c r="L439" s="304">
        <v>1393.227255</v>
      </c>
      <c r="M439" s="314">
        <v>1999.740051</v>
      </c>
      <c r="N439" s="304" t="s">
        <v>36</v>
      </c>
    </row>
    <row r="440" spans="1:14" s="321" customFormat="1" ht="9" customHeight="1">
      <c r="A440" s="379" t="s">
        <v>28</v>
      </c>
      <c r="B440" s="304">
        <f t="shared" si="23"/>
        <v>35970.373310000003</v>
      </c>
      <c r="C440" s="314">
        <v>12339.680132</v>
      </c>
      <c r="D440" s="314">
        <v>603.95112200000005</v>
      </c>
      <c r="E440" s="314">
        <v>1159.5329710000001</v>
      </c>
      <c r="F440" s="314">
        <v>14436.658498000001</v>
      </c>
      <c r="G440" s="314">
        <v>502.19695899999999</v>
      </c>
      <c r="H440" s="314">
        <v>122.964016</v>
      </c>
      <c r="I440" s="314">
        <v>102.460537</v>
      </c>
      <c r="J440" s="314">
        <v>5846.4537829999999</v>
      </c>
      <c r="K440" s="314">
        <v>0</v>
      </c>
      <c r="L440" s="304">
        <v>697.93520599999999</v>
      </c>
      <c r="M440" s="314">
        <v>158.540086</v>
      </c>
      <c r="N440" s="304" t="s">
        <v>36</v>
      </c>
    </row>
    <row r="441" spans="1:14" s="321" customFormat="1" ht="9" customHeight="1">
      <c r="A441" s="408" t="s">
        <v>29</v>
      </c>
      <c r="B441" s="323">
        <f t="shared" si="23"/>
        <v>41913.124603000004</v>
      </c>
      <c r="C441" s="328">
        <v>3992.9576959999999</v>
      </c>
      <c r="D441" s="328">
        <v>107.72988700000001</v>
      </c>
      <c r="E441" s="328">
        <v>922.49388199999999</v>
      </c>
      <c r="F441" s="328">
        <v>15497.493231</v>
      </c>
      <c r="G441" s="328">
        <v>2.2006670000000002</v>
      </c>
      <c r="H441" s="328">
        <v>12667.932667999999</v>
      </c>
      <c r="I441" s="328">
        <v>0</v>
      </c>
      <c r="J441" s="328">
        <v>4908.4819699999998</v>
      </c>
      <c r="K441" s="328">
        <v>1268.0683690000001</v>
      </c>
      <c r="L441" s="323">
        <v>2545.7662329999998</v>
      </c>
      <c r="M441" s="328">
        <v>0</v>
      </c>
      <c r="N441" s="304" t="s">
        <v>36</v>
      </c>
    </row>
    <row r="442" spans="1:14" s="321" customFormat="1" ht="9" customHeight="1">
      <c r="A442" s="379" t="s">
        <v>30</v>
      </c>
      <c r="B442" s="304">
        <f t="shared" si="23"/>
        <v>14313.69981</v>
      </c>
      <c r="C442" s="314">
        <v>1549.4431709999999</v>
      </c>
      <c r="D442" s="314">
        <v>129.60384199999999</v>
      </c>
      <c r="E442" s="314">
        <v>188.60932500000001</v>
      </c>
      <c r="F442" s="314">
        <v>7475.364853</v>
      </c>
      <c r="G442" s="314">
        <v>10.877297</v>
      </c>
      <c r="H442" s="314">
        <v>1264.0520429999999</v>
      </c>
      <c r="I442" s="314">
        <v>32.375011000000001</v>
      </c>
      <c r="J442" s="314">
        <v>1964.238605</v>
      </c>
      <c r="K442" s="314">
        <v>0</v>
      </c>
      <c r="L442" s="304">
        <v>1573.5716500000001</v>
      </c>
      <c r="M442" s="314">
        <v>125.564013</v>
      </c>
      <c r="N442" s="304" t="s">
        <v>36</v>
      </c>
    </row>
    <row r="443" spans="1:14" s="321" customFormat="1" ht="9" customHeight="1">
      <c r="A443" s="379" t="s">
        <v>31</v>
      </c>
      <c r="B443" s="304">
        <f t="shared" si="23"/>
        <v>82831.344932999986</v>
      </c>
      <c r="C443" s="314">
        <v>30273.022099999998</v>
      </c>
      <c r="D443" s="314">
        <v>942.20256900000004</v>
      </c>
      <c r="E443" s="314">
        <v>2897.3604970000001</v>
      </c>
      <c r="F443" s="314">
        <v>19945.264754</v>
      </c>
      <c r="G443" s="314">
        <v>273.00934599999999</v>
      </c>
      <c r="H443" s="314">
        <v>5045.1952799999999</v>
      </c>
      <c r="I443" s="314">
        <v>0.6</v>
      </c>
      <c r="J443" s="314">
        <v>12249.594225000001</v>
      </c>
      <c r="K443" s="314">
        <v>0</v>
      </c>
      <c r="L443" s="304">
        <v>5692.6888630000003</v>
      </c>
      <c r="M443" s="314">
        <v>5512.4072990000004</v>
      </c>
      <c r="N443" s="304" t="s">
        <v>36</v>
      </c>
    </row>
    <row r="444" spans="1:14" s="321" customFormat="1" ht="9" customHeight="1">
      <c r="A444" s="379" t="s">
        <v>32</v>
      </c>
      <c r="B444" s="304">
        <f t="shared" si="23"/>
        <v>21457.638733999996</v>
      </c>
      <c r="C444" s="314">
        <v>6761.5437119999997</v>
      </c>
      <c r="D444" s="314">
        <v>423.65849800000001</v>
      </c>
      <c r="E444" s="314">
        <v>1246.402707</v>
      </c>
      <c r="F444" s="314">
        <v>7861.7452139999996</v>
      </c>
      <c r="G444" s="314">
        <v>415.04789599999998</v>
      </c>
      <c r="H444" s="314">
        <v>1152.6587420000001</v>
      </c>
      <c r="I444" s="314">
        <v>2.9365000000000001</v>
      </c>
      <c r="J444" s="314">
        <v>3439.075257</v>
      </c>
      <c r="K444" s="314">
        <v>151.08807300000001</v>
      </c>
      <c r="L444" s="304">
        <v>0</v>
      </c>
      <c r="M444" s="314">
        <v>3.482135</v>
      </c>
      <c r="N444" s="304" t="s">
        <v>36</v>
      </c>
    </row>
    <row r="445" spans="1:14" s="321" customFormat="1" ht="9" customHeight="1">
      <c r="A445" s="408" t="s">
        <v>33</v>
      </c>
      <c r="B445" s="323">
        <f t="shared" si="23"/>
        <v>21227.156723000004</v>
      </c>
      <c r="C445" s="328">
        <v>6835.8460750000004</v>
      </c>
      <c r="D445" s="328">
        <v>163.12871899999999</v>
      </c>
      <c r="E445" s="328">
        <v>453.84008799999998</v>
      </c>
      <c r="F445" s="328">
        <v>7965.2697120000003</v>
      </c>
      <c r="G445" s="328">
        <v>84.486830999999995</v>
      </c>
      <c r="H445" s="328">
        <v>1077.9280859999999</v>
      </c>
      <c r="I445" s="328">
        <v>183.73557400000001</v>
      </c>
      <c r="J445" s="328">
        <v>3213.7923649999998</v>
      </c>
      <c r="K445" s="328">
        <v>497.15701799999999</v>
      </c>
      <c r="L445" s="323">
        <v>751.97225500000002</v>
      </c>
      <c r="M445" s="328">
        <v>0</v>
      </c>
      <c r="N445" s="304" t="s">
        <v>36</v>
      </c>
    </row>
    <row r="446" spans="1:14" s="321" customFormat="1" ht="9" customHeight="1">
      <c r="A446" s="379"/>
      <c r="B446" s="315"/>
      <c r="C446" s="315"/>
      <c r="D446" s="315"/>
      <c r="E446" s="315"/>
      <c r="F446" s="315"/>
      <c r="G446" s="315"/>
      <c r="H446" s="315"/>
      <c r="I446" s="315"/>
      <c r="J446" s="315"/>
      <c r="K446" s="315"/>
      <c r="L446" s="315"/>
      <c r="M446" s="315"/>
      <c r="N446" s="304" t="s">
        <v>36</v>
      </c>
    </row>
    <row r="447" spans="1:14" s="321" customFormat="1" ht="9" customHeight="1">
      <c r="A447" s="333">
        <v>2010</v>
      </c>
      <c r="B447" s="407"/>
      <c r="C447" s="407"/>
      <c r="D447" s="407"/>
      <c r="E447" s="407"/>
      <c r="F447" s="407"/>
      <c r="G447" s="407"/>
      <c r="H447" s="407"/>
      <c r="I447" s="407"/>
      <c r="J447" s="407"/>
      <c r="K447" s="407"/>
      <c r="L447" s="407"/>
      <c r="M447" s="407"/>
      <c r="N447" s="304"/>
    </row>
    <row r="448" spans="1:14" s="321" customFormat="1" ht="9" customHeight="1">
      <c r="A448" s="306" t="s">
        <v>1</v>
      </c>
      <c r="B448" s="407">
        <f>SUM(B450:B481)</f>
        <v>1366158.0782709997</v>
      </c>
      <c r="C448" s="407">
        <f t="shared" ref="C448:M448" si="24">SUM(C450:C481)</f>
        <v>284849.71843000001</v>
      </c>
      <c r="D448" s="407">
        <f t="shared" si="24"/>
        <v>13746.200359999999</v>
      </c>
      <c r="E448" s="407">
        <f t="shared" si="24"/>
        <v>43598.814753999992</v>
      </c>
      <c r="F448" s="407">
        <f t="shared" si="24"/>
        <v>578450.89206400013</v>
      </c>
      <c r="G448" s="407">
        <f t="shared" si="24"/>
        <v>7047.2302400000008</v>
      </c>
      <c r="H448" s="407">
        <f t="shared" si="24"/>
        <v>122004.91733299999</v>
      </c>
      <c r="I448" s="407">
        <f t="shared" si="24"/>
        <v>6126.6549590000004</v>
      </c>
      <c r="J448" s="407">
        <f t="shared" si="24"/>
        <v>216391.57130899996</v>
      </c>
      <c r="K448" s="407">
        <f t="shared" si="24"/>
        <v>43475.211311999992</v>
      </c>
      <c r="L448" s="407">
        <f t="shared" si="24"/>
        <v>37790.415609999996</v>
      </c>
      <c r="M448" s="407">
        <f t="shared" si="24"/>
        <v>12676.451900000002</v>
      </c>
      <c r="N448" s="304" t="s">
        <v>36</v>
      </c>
    </row>
    <row r="449" spans="1:14" s="321" customFormat="1" ht="3" customHeight="1">
      <c r="A449" s="333"/>
      <c r="B449" s="304"/>
      <c r="C449" s="304"/>
      <c r="D449" s="304"/>
      <c r="E449" s="304"/>
      <c r="F449" s="304"/>
      <c r="G449" s="304"/>
      <c r="H449" s="304"/>
      <c r="I449" s="304"/>
      <c r="J449" s="304"/>
      <c r="K449" s="304"/>
      <c r="L449" s="304"/>
      <c r="M449" s="304"/>
      <c r="N449" s="304" t="s">
        <v>36</v>
      </c>
    </row>
    <row r="450" spans="1:14" s="321" customFormat="1" ht="9" customHeight="1">
      <c r="A450" s="321" t="s">
        <v>2</v>
      </c>
      <c r="B450" s="303">
        <f>SUM(C450:M450)</f>
        <v>13440.704501000002</v>
      </c>
      <c r="C450" s="314">
        <v>1009.362913</v>
      </c>
      <c r="D450" s="314">
        <v>96.378275000000002</v>
      </c>
      <c r="E450" s="314">
        <v>306.95357200000001</v>
      </c>
      <c r="F450" s="314">
        <v>7304.3275610000001</v>
      </c>
      <c r="G450" s="314">
        <v>79.540342999999993</v>
      </c>
      <c r="H450" s="314">
        <v>2247.8006740000001</v>
      </c>
      <c r="I450" s="314">
        <v>7.9660000000000002</v>
      </c>
      <c r="J450" s="314">
        <v>2113.1481010000002</v>
      </c>
      <c r="K450" s="314">
        <v>275.22706199999999</v>
      </c>
      <c r="L450" s="304">
        <v>0</v>
      </c>
      <c r="M450" s="314">
        <v>0</v>
      </c>
      <c r="N450" s="304" t="s">
        <v>36</v>
      </c>
    </row>
    <row r="451" spans="1:14" s="321" customFormat="1" ht="9" customHeight="1">
      <c r="A451" s="321" t="s">
        <v>3</v>
      </c>
      <c r="B451" s="304">
        <f t="shared" ref="B451:B481" si="25">SUM(C451:M451)</f>
        <v>31857.992165</v>
      </c>
      <c r="C451" s="314">
        <v>8911.6767720000007</v>
      </c>
      <c r="D451" s="314">
        <v>536.31579199999999</v>
      </c>
      <c r="E451" s="314">
        <v>834.37243000000001</v>
      </c>
      <c r="F451" s="314">
        <v>14251.822921000001</v>
      </c>
      <c r="G451" s="314">
        <v>1267.984618</v>
      </c>
      <c r="H451" s="314">
        <v>1080.6811949999999</v>
      </c>
      <c r="I451" s="314">
        <v>0</v>
      </c>
      <c r="J451" s="314">
        <v>4613.0246079999997</v>
      </c>
      <c r="K451" s="314">
        <v>334.18507</v>
      </c>
      <c r="L451" s="304">
        <v>0</v>
      </c>
      <c r="M451" s="314">
        <v>27.928758999999999</v>
      </c>
      <c r="N451" s="304" t="s">
        <v>36</v>
      </c>
    </row>
    <row r="452" spans="1:14" s="321" customFormat="1" ht="9" customHeight="1">
      <c r="A452" s="321" t="s">
        <v>4</v>
      </c>
      <c r="B452" s="304">
        <f t="shared" si="25"/>
        <v>9556.3115039999993</v>
      </c>
      <c r="C452" s="314">
        <v>595.79249600000003</v>
      </c>
      <c r="D452" s="314">
        <v>76.116112999999999</v>
      </c>
      <c r="E452" s="314">
        <v>184.17119199999999</v>
      </c>
      <c r="F452" s="314">
        <v>6225.3043799999996</v>
      </c>
      <c r="G452" s="314">
        <v>18.101073</v>
      </c>
      <c r="H452" s="314">
        <v>336.608158</v>
      </c>
      <c r="I452" s="314">
        <v>381.18317500000001</v>
      </c>
      <c r="J452" s="314">
        <v>1175.596951</v>
      </c>
      <c r="K452" s="314">
        <v>563.43796599999996</v>
      </c>
      <c r="L452" s="304">
        <v>0</v>
      </c>
      <c r="M452" s="314">
        <v>0</v>
      </c>
      <c r="N452" s="304" t="s">
        <v>36</v>
      </c>
    </row>
    <row r="453" spans="1:14" s="321" customFormat="1" ht="9" customHeight="1">
      <c r="A453" s="408" t="s">
        <v>5</v>
      </c>
      <c r="B453" s="323">
        <f t="shared" si="25"/>
        <v>14829.577981</v>
      </c>
      <c r="C453" s="328">
        <v>4166.7569999999996</v>
      </c>
      <c r="D453" s="328">
        <v>222.84399999999999</v>
      </c>
      <c r="E453" s="328">
        <v>762.06799999999998</v>
      </c>
      <c r="F453" s="328">
        <v>5834.3501500000002</v>
      </c>
      <c r="G453" s="328">
        <v>43.542000000000002</v>
      </c>
      <c r="H453" s="328">
        <v>996.69103199999995</v>
      </c>
      <c r="I453" s="328">
        <v>0</v>
      </c>
      <c r="J453" s="328">
        <v>2489.2167989999998</v>
      </c>
      <c r="K453" s="328">
        <v>314.10899999999998</v>
      </c>
      <c r="L453" s="323">
        <v>0</v>
      </c>
      <c r="M453" s="328">
        <v>0</v>
      </c>
      <c r="N453" s="304" t="s">
        <v>36</v>
      </c>
    </row>
    <row r="454" spans="1:14" s="321" customFormat="1" ht="9" customHeight="1">
      <c r="A454" s="379" t="s">
        <v>6</v>
      </c>
      <c r="B454" s="304">
        <f t="shared" si="25"/>
        <v>50238.350655000002</v>
      </c>
      <c r="C454" s="314">
        <v>11319.568655999999</v>
      </c>
      <c r="D454" s="314">
        <v>446.47606400000001</v>
      </c>
      <c r="E454" s="314">
        <v>1103.961845</v>
      </c>
      <c r="F454" s="314">
        <v>10044.151533</v>
      </c>
      <c r="G454" s="314">
        <v>388.194819</v>
      </c>
      <c r="H454" s="314">
        <v>19150.659625</v>
      </c>
      <c r="I454" s="314">
        <v>0</v>
      </c>
      <c r="J454" s="314">
        <v>3782.1020290000001</v>
      </c>
      <c r="K454" s="314">
        <v>2494.4544649999998</v>
      </c>
      <c r="L454" s="304">
        <v>1508.7816190000001</v>
      </c>
      <c r="M454" s="314">
        <v>0</v>
      </c>
      <c r="N454" s="304" t="s">
        <v>36</v>
      </c>
    </row>
    <row r="455" spans="1:14" s="321" customFormat="1" ht="9" customHeight="1">
      <c r="A455" s="379" t="s">
        <v>7</v>
      </c>
      <c r="B455" s="304">
        <f t="shared" si="25"/>
        <v>8826.8240530000003</v>
      </c>
      <c r="C455" s="314">
        <v>1030.3410389999999</v>
      </c>
      <c r="D455" s="314">
        <v>104.381857</v>
      </c>
      <c r="E455" s="314">
        <v>180.81434999999999</v>
      </c>
      <c r="F455" s="314">
        <v>5336.2883229999998</v>
      </c>
      <c r="G455" s="314">
        <v>3.9046029999999998</v>
      </c>
      <c r="H455" s="314">
        <v>824.14124400000003</v>
      </c>
      <c r="I455" s="314">
        <v>0</v>
      </c>
      <c r="J455" s="314">
        <v>1249.408518</v>
      </c>
      <c r="K455" s="314">
        <v>75.592125999999993</v>
      </c>
      <c r="L455" s="304">
        <v>3.1921050000000002</v>
      </c>
      <c r="M455" s="314">
        <v>18.759888</v>
      </c>
      <c r="N455" s="304" t="s">
        <v>36</v>
      </c>
    </row>
    <row r="456" spans="1:14" s="321" customFormat="1" ht="9" customHeight="1">
      <c r="A456" s="379" t="s">
        <v>8</v>
      </c>
      <c r="B456" s="304">
        <f t="shared" si="25"/>
        <v>57417.860265000003</v>
      </c>
      <c r="C456" s="314">
        <v>7501.1943309999997</v>
      </c>
      <c r="D456" s="314">
        <v>674.33331199999998</v>
      </c>
      <c r="E456" s="314">
        <v>1226.4843860000001</v>
      </c>
      <c r="F456" s="314">
        <v>29467.482885000001</v>
      </c>
      <c r="G456" s="314">
        <v>185.56160800000001</v>
      </c>
      <c r="H456" s="314">
        <v>4014.6234180000001</v>
      </c>
      <c r="I456" s="314">
        <v>904.58576700000003</v>
      </c>
      <c r="J456" s="314">
        <v>10077.617093999999</v>
      </c>
      <c r="K456" s="314">
        <v>1810.389848</v>
      </c>
      <c r="L456" s="304">
        <v>1555.587616</v>
      </c>
      <c r="M456" s="314">
        <v>0</v>
      </c>
      <c r="N456" s="304" t="s">
        <v>36</v>
      </c>
    </row>
    <row r="457" spans="1:14" s="321" customFormat="1" ht="9" customHeight="1">
      <c r="A457" s="408" t="s">
        <v>9</v>
      </c>
      <c r="B457" s="323">
        <f t="shared" si="25"/>
        <v>40480.059519000002</v>
      </c>
      <c r="C457" s="328">
        <v>6620.8093310000004</v>
      </c>
      <c r="D457" s="328">
        <v>386.842333</v>
      </c>
      <c r="E457" s="328">
        <v>1314.5449920000001</v>
      </c>
      <c r="F457" s="328">
        <v>21924.611288</v>
      </c>
      <c r="G457" s="328">
        <v>78.114417000000003</v>
      </c>
      <c r="H457" s="328">
        <v>2817.5811050000002</v>
      </c>
      <c r="I457" s="328">
        <v>0</v>
      </c>
      <c r="J457" s="328">
        <v>6244.5671089999996</v>
      </c>
      <c r="K457" s="328">
        <v>827.30490399999996</v>
      </c>
      <c r="L457" s="323">
        <v>265.68403999999998</v>
      </c>
      <c r="M457" s="328">
        <v>0</v>
      </c>
      <c r="N457" s="304" t="s">
        <v>36</v>
      </c>
    </row>
    <row r="458" spans="1:14" s="321" customFormat="1" ht="9" customHeight="1">
      <c r="A458" s="379" t="s">
        <v>198</v>
      </c>
      <c r="B458" s="304">
        <f t="shared" si="25"/>
        <v>130541.3962</v>
      </c>
      <c r="C458" s="314">
        <v>22532.946496</v>
      </c>
      <c r="D458" s="314">
        <v>3049.0417459999999</v>
      </c>
      <c r="E458" s="314">
        <v>9914.5765279999996</v>
      </c>
      <c r="F458" s="314">
        <v>42028.851656999999</v>
      </c>
      <c r="G458" s="314">
        <v>1319.02118</v>
      </c>
      <c r="H458" s="314">
        <v>1739.3326930000001</v>
      </c>
      <c r="I458" s="314">
        <v>138.70787100000001</v>
      </c>
      <c r="J458" s="314">
        <v>41553.665099999998</v>
      </c>
      <c r="K458" s="314">
        <v>6751.3111879999997</v>
      </c>
      <c r="L458" s="304">
        <v>1513.9417410000001</v>
      </c>
      <c r="M458" s="314">
        <v>0</v>
      </c>
      <c r="N458" s="304" t="s">
        <v>36</v>
      </c>
    </row>
    <row r="459" spans="1:14" s="321" customFormat="1" ht="9" customHeight="1">
      <c r="A459" s="379" t="s">
        <v>11</v>
      </c>
      <c r="B459" s="304">
        <f t="shared" si="25"/>
        <v>20196.348387000002</v>
      </c>
      <c r="C459" s="314">
        <v>2813.2959850000002</v>
      </c>
      <c r="D459" s="314">
        <v>168.05086700000001</v>
      </c>
      <c r="E459" s="314">
        <v>347.64219500000002</v>
      </c>
      <c r="F459" s="314">
        <v>10955.154393999999</v>
      </c>
      <c r="G459" s="314">
        <v>94.386324999999999</v>
      </c>
      <c r="H459" s="314">
        <v>2671.5095689999998</v>
      </c>
      <c r="I459" s="314">
        <v>0</v>
      </c>
      <c r="J459" s="314">
        <v>2655.8193930000002</v>
      </c>
      <c r="K459" s="314">
        <v>476.46220699999998</v>
      </c>
      <c r="L459" s="304">
        <v>14.027452</v>
      </c>
      <c r="M459" s="314">
        <v>0</v>
      </c>
      <c r="N459" s="304" t="s">
        <v>36</v>
      </c>
    </row>
    <row r="460" spans="1:14" s="321" customFormat="1" ht="9" customHeight="1">
      <c r="A460" s="379" t="s">
        <v>12</v>
      </c>
      <c r="B460" s="304">
        <f t="shared" si="25"/>
        <v>48464.596473999998</v>
      </c>
      <c r="C460" s="314">
        <v>17033.244750000002</v>
      </c>
      <c r="D460" s="314">
        <v>362.83185600000002</v>
      </c>
      <c r="E460" s="314">
        <v>1926.7364379999999</v>
      </c>
      <c r="F460" s="314">
        <v>16049.161120000001</v>
      </c>
      <c r="G460" s="314">
        <v>409.57216199999999</v>
      </c>
      <c r="H460" s="314">
        <v>1940.169836</v>
      </c>
      <c r="I460" s="314">
        <v>0</v>
      </c>
      <c r="J460" s="314">
        <v>7575.2536929999997</v>
      </c>
      <c r="K460" s="314">
        <v>354.28875499999998</v>
      </c>
      <c r="L460" s="304">
        <v>2813.3378640000001</v>
      </c>
      <c r="M460" s="314">
        <v>0</v>
      </c>
      <c r="N460" s="304" t="s">
        <v>36</v>
      </c>
    </row>
    <row r="461" spans="1:14" s="321" customFormat="1" ht="9" customHeight="1">
      <c r="A461" s="408" t="s">
        <v>13</v>
      </c>
      <c r="B461" s="323">
        <f t="shared" si="25"/>
        <v>39798.484300000004</v>
      </c>
      <c r="C461" s="328">
        <v>2844.61508</v>
      </c>
      <c r="D461" s="328">
        <v>250.5394</v>
      </c>
      <c r="E461" s="328">
        <v>511.14787999999999</v>
      </c>
      <c r="F461" s="328">
        <v>26932.978309999999</v>
      </c>
      <c r="G461" s="328">
        <v>211.46848</v>
      </c>
      <c r="H461" s="328">
        <v>2071.9678899999999</v>
      </c>
      <c r="I461" s="328">
        <v>0</v>
      </c>
      <c r="J461" s="328">
        <v>6460.0179900000003</v>
      </c>
      <c r="K461" s="328">
        <v>515.74927000000002</v>
      </c>
      <c r="L461" s="323">
        <v>0</v>
      </c>
      <c r="M461" s="328">
        <v>0</v>
      </c>
      <c r="N461" s="304" t="s">
        <v>36</v>
      </c>
    </row>
    <row r="462" spans="1:14" s="321" customFormat="1" ht="9" customHeight="1">
      <c r="A462" s="379" t="s">
        <v>14</v>
      </c>
      <c r="B462" s="304">
        <f t="shared" si="25"/>
        <v>27396.671006999997</v>
      </c>
      <c r="C462" s="314">
        <v>1225.195181</v>
      </c>
      <c r="D462" s="314">
        <v>88.401045999999994</v>
      </c>
      <c r="E462" s="314">
        <v>337.90199799999999</v>
      </c>
      <c r="F462" s="314">
        <v>17328.873439999999</v>
      </c>
      <c r="G462" s="314">
        <v>1.946159</v>
      </c>
      <c r="H462" s="314">
        <v>2829.685563</v>
      </c>
      <c r="I462" s="314">
        <v>0</v>
      </c>
      <c r="J462" s="314">
        <v>4433.5016880000003</v>
      </c>
      <c r="K462" s="314">
        <v>378.21764000000002</v>
      </c>
      <c r="L462" s="304">
        <v>772.94829200000004</v>
      </c>
      <c r="M462" s="314">
        <v>0</v>
      </c>
      <c r="N462" s="304" t="s">
        <v>36</v>
      </c>
    </row>
    <row r="463" spans="1:14" s="321" customFormat="1" ht="9" customHeight="1">
      <c r="A463" s="379" t="s">
        <v>15</v>
      </c>
      <c r="B463" s="304">
        <f t="shared" si="25"/>
        <v>73161.157495000007</v>
      </c>
      <c r="C463" s="314">
        <v>23723.765926</v>
      </c>
      <c r="D463" s="314">
        <v>596.01597600000002</v>
      </c>
      <c r="E463" s="314">
        <v>1477.6723460000001</v>
      </c>
      <c r="F463" s="314">
        <v>27828.011446</v>
      </c>
      <c r="G463" s="314">
        <v>989.45076300000005</v>
      </c>
      <c r="H463" s="314">
        <v>2298.8939770000002</v>
      </c>
      <c r="I463" s="314">
        <v>0</v>
      </c>
      <c r="J463" s="314">
        <v>12192.350011</v>
      </c>
      <c r="K463" s="314">
        <v>1722.5761649999999</v>
      </c>
      <c r="L463" s="304">
        <v>2332.420885</v>
      </c>
      <c r="M463" s="314">
        <v>0</v>
      </c>
      <c r="N463" s="304" t="s">
        <v>36</v>
      </c>
    </row>
    <row r="464" spans="1:14" s="321" customFormat="1" ht="9" customHeight="1">
      <c r="A464" s="379" t="s">
        <v>16</v>
      </c>
      <c r="B464" s="304">
        <f t="shared" si="25"/>
        <v>171651.09480000002</v>
      </c>
      <c r="C464" s="314">
        <v>32100.2346</v>
      </c>
      <c r="D464" s="314">
        <v>768.50300000000004</v>
      </c>
      <c r="E464" s="314">
        <v>2588.5716550000002</v>
      </c>
      <c r="F464" s="314">
        <v>84760.470199999996</v>
      </c>
      <c r="G464" s="314">
        <v>170.2329</v>
      </c>
      <c r="H464" s="314">
        <v>12539.864299999999</v>
      </c>
      <c r="I464" s="314">
        <v>4035.4877999999999</v>
      </c>
      <c r="J464" s="314">
        <v>21344.606445000001</v>
      </c>
      <c r="K464" s="314">
        <v>8304.1043000000009</v>
      </c>
      <c r="L464" s="304">
        <v>5039.0195999999996</v>
      </c>
      <c r="M464" s="314">
        <v>0</v>
      </c>
      <c r="N464" s="304" t="s">
        <v>36</v>
      </c>
    </row>
    <row r="465" spans="1:14" s="321" customFormat="1" ht="9" customHeight="1">
      <c r="A465" s="408" t="s">
        <v>17</v>
      </c>
      <c r="B465" s="323">
        <f t="shared" si="25"/>
        <v>48321.3583</v>
      </c>
      <c r="C465" s="328">
        <v>20803.139028000001</v>
      </c>
      <c r="D465" s="328">
        <v>696.17305899999997</v>
      </c>
      <c r="E465" s="328">
        <v>1474.608999</v>
      </c>
      <c r="F465" s="328">
        <v>9907.3500690000001</v>
      </c>
      <c r="G465" s="328">
        <v>152.37433100000001</v>
      </c>
      <c r="H465" s="328">
        <v>6302.822494</v>
      </c>
      <c r="I465" s="328">
        <v>0</v>
      </c>
      <c r="J465" s="328">
        <v>6768.0234819999996</v>
      </c>
      <c r="K465" s="328">
        <v>2216.8668379999999</v>
      </c>
      <c r="L465" s="323">
        <v>0</v>
      </c>
      <c r="M465" s="328">
        <v>0</v>
      </c>
      <c r="N465" s="304" t="s">
        <v>36</v>
      </c>
    </row>
    <row r="466" spans="1:14" s="321" customFormat="1" ht="9" customHeight="1">
      <c r="A466" s="379" t="s">
        <v>18</v>
      </c>
      <c r="B466" s="304">
        <f t="shared" si="25"/>
        <v>19543.847999999998</v>
      </c>
      <c r="C466" s="314">
        <v>1000.2970299999999</v>
      </c>
      <c r="D466" s="314">
        <v>175.09975600000001</v>
      </c>
      <c r="E466" s="314">
        <v>159.57791</v>
      </c>
      <c r="F466" s="314">
        <v>10580.081536</v>
      </c>
      <c r="G466" s="314">
        <v>13.756512000000001</v>
      </c>
      <c r="H466" s="314">
        <v>2745.9639219999999</v>
      </c>
      <c r="I466" s="314">
        <v>0</v>
      </c>
      <c r="J466" s="314">
        <v>3275.279</v>
      </c>
      <c r="K466" s="314">
        <v>70.099000000000004</v>
      </c>
      <c r="L466" s="304">
        <v>1125.024334</v>
      </c>
      <c r="M466" s="314">
        <v>398.66899999999998</v>
      </c>
      <c r="N466" s="304" t="s">
        <v>36</v>
      </c>
    </row>
    <row r="467" spans="1:14" s="321" customFormat="1" ht="9" customHeight="1">
      <c r="A467" s="379" t="s">
        <v>19</v>
      </c>
      <c r="B467" s="304">
        <f t="shared" si="25"/>
        <v>15996.551568999999</v>
      </c>
      <c r="C467" s="314">
        <v>1768.932947</v>
      </c>
      <c r="D467" s="314">
        <v>226.06503599999999</v>
      </c>
      <c r="E467" s="314">
        <v>583.27500799999996</v>
      </c>
      <c r="F467" s="314">
        <v>8509.8909920000006</v>
      </c>
      <c r="G467" s="314">
        <v>17.231048999999999</v>
      </c>
      <c r="H467" s="314">
        <v>2472.9394419999999</v>
      </c>
      <c r="I467" s="314">
        <v>0</v>
      </c>
      <c r="J467" s="314">
        <v>1972.4233449999999</v>
      </c>
      <c r="K467" s="314">
        <v>234.95115799999999</v>
      </c>
      <c r="L467" s="304">
        <v>0</v>
      </c>
      <c r="M467" s="314">
        <v>210.842592</v>
      </c>
      <c r="N467" s="304" t="s">
        <v>36</v>
      </c>
    </row>
    <row r="468" spans="1:14" s="321" customFormat="1" ht="9" customHeight="1">
      <c r="A468" s="379" t="s">
        <v>20</v>
      </c>
      <c r="B468" s="304">
        <f t="shared" si="25"/>
        <v>59343.348959000003</v>
      </c>
      <c r="C468" s="314">
        <v>10060.231469</v>
      </c>
      <c r="D468" s="314">
        <v>235.72754599999999</v>
      </c>
      <c r="E468" s="314">
        <v>1893.003191</v>
      </c>
      <c r="F468" s="314">
        <v>25132.406727000001</v>
      </c>
      <c r="G468" s="314">
        <v>85.449515000000005</v>
      </c>
      <c r="H468" s="314">
        <v>7498.8172699999996</v>
      </c>
      <c r="I468" s="314">
        <v>0</v>
      </c>
      <c r="J468" s="314">
        <v>6670.5620440000002</v>
      </c>
      <c r="K468" s="314">
        <v>4923.6595150000003</v>
      </c>
      <c r="L468" s="304">
        <v>2843.4916819999999</v>
      </c>
      <c r="M468" s="314">
        <v>0</v>
      </c>
      <c r="N468" s="304" t="s">
        <v>36</v>
      </c>
    </row>
    <row r="469" spans="1:14" s="321" customFormat="1" ht="9" customHeight="1">
      <c r="A469" s="408" t="s">
        <v>21</v>
      </c>
      <c r="B469" s="323">
        <f t="shared" si="25"/>
        <v>51711.485999999997</v>
      </c>
      <c r="C469" s="328">
        <v>3680.7860000000001</v>
      </c>
      <c r="D469" s="328">
        <v>336.86799999999999</v>
      </c>
      <c r="E469" s="328">
        <v>1695.723</v>
      </c>
      <c r="F469" s="328">
        <v>23561.101999999999</v>
      </c>
      <c r="G469" s="328">
        <v>224.23699999999999</v>
      </c>
      <c r="H469" s="328">
        <v>8449.0020000000004</v>
      </c>
      <c r="I469" s="328">
        <v>0</v>
      </c>
      <c r="J469" s="328">
        <v>8176.8850000000002</v>
      </c>
      <c r="K469" s="328">
        <v>13.273999999999999</v>
      </c>
      <c r="L469" s="323">
        <v>2670.0169999999998</v>
      </c>
      <c r="M469" s="328">
        <v>2903.5920000000001</v>
      </c>
      <c r="N469" s="304" t="s">
        <v>36</v>
      </c>
    </row>
    <row r="470" spans="1:14" s="321" customFormat="1" ht="9" customHeight="1">
      <c r="A470" s="379" t="s">
        <v>22</v>
      </c>
      <c r="B470" s="304">
        <f t="shared" si="25"/>
        <v>54491.394199999995</v>
      </c>
      <c r="C470" s="314">
        <v>19580.8279</v>
      </c>
      <c r="D470" s="314">
        <v>510.20010000000002</v>
      </c>
      <c r="E470" s="314">
        <v>2026.7828999999999</v>
      </c>
      <c r="F470" s="314">
        <v>15158.513300000001</v>
      </c>
      <c r="G470" s="314">
        <v>101.03060000000001</v>
      </c>
      <c r="H470" s="314">
        <v>6475.6320999999998</v>
      </c>
      <c r="I470" s="314">
        <v>380.62310000000002</v>
      </c>
      <c r="J470" s="314">
        <v>9358.7335999999996</v>
      </c>
      <c r="K470" s="314">
        <v>604.02059999999994</v>
      </c>
      <c r="L470" s="316">
        <v>295.02999999999997</v>
      </c>
      <c r="M470" s="314">
        <v>0</v>
      </c>
      <c r="N470" s="304" t="s">
        <v>36</v>
      </c>
    </row>
    <row r="471" spans="1:14" s="321" customFormat="1" ht="9" customHeight="1">
      <c r="A471" s="379" t="s">
        <v>23</v>
      </c>
      <c r="B471" s="304">
        <f t="shared" si="25"/>
        <v>20840.840995000002</v>
      </c>
      <c r="C471" s="314">
        <v>1956.727846</v>
      </c>
      <c r="D471" s="314">
        <v>137.00580099999999</v>
      </c>
      <c r="E471" s="314">
        <v>788.13819799999999</v>
      </c>
      <c r="F471" s="314">
        <v>10384.300051</v>
      </c>
      <c r="G471" s="314">
        <v>36.276508999999997</v>
      </c>
      <c r="H471" s="314">
        <v>3963.2302829999999</v>
      </c>
      <c r="I471" s="314">
        <v>0</v>
      </c>
      <c r="J471" s="314">
        <v>3504.3828589999998</v>
      </c>
      <c r="K471" s="314">
        <v>70.779448000000002</v>
      </c>
      <c r="L471" s="304">
        <v>0</v>
      </c>
      <c r="M471" s="314">
        <v>0</v>
      </c>
      <c r="N471" s="304" t="s">
        <v>36</v>
      </c>
    </row>
    <row r="472" spans="1:14" s="321" customFormat="1" ht="9" customHeight="1">
      <c r="A472" s="379" t="s">
        <v>24</v>
      </c>
      <c r="B472" s="304">
        <f t="shared" si="25"/>
        <v>23018.067843999997</v>
      </c>
      <c r="C472" s="314">
        <v>1950.5462230000001</v>
      </c>
      <c r="D472" s="314">
        <v>271.862055</v>
      </c>
      <c r="E472" s="314">
        <v>1292.503258</v>
      </c>
      <c r="F472" s="314">
        <v>10710.153780000001</v>
      </c>
      <c r="G472" s="314">
        <v>70.539761999999996</v>
      </c>
      <c r="H472" s="314">
        <v>2353.1547340000002</v>
      </c>
      <c r="I472" s="314">
        <v>16.735918000000002</v>
      </c>
      <c r="J472" s="314">
        <v>2856.6566459999999</v>
      </c>
      <c r="K472" s="314">
        <v>3495.9154680000001</v>
      </c>
      <c r="L472" s="304">
        <v>0</v>
      </c>
      <c r="M472" s="314">
        <v>0</v>
      </c>
      <c r="N472" s="304" t="s">
        <v>36</v>
      </c>
    </row>
    <row r="473" spans="1:14" s="321" customFormat="1" ht="9" customHeight="1">
      <c r="A473" s="408" t="s">
        <v>25</v>
      </c>
      <c r="B473" s="323">
        <f t="shared" si="25"/>
        <v>27761.178</v>
      </c>
      <c r="C473" s="328">
        <v>4408.7700199999999</v>
      </c>
      <c r="D473" s="328">
        <v>135.004436</v>
      </c>
      <c r="E473" s="328">
        <v>366.48273899999998</v>
      </c>
      <c r="F473" s="328">
        <v>15602.771683000001</v>
      </c>
      <c r="G473" s="328">
        <v>14.310325000000001</v>
      </c>
      <c r="H473" s="328">
        <v>1068.5724</v>
      </c>
      <c r="I473" s="328">
        <v>119.761555</v>
      </c>
      <c r="J473" s="328">
        <v>4559.1370269999998</v>
      </c>
      <c r="K473" s="328">
        <v>300.62962900000002</v>
      </c>
      <c r="L473" s="323">
        <v>1185.738186</v>
      </c>
      <c r="M473" s="328">
        <v>0</v>
      </c>
      <c r="N473" s="304" t="s">
        <v>36</v>
      </c>
    </row>
    <row r="474" spans="1:14" s="321" customFormat="1" ht="9" customHeight="1">
      <c r="A474" s="379" t="s">
        <v>26</v>
      </c>
      <c r="B474" s="304">
        <f t="shared" si="25"/>
        <v>32447.179759999999</v>
      </c>
      <c r="C474" s="314">
        <v>3998.0839900000001</v>
      </c>
      <c r="D474" s="314">
        <v>91.900588999999997</v>
      </c>
      <c r="E474" s="314">
        <v>810.03776800000003</v>
      </c>
      <c r="F474" s="314">
        <v>21582.051555999999</v>
      </c>
      <c r="G474" s="314">
        <v>27.985913</v>
      </c>
      <c r="H474" s="314">
        <v>1718.4468509999999</v>
      </c>
      <c r="I474" s="314">
        <v>0</v>
      </c>
      <c r="J474" s="314">
        <v>4079.5131759999999</v>
      </c>
      <c r="K474" s="314">
        <v>139.15991700000001</v>
      </c>
      <c r="L474" s="304">
        <v>0</v>
      </c>
      <c r="M474" s="314">
        <v>0</v>
      </c>
      <c r="N474" s="304" t="s">
        <v>36</v>
      </c>
    </row>
    <row r="475" spans="1:14" s="321" customFormat="1" ht="9" customHeight="1">
      <c r="A475" s="379" t="s">
        <v>27</v>
      </c>
      <c r="B475" s="304">
        <f t="shared" si="25"/>
        <v>38992.61381000001</v>
      </c>
      <c r="C475" s="314">
        <v>5956.2477529999996</v>
      </c>
      <c r="D475" s="314">
        <v>742.362889</v>
      </c>
      <c r="E475" s="314">
        <v>1289.1258519999999</v>
      </c>
      <c r="F475" s="314">
        <v>18520.144705999999</v>
      </c>
      <c r="G475" s="314">
        <v>94.310775000000007</v>
      </c>
      <c r="H475" s="314">
        <v>4713.8795369999998</v>
      </c>
      <c r="I475" s="314">
        <v>0</v>
      </c>
      <c r="J475" s="314">
        <v>4460.555265</v>
      </c>
      <c r="K475" s="314">
        <v>1821.957772</v>
      </c>
      <c r="L475" s="304">
        <v>1394.0292609999999</v>
      </c>
      <c r="M475" s="314">
        <v>0</v>
      </c>
      <c r="N475" s="304" t="s">
        <v>36</v>
      </c>
    </row>
    <row r="476" spans="1:14" s="321" customFormat="1" ht="9" customHeight="1">
      <c r="A476" s="379" t="s">
        <v>28</v>
      </c>
      <c r="B476" s="304">
        <f t="shared" si="25"/>
        <v>35072.192519999997</v>
      </c>
      <c r="C476" s="314">
        <v>13132.282615</v>
      </c>
      <c r="D476" s="314">
        <v>593.32512399999996</v>
      </c>
      <c r="E476" s="314">
        <v>1391.3158860000001</v>
      </c>
      <c r="F476" s="314">
        <v>13176.630678</v>
      </c>
      <c r="G476" s="314">
        <v>381.54298999999997</v>
      </c>
      <c r="H476" s="314">
        <v>198.00825800000001</v>
      </c>
      <c r="I476" s="314">
        <v>0</v>
      </c>
      <c r="J476" s="314">
        <v>5769.9023049999996</v>
      </c>
      <c r="K476" s="314">
        <v>135.800308</v>
      </c>
      <c r="L476" s="304">
        <v>293.38435600000003</v>
      </c>
      <c r="M476" s="314">
        <v>0</v>
      </c>
      <c r="N476" s="304" t="s">
        <v>36</v>
      </c>
    </row>
    <row r="477" spans="1:14" s="321" customFormat="1" ht="9" customHeight="1">
      <c r="A477" s="408" t="s">
        <v>29</v>
      </c>
      <c r="B477" s="323">
        <f t="shared" si="25"/>
        <v>40126.596363999997</v>
      </c>
      <c r="C477" s="328">
        <v>3736.6793889999999</v>
      </c>
      <c r="D477" s="328">
        <v>85.315133000000003</v>
      </c>
      <c r="E477" s="328">
        <v>1839.7258830000001</v>
      </c>
      <c r="F477" s="328">
        <v>17695.908628000001</v>
      </c>
      <c r="G477" s="328">
        <v>0</v>
      </c>
      <c r="H477" s="328">
        <v>10839.045357999999</v>
      </c>
      <c r="I477" s="328">
        <v>0</v>
      </c>
      <c r="J477" s="328">
        <v>5222.0709669999997</v>
      </c>
      <c r="K477" s="328">
        <v>707.85100599999998</v>
      </c>
      <c r="L477" s="323">
        <v>0</v>
      </c>
      <c r="M477" s="328">
        <v>0</v>
      </c>
      <c r="N477" s="304" t="s">
        <v>36</v>
      </c>
    </row>
    <row r="478" spans="1:14" s="321" customFormat="1" ht="9" customHeight="1">
      <c r="A478" s="379" t="s">
        <v>30</v>
      </c>
      <c r="B478" s="304">
        <f t="shared" si="25"/>
        <v>17005.539949999998</v>
      </c>
      <c r="C478" s="314">
        <v>1604.871664</v>
      </c>
      <c r="D478" s="314">
        <v>115.924605</v>
      </c>
      <c r="E478" s="314">
        <v>201.76288299999999</v>
      </c>
      <c r="F478" s="314">
        <v>8060.0463769999997</v>
      </c>
      <c r="G478" s="314">
        <v>2.1444860000000001</v>
      </c>
      <c r="H478" s="314">
        <v>942.37221</v>
      </c>
      <c r="I478" s="314">
        <v>0</v>
      </c>
      <c r="J478" s="314">
        <v>2026.0076959999999</v>
      </c>
      <c r="K478" s="314">
        <v>0</v>
      </c>
      <c r="L478" s="304">
        <v>4006.1332630000002</v>
      </c>
      <c r="M478" s="314">
        <v>46.276766000000002</v>
      </c>
      <c r="N478" s="304" t="s">
        <v>36</v>
      </c>
    </row>
    <row r="479" spans="1:14" s="321" customFormat="1" ht="9" customHeight="1">
      <c r="A479" s="379" t="s">
        <v>31</v>
      </c>
      <c r="B479" s="304">
        <f t="shared" si="25"/>
        <v>98322.229388000007</v>
      </c>
      <c r="C479" s="314">
        <v>33416.363422000002</v>
      </c>
      <c r="D479" s="314">
        <v>1040.5157939999999</v>
      </c>
      <c r="E479" s="314">
        <v>2794.4970119999998</v>
      </c>
      <c r="F479" s="314">
        <v>26496.597105000001</v>
      </c>
      <c r="G479" s="314">
        <v>293.73994699999997</v>
      </c>
      <c r="H479" s="314">
        <v>3669.712481</v>
      </c>
      <c r="I479" s="314">
        <v>0</v>
      </c>
      <c r="J479" s="314">
        <v>12809.920639</v>
      </c>
      <c r="K479" s="314">
        <v>581.462357</v>
      </c>
      <c r="L479" s="304">
        <v>8158.6263140000001</v>
      </c>
      <c r="M479" s="314">
        <v>9060.7943169999999</v>
      </c>
      <c r="N479" s="304" t="s">
        <v>36</v>
      </c>
    </row>
    <row r="480" spans="1:14" s="321" customFormat="1" ht="9" customHeight="1">
      <c r="A480" s="379" t="s">
        <v>32</v>
      </c>
      <c r="B480" s="304">
        <f t="shared" si="25"/>
        <v>21768.189629</v>
      </c>
      <c r="C480" s="314">
        <v>6937.6147620000002</v>
      </c>
      <c r="D480" s="314">
        <v>342.13648599999999</v>
      </c>
      <c r="E480" s="314">
        <v>1208.5872099999999</v>
      </c>
      <c r="F480" s="314">
        <v>9003.5778169999994</v>
      </c>
      <c r="G480" s="314">
        <v>160.65893800000001</v>
      </c>
      <c r="H480" s="314">
        <v>204.738833</v>
      </c>
      <c r="I480" s="314">
        <v>0</v>
      </c>
      <c r="J480" s="314">
        <v>3613.7637450000002</v>
      </c>
      <c r="K480" s="314">
        <v>287.52325999999999</v>
      </c>
      <c r="L480" s="304">
        <v>0</v>
      </c>
      <c r="M480" s="314">
        <v>9.588578</v>
      </c>
      <c r="N480" s="304" t="s">
        <v>36</v>
      </c>
    </row>
    <row r="481" spans="1:14" s="321" customFormat="1" ht="9" customHeight="1">
      <c r="A481" s="408" t="s">
        <v>33</v>
      </c>
      <c r="B481" s="323">
        <f t="shared" si="25"/>
        <v>23538.033676999996</v>
      </c>
      <c r="C481" s="328">
        <v>7428.5158160000001</v>
      </c>
      <c r="D481" s="328">
        <v>183.642314</v>
      </c>
      <c r="E481" s="328">
        <v>766.04724999999996</v>
      </c>
      <c r="F481" s="328">
        <v>8097.5254510000004</v>
      </c>
      <c r="G481" s="328">
        <v>110.620138</v>
      </c>
      <c r="H481" s="328">
        <v>828.36888099999999</v>
      </c>
      <c r="I481" s="328">
        <v>141.60377299999999</v>
      </c>
      <c r="J481" s="328">
        <v>3307.858984</v>
      </c>
      <c r="K481" s="328">
        <v>2673.8510700000002</v>
      </c>
      <c r="L481" s="323">
        <v>0</v>
      </c>
      <c r="M481" s="328">
        <v>0</v>
      </c>
      <c r="N481" s="304" t="s">
        <v>36</v>
      </c>
    </row>
    <row r="482" spans="1:14" s="321" customFormat="1" ht="9" customHeight="1">
      <c r="A482" s="379"/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04" t="s">
        <v>36</v>
      </c>
    </row>
    <row r="483" spans="1:14" s="321" customFormat="1" ht="9" customHeight="1">
      <c r="A483" s="333">
        <v>2011</v>
      </c>
      <c r="B483" s="407"/>
      <c r="C483" s="407"/>
      <c r="D483" s="407"/>
      <c r="E483" s="407"/>
      <c r="F483" s="407"/>
      <c r="G483" s="407"/>
      <c r="H483" s="407"/>
      <c r="I483" s="407"/>
      <c r="J483" s="407"/>
      <c r="K483" s="407"/>
      <c r="L483" s="407"/>
      <c r="M483" s="407"/>
      <c r="N483" s="304"/>
    </row>
    <row r="484" spans="1:14" s="321" customFormat="1" ht="9" customHeight="1">
      <c r="A484" s="306" t="s">
        <v>1</v>
      </c>
      <c r="B484" s="407">
        <f>SUM(B486:B517)</f>
        <v>1514906.752972</v>
      </c>
      <c r="C484" s="407">
        <f t="shared" ref="C484:M484" si="26">SUM(C486:C517)</f>
        <v>314218.40064899996</v>
      </c>
      <c r="D484" s="407">
        <f t="shared" si="26"/>
        <v>15334.371057999999</v>
      </c>
      <c r="E484" s="407">
        <f t="shared" si="26"/>
        <v>46795.029553999993</v>
      </c>
      <c r="F484" s="407">
        <f t="shared" si="26"/>
        <v>623893.03169999993</v>
      </c>
      <c r="G484" s="407">
        <f t="shared" si="26"/>
        <v>10248.391879999997</v>
      </c>
      <c r="H484" s="407">
        <f t="shared" si="26"/>
        <v>96662.607078000015</v>
      </c>
      <c r="I484" s="407">
        <f t="shared" si="26"/>
        <v>7577.5994790000004</v>
      </c>
      <c r="J484" s="407">
        <f t="shared" si="26"/>
        <v>247734.79626300008</v>
      </c>
      <c r="K484" s="407">
        <f t="shared" si="26"/>
        <v>69904.895521000013</v>
      </c>
      <c r="L484" s="407">
        <f t="shared" si="26"/>
        <v>61583.900985999993</v>
      </c>
      <c r="M484" s="407">
        <f t="shared" si="26"/>
        <v>20953.728803999998</v>
      </c>
      <c r="N484" s="304" t="s">
        <v>36</v>
      </c>
    </row>
    <row r="485" spans="1:14" s="321" customFormat="1" ht="3" customHeight="1">
      <c r="A485" s="333"/>
      <c r="B485" s="304"/>
      <c r="C485" s="304"/>
      <c r="D485" s="304"/>
      <c r="E485" s="304"/>
      <c r="F485" s="304"/>
      <c r="G485" s="304"/>
      <c r="H485" s="304"/>
      <c r="I485" s="304"/>
      <c r="J485" s="304"/>
      <c r="K485" s="304"/>
      <c r="L485" s="304"/>
      <c r="M485" s="304"/>
      <c r="N485" s="304" t="s">
        <v>36</v>
      </c>
    </row>
    <row r="486" spans="1:14" s="321" customFormat="1" ht="9" customHeight="1">
      <c r="A486" s="321" t="s">
        <v>2</v>
      </c>
      <c r="B486" s="303">
        <f>SUM(C486:M486)</f>
        <v>16447.824000000001</v>
      </c>
      <c r="C486" s="304">
        <v>969.83466599999997</v>
      </c>
      <c r="D486" s="304">
        <v>144.622784</v>
      </c>
      <c r="E486" s="304">
        <v>306.481495</v>
      </c>
      <c r="F486" s="304">
        <v>7645.3379999999997</v>
      </c>
      <c r="G486" s="304">
        <v>97.964481000000006</v>
      </c>
      <c r="H486" s="304">
        <v>2605.4369999999999</v>
      </c>
      <c r="I486" s="304">
        <v>0.5</v>
      </c>
      <c r="J486" s="304">
        <v>2299.8919999999998</v>
      </c>
      <c r="K486" s="304">
        <v>278.459</v>
      </c>
      <c r="L486" s="304">
        <v>2099.294574</v>
      </c>
      <c r="M486" s="304">
        <v>0</v>
      </c>
      <c r="N486" s="304" t="s">
        <v>36</v>
      </c>
    </row>
    <row r="487" spans="1:14" s="321" customFormat="1" ht="9" customHeight="1">
      <c r="A487" s="321" t="s">
        <v>3</v>
      </c>
      <c r="B487" s="304">
        <f t="shared" ref="B487:B517" si="27">SUM(C487:M487)</f>
        <v>33789.101181999991</v>
      </c>
      <c r="C487" s="304">
        <v>9541.8339500000002</v>
      </c>
      <c r="D487" s="304">
        <v>513.19873800000005</v>
      </c>
      <c r="E487" s="304">
        <v>865.85166900000002</v>
      </c>
      <c r="F487" s="304">
        <v>15282.892848</v>
      </c>
      <c r="G487" s="304">
        <v>991.64744599999995</v>
      </c>
      <c r="H487" s="304">
        <v>984.14545199999998</v>
      </c>
      <c r="I487" s="304">
        <v>0</v>
      </c>
      <c r="J487" s="304">
        <v>4986.1392910000004</v>
      </c>
      <c r="K487" s="304">
        <v>515.85390600000005</v>
      </c>
      <c r="L487" s="304">
        <v>42.585939000000003</v>
      </c>
      <c r="M487" s="304">
        <v>64.951943</v>
      </c>
      <c r="N487" s="304" t="s">
        <v>36</v>
      </c>
    </row>
    <row r="488" spans="1:14" s="321" customFormat="1" ht="9" customHeight="1">
      <c r="A488" s="321" t="s">
        <v>4</v>
      </c>
      <c r="B488" s="304">
        <f t="shared" si="27"/>
        <v>11014.313983</v>
      </c>
      <c r="C488" s="304">
        <v>674.57678899999996</v>
      </c>
      <c r="D488" s="304">
        <v>77.881718000000006</v>
      </c>
      <c r="E488" s="304">
        <v>194.994587</v>
      </c>
      <c r="F488" s="304">
        <v>6926.2746749999997</v>
      </c>
      <c r="G488" s="304">
        <v>49.380811000000001</v>
      </c>
      <c r="H488" s="304">
        <v>552.66065900000001</v>
      </c>
      <c r="I488" s="304">
        <v>0</v>
      </c>
      <c r="J488" s="304">
        <v>1245.587689</v>
      </c>
      <c r="K488" s="304">
        <v>453.12957899999998</v>
      </c>
      <c r="L488" s="304">
        <v>839.82747600000005</v>
      </c>
      <c r="M488" s="304">
        <v>0</v>
      </c>
      <c r="N488" s="304" t="s">
        <v>36</v>
      </c>
    </row>
    <row r="489" spans="1:14" s="321" customFormat="1" ht="9" customHeight="1">
      <c r="A489" s="408" t="s">
        <v>5</v>
      </c>
      <c r="B489" s="323">
        <f t="shared" si="27"/>
        <v>16497.591999999997</v>
      </c>
      <c r="C489" s="323">
        <v>4387.0749999999998</v>
      </c>
      <c r="D489" s="323">
        <v>383.601</v>
      </c>
      <c r="E489" s="323">
        <v>868.98800000000006</v>
      </c>
      <c r="F489" s="323">
        <v>6473.0959999999995</v>
      </c>
      <c r="G489" s="323">
        <v>65.11</v>
      </c>
      <c r="H489" s="323">
        <v>1003.542</v>
      </c>
      <c r="I489" s="323">
        <v>0</v>
      </c>
      <c r="J489" s="323">
        <v>2958.4319999999998</v>
      </c>
      <c r="K489" s="323">
        <v>357.74799999999999</v>
      </c>
      <c r="L489" s="323">
        <v>0</v>
      </c>
      <c r="M489" s="323">
        <v>0</v>
      </c>
      <c r="N489" s="304" t="s">
        <v>36</v>
      </c>
    </row>
    <row r="490" spans="1:14" s="321" customFormat="1" ht="9" customHeight="1">
      <c r="A490" s="379" t="s">
        <v>6</v>
      </c>
      <c r="B490" s="304">
        <f t="shared" si="27"/>
        <v>65497.988577999997</v>
      </c>
      <c r="C490" s="305">
        <v>12497.426159000001</v>
      </c>
      <c r="D490" s="305">
        <v>332.39419700000002</v>
      </c>
      <c r="E490" s="305">
        <v>3120.1155600000002</v>
      </c>
      <c r="F490" s="305">
        <v>10907.675708999999</v>
      </c>
      <c r="G490" s="305">
        <v>220.787272</v>
      </c>
      <c r="H490" s="305">
        <v>9133.9315380000007</v>
      </c>
      <c r="I490" s="305">
        <v>0</v>
      </c>
      <c r="J490" s="305">
        <v>3891.5024779999999</v>
      </c>
      <c r="K490" s="305">
        <v>4566.812833</v>
      </c>
      <c r="L490" s="305">
        <v>539.72271499999999</v>
      </c>
      <c r="M490" s="305">
        <v>20287.620116999999</v>
      </c>
      <c r="N490" s="304" t="s">
        <v>36</v>
      </c>
    </row>
    <row r="491" spans="1:14" s="321" customFormat="1" ht="9" customHeight="1">
      <c r="A491" s="379" t="s">
        <v>7</v>
      </c>
      <c r="B491" s="304">
        <f t="shared" si="27"/>
        <v>11951.20948</v>
      </c>
      <c r="C491" s="305">
        <v>1167.089702</v>
      </c>
      <c r="D491" s="305">
        <v>133.40379999999999</v>
      </c>
      <c r="E491" s="305">
        <v>214.75900999999999</v>
      </c>
      <c r="F491" s="305">
        <v>7088.4058059999998</v>
      </c>
      <c r="G491" s="305">
        <v>8.0485389999999999</v>
      </c>
      <c r="H491" s="305">
        <v>1007.8030199999999</v>
      </c>
      <c r="I491" s="305">
        <v>0</v>
      </c>
      <c r="J491" s="305">
        <v>1371.913951</v>
      </c>
      <c r="K491" s="305">
        <v>92.520538000000002</v>
      </c>
      <c r="L491" s="305">
        <v>867.26511400000004</v>
      </c>
      <c r="M491" s="305">
        <v>0</v>
      </c>
      <c r="N491" s="304" t="s">
        <v>36</v>
      </c>
    </row>
    <row r="492" spans="1:14" s="321" customFormat="1" ht="9" customHeight="1">
      <c r="A492" s="379" t="s">
        <v>8</v>
      </c>
      <c r="B492" s="304">
        <f t="shared" si="27"/>
        <v>69552.471862000006</v>
      </c>
      <c r="C492" s="305">
        <v>10284.962909</v>
      </c>
      <c r="D492" s="305">
        <v>662.75914699999998</v>
      </c>
      <c r="E492" s="305">
        <v>1726.9576589999999</v>
      </c>
      <c r="F492" s="305">
        <v>30649.179186000001</v>
      </c>
      <c r="G492" s="305">
        <v>267.465665</v>
      </c>
      <c r="H492" s="305">
        <v>3160.3868480000001</v>
      </c>
      <c r="I492" s="305">
        <v>3091.8118039999999</v>
      </c>
      <c r="J492" s="305">
        <v>11744.633508999999</v>
      </c>
      <c r="K492" s="305">
        <v>1758.727889</v>
      </c>
      <c r="L492" s="305">
        <v>6205.5872460000001</v>
      </c>
      <c r="M492" s="305">
        <v>0</v>
      </c>
      <c r="N492" s="304" t="s">
        <v>36</v>
      </c>
    </row>
    <row r="493" spans="1:14" s="321" customFormat="1" ht="9" customHeight="1">
      <c r="A493" s="408" t="s">
        <v>9</v>
      </c>
      <c r="B493" s="323">
        <f t="shared" si="27"/>
        <v>44898.928832999991</v>
      </c>
      <c r="C493" s="323">
        <v>6957.3339880000003</v>
      </c>
      <c r="D493" s="323">
        <v>614.51700800000003</v>
      </c>
      <c r="E493" s="323">
        <v>2152.9094140000002</v>
      </c>
      <c r="F493" s="323">
        <v>25228.721576</v>
      </c>
      <c r="G493" s="323">
        <v>490.285574</v>
      </c>
      <c r="H493" s="323">
        <v>1473.16356</v>
      </c>
      <c r="I493" s="323">
        <v>0</v>
      </c>
      <c r="J493" s="323">
        <v>6270.1124579999996</v>
      </c>
      <c r="K493" s="323">
        <v>1587.1329860000001</v>
      </c>
      <c r="L493" s="323">
        <v>118.945775</v>
      </c>
      <c r="M493" s="323">
        <v>5.8064939999999998</v>
      </c>
      <c r="N493" s="304" t="s">
        <v>36</v>
      </c>
    </row>
    <row r="494" spans="1:14" s="321" customFormat="1" ht="9" customHeight="1">
      <c r="A494" s="379" t="s">
        <v>198</v>
      </c>
      <c r="B494" s="304">
        <f t="shared" si="27"/>
        <v>140452.4699</v>
      </c>
      <c r="C494" s="315">
        <v>25795.514443</v>
      </c>
      <c r="D494" s="315">
        <v>3187.1383369999999</v>
      </c>
      <c r="E494" s="315">
        <v>7989.7263569999996</v>
      </c>
      <c r="F494" s="315">
        <v>41402.481233999999</v>
      </c>
      <c r="G494" s="315">
        <v>1384.7293400000001</v>
      </c>
      <c r="H494" s="315">
        <v>2857.2814920000001</v>
      </c>
      <c r="I494" s="315">
        <v>62.329065999999997</v>
      </c>
      <c r="J494" s="315">
        <v>46058.190118999999</v>
      </c>
      <c r="K494" s="315">
        <v>8987.9730990000007</v>
      </c>
      <c r="L494" s="315">
        <v>2727.106413</v>
      </c>
      <c r="M494" s="315">
        <v>0</v>
      </c>
      <c r="N494" s="304" t="s">
        <v>36</v>
      </c>
    </row>
    <row r="495" spans="1:14" s="321" customFormat="1" ht="9" customHeight="1">
      <c r="A495" s="379" t="s">
        <v>11</v>
      </c>
      <c r="B495" s="304">
        <f t="shared" si="27"/>
        <v>22398.797868000005</v>
      </c>
      <c r="C495" s="305">
        <v>8736.6586310000002</v>
      </c>
      <c r="D495" s="305">
        <v>215.74276499999999</v>
      </c>
      <c r="E495" s="305">
        <v>546.99619700000005</v>
      </c>
      <c r="F495" s="305">
        <v>6650.4142659999998</v>
      </c>
      <c r="G495" s="305">
        <v>82.416923999999995</v>
      </c>
      <c r="H495" s="305">
        <v>2629.5090150000001</v>
      </c>
      <c r="I495" s="305">
        <v>0</v>
      </c>
      <c r="J495" s="305">
        <v>2933.067544</v>
      </c>
      <c r="K495" s="305">
        <v>593.61111600000004</v>
      </c>
      <c r="L495" s="305">
        <v>10.381410000000001</v>
      </c>
      <c r="M495" s="305">
        <v>0</v>
      </c>
      <c r="N495" s="304" t="s">
        <v>36</v>
      </c>
    </row>
    <row r="496" spans="1:14" s="321" customFormat="1" ht="9" customHeight="1">
      <c r="A496" s="379" t="s">
        <v>12</v>
      </c>
      <c r="B496" s="304">
        <f t="shared" si="27"/>
        <v>54474.415702000006</v>
      </c>
      <c r="C496" s="305">
        <v>18278.941594</v>
      </c>
      <c r="D496" s="305">
        <v>447.62679000000003</v>
      </c>
      <c r="E496" s="305">
        <v>2047.328086</v>
      </c>
      <c r="F496" s="305">
        <v>19253.605470999999</v>
      </c>
      <c r="G496" s="305">
        <v>829.07714599999997</v>
      </c>
      <c r="H496" s="305">
        <v>1879.1911640000001</v>
      </c>
      <c r="I496" s="305">
        <v>46.728797</v>
      </c>
      <c r="J496" s="305">
        <v>8794.8996260000004</v>
      </c>
      <c r="K496" s="305">
        <v>1024.9403199999999</v>
      </c>
      <c r="L496" s="305">
        <v>1872.0767080000001</v>
      </c>
      <c r="M496" s="305">
        <v>0</v>
      </c>
      <c r="N496" s="304" t="s">
        <v>36</v>
      </c>
    </row>
    <row r="497" spans="1:14" s="321" customFormat="1" ht="9" customHeight="1">
      <c r="A497" s="408" t="s">
        <v>13</v>
      </c>
      <c r="B497" s="323">
        <f t="shared" si="27"/>
        <v>43811.817200000005</v>
      </c>
      <c r="C497" s="323">
        <v>3413.0355439999998</v>
      </c>
      <c r="D497" s="323">
        <v>266.87740400000001</v>
      </c>
      <c r="E497" s="323">
        <v>714.72119199999997</v>
      </c>
      <c r="F497" s="323">
        <v>27054.128690000001</v>
      </c>
      <c r="G497" s="323">
        <v>173.43722</v>
      </c>
      <c r="H497" s="323">
        <v>3136.2930529999999</v>
      </c>
      <c r="I497" s="323">
        <v>54.108116000000003</v>
      </c>
      <c r="J497" s="323">
        <v>7679.8644109999996</v>
      </c>
      <c r="K497" s="323">
        <v>569.96750899999995</v>
      </c>
      <c r="L497" s="323">
        <v>749.38406099999997</v>
      </c>
      <c r="M497" s="323">
        <v>0</v>
      </c>
      <c r="N497" s="304" t="s">
        <v>36</v>
      </c>
    </row>
    <row r="498" spans="1:14" s="321" customFormat="1" ht="9" customHeight="1">
      <c r="A498" s="379" t="s">
        <v>14</v>
      </c>
      <c r="B498" s="304">
        <f t="shared" si="27"/>
        <v>31852.947441</v>
      </c>
      <c r="C498" s="305">
        <v>1463.431313</v>
      </c>
      <c r="D498" s="305">
        <v>136.853735</v>
      </c>
      <c r="E498" s="305">
        <v>657.00871500000005</v>
      </c>
      <c r="F498" s="305">
        <v>20742.940050000001</v>
      </c>
      <c r="G498" s="305">
        <v>111.51439499999999</v>
      </c>
      <c r="H498" s="305">
        <v>2605.1207519999998</v>
      </c>
      <c r="I498" s="305">
        <v>0</v>
      </c>
      <c r="J498" s="305">
        <v>5181.1348109999999</v>
      </c>
      <c r="K498" s="305">
        <v>375.82519200000002</v>
      </c>
      <c r="L498" s="305">
        <v>579.11847799999998</v>
      </c>
      <c r="M498" s="305">
        <v>0</v>
      </c>
      <c r="N498" s="304" t="s">
        <v>36</v>
      </c>
    </row>
    <row r="499" spans="1:14" s="321" customFormat="1" ht="9" customHeight="1">
      <c r="A499" s="379" t="s">
        <v>15</v>
      </c>
      <c r="B499" s="304">
        <f t="shared" si="27"/>
        <v>78279.855165000001</v>
      </c>
      <c r="C499" s="305">
        <v>25571.700613000001</v>
      </c>
      <c r="D499" s="305">
        <v>653.01907000000006</v>
      </c>
      <c r="E499" s="305">
        <v>1608.2176440000001</v>
      </c>
      <c r="F499" s="305">
        <v>28690.483394999999</v>
      </c>
      <c r="G499" s="305">
        <v>2279.9600019999998</v>
      </c>
      <c r="H499" s="305">
        <v>888.22857899999997</v>
      </c>
      <c r="I499" s="305">
        <v>0</v>
      </c>
      <c r="J499" s="305">
        <v>13744.973212999999</v>
      </c>
      <c r="K499" s="305">
        <v>1887.9122990000001</v>
      </c>
      <c r="L499" s="305">
        <v>2955.3603499999999</v>
      </c>
      <c r="M499" s="305">
        <v>0</v>
      </c>
      <c r="N499" s="304" t="s">
        <v>36</v>
      </c>
    </row>
    <row r="500" spans="1:14" s="321" customFormat="1" ht="9" customHeight="1">
      <c r="A500" s="379" t="s">
        <v>16</v>
      </c>
      <c r="B500" s="304">
        <f t="shared" si="27"/>
        <v>184527.9258</v>
      </c>
      <c r="C500" s="305">
        <v>35039.843130000001</v>
      </c>
      <c r="D500" s="305">
        <v>1190.0358000000001</v>
      </c>
      <c r="E500" s="305">
        <v>2612.90067</v>
      </c>
      <c r="F500" s="305">
        <v>93190.528999999995</v>
      </c>
      <c r="G500" s="305">
        <v>119.7281</v>
      </c>
      <c r="H500" s="305">
        <v>12017.596299999999</v>
      </c>
      <c r="I500" s="305">
        <v>2596.3002000000001</v>
      </c>
      <c r="J500" s="305">
        <v>24628.974900000001</v>
      </c>
      <c r="K500" s="305">
        <v>8034.9236000000001</v>
      </c>
      <c r="L500" s="305">
        <v>5097.0941000000003</v>
      </c>
      <c r="M500" s="305">
        <v>0</v>
      </c>
      <c r="N500" s="304" t="s">
        <v>36</v>
      </c>
    </row>
    <row r="501" spans="1:14" s="321" customFormat="1" ht="9" customHeight="1">
      <c r="A501" s="408" t="s">
        <v>17</v>
      </c>
      <c r="B501" s="323">
        <f t="shared" si="27"/>
        <v>53751.245848999992</v>
      </c>
      <c r="C501" s="323">
        <v>22208.635058</v>
      </c>
      <c r="D501" s="323">
        <v>597.16461300000003</v>
      </c>
      <c r="E501" s="323">
        <v>1620.932961</v>
      </c>
      <c r="F501" s="323">
        <v>11178.856874999999</v>
      </c>
      <c r="G501" s="323">
        <v>90.830642999999995</v>
      </c>
      <c r="H501" s="323">
        <v>6392.9797529999996</v>
      </c>
      <c r="I501" s="323">
        <v>0</v>
      </c>
      <c r="J501" s="323">
        <v>7697.5785470000001</v>
      </c>
      <c r="K501" s="323">
        <v>2562.090627</v>
      </c>
      <c r="L501" s="323">
        <v>1402.176772</v>
      </c>
      <c r="M501" s="323">
        <v>0</v>
      </c>
      <c r="N501" s="304" t="s">
        <v>36</v>
      </c>
    </row>
    <row r="502" spans="1:14" s="321" customFormat="1" ht="9" customHeight="1">
      <c r="A502" s="379" t="s">
        <v>18</v>
      </c>
      <c r="B502" s="304">
        <f t="shared" si="27"/>
        <v>23701.328000000001</v>
      </c>
      <c r="C502" s="305">
        <v>1113.376771</v>
      </c>
      <c r="D502" s="305">
        <v>191.201356</v>
      </c>
      <c r="E502" s="305">
        <v>164.283863</v>
      </c>
      <c r="F502" s="305">
        <v>11651.152</v>
      </c>
      <c r="G502" s="305">
        <v>24.062760000000001</v>
      </c>
      <c r="H502" s="305">
        <v>4316.9639999999999</v>
      </c>
      <c r="I502" s="305">
        <v>0</v>
      </c>
      <c r="J502" s="305">
        <v>3579.1990000000001</v>
      </c>
      <c r="K502" s="305">
        <v>69.022000000000006</v>
      </c>
      <c r="L502" s="305">
        <v>1997.2159999999999</v>
      </c>
      <c r="M502" s="305">
        <v>594.85024999999996</v>
      </c>
      <c r="N502" s="304" t="s">
        <v>36</v>
      </c>
    </row>
    <row r="503" spans="1:14" s="321" customFormat="1" ht="9" customHeight="1">
      <c r="A503" s="379" t="s">
        <v>19</v>
      </c>
      <c r="B503" s="304">
        <f t="shared" si="27"/>
        <v>17627.753637000002</v>
      </c>
      <c r="C503" s="305">
        <v>2265.2039749999999</v>
      </c>
      <c r="D503" s="305">
        <v>150.14853199999999</v>
      </c>
      <c r="E503" s="305">
        <v>658.35593200000005</v>
      </c>
      <c r="F503" s="305">
        <v>10057.486747999999</v>
      </c>
      <c r="G503" s="305">
        <v>8.2301319999999993</v>
      </c>
      <c r="H503" s="305">
        <v>1074.831596</v>
      </c>
      <c r="I503" s="305">
        <v>0</v>
      </c>
      <c r="J503" s="305">
        <v>2278.7041770000001</v>
      </c>
      <c r="K503" s="305">
        <v>459.56721499999998</v>
      </c>
      <c r="L503" s="305">
        <v>675.22532999999999</v>
      </c>
      <c r="M503" s="305">
        <v>0</v>
      </c>
      <c r="N503" s="304" t="s">
        <v>36</v>
      </c>
    </row>
    <row r="504" spans="1:14" s="321" customFormat="1" ht="9" customHeight="1">
      <c r="A504" s="379" t="s">
        <v>20</v>
      </c>
      <c r="B504" s="304">
        <f t="shared" si="27"/>
        <v>71685.109267000007</v>
      </c>
      <c r="C504" s="305">
        <v>11495.045672</v>
      </c>
      <c r="D504" s="305">
        <v>287.04637100000002</v>
      </c>
      <c r="E504" s="305">
        <v>2474.6343999999999</v>
      </c>
      <c r="F504" s="305">
        <v>32354.443319999998</v>
      </c>
      <c r="G504" s="305">
        <v>706.53201300000001</v>
      </c>
      <c r="H504" s="305">
        <v>1143.6974170000001</v>
      </c>
      <c r="I504" s="305">
        <v>4</v>
      </c>
      <c r="J504" s="305">
        <v>9009.8062059999993</v>
      </c>
      <c r="K504" s="305">
        <v>11229.374868000001</v>
      </c>
      <c r="L504" s="305">
        <v>2980.529</v>
      </c>
      <c r="M504" s="305">
        <v>0</v>
      </c>
      <c r="N504" s="304" t="s">
        <v>36</v>
      </c>
    </row>
    <row r="505" spans="1:14" s="321" customFormat="1" ht="9" customHeight="1">
      <c r="A505" s="408" t="s">
        <v>21</v>
      </c>
      <c r="B505" s="323">
        <f t="shared" si="27"/>
        <v>55909.703000000001</v>
      </c>
      <c r="C505" s="323">
        <v>3451.3389999999999</v>
      </c>
      <c r="D505" s="323">
        <v>301.21100000000001</v>
      </c>
      <c r="E505" s="323">
        <v>2191.6579999999999</v>
      </c>
      <c r="F505" s="323">
        <v>26697.236000000001</v>
      </c>
      <c r="G505" s="323">
        <v>174.31200000000001</v>
      </c>
      <c r="H505" s="323">
        <v>4074.0039999999999</v>
      </c>
      <c r="I505" s="323">
        <v>0</v>
      </c>
      <c r="J505" s="323">
        <v>8901.2270000000008</v>
      </c>
      <c r="K505" s="323">
        <v>1560.6020000000001</v>
      </c>
      <c r="L505" s="323">
        <v>8558.1139999999996</v>
      </c>
      <c r="M505" s="323">
        <v>0</v>
      </c>
      <c r="N505" s="304" t="s">
        <v>36</v>
      </c>
    </row>
    <row r="506" spans="1:14" s="321" customFormat="1" ht="9" customHeight="1">
      <c r="A506" s="379" t="s">
        <v>22</v>
      </c>
      <c r="B506" s="304">
        <f t="shared" si="27"/>
        <v>60603.610609999996</v>
      </c>
      <c r="C506" s="305">
        <v>21364.720250999999</v>
      </c>
      <c r="D506" s="305">
        <v>543.94590300000004</v>
      </c>
      <c r="E506" s="305">
        <v>1848.951112</v>
      </c>
      <c r="F506" s="305">
        <v>20853.039975</v>
      </c>
      <c r="G506" s="305">
        <v>259.38364000000001</v>
      </c>
      <c r="H506" s="305">
        <v>3808.09229</v>
      </c>
      <c r="I506" s="305">
        <v>895.33221500000002</v>
      </c>
      <c r="J506" s="305">
        <v>10504.199854</v>
      </c>
      <c r="K506" s="305">
        <v>525.94537000000003</v>
      </c>
      <c r="L506" s="305">
        <v>0</v>
      </c>
      <c r="M506" s="305">
        <v>0</v>
      </c>
      <c r="N506" s="304" t="s">
        <v>36</v>
      </c>
    </row>
    <row r="507" spans="1:14" s="321" customFormat="1" ht="9" customHeight="1">
      <c r="A507" s="379" t="s">
        <v>23</v>
      </c>
      <c r="B507" s="304">
        <f t="shared" si="27"/>
        <v>23029.159646</v>
      </c>
      <c r="C507" s="305">
        <v>2033.9256310000001</v>
      </c>
      <c r="D507" s="305">
        <v>203.92272199999999</v>
      </c>
      <c r="E507" s="305">
        <v>999.90312700000004</v>
      </c>
      <c r="F507" s="305">
        <v>13649.789322000001</v>
      </c>
      <c r="G507" s="305">
        <v>291.80728900000003</v>
      </c>
      <c r="H507" s="305">
        <v>1006.609049</v>
      </c>
      <c r="I507" s="305">
        <v>9.3384</v>
      </c>
      <c r="J507" s="305">
        <v>4747.4327810000004</v>
      </c>
      <c r="K507" s="305">
        <v>86.431325000000001</v>
      </c>
      <c r="L507" s="305">
        <v>0</v>
      </c>
      <c r="M507" s="305">
        <v>0</v>
      </c>
      <c r="N507" s="304" t="s">
        <v>36</v>
      </c>
    </row>
    <row r="508" spans="1:14" s="321" customFormat="1" ht="9" customHeight="1">
      <c r="A508" s="379" t="s">
        <v>24</v>
      </c>
      <c r="B508" s="304">
        <f t="shared" si="27"/>
        <v>29908.394067000001</v>
      </c>
      <c r="C508" s="305">
        <v>1761.930323</v>
      </c>
      <c r="D508" s="305">
        <v>347.93481300000002</v>
      </c>
      <c r="E508" s="305">
        <v>1898.4421830000001</v>
      </c>
      <c r="F508" s="305">
        <v>11867.812655</v>
      </c>
      <c r="G508" s="305">
        <v>161.48547400000001</v>
      </c>
      <c r="H508" s="305">
        <v>1280.0663059999999</v>
      </c>
      <c r="I508" s="305">
        <v>268.52594900000003</v>
      </c>
      <c r="J508" s="305">
        <v>3507.799575</v>
      </c>
      <c r="K508" s="305">
        <v>8814.3967890000004</v>
      </c>
      <c r="L508" s="305">
        <v>0</v>
      </c>
      <c r="M508" s="305">
        <v>0</v>
      </c>
      <c r="N508" s="304" t="s">
        <v>36</v>
      </c>
    </row>
    <row r="509" spans="1:14" s="321" customFormat="1" ht="9" customHeight="1">
      <c r="A509" s="408" t="s">
        <v>25</v>
      </c>
      <c r="B509" s="323">
        <f t="shared" si="27"/>
        <v>30411.734</v>
      </c>
      <c r="C509" s="323">
        <v>4569.5197289999996</v>
      </c>
      <c r="D509" s="323">
        <v>174.28701799999999</v>
      </c>
      <c r="E509" s="323">
        <v>401.35299400000002</v>
      </c>
      <c r="F509" s="323">
        <v>18555.845293999999</v>
      </c>
      <c r="G509" s="323">
        <v>53.514131999999996</v>
      </c>
      <c r="H509" s="323">
        <v>1264.9362839999999</v>
      </c>
      <c r="I509" s="323">
        <v>0</v>
      </c>
      <c r="J509" s="323">
        <v>5056.9293479999997</v>
      </c>
      <c r="K509" s="323">
        <v>335.34920099999999</v>
      </c>
      <c r="L509" s="323">
        <v>0</v>
      </c>
      <c r="M509" s="323">
        <v>0</v>
      </c>
      <c r="N509" s="304" t="s">
        <v>36</v>
      </c>
    </row>
    <row r="510" spans="1:14" s="321" customFormat="1" ht="9" customHeight="1">
      <c r="A510" s="379" t="s">
        <v>26</v>
      </c>
      <c r="B510" s="304">
        <f t="shared" si="27"/>
        <v>34699.337023</v>
      </c>
      <c r="C510" s="305">
        <v>4105.6288169999998</v>
      </c>
      <c r="D510" s="305">
        <v>142.44117499999999</v>
      </c>
      <c r="E510" s="305">
        <v>757.095373</v>
      </c>
      <c r="F510" s="305">
        <v>20211.358100000001</v>
      </c>
      <c r="G510" s="305">
        <v>305.75025399999998</v>
      </c>
      <c r="H510" s="305">
        <v>4420.45406</v>
      </c>
      <c r="I510" s="305">
        <v>0</v>
      </c>
      <c r="J510" s="305">
        <v>4598.0417610000004</v>
      </c>
      <c r="K510" s="305">
        <v>146.37281400000001</v>
      </c>
      <c r="L510" s="305">
        <v>12.194668999999999</v>
      </c>
      <c r="M510" s="305">
        <v>0</v>
      </c>
      <c r="N510" s="304" t="s">
        <v>36</v>
      </c>
    </row>
    <row r="511" spans="1:14" s="321" customFormat="1" ht="9" customHeight="1">
      <c r="A511" s="379" t="s">
        <v>27</v>
      </c>
      <c r="B511" s="304">
        <f t="shared" si="27"/>
        <v>46017.527516000002</v>
      </c>
      <c r="C511" s="305">
        <v>6678.9766</v>
      </c>
      <c r="D511" s="305">
        <v>912.68740000000003</v>
      </c>
      <c r="E511" s="305">
        <v>1403.4257869999999</v>
      </c>
      <c r="F511" s="305">
        <v>19912.189878000001</v>
      </c>
      <c r="G511" s="305">
        <v>121.197339</v>
      </c>
      <c r="H511" s="305">
        <v>5305.8516300000001</v>
      </c>
      <c r="I511" s="305">
        <v>404.62317300000001</v>
      </c>
      <c r="J511" s="305">
        <v>4721.1556559999999</v>
      </c>
      <c r="K511" s="305">
        <v>6557.4200529999998</v>
      </c>
      <c r="L511" s="315">
        <v>0</v>
      </c>
      <c r="M511" s="305">
        <v>0</v>
      </c>
      <c r="N511" s="304" t="s">
        <v>36</v>
      </c>
    </row>
    <row r="512" spans="1:14" s="321" customFormat="1" ht="9" customHeight="1">
      <c r="A512" s="379" t="s">
        <v>28</v>
      </c>
      <c r="B512" s="304">
        <f t="shared" si="27"/>
        <v>38841.502174000001</v>
      </c>
      <c r="C512" s="305">
        <v>13735.087463</v>
      </c>
      <c r="D512" s="305">
        <v>846.11086699999998</v>
      </c>
      <c r="E512" s="305">
        <v>1379.3887999999999</v>
      </c>
      <c r="F512" s="305">
        <v>9636.8772649999992</v>
      </c>
      <c r="G512" s="305">
        <v>258.00495799999999</v>
      </c>
      <c r="H512" s="305">
        <v>1715.430394</v>
      </c>
      <c r="I512" s="305">
        <v>0</v>
      </c>
      <c r="J512" s="305">
        <v>9480.4203240000006</v>
      </c>
      <c r="K512" s="305">
        <v>160.52341200000001</v>
      </c>
      <c r="L512" s="305">
        <v>1629.6586910000001</v>
      </c>
      <c r="M512" s="305">
        <v>0</v>
      </c>
      <c r="N512" s="304" t="s">
        <v>36</v>
      </c>
    </row>
    <row r="513" spans="1:14" s="321" customFormat="1" ht="9" customHeight="1">
      <c r="A513" s="408" t="s">
        <v>29</v>
      </c>
      <c r="B513" s="323">
        <f t="shared" si="27"/>
        <v>39525.939136000008</v>
      </c>
      <c r="C513" s="323">
        <v>3856.6777099999999</v>
      </c>
      <c r="D513" s="323">
        <v>69.580900999999997</v>
      </c>
      <c r="E513" s="323">
        <v>967.66510700000003</v>
      </c>
      <c r="F513" s="323">
        <v>18145.497105999999</v>
      </c>
      <c r="G513" s="323">
        <v>0</v>
      </c>
      <c r="H513" s="323">
        <v>7062.2023090000002</v>
      </c>
      <c r="I513" s="323">
        <v>0</v>
      </c>
      <c r="J513" s="323">
        <v>5497.209664</v>
      </c>
      <c r="K513" s="323">
        <v>825.92284900000004</v>
      </c>
      <c r="L513" s="323">
        <v>3101.1834899999999</v>
      </c>
      <c r="M513" s="323">
        <v>0</v>
      </c>
      <c r="N513" s="304" t="s">
        <v>36</v>
      </c>
    </row>
    <row r="514" spans="1:14" s="321" customFormat="1" ht="9" customHeight="1">
      <c r="A514" s="379" t="s">
        <v>30</v>
      </c>
      <c r="B514" s="304">
        <f t="shared" si="27"/>
        <v>16516.005662</v>
      </c>
      <c r="C514" s="305">
        <v>1599.1763699999999</v>
      </c>
      <c r="D514" s="305">
        <v>119.79784100000001</v>
      </c>
      <c r="E514" s="305">
        <v>180.13558599999999</v>
      </c>
      <c r="F514" s="305">
        <v>9123.5792230000006</v>
      </c>
      <c r="G514" s="305">
        <v>25.873087000000002</v>
      </c>
      <c r="H514" s="305">
        <v>1005.410397</v>
      </c>
      <c r="I514" s="305">
        <v>0</v>
      </c>
      <c r="J514" s="305">
        <v>2283.0002140000001</v>
      </c>
      <c r="K514" s="305">
        <v>0</v>
      </c>
      <c r="L514" s="305">
        <v>2179.032944</v>
      </c>
      <c r="M514" s="305">
        <v>0</v>
      </c>
      <c r="N514" s="304" t="s">
        <v>36</v>
      </c>
    </row>
    <row r="515" spans="1:14" s="321" customFormat="1" ht="9" customHeight="1">
      <c r="A515" s="379" t="s">
        <v>31</v>
      </c>
      <c r="B515" s="304">
        <f t="shared" si="27"/>
        <v>97610.841829000012</v>
      </c>
      <c r="C515" s="305">
        <v>33644.521477000002</v>
      </c>
      <c r="D515" s="305">
        <v>840.59139200000004</v>
      </c>
      <c r="E515" s="305">
        <v>2177.3520100000001</v>
      </c>
      <c r="F515" s="305">
        <v>23967.520312000001</v>
      </c>
      <c r="G515" s="305">
        <v>396.3</v>
      </c>
      <c r="H515" s="305">
        <v>5770.3</v>
      </c>
      <c r="I515" s="305">
        <v>0</v>
      </c>
      <c r="J515" s="305">
        <v>14338.078552000001</v>
      </c>
      <c r="K515" s="305">
        <v>2140.5362570000002</v>
      </c>
      <c r="L515" s="305">
        <v>14335.641829</v>
      </c>
      <c r="M515" s="305">
        <v>0</v>
      </c>
      <c r="N515" s="304" t="s">
        <v>36</v>
      </c>
    </row>
    <row r="516" spans="1:14" s="321" customFormat="1" ht="9" customHeight="1">
      <c r="A516" s="379" t="s">
        <v>32</v>
      </c>
      <c r="B516" s="304">
        <f t="shared" si="27"/>
        <v>24157.128063999997</v>
      </c>
      <c r="C516" s="305">
        <v>7472.8881229999997</v>
      </c>
      <c r="D516" s="305">
        <v>441.67187200000001</v>
      </c>
      <c r="E516" s="305">
        <v>1503.8932689999999</v>
      </c>
      <c r="F516" s="305">
        <v>9347.0138200000001</v>
      </c>
      <c r="G516" s="305">
        <v>138.742357</v>
      </c>
      <c r="H516" s="305">
        <v>231.39599699999999</v>
      </c>
      <c r="I516" s="305">
        <v>8.282159</v>
      </c>
      <c r="J516" s="305">
        <v>3871.8065499999998</v>
      </c>
      <c r="K516" s="305">
        <v>1131.7560149999999</v>
      </c>
      <c r="L516" s="305">
        <v>9.1779019999999996</v>
      </c>
      <c r="M516" s="305">
        <v>0.5</v>
      </c>
      <c r="N516" s="304" t="s">
        <v>36</v>
      </c>
    </row>
    <row r="517" spans="1:14" s="321" customFormat="1" ht="9" customHeight="1">
      <c r="A517" s="408" t="s">
        <v>33</v>
      </c>
      <c r="B517" s="323">
        <f t="shared" si="27"/>
        <v>25462.774498000002</v>
      </c>
      <c r="C517" s="323">
        <v>8082.4892479999999</v>
      </c>
      <c r="D517" s="323">
        <v>204.95498900000001</v>
      </c>
      <c r="E517" s="323">
        <v>539.60279500000001</v>
      </c>
      <c r="F517" s="323">
        <v>9497.1679010000007</v>
      </c>
      <c r="G517" s="323">
        <v>60.812887000000003</v>
      </c>
      <c r="H517" s="323">
        <v>855.09116400000005</v>
      </c>
      <c r="I517" s="323">
        <v>135.71960000000001</v>
      </c>
      <c r="J517" s="323">
        <v>3872.8890540000002</v>
      </c>
      <c r="K517" s="323">
        <v>2214.0468599999999</v>
      </c>
      <c r="L517" s="323">
        <v>0</v>
      </c>
      <c r="M517" s="323">
        <v>0</v>
      </c>
      <c r="N517" s="304" t="s">
        <v>36</v>
      </c>
    </row>
    <row r="518" spans="1:14" s="321" customFormat="1" ht="9" customHeight="1">
      <c r="A518" s="379"/>
      <c r="B518" s="315"/>
      <c r="C518" s="315"/>
      <c r="D518" s="315"/>
      <c r="E518" s="315"/>
      <c r="F518" s="315"/>
      <c r="G518" s="315"/>
      <c r="H518" s="315"/>
      <c r="I518" s="315"/>
      <c r="J518" s="315"/>
      <c r="K518" s="315"/>
      <c r="L518" s="315"/>
      <c r="M518" s="315"/>
      <c r="N518" s="304" t="s">
        <v>36</v>
      </c>
    </row>
    <row r="519" spans="1:14" s="321" customFormat="1" ht="9" customHeight="1">
      <c r="A519" s="333">
        <v>2012</v>
      </c>
      <c r="B519" s="407"/>
      <c r="C519" s="407"/>
      <c r="D519" s="407"/>
      <c r="E519" s="407"/>
      <c r="F519" s="407"/>
      <c r="G519" s="407"/>
      <c r="H519" s="407"/>
      <c r="I519" s="407"/>
      <c r="J519" s="407"/>
      <c r="K519" s="407"/>
      <c r="L519" s="407"/>
      <c r="M519" s="407"/>
      <c r="N519" s="304"/>
    </row>
    <row r="520" spans="1:14" s="321" customFormat="1" ht="9" customHeight="1">
      <c r="A520" s="306" t="s">
        <v>1</v>
      </c>
      <c r="B520" s="410">
        <f>SUM(B522:B553)+1</f>
        <v>1581505.361546</v>
      </c>
      <c r="C520" s="407">
        <f t="shared" ref="C520:M520" si="28">SUM(C522:C553)</f>
        <v>338227.14368500002</v>
      </c>
      <c r="D520" s="407">
        <f t="shared" si="28"/>
        <v>17236.336750999999</v>
      </c>
      <c r="E520" s="407">
        <f t="shared" si="28"/>
        <v>58175.112631999997</v>
      </c>
      <c r="F520" s="407">
        <f t="shared" si="28"/>
        <v>684928.00096899981</v>
      </c>
      <c r="G520" s="407">
        <f t="shared" si="28"/>
        <v>12396.424063000002</v>
      </c>
      <c r="H520" s="407">
        <f t="shared" si="28"/>
        <v>87350.595249999998</v>
      </c>
      <c r="I520" s="407">
        <f t="shared" si="28"/>
        <v>7243.3128899999992</v>
      </c>
      <c r="J520" s="407">
        <f t="shared" si="28"/>
        <v>255393.92578000005</v>
      </c>
      <c r="K520" s="407">
        <f t="shared" si="28"/>
        <v>59707.682666000001</v>
      </c>
      <c r="L520" s="407">
        <f t="shared" si="28"/>
        <v>38300.230501999999</v>
      </c>
      <c r="M520" s="407">
        <f t="shared" si="28"/>
        <v>22545.596357999999</v>
      </c>
      <c r="N520" s="304" t="s">
        <v>36</v>
      </c>
    </row>
    <row r="521" spans="1:14" s="321" customFormat="1" ht="3" customHeight="1">
      <c r="A521" s="333"/>
      <c r="B521" s="304"/>
      <c r="C521" s="304"/>
      <c r="D521" s="304"/>
      <c r="E521" s="304"/>
      <c r="F521" s="304"/>
      <c r="G521" s="304"/>
      <c r="H521" s="304"/>
      <c r="I521" s="304"/>
      <c r="J521" s="304"/>
      <c r="K521" s="304"/>
      <c r="L521" s="304"/>
      <c r="M521" s="304"/>
      <c r="N521" s="304" t="s">
        <v>36</v>
      </c>
    </row>
    <row r="522" spans="1:14" s="321" customFormat="1" ht="9" customHeight="1">
      <c r="A522" s="321" t="s">
        <v>2</v>
      </c>
      <c r="B522" s="303">
        <f>SUM(C522:M522)</f>
        <v>18177.3</v>
      </c>
      <c r="C522" s="304">
        <v>1126.8602840000001</v>
      </c>
      <c r="D522" s="304">
        <v>143.452597</v>
      </c>
      <c r="E522" s="304">
        <v>330.59174200000001</v>
      </c>
      <c r="F522" s="304">
        <v>8225.0789999999997</v>
      </c>
      <c r="G522" s="304">
        <v>189.496364</v>
      </c>
      <c r="H522" s="304">
        <v>3596.6880000000001</v>
      </c>
      <c r="I522" s="304">
        <v>0</v>
      </c>
      <c r="J522" s="304">
        <v>2426.837</v>
      </c>
      <c r="K522" s="304">
        <v>217.44109499999999</v>
      </c>
      <c r="L522" s="304">
        <v>1920.853918</v>
      </c>
      <c r="M522" s="316">
        <v>0</v>
      </c>
      <c r="N522" s="304" t="s">
        <v>36</v>
      </c>
    </row>
    <row r="523" spans="1:14" s="321" customFormat="1" ht="9" customHeight="1">
      <c r="A523" s="321" t="s">
        <v>3</v>
      </c>
      <c r="B523" s="304">
        <f t="shared" ref="B523:B553" si="29">SUM(C523:M523)</f>
        <v>36767.964593999997</v>
      </c>
      <c r="C523" s="304">
        <v>11662.788166</v>
      </c>
      <c r="D523" s="304">
        <v>517.02065600000003</v>
      </c>
      <c r="E523" s="304">
        <v>812.24442299999998</v>
      </c>
      <c r="F523" s="304">
        <v>15411.588715</v>
      </c>
      <c r="G523" s="304">
        <v>262.74123200000002</v>
      </c>
      <c r="H523" s="304">
        <v>1942.751008</v>
      </c>
      <c r="I523" s="304">
        <v>0</v>
      </c>
      <c r="J523" s="304">
        <v>5206.3743260000001</v>
      </c>
      <c r="K523" s="304">
        <v>645.94478400000003</v>
      </c>
      <c r="L523" s="304">
        <v>306.51128399999999</v>
      </c>
      <c r="M523" s="304">
        <v>0</v>
      </c>
      <c r="N523" s="304" t="s">
        <v>36</v>
      </c>
    </row>
    <row r="524" spans="1:14" s="321" customFormat="1" ht="9" customHeight="1">
      <c r="A524" s="321" t="s">
        <v>4</v>
      </c>
      <c r="B524" s="304">
        <f t="shared" si="29"/>
        <v>11877.937090000001</v>
      </c>
      <c r="C524" s="304">
        <v>772.85895000000005</v>
      </c>
      <c r="D524" s="304">
        <v>112.960133</v>
      </c>
      <c r="E524" s="304">
        <v>221.640153</v>
      </c>
      <c r="F524" s="304">
        <v>7734.865785</v>
      </c>
      <c r="G524" s="304">
        <v>67.370375999999993</v>
      </c>
      <c r="H524" s="304">
        <v>1272.6847399999999</v>
      </c>
      <c r="I524" s="304">
        <v>0</v>
      </c>
      <c r="J524" s="304">
        <v>1320.591347</v>
      </c>
      <c r="K524" s="304">
        <v>374.96560599999998</v>
      </c>
      <c r="L524" s="304">
        <v>0</v>
      </c>
      <c r="M524" s="304">
        <v>0</v>
      </c>
      <c r="N524" s="304" t="s">
        <v>36</v>
      </c>
    </row>
    <row r="525" spans="1:14" s="321" customFormat="1" ht="9" customHeight="1">
      <c r="A525" s="408" t="s">
        <v>5</v>
      </c>
      <c r="B525" s="323">
        <f t="shared" si="29"/>
        <v>18904.627</v>
      </c>
      <c r="C525" s="323">
        <v>4557.3419999999996</v>
      </c>
      <c r="D525" s="323">
        <v>371.19200000000001</v>
      </c>
      <c r="E525" s="323">
        <v>1010.857</v>
      </c>
      <c r="F525" s="323">
        <v>7916.1639999999998</v>
      </c>
      <c r="G525" s="323">
        <v>69.680000000000007</v>
      </c>
      <c r="H525" s="323">
        <v>1048.9580000000001</v>
      </c>
      <c r="I525" s="323">
        <v>0</v>
      </c>
      <c r="J525" s="323">
        <v>3190.2539999999999</v>
      </c>
      <c r="K525" s="323">
        <v>740.18</v>
      </c>
      <c r="L525" s="323">
        <v>0</v>
      </c>
      <c r="M525" s="323">
        <v>0</v>
      </c>
      <c r="N525" s="304" t="s">
        <v>36</v>
      </c>
    </row>
    <row r="526" spans="1:14" s="321" customFormat="1" ht="9" customHeight="1">
      <c r="A526" s="379" t="s">
        <v>6</v>
      </c>
      <c r="B526" s="304">
        <f t="shared" si="29"/>
        <v>34958.497021999996</v>
      </c>
      <c r="C526" s="315">
        <v>13643.184626</v>
      </c>
      <c r="D526" s="315">
        <v>606.63534800000002</v>
      </c>
      <c r="E526" s="315">
        <v>2020.8195209999999</v>
      </c>
      <c r="F526" s="315">
        <v>6937.0246960000004</v>
      </c>
      <c r="G526" s="315">
        <v>85.990555000000001</v>
      </c>
      <c r="H526" s="315">
        <v>2744.8060390000001</v>
      </c>
      <c r="I526" s="315">
        <v>0</v>
      </c>
      <c r="J526" s="315">
        <v>3968.1181940000001</v>
      </c>
      <c r="K526" s="315">
        <v>2756.3270160000002</v>
      </c>
      <c r="L526" s="315">
        <v>1110.594339</v>
      </c>
      <c r="M526" s="315">
        <v>1084.9966879999999</v>
      </c>
      <c r="N526" s="304" t="s">
        <v>36</v>
      </c>
    </row>
    <row r="527" spans="1:14" s="321" customFormat="1" ht="9" customHeight="1">
      <c r="A527" s="379" t="s">
        <v>7</v>
      </c>
      <c r="B527" s="304">
        <f t="shared" si="29"/>
        <v>12176.163092999999</v>
      </c>
      <c r="C527" s="305">
        <v>1333.531909</v>
      </c>
      <c r="D527" s="305">
        <v>166.146388</v>
      </c>
      <c r="E527" s="305">
        <v>303.81376499999999</v>
      </c>
      <c r="F527" s="305">
        <v>7363.1297279999999</v>
      </c>
      <c r="G527" s="305">
        <v>140.01127500000001</v>
      </c>
      <c r="H527" s="305">
        <v>1265.2003890000001</v>
      </c>
      <c r="I527" s="305">
        <v>0</v>
      </c>
      <c r="J527" s="305">
        <v>1442.9215799999999</v>
      </c>
      <c r="K527" s="305">
        <v>161.40805900000001</v>
      </c>
      <c r="L527" s="305">
        <v>0</v>
      </c>
      <c r="M527" s="315">
        <v>0</v>
      </c>
      <c r="N527" s="304" t="s">
        <v>36</v>
      </c>
    </row>
    <row r="528" spans="1:14" s="321" customFormat="1" ht="9" customHeight="1">
      <c r="A528" s="379" t="s">
        <v>8</v>
      </c>
      <c r="B528" s="304">
        <f t="shared" si="29"/>
        <v>70463.278737999979</v>
      </c>
      <c r="C528" s="305">
        <v>9445.9744360000004</v>
      </c>
      <c r="D528" s="305">
        <v>439.36719900000003</v>
      </c>
      <c r="E528" s="305">
        <v>2794.2041979999999</v>
      </c>
      <c r="F528" s="305">
        <v>35092.311847999998</v>
      </c>
      <c r="G528" s="305">
        <v>227.43901700000001</v>
      </c>
      <c r="H528" s="305">
        <v>3010.0118349999998</v>
      </c>
      <c r="I528" s="305">
        <v>1265.074376</v>
      </c>
      <c r="J528" s="305">
        <v>15866.217875</v>
      </c>
      <c r="K528" s="305">
        <v>2322.6779540000002</v>
      </c>
      <c r="L528" s="305">
        <v>0</v>
      </c>
      <c r="M528" s="305">
        <v>0</v>
      </c>
      <c r="N528" s="304" t="s">
        <v>36</v>
      </c>
    </row>
    <row r="529" spans="1:14" s="321" customFormat="1" ht="9" customHeight="1">
      <c r="A529" s="408" t="s">
        <v>9</v>
      </c>
      <c r="B529" s="323">
        <f t="shared" si="29"/>
        <v>51822.018424000002</v>
      </c>
      <c r="C529" s="323">
        <v>8110.050088</v>
      </c>
      <c r="D529" s="323">
        <v>1016.337239</v>
      </c>
      <c r="E529" s="323">
        <v>2654.2325879999999</v>
      </c>
      <c r="F529" s="323">
        <v>27792.082524000001</v>
      </c>
      <c r="G529" s="323">
        <v>630.37548400000003</v>
      </c>
      <c r="H529" s="323">
        <v>2264.8309199999999</v>
      </c>
      <c r="I529" s="323">
        <v>0</v>
      </c>
      <c r="J529" s="323">
        <v>6951.7712369999999</v>
      </c>
      <c r="K529" s="323">
        <v>1574.5213719999999</v>
      </c>
      <c r="L529" s="323">
        <v>827.81697199999996</v>
      </c>
      <c r="M529" s="323">
        <v>0</v>
      </c>
      <c r="N529" s="304" t="s">
        <v>36</v>
      </c>
    </row>
    <row r="530" spans="1:14" s="321" customFormat="1" ht="9" customHeight="1">
      <c r="A530" s="379" t="s">
        <v>198</v>
      </c>
      <c r="B530" s="304">
        <f t="shared" si="29"/>
        <v>146005.12000000002</v>
      </c>
      <c r="C530" s="315">
        <v>27066.832534000001</v>
      </c>
      <c r="D530" s="315">
        <v>3269.489266</v>
      </c>
      <c r="E530" s="315">
        <v>10209.332367000001</v>
      </c>
      <c r="F530" s="315">
        <v>43282.387312999999</v>
      </c>
      <c r="G530" s="315">
        <v>1578.5768680000001</v>
      </c>
      <c r="H530" s="315">
        <v>2701.5332560000002</v>
      </c>
      <c r="I530" s="315">
        <v>186.732722</v>
      </c>
      <c r="J530" s="315">
        <v>46344.521070000003</v>
      </c>
      <c r="K530" s="315">
        <v>9049.6166250000006</v>
      </c>
      <c r="L530" s="315">
        <v>2316.0979790000001</v>
      </c>
      <c r="M530" s="315">
        <v>0</v>
      </c>
      <c r="N530" s="304" t="s">
        <v>36</v>
      </c>
    </row>
    <row r="531" spans="1:14" s="321" customFormat="1" ht="9" customHeight="1">
      <c r="A531" s="379" t="s">
        <v>11</v>
      </c>
      <c r="B531" s="304">
        <f t="shared" si="29"/>
        <v>22899.907087</v>
      </c>
      <c r="C531" s="315">
        <v>9094.2354039999991</v>
      </c>
      <c r="D531" s="315">
        <v>242.90411800000001</v>
      </c>
      <c r="E531" s="315">
        <v>608.70750199999998</v>
      </c>
      <c r="F531" s="315">
        <v>7861.187465</v>
      </c>
      <c r="G531" s="315">
        <v>388.902444</v>
      </c>
      <c r="H531" s="315">
        <v>1264.1065269999999</v>
      </c>
      <c r="I531" s="315">
        <v>0</v>
      </c>
      <c r="J531" s="315">
        <v>3032.904865</v>
      </c>
      <c r="K531" s="315">
        <v>387.36970400000001</v>
      </c>
      <c r="L531" s="315">
        <v>19.589058000000001</v>
      </c>
      <c r="M531" s="315">
        <v>0</v>
      </c>
      <c r="N531" s="304" t="s">
        <v>36</v>
      </c>
    </row>
    <row r="532" spans="1:14" s="321" customFormat="1" ht="9" customHeight="1">
      <c r="A532" s="379" t="s">
        <v>12</v>
      </c>
      <c r="B532" s="304">
        <f t="shared" si="29"/>
        <v>56297.359136999999</v>
      </c>
      <c r="C532" s="305">
        <v>19274.617783999998</v>
      </c>
      <c r="D532" s="305">
        <v>445.40964000000002</v>
      </c>
      <c r="E532" s="305">
        <v>2026.9842880000001</v>
      </c>
      <c r="F532" s="305">
        <v>20432.929812999999</v>
      </c>
      <c r="G532" s="305">
        <v>617.831549</v>
      </c>
      <c r="H532" s="305">
        <v>974.14956199999995</v>
      </c>
      <c r="I532" s="305">
        <v>50.949268000000004</v>
      </c>
      <c r="J532" s="305">
        <v>8679.3655149999995</v>
      </c>
      <c r="K532" s="305">
        <v>1134.9638749999999</v>
      </c>
      <c r="L532" s="305">
        <v>2660.157843</v>
      </c>
      <c r="M532" s="305">
        <v>0</v>
      </c>
      <c r="N532" s="304" t="s">
        <v>36</v>
      </c>
    </row>
    <row r="533" spans="1:14" s="321" customFormat="1" ht="9" customHeight="1">
      <c r="A533" s="408" t="s">
        <v>13</v>
      </c>
      <c r="B533" s="323">
        <f t="shared" si="29"/>
        <v>48498.804221999999</v>
      </c>
      <c r="C533" s="323">
        <v>3885.6658149999998</v>
      </c>
      <c r="D533" s="323">
        <v>256.28903000000003</v>
      </c>
      <c r="E533" s="323">
        <v>1218.8201979999999</v>
      </c>
      <c r="F533" s="323">
        <v>29147.466786000001</v>
      </c>
      <c r="G533" s="323">
        <v>262.89871399999998</v>
      </c>
      <c r="H533" s="323">
        <v>4009.264901</v>
      </c>
      <c r="I533" s="323">
        <v>0</v>
      </c>
      <c r="J533" s="323">
        <v>9162.6617659999993</v>
      </c>
      <c r="K533" s="323">
        <v>521.08302600000002</v>
      </c>
      <c r="L533" s="323">
        <v>0</v>
      </c>
      <c r="M533" s="323">
        <v>34.653986000000003</v>
      </c>
      <c r="N533" s="304" t="s">
        <v>36</v>
      </c>
    </row>
    <row r="534" spans="1:14" s="321" customFormat="1" ht="9" customHeight="1">
      <c r="A534" s="379" t="s">
        <v>14</v>
      </c>
      <c r="B534" s="304">
        <f t="shared" si="29"/>
        <v>37656.2431</v>
      </c>
      <c r="C534" s="305">
        <v>1654.239278</v>
      </c>
      <c r="D534" s="305">
        <v>285.39141100000001</v>
      </c>
      <c r="E534" s="305">
        <v>852.71960899999999</v>
      </c>
      <c r="F534" s="305">
        <v>21643.969429000001</v>
      </c>
      <c r="G534" s="305">
        <v>339.71122300000002</v>
      </c>
      <c r="H534" s="305">
        <v>3160.1220709999998</v>
      </c>
      <c r="I534" s="305">
        <v>0</v>
      </c>
      <c r="J534" s="305">
        <v>5532.3270549999997</v>
      </c>
      <c r="K534" s="305">
        <v>1977.648252</v>
      </c>
      <c r="L534" s="305">
        <v>2210.1147719999999</v>
      </c>
      <c r="M534" s="305">
        <v>0</v>
      </c>
      <c r="N534" s="304" t="s">
        <v>36</v>
      </c>
    </row>
    <row r="535" spans="1:14" s="321" customFormat="1" ht="9" customHeight="1">
      <c r="A535" s="379" t="s">
        <v>15</v>
      </c>
      <c r="B535" s="304">
        <f t="shared" si="29"/>
        <v>82381.269115999996</v>
      </c>
      <c r="C535" s="305">
        <v>27456.435506999998</v>
      </c>
      <c r="D535" s="305">
        <v>750.23745099999996</v>
      </c>
      <c r="E535" s="305">
        <v>1594.3601630000001</v>
      </c>
      <c r="F535" s="305">
        <v>33137.497093999998</v>
      </c>
      <c r="G535" s="305">
        <v>126.06925699999999</v>
      </c>
      <c r="H535" s="305">
        <v>1202.897645</v>
      </c>
      <c r="I535" s="305">
        <v>0</v>
      </c>
      <c r="J535" s="305">
        <v>13293.492147999999</v>
      </c>
      <c r="K535" s="305">
        <v>2259.040845</v>
      </c>
      <c r="L535" s="305">
        <v>2561.2390059999998</v>
      </c>
      <c r="M535" s="305">
        <v>0</v>
      </c>
      <c r="N535" s="304" t="s">
        <v>36</v>
      </c>
    </row>
    <row r="536" spans="1:14" s="321" customFormat="1" ht="9" customHeight="1">
      <c r="A536" s="379" t="s">
        <v>16</v>
      </c>
      <c r="B536" s="304">
        <f t="shared" si="29"/>
        <v>200597.51879999999</v>
      </c>
      <c r="C536" s="305">
        <v>38370.716399999998</v>
      </c>
      <c r="D536" s="305">
        <v>1184.3871999999999</v>
      </c>
      <c r="E536" s="305">
        <v>3353.3090999999999</v>
      </c>
      <c r="F536" s="305">
        <v>103939.3743</v>
      </c>
      <c r="G536" s="305">
        <v>174.7439</v>
      </c>
      <c r="H536" s="305">
        <v>11024.7695</v>
      </c>
      <c r="I536" s="305">
        <v>2696.8225000000002</v>
      </c>
      <c r="J536" s="305">
        <v>25591.017100000001</v>
      </c>
      <c r="K536" s="305">
        <v>8042.7263999999996</v>
      </c>
      <c r="L536" s="305">
        <v>6219.6523999999999</v>
      </c>
      <c r="M536" s="305">
        <v>0</v>
      </c>
      <c r="N536" s="304" t="s">
        <v>36</v>
      </c>
    </row>
    <row r="537" spans="1:14" s="321" customFormat="1" ht="9" customHeight="1">
      <c r="A537" s="408" t="s">
        <v>17</v>
      </c>
      <c r="B537" s="323">
        <f t="shared" si="29"/>
        <v>52758.184477000003</v>
      </c>
      <c r="C537" s="323">
        <v>23248.146212</v>
      </c>
      <c r="D537" s="323">
        <v>461.51200299999999</v>
      </c>
      <c r="E537" s="323">
        <v>1821.294983</v>
      </c>
      <c r="F537" s="323">
        <v>10264.633967</v>
      </c>
      <c r="G537" s="323">
        <v>103.46132</v>
      </c>
      <c r="H537" s="323">
        <v>4296.2807910000001</v>
      </c>
      <c r="I537" s="323">
        <v>0</v>
      </c>
      <c r="J537" s="323">
        <v>7569.1790510000001</v>
      </c>
      <c r="K537" s="323">
        <v>3301.430719</v>
      </c>
      <c r="L537" s="323">
        <v>1692.2454310000001</v>
      </c>
      <c r="M537" s="323">
        <v>0</v>
      </c>
      <c r="N537" s="304" t="s">
        <v>36</v>
      </c>
    </row>
    <row r="538" spans="1:14" s="321" customFormat="1" ht="9" customHeight="1">
      <c r="A538" s="379" t="s">
        <v>18</v>
      </c>
      <c r="B538" s="304">
        <f t="shared" si="29"/>
        <v>20842.342000000001</v>
      </c>
      <c r="C538" s="305">
        <v>1539.963389</v>
      </c>
      <c r="D538" s="305">
        <v>342.56877600000001</v>
      </c>
      <c r="E538" s="305">
        <v>455.502813</v>
      </c>
      <c r="F538" s="305">
        <v>13933.410854</v>
      </c>
      <c r="G538" s="305">
        <v>83.114999999999995</v>
      </c>
      <c r="H538" s="305">
        <v>332.673858</v>
      </c>
      <c r="I538" s="305">
        <v>0</v>
      </c>
      <c r="J538" s="305">
        <v>3512.6880729999998</v>
      </c>
      <c r="K538" s="305">
        <v>183.43023700000001</v>
      </c>
      <c r="L538" s="305">
        <v>458.98899999999998</v>
      </c>
      <c r="M538" s="305">
        <v>0</v>
      </c>
      <c r="N538" s="304" t="s">
        <v>36</v>
      </c>
    </row>
    <row r="539" spans="1:14" s="321" customFormat="1" ht="9" customHeight="1">
      <c r="A539" s="379" t="s">
        <v>19</v>
      </c>
      <c r="B539" s="304">
        <f t="shared" si="29"/>
        <v>20948.904456</v>
      </c>
      <c r="C539" s="305">
        <v>2144.06203</v>
      </c>
      <c r="D539" s="305">
        <v>219.300366</v>
      </c>
      <c r="E539" s="305">
        <v>783.13735199999996</v>
      </c>
      <c r="F539" s="305">
        <v>11804.287058</v>
      </c>
      <c r="G539" s="305">
        <v>27.703652999999999</v>
      </c>
      <c r="H539" s="305">
        <v>1198.1538559999999</v>
      </c>
      <c r="I539" s="305">
        <v>0</v>
      </c>
      <c r="J539" s="305">
        <v>2331.5391800000002</v>
      </c>
      <c r="K539" s="305">
        <v>1891.028092</v>
      </c>
      <c r="L539" s="305">
        <v>549.69286899999997</v>
      </c>
      <c r="M539" s="305">
        <v>0</v>
      </c>
      <c r="N539" s="304" t="s">
        <v>36</v>
      </c>
    </row>
    <row r="540" spans="1:14" s="321" customFormat="1" ht="9" customHeight="1">
      <c r="A540" s="379" t="s">
        <v>20</v>
      </c>
      <c r="B540" s="304">
        <f t="shared" si="29"/>
        <v>79861.135262000011</v>
      </c>
      <c r="C540" s="315">
        <v>12679.40998</v>
      </c>
      <c r="D540" s="315">
        <v>527.748876</v>
      </c>
      <c r="E540" s="315">
        <v>4251.8176229999999</v>
      </c>
      <c r="F540" s="315">
        <v>37375.735505999997</v>
      </c>
      <c r="G540" s="315">
        <v>1074.3388130000001</v>
      </c>
      <c r="H540" s="315">
        <v>2829.5715049999999</v>
      </c>
      <c r="I540" s="315">
        <v>0</v>
      </c>
      <c r="J540" s="315">
        <v>10005.238378</v>
      </c>
      <c r="K540" s="315">
        <v>11117.274581</v>
      </c>
      <c r="L540" s="315">
        <v>0</v>
      </c>
      <c r="M540" s="315">
        <v>0</v>
      </c>
      <c r="N540" s="304" t="s">
        <v>36</v>
      </c>
    </row>
    <row r="541" spans="1:14" s="321" customFormat="1" ht="9" customHeight="1">
      <c r="A541" s="408" t="s">
        <v>21</v>
      </c>
      <c r="B541" s="323">
        <f t="shared" si="29"/>
        <v>57288.047999999988</v>
      </c>
      <c r="C541" s="323">
        <v>3941.2069999999999</v>
      </c>
      <c r="D541" s="323">
        <v>307.92200000000003</v>
      </c>
      <c r="E541" s="323">
        <v>2592.5250000000001</v>
      </c>
      <c r="F541" s="323">
        <v>28930.977999999999</v>
      </c>
      <c r="G541" s="323">
        <v>240.583</v>
      </c>
      <c r="H541" s="323">
        <v>9462.31</v>
      </c>
      <c r="I541" s="323">
        <v>0</v>
      </c>
      <c r="J541" s="323">
        <v>9810.2060000000001</v>
      </c>
      <c r="K541" s="323">
        <v>233.86099999999999</v>
      </c>
      <c r="L541" s="323">
        <v>1768.4559999999999</v>
      </c>
      <c r="M541" s="323">
        <v>0</v>
      </c>
      <c r="N541" s="304" t="s">
        <v>36</v>
      </c>
    </row>
    <row r="542" spans="1:14" s="321" customFormat="1" ht="9" customHeight="1">
      <c r="A542" s="379" t="s">
        <v>22</v>
      </c>
      <c r="B542" s="304">
        <f t="shared" si="29"/>
        <v>65262.591299999985</v>
      </c>
      <c r="C542" s="305">
        <v>23648.078280999998</v>
      </c>
      <c r="D542" s="305">
        <v>470.50067799999999</v>
      </c>
      <c r="E542" s="305">
        <v>2168.369569</v>
      </c>
      <c r="F542" s="305">
        <v>23800.137017000001</v>
      </c>
      <c r="G542" s="305">
        <v>262.07292699999999</v>
      </c>
      <c r="H542" s="305">
        <v>2810.89876</v>
      </c>
      <c r="I542" s="305">
        <v>0</v>
      </c>
      <c r="J542" s="305">
        <v>11184.342323999999</v>
      </c>
      <c r="K542" s="305">
        <v>439.10457400000001</v>
      </c>
      <c r="L542" s="305">
        <v>479.08717000000001</v>
      </c>
      <c r="M542" s="305">
        <v>0</v>
      </c>
      <c r="N542" s="304" t="s">
        <v>36</v>
      </c>
    </row>
    <row r="543" spans="1:14" s="321" customFormat="1" ht="9" customHeight="1">
      <c r="A543" s="379" t="s">
        <v>23</v>
      </c>
      <c r="B543" s="304">
        <f t="shared" si="29"/>
        <v>23209.493330000001</v>
      </c>
      <c r="C543" s="305">
        <v>1947.8772959999999</v>
      </c>
      <c r="D543" s="305">
        <v>203.94166799999999</v>
      </c>
      <c r="E543" s="305">
        <v>644.83947000000001</v>
      </c>
      <c r="F543" s="305">
        <v>14868.018074</v>
      </c>
      <c r="G543" s="305">
        <v>182.892078</v>
      </c>
      <c r="H543" s="305">
        <v>1030.468768</v>
      </c>
      <c r="I543" s="305">
        <v>0</v>
      </c>
      <c r="J543" s="305">
        <v>4242.8140139999996</v>
      </c>
      <c r="K543" s="305">
        <v>88.641962000000007</v>
      </c>
      <c r="L543" s="305">
        <v>0</v>
      </c>
      <c r="M543" s="305">
        <v>0</v>
      </c>
      <c r="N543" s="304" t="s">
        <v>36</v>
      </c>
    </row>
    <row r="544" spans="1:14" s="321" customFormat="1" ht="9" customHeight="1">
      <c r="A544" s="379" t="s">
        <v>24</v>
      </c>
      <c r="B544" s="304">
        <f t="shared" si="29"/>
        <v>24731.205463000006</v>
      </c>
      <c r="C544" s="305">
        <v>1930.04042</v>
      </c>
      <c r="D544" s="305">
        <v>259.436217</v>
      </c>
      <c r="E544" s="305">
        <v>2012.1125050000001</v>
      </c>
      <c r="F544" s="305">
        <v>12258.346240000001</v>
      </c>
      <c r="G544" s="305">
        <v>870.54378399999996</v>
      </c>
      <c r="H544" s="305">
        <v>2871.8673130000002</v>
      </c>
      <c r="I544" s="305">
        <v>49.667020000000001</v>
      </c>
      <c r="J544" s="305">
        <v>3094.3344050000001</v>
      </c>
      <c r="K544" s="305">
        <v>1384.857559</v>
      </c>
      <c r="L544" s="305">
        <v>0</v>
      </c>
      <c r="M544" s="305">
        <v>0</v>
      </c>
      <c r="N544" s="304" t="s">
        <v>36</v>
      </c>
    </row>
    <row r="545" spans="1:14" s="321" customFormat="1" ht="9" customHeight="1">
      <c r="A545" s="408" t="s">
        <v>25</v>
      </c>
      <c r="B545" s="323">
        <f t="shared" si="29"/>
        <v>32585.279999999999</v>
      </c>
      <c r="C545" s="323">
        <v>4876.1542410000002</v>
      </c>
      <c r="D545" s="323">
        <v>173.15756200000001</v>
      </c>
      <c r="E545" s="323">
        <v>436.51232299999998</v>
      </c>
      <c r="F545" s="323">
        <v>20607.907329999998</v>
      </c>
      <c r="G545" s="323">
        <v>12.609116</v>
      </c>
      <c r="H545" s="323">
        <v>858.05318499999998</v>
      </c>
      <c r="I545" s="323">
        <v>0</v>
      </c>
      <c r="J545" s="323">
        <v>5270.3826710000003</v>
      </c>
      <c r="K545" s="323">
        <v>350.50357200000002</v>
      </c>
      <c r="L545" s="323">
        <v>0</v>
      </c>
      <c r="M545" s="323">
        <v>0</v>
      </c>
      <c r="N545" s="304" t="s">
        <v>36</v>
      </c>
    </row>
    <row r="546" spans="1:14" s="321" customFormat="1" ht="9" customHeight="1">
      <c r="A546" s="379" t="s">
        <v>26</v>
      </c>
      <c r="B546" s="304">
        <f t="shared" si="29"/>
        <v>39077.641041999996</v>
      </c>
      <c r="C546" s="315">
        <v>5280.154552</v>
      </c>
      <c r="D546" s="315">
        <v>172.26986400000001</v>
      </c>
      <c r="E546" s="315">
        <v>1072.716461</v>
      </c>
      <c r="F546" s="315">
        <v>22122.571867999999</v>
      </c>
      <c r="G546" s="315">
        <v>257.75151399999999</v>
      </c>
      <c r="H546" s="315">
        <v>3879.833752</v>
      </c>
      <c r="I546" s="315">
        <v>0</v>
      </c>
      <c r="J546" s="315">
        <v>4724.7273690000002</v>
      </c>
      <c r="K546" s="315">
        <v>262.31030299999998</v>
      </c>
      <c r="L546" s="315">
        <v>1305.305359</v>
      </c>
      <c r="M546" s="315">
        <v>0</v>
      </c>
      <c r="N546" s="304" t="s">
        <v>36</v>
      </c>
    </row>
    <row r="547" spans="1:14" s="321" customFormat="1" ht="9" customHeight="1">
      <c r="A547" s="379" t="s">
        <v>27</v>
      </c>
      <c r="B547" s="304">
        <f t="shared" si="29"/>
        <v>43592.775996000011</v>
      </c>
      <c r="C547" s="305">
        <v>7081.22397</v>
      </c>
      <c r="D547" s="305">
        <v>604.92279199999996</v>
      </c>
      <c r="E547" s="305">
        <v>1356.5193119999999</v>
      </c>
      <c r="F547" s="305">
        <v>21100.449574999999</v>
      </c>
      <c r="G547" s="305">
        <v>163.09961899999999</v>
      </c>
      <c r="H547" s="305">
        <v>5681.4448179999999</v>
      </c>
      <c r="I547" s="305">
        <v>0</v>
      </c>
      <c r="J547" s="305">
        <v>4708.8134970000001</v>
      </c>
      <c r="K547" s="305">
        <v>2886.7662350000001</v>
      </c>
      <c r="L547" s="305">
        <v>9.5361779999999996</v>
      </c>
      <c r="M547" s="305">
        <v>0</v>
      </c>
      <c r="N547" s="304" t="s">
        <v>36</v>
      </c>
    </row>
    <row r="548" spans="1:14" s="321" customFormat="1" ht="9" customHeight="1">
      <c r="A548" s="379" t="s">
        <v>28</v>
      </c>
      <c r="B548" s="304">
        <f t="shared" si="29"/>
        <v>44189.898216999994</v>
      </c>
      <c r="C548" s="305">
        <v>14337.3495</v>
      </c>
      <c r="D548" s="305">
        <v>836.829746</v>
      </c>
      <c r="E548" s="305">
        <v>1469.4615590000001</v>
      </c>
      <c r="F548" s="305">
        <v>13137.062603</v>
      </c>
      <c r="G548" s="305">
        <v>66.591457000000005</v>
      </c>
      <c r="H548" s="305">
        <v>1210.315486</v>
      </c>
      <c r="I548" s="305">
        <v>0</v>
      </c>
      <c r="J548" s="305">
        <v>6471.9595769999996</v>
      </c>
      <c r="K548" s="305">
        <v>242.11723599999999</v>
      </c>
      <c r="L548" s="305">
        <v>6418.211053</v>
      </c>
      <c r="M548" s="305">
        <v>0</v>
      </c>
      <c r="N548" s="304" t="s">
        <v>36</v>
      </c>
    </row>
    <row r="549" spans="1:14" s="321" customFormat="1" ht="9" customHeight="1">
      <c r="A549" s="408" t="s">
        <v>29</v>
      </c>
      <c r="B549" s="323">
        <f t="shared" si="29"/>
        <v>41416.355804999999</v>
      </c>
      <c r="C549" s="318">
        <v>5607.3231139999998</v>
      </c>
      <c r="D549" s="318">
        <v>783.58278099999995</v>
      </c>
      <c r="E549" s="318">
        <v>3746.1908480000002</v>
      </c>
      <c r="F549" s="318">
        <v>22750.185322000001</v>
      </c>
      <c r="G549" s="318">
        <v>564.38737400000002</v>
      </c>
      <c r="H549" s="318">
        <v>1633.2401339999999</v>
      </c>
      <c r="I549" s="318">
        <v>0</v>
      </c>
      <c r="J549" s="318">
        <v>5437.8760599999996</v>
      </c>
      <c r="K549" s="318">
        <v>893.57017199999996</v>
      </c>
      <c r="L549" s="318">
        <v>0</v>
      </c>
      <c r="M549" s="318">
        <v>0</v>
      </c>
      <c r="N549" s="304" t="s">
        <v>36</v>
      </c>
    </row>
    <row r="550" spans="1:14" s="321" customFormat="1" ht="9" customHeight="1">
      <c r="A550" s="379" t="s">
        <v>30</v>
      </c>
      <c r="B550" s="304">
        <f t="shared" si="29"/>
        <v>18063.42223</v>
      </c>
      <c r="C550" s="305">
        <v>1637.9604340000001</v>
      </c>
      <c r="D550" s="305">
        <v>173.55869300000001</v>
      </c>
      <c r="E550" s="305">
        <v>278.82941099999999</v>
      </c>
      <c r="F550" s="305">
        <v>10037.626135</v>
      </c>
      <c r="G550" s="305">
        <v>385.38019100000002</v>
      </c>
      <c r="H550" s="305">
        <v>1410.556335</v>
      </c>
      <c r="I550" s="305">
        <v>0</v>
      </c>
      <c r="J550" s="305">
        <v>2444.3423769999999</v>
      </c>
      <c r="K550" s="305">
        <v>603.25092700000005</v>
      </c>
      <c r="L550" s="305">
        <v>1091.917727</v>
      </c>
      <c r="M550" s="305">
        <v>0</v>
      </c>
      <c r="N550" s="304" t="s">
        <v>36</v>
      </c>
    </row>
    <row r="551" spans="1:14" s="321" customFormat="1" ht="9" customHeight="1">
      <c r="A551" s="379" t="s">
        <v>31</v>
      </c>
      <c r="B551" s="304">
        <f t="shared" si="29"/>
        <v>115871.87594600001</v>
      </c>
      <c r="C551" s="315">
        <v>34161.542777000002</v>
      </c>
      <c r="D551" s="315">
        <v>1067.3072910000001</v>
      </c>
      <c r="E551" s="315">
        <v>2782.8390250000002</v>
      </c>
      <c r="F551" s="315">
        <v>26731.419856</v>
      </c>
      <c r="G551" s="315">
        <v>529.84871499999997</v>
      </c>
      <c r="H551" s="315">
        <v>5038.2292090000001</v>
      </c>
      <c r="I551" s="315">
        <v>2820.1031419999999</v>
      </c>
      <c r="J551" s="315">
        <v>14899.191464</v>
      </c>
      <c r="K551" s="315">
        <v>2041.2866389999999</v>
      </c>
      <c r="L551" s="315">
        <v>4374.1621439999999</v>
      </c>
      <c r="M551" s="315">
        <v>21425.945683999998</v>
      </c>
      <c r="N551" s="304" t="s">
        <v>36</v>
      </c>
    </row>
    <row r="552" spans="1:14" s="321" customFormat="1" ht="9" customHeight="1">
      <c r="A552" s="379" t="s">
        <v>32</v>
      </c>
      <c r="B552" s="304">
        <f t="shared" si="29"/>
        <v>25494.831826999998</v>
      </c>
      <c r="C552" s="305">
        <v>8048.8797610000001</v>
      </c>
      <c r="D552" s="305">
        <v>552.25033499999995</v>
      </c>
      <c r="E552" s="305">
        <v>1673.021401</v>
      </c>
      <c r="F552" s="305">
        <v>10410.874487999999</v>
      </c>
      <c r="G552" s="305">
        <v>316.28161699999998</v>
      </c>
      <c r="H552" s="305">
        <v>120.637643</v>
      </c>
      <c r="I552" s="305">
        <v>0</v>
      </c>
      <c r="J552" s="305">
        <v>4206.578998</v>
      </c>
      <c r="K552" s="305">
        <v>166.30758399999999</v>
      </c>
      <c r="L552" s="305">
        <v>0</v>
      </c>
      <c r="M552" s="305">
        <v>0</v>
      </c>
      <c r="N552" s="304" t="s">
        <v>36</v>
      </c>
    </row>
    <row r="553" spans="1:14" s="321" customFormat="1" ht="9" customHeight="1">
      <c r="A553" s="408" t="s">
        <v>33</v>
      </c>
      <c r="B553" s="323">
        <f t="shared" si="29"/>
        <v>26826.368772000005</v>
      </c>
      <c r="C553" s="323">
        <v>8662.4375469999995</v>
      </c>
      <c r="D553" s="323">
        <v>272.30742700000002</v>
      </c>
      <c r="E553" s="323">
        <v>616.78635999999995</v>
      </c>
      <c r="F553" s="323">
        <v>8877.2985800000006</v>
      </c>
      <c r="G553" s="323">
        <v>2093.9256270000001</v>
      </c>
      <c r="H553" s="323">
        <v>1203.2854440000001</v>
      </c>
      <c r="I553" s="323">
        <v>173.96386200000001</v>
      </c>
      <c r="J553" s="323">
        <v>3470.3372639999998</v>
      </c>
      <c r="K553" s="323">
        <v>1456.0266610000001</v>
      </c>
      <c r="L553" s="323">
        <v>0</v>
      </c>
      <c r="M553" s="323">
        <v>0</v>
      </c>
      <c r="N553" s="304" t="s">
        <v>36</v>
      </c>
    </row>
    <row r="554" spans="1:14" s="379" customFormat="1" ht="9" customHeight="1">
      <c r="B554" s="305"/>
      <c r="C554" s="305"/>
      <c r="D554" s="305"/>
      <c r="E554" s="305"/>
      <c r="F554" s="305"/>
      <c r="G554" s="305"/>
      <c r="H554" s="305"/>
      <c r="I554" s="305"/>
      <c r="J554" s="305"/>
      <c r="K554" s="305"/>
      <c r="L554" s="305"/>
      <c r="M554" s="305"/>
      <c r="N554" s="304" t="s">
        <v>36</v>
      </c>
    </row>
    <row r="555" spans="1:14" s="321" customFormat="1" ht="9" customHeight="1">
      <c r="A555" s="333">
        <v>2013</v>
      </c>
      <c r="B555" s="407"/>
      <c r="C555" s="407"/>
      <c r="D555" s="407"/>
      <c r="E555" s="407"/>
      <c r="F555" s="407"/>
      <c r="G555" s="407"/>
      <c r="H555" s="407"/>
      <c r="I555" s="407"/>
      <c r="J555" s="407"/>
      <c r="K555" s="407"/>
      <c r="L555" s="407"/>
      <c r="M555" s="407"/>
      <c r="N555" s="304"/>
    </row>
    <row r="556" spans="1:14" s="321" customFormat="1" ht="9" customHeight="1">
      <c r="A556" s="306" t="s">
        <v>1</v>
      </c>
      <c r="B556" s="407">
        <f>SUM(B558:B589)</f>
        <v>1740854.4875010003</v>
      </c>
      <c r="C556" s="407">
        <f t="shared" ref="C556:M556" si="30">SUM(C558:C589)</f>
        <v>365285.02353899996</v>
      </c>
      <c r="D556" s="407">
        <f t="shared" si="30"/>
        <v>20502.457702000003</v>
      </c>
      <c r="E556" s="407">
        <f t="shared" si="30"/>
        <v>63300.988374000008</v>
      </c>
      <c r="F556" s="407">
        <f t="shared" si="30"/>
        <v>740827.14076800016</v>
      </c>
      <c r="G556" s="407">
        <f t="shared" si="30"/>
        <v>9076.5618349999986</v>
      </c>
      <c r="H556" s="407">
        <f t="shared" si="30"/>
        <v>96117.101505999977</v>
      </c>
      <c r="I556" s="407">
        <f t="shared" si="30"/>
        <v>6830.9479039999997</v>
      </c>
      <c r="J556" s="407">
        <f t="shared" si="30"/>
        <v>285137.51669999998</v>
      </c>
      <c r="K556" s="407">
        <f t="shared" si="30"/>
        <v>80129.809730999987</v>
      </c>
      <c r="L556" s="407">
        <f t="shared" si="30"/>
        <v>66670.614904000002</v>
      </c>
      <c r="M556" s="407">
        <f t="shared" si="30"/>
        <v>6976.3245380000008</v>
      </c>
      <c r="N556" s="304" t="s">
        <v>36</v>
      </c>
    </row>
    <row r="557" spans="1:14" s="321" customFormat="1" ht="3" customHeight="1">
      <c r="A557" s="333"/>
      <c r="B557" s="304"/>
      <c r="C557" s="304"/>
      <c r="D557" s="304"/>
      <c r="E557" s="304"/>
      <c r="F557" s="304"/>
      <c r="G557" s="304"/>
      <c r="H557" s="304"/>
      <c r="I557" s="304"/>
      <c r="J557" s="304"/>
      <c r="K557" s="304"/>
      <c r="L557" s="304"/>
      <c r="M557" s="304"/>
      <c r="N557" s="304" t="s">
        <v>36</v>
      </c>
    </row>
    <row r="558" spans="1:14" s="321" customFormat="1" ht="9" customHeight="1">
      <c r="A558" s="321" t="s">
        <v>2</v>
      </c>
      <c r="B558" s="303">
        <f>SUM(C558:M558)</f>
        <v>19791.612196000002</v>
      </c>
      <c r="C558" s="304">
        <v>1169.7747879999999</v>
      </c>
      <c r="D558" s="304">
        <v>150.26291699999999</v>
      </c>
      <c r="E558" s="304">
        <v>328.71104300000002</v>
      </c>
      <c r="F558" s="304">
        <v>9343.7250000000004</v>
      </c>
      <c r="G558" s="304">
        <v>106.552502</v>
      </c>
      <c r="H558" s="304">
        <v>3071.801946</v>
      </c>
      <c r="I558" s="304">
        <v>187.99299999999999</v>
      </c>
      <c r="J558" s="304">
        <v>2693.7170000000001</v>
      </c>
      <c r="K558" s="304">
        <v>272.33</v>
      </c>
      <c r="L558" s="304">
        <v>2466.7440000000001</v>
      </c>
      <c r="M558" s="304">
        <v>0</v>
      </c>
      <c r="N558" s="304" t="s">
        <v>36</v>
      </c>
    </row>
    <row r="559" spans="1:14" s="321" customFormat="1" ht="9" customHeight="1">
      <c r="A559" s="321" t="s">
        <v>3</v>
      </c>
      <c r="B559" s="304">
        <f t="shared" ref="B559:B589" si="31">SUM(C559:M559)</f>
        <v>39263.597830999999</v>
      </c>
      <c r="C559" s="304">
        <v>12251.026958</v>
      </c>
      <c r="D559" s="304">
        <v>562.12152400000002</v>
      </c>
      <c r="E559" s="304">
        <v>885.17129499999999</v>
      </c>
      <c r="F559" s="304">
        <v>16476.625078000001</v>
      </c>
      <c r="G559" s="304">
        <v>314.69209000000001</v>
      </c>
      <c r="H559" s="304">
        <v>2126.0381670000002</v>
      </c>
      <c r="I559" s="304">
        <v>0</v>
      </c>
      <c r="J559" s="304">
        <v>5670.3318509999999</v>
      </c>
      <c r="K559" s="304">
        <v>977.590868</v>
      </c>
      <c r="L559" s="304">
        <v>0</v>
      </c>
      <c r="M559" s="304">
        <v>0</v>
      </c>
      <c r="N559" s="304" t="s">
        <v>36</v>
      </c>
    </row>
    <row r="560" spans="1:14" s="321" customFormat="1" ht="9" customHeight="1">
      <c r="A560" s="321" t="s">
        <v>4</v>
      </c>
      <c r="B560" s="304">
        <f t="shared" si="31"/>
        <v>12866.432594999998</v>
      </c>
      <c r="C560" s="316">
        <v>811.78194099999996</v>
      </c>
      <c r="D560" s="316">
        <v>93.877049</v>
      </c>
      <c r="E560" s="316">
        <v>232.60969299999999</v>
      </c>
      <c r="F560" s="316">
        <v>8596.3209879999995</v>
      </c>
      <c r="G560" s="316">
        <v>22.084220999999999</v>
      </c>
      <c r="H560" s="316">
        <v>741.99000699999999</v>
      </c>
      <c r="I560" s="316">
        <v>0</v>
      </c>
      <c r="J560" s="316">
        <v>1455.554024</v>
      </c>
      <c r="K560" s="316">
        <v>398.41414600000002</v>
      </c>
      <c r="L560" s="316">
        <v>513.80052599999999</v>
      </c>
      <c r="M560" s="316">
        <v>0</v>
      </c>
      <c r="N560" s="304" t="s">
        <v>36</v>
      </c>
    </row>
    <row r="561" spans="1:14" s="321" customFormat="1" ht="9" customHeight="1">
      <c r="A561" s="408" t="s">
        <v>5</v>
      </c>
      <c r="B561" s="323">
        <f t="shared" si="31"/>
        <v>19433.933000000005</v>
      </c>
      <c r="C561" s="323">
        <v>4742.2920000000004</v>
      </c>
      <c r="D561" s="323">
        <v>472.678</v>
      </c>
      <c r="E561" s="323">
        <v>1153.213</v>
      </c>
      <c r="F561" s="323">
        <v>7915.27</v>
      </c>
      <c r="G561" s="323">
        <v>99.468000000000004</v>
      </c>
      <c r="H561" s="323">
        <v>901.97400000000005</v>
      </c>
      <c r="I561" s="323">
        <v>0</v>
      </c>
      <c r="J561" s="323">
        <v>3297.9589999999998</v>
      </c>
      <c r="K561" s="323">
        <v>851.07899999999995</v>
      </c>
      <c r="L561" s="323">
        <v>0</v>
      </c>
      <c r="M561" s="323">
        <v>0</v>
      </c>
      <c r="N561" s="304" t="s">
        <v>36</v>
      </c>
    </row>
    <row r="562" spans="1:14" s="321" customFormat="1" ht="9" customHeight="1">
      <c r="A562" s="379" t="s">
        <v>6</v>
      </c>
      <c r="B562" s="304">
        <f t="shared" si="31"/>
        <v>38614.795559999999</v>
      </c>
      <c r="C562" s="315">
        <v>13554.326531999999</v>
      </c>
      <c r="D562" s="315">
        <v>374.08513399999998</v>
      </c>
      <c r="E562" s="315">
        <v>1946.321852</v>
      </c>
      <c r="F562" s="315">
        <v>8237.0674010000002</v>
      </c>
      <c r="G562" s="315">
        <v>144.83784700000001</v>
      </c>
      <c r="H562" s="315">
        <v>3280.0392579999998</v>
      </c>
      <c r="I562" s="315">
        <v>0</v>
      </c>
      <c r="J562" s="315">
        <v>4406.1826799999999</v>
      </c>
      <c r="K562" s="315">
        <v>2843.1140399999999</v>
      </c>
      <c r="L562" s="315">
        <v>1349.9230190000001</v>
      </c>
      <c r="M562" s="315">
        <v>2478.8977970000001</v>
      </c>
      <c r="N562" s="304" t="s">
        <v>36</v>
      </c>
    </row>
    <row r="563" spans="1:14" s="321" customFormat="1" ht="9" customHeight="1">
      <c r="A563" s="379" t="s">
        <v>7</v>
      </c>
      <c r="B563" s="304">
        <f t="shared" si="31"/>
        <v>12480.212598</v>
      </c>
      <c r="C563" s="305">
        <v>1418.2240119999999</v>
      </c>
      <c r="D563" s="305">
        <v>187.413555</v>
      </c>
      <c r="E563" s="305">
        <v>337.117459</v>
      </c>
      <c r="F563" s="305">
        <v>6379.7438430000002</v>
      </c>
      <c r="G563" s="305">
        <v>148.166888</v>
      </c>
      <c r="H563" s="305">
        <v>999.248876</v>
      </c>
      <c r="I563" s="305">
        <v>0</v>
      </c>
      <c r="J563" s="305">
        <v>2649.3713760000001</v>
      </c>
      <c r="K563" s="305">
        <v>137.504164</v>
      </c>
      <c r="L563" s="305">
        <v>204.78111000000001</v>
      </c>
      <c r="M563" s="305">
        <v>18.641314999999999</v>
      </c>
      <c r="N563" s="304" t="s">
        <v>36</v>
      </c>
    </row>
    <row r="564" spans="1:14" s="321" customFormat="1" ht="9" customHeight="1">
      <c r="A564" s="379" t="s">
        <v>8</v>
      </c>
      <c r="B564" s="304">
        <f t="shared" si="31"/>
        <v>79121.120995999998</v>
      </c>
      <c r="C564" s="305">
        <v>11290.568938</v>
      </c>
      <c r="D564" s="305">
        <v>1067.5644769999999</v>
      </c>
      <c r="E564" s="305">
        <v>2356.6282120000001</v>
      </c>
      <c r="F564" s="305">
        <v>34025.436816000001</v>
      </c>
      <c r="G564" s="305">
        <v>168.38376700000001</v>
      </c>
      <c r="H564" s="305">
        <v>3500.5321629999999</v>
      </c>
      <c r="I564" s="305">
        <v>1348.1105259999999</v>
      </c>
      <c r="J564" s="305">
        <v>16155.865064</v>
      </c>
      <c r="K564" s="305">
        <v>1619.8593269999999</v>
      </c>
      <c r="L564" s="305">
        <v>7588.1717060000001</v>
      </c>
      <c r="M564" s="305">
        <v>0</v>
      </c>
      <c r="N564" s="304" t="s">
        <v>36</v>
      </c>
    </row>
    <row r="565" spans="1:14" s="321" customFormat="1" ht="9" customHeight="1">
      <c r="A565" s="408" t="s">
        <v>9</v>
      </c>
      <c r="B565" s="323">
        <f t="shared" si="31"/>
        <v>67064.484005999999</v>
      </c>
      <c r="C565" s="318">
        <v>8007.6921549999997</v>
      </c>
      <c r="D565" s="318">
        <v>793.867615</v>
      </c>
      <c r="E565" s="318">
        <v>3844.2021530000002</v>
      </c>
      <c r="F565" s="318">
        <v>32654.981930999998</v>
      </c>
      <c r="G565" s="318">
        <v>330.102193</v>
      </c>
      <c r="H565" s="318">
        <v>2618.8612269999999</v>
      </c>
      <c r="I565" s="318">
        <v>0</v>
      </c>
      <c r="J565" s="318">
        <v>6452.8286559999997</v>
      </c>
      <c r="K565" s="318">
        <v>2806.4786909999998</v>
      </c>
      <c r="L565" s="318">
        <v>9555.4693850000003</v>
      </c>
      <c r="M565" s="318">
        <v>0</v>
      </c>
      <c r="N565" s="304" t="s">
        <v>36</v>
      </c>
    </row>
    <row r="566" spans="1:14" s="321" customFormat="1" ht="9" customHeight="1">
      <c r="A566" s="379" t="s">
        <v>198</v>
      </c>
      <c r="B566" s="304">
        <f t="shared" si="31"/>
        <v>157266.57140000004</v>
      </c>
      <c r="C566" s="315">
        <v>29790.961425000001</v>
      </c>
      <c r="D566" s="315">
        <v>3860.0271299999999</v>
      </c>
      <c r="E566" s="315">
        <v>11453.941940000001</v>
      </c>
      <c r="F566" s="315">
        <v>41913.214345</v>
      </c>
      <c r="G566" s="315">
        <v>1242.3719140000001</v>
      </c>
      <c r="H566" s="315">
        <v>3833.4073589999998</v>
      </c>
      <c r="I566" s="315">
        <v>76.342564999999993</v>
      </c>
      <c r="J566" s="315">
        <v>56287.088758999998</v>
      </c>
      <c r="K566" s="315">
        <v>5866.5755010000003</v>
      </c>
      <c r="L566" s="315">
        <v>2942.6404619999998</v>
      </c>
      <c r="M566" s="315">
        <v>0</v>
      </c>
      <c r="N566" s="304" t="s">
        <v>36</v>
      </c>
    </row>
    <row r="567" spans="1:14" s="321" customFormat="1" ht="9" customHeight="1">
      <c r="A567" s="379" t="s">
        <v>11</v>
      </c>
      <c r="B567" s="304">
        <f t="shared" si="31"/>
        <v>26207.301489000001</v>
      </c>
      <c r="C567" s="315">
        <v>10186.174719000001</v>
      </c>
      <c r="D567" s="315">
        <v>381.57763699999998</v>
      </c>
      <c r="E567" s="315">
        <v>765.40270699999996</v>
      </c>
      <c r="F567" s="315">
        <v>8912.2921139999999</v>
      </c>
      <c r="G567" s="315">
        <v>218.52530100000001</v>
      </c>
      <c r="H567" s="315">
        <v>2144.3502749999998</v>
      </c>
      <c r="I567" s="315">
        <v>0</v>
      </c>
      <c r="J567" s="315">
        <v>3232.1218589999999</v>
      </c>
      <c r="K567" s="315">
        <v>328.06207699999999</v>
      </c>
      <c r="L567" s="315">
        <v>38.794800000000002</v>
      </c>
      <c r="M567" s="315">
        <v>0</v>
      </c>
      <c r="N567" s="304" t="s">
        <v>36</v>
      </c>
    </row>
    <row r="568" spans="1:14" s="321" customFormat="1" ht="9" customHeight="1">
      <c r="A568" s="379" t="s">
        <v>12</v>
      </c>
      <c r="B568" s="304">
        <f t="shared" si="31"/>
        <v>66246.880584000013</v>
      </c>
      <c r="C568" s="305">
        <v>20654.591989</v>
      </c>
      <c r="D568" s="305">
        <v>456.95153699999997</v>
      </c>
      <c r="E568" s="305">
        <v>2996.7886859999999</v>
      </c>
      <c r="F568" s="305">
        <v>22650.19829</v>
      </c>
      <c r="G568" s="305">
        <v>417.03250200000002</v>
      </c>
      <c r="H568" s="305">
        <v>1949.563412</v>
      </c>
      <c r="I568" s="305">
        <v>70.923203999999998</v>
      </c>
      <c r="J568" s="305">
        <v>9348.364603</v>
      </c>
      <c r="K568" s="305">
        <v>1151.705541</v>
      </c>
      <c r="L568" s="305">
        <v>6550.7608200000004</v>
      </c>
      <c r="M568" s="305">
        <v>0</v>
      </c>
      <c r="N568" s="304" t="s">
        <v>36</v>
      </c>
    </row>
    <row r="569" spans="1:14" s="321" customFormat="1" ht="9" customHeight="1">
      <c r="A569" s="408" t="s">
        <v>13</v>
      </c>
      <c r="B569" s="323">
        <f t="shared" si="31"/>
        <v>50640.186999999998</v>
      </c>
      <c r="C569" s="323">
        <v>3492.7485729999999</v>
      </c>
      <c r="D569" s="323">
        <v>434.05276700000002</v>
      </c>
      <c r="E569" s="323">
        <v>1461.9688180000001</v>
      </c>
      <c r="F569" s="323">
        <v>28107.461332999999</v>
      </c>
      <c r="G569" s="323">
        <v>281.20219200000003</v>
      </c>
      <c r="H569" s="323">
        <v>5724.2280419999997</v>
      </c>
      <c r="I569" s="323">
        <v>35</v>
      </c>
      <c r="J569" s="323">
        <v>10251.737724000001</v>
      </c>
      <c r="K569" s="323">
        <v>569.65915099999995</v>
      </c>
      <c r="L569" s="323">
        <v>282.1284</v>
      </c>
      <c r="M569" s="323">
        <v>0</v>
      </c>
      <c r="N569" s="304" t="s">
        <v>36</v>
      </c>
    </row>
    <row r="570" spans="1:14" s="321" customFormat="1" ht="9" customHeight="1">
      <c r="A570" s="379" t="s">
        <v>14</v>
      </c>
      <c r="B570" s="304">
        <f t="shared" si="31"/>
        <v>39440.449579</v>
      </c>
      <c r="C570" s="305">
        <v>1819.160738</v>
      </c>
      <c r="D570" s="305">
        <v>466.27309500000001</v>
      </c>
      <c r="E570" s="305">
        <v>1126.5617279999999</v>
      </c>
      <c r="F570" s="305">
        <v>24818.557453000001</v>
      </c>
      <c r="G570" s="305">
        <v>440.38023900000002</v>
      </c>
      <c r="H570" s="305">
        <v>1759.860729</v>
      </c>
      <c r="I570" s="305">
        <v>637</v>
      </c>
      <c r="J570" s="305">
        <v>6563.7583219999997</v>
      </c>
      <c r="K570" s="305">
        <v>1019.6517219999999</v>
      </c>
      <c r="L570" s="305">
        <v>789.24555299999997</v>
      </c>
      <c r="M570" s="305">
        <v>0</v>
      </c>
      <c r="N570" s="304" t="s">
        <v>36</v>
      </c>
    </row>
    <row r="571" spans="1:14" s="321" customFormat="1" ht="9" customHeight="1">
      <c r="A571" s="379" t="s">
        <v>15</v>
      </c>
      <c r="B571" s="304">
        <f t="shared" si="31"/>
        <v>89751.186159000004</v>
      </c>
      <c r="C571" s="305">
        <v>29981.825958000001</v>
      </c>
      <c r="D571" s="305">
        <v>780.45095500000002</v>
      </c>
      <c r="E571" s="305">
        <v>1639.3119589999999</v>
      </c>
      <c r="F571" s="305">
        <v>33258.073199999999</v>
      </c>
      <c r="G571" s="305">
        <v>127.562414</v>
      </c>
      <c r="H571" s="305">
        <v>1352.4042360000001</v>
      </c>
      <c r="I571" s="305">
        <v>0</v>
      </c>
      <c r="J571" s="305">
        <v>14674.674558999999</v>
      </c>
      <c r="K571" s="305">
        <v>1811.3415789999999</v>
      </c>
      <c r="L571" s="305">
        <v>6125.5412990000004</v>
      </c>
      <c r="M571" s="305">
        <v>0</v>
      </c>
      <c r="N571" s="304" t="s">
        <v>36</v>
      </c>
    </row>
    <row r="572" spans="1:14" s="321" customFormat="1" ht="9" customHeight="1">
      <c r="A572" s="379" t="s">
        <v>16</v>
      </c>
      <c r="B572" s="304">
        <f t="shared" si="31"/>
        <v>219586.33929999999</v>
      </c>
      <c r="C572" s="305">
        <v>41531.657399999996</v>
      </c>
      <c r="D572" s="305">
        <v>1193.0762</v>
      </c>
      <c r="E572" s="305">
        <v>3765.9378000000002</v>
      </c>
      <c r="F572" s="305">
        <v>111904.2663</v>
      </c>
      <c r="G572" s="305">
        <v>484.0256</v>
      </c>
      <c r="H572" s="305">
        <v>11435.795099999999</v>
      </c>
      <c r="I572" s="305">
        <v>3358.9203000000002</v>
      </c>
      <c r="J572" s="305">
        <v>27814.900799999999</v>
      </c>
      <c r="K572" s="305">
        <v>6808.7115999999996</v>
      </c>
      <c r="L572" s="305">
        <v>11289.048199999999</v>
      </c>
      <c r="M572" s="305">
        <v>0</v>
      </c>
      <c r="N572" s="304" t="s">
        <v>36</v>
      </c>
    </row>
    <row r="573" spans="1:14" s="321" customFormat="1" ht="9" customHeight="1">
      <c r="A573" s="408" t="s">
        <v>17</v>
      </c>
      <c r="B573" s="323">
        <f t="shared" si="31"/>
        <v>58040.153556999991</v>
      </c>
      <c r="C573" s="323">
        <v>24448.248393999998</v>
      </c>
      <c r="D573" s="323">
        <v>712.55877799999996</v>
      </c>
      <c r="E573" s="323">
        <v>1782.093273</v>
      </c>
      <c r="F573" s="323">
        <v>10892.676675000001</v>
      </c>
      <c r="G573" s="323">
        <v>151.290605</v>
      </c>
      <c r="H573" s="323">
        <v>6518.8413039999996</v>
      </c>
      <c r="I573" s="323">
        <v>0</v>
      </c>
      <c r="J573" s="323">
        <v>8231.4017750000003</v>
      </c>
      <c r="K573" s="323">
        <v>5194.9489679999997</v>
      </c>
      <c r="L573" s="323">
        <v>108.093785</v>
      </c>
      <c r="M573" s="323">
        <v>0</v>
      </c>
      <c r="N573" s="304" t="s">
        <v>36</v>
      </c>
    </row>
    <row r="574" spans="1:14" s="321" customFormat="1" ht="9" customHeight="1">
      <c r="A574" s="379" t="s">
        <v>18</v>
      </c>
      <c r="B574" s="304">
        <f t="shared" si="31"/>
        <v>24395.158681000001</v>
      </c>
      <c r="C574" s="305">
        <v>1573.0497130000001</v>
      </c>
      <c r="D574" s="305">
        <v>423.081568</v>
      </c>
      <c r="E574" s="305">
        <v>917.22472200000004</v>
      </c>
      <c r="F574" s="305">
        <v>16155.142538</v>
      </c>
      <c r="G574" s="305">
        <v>211.548182</v>
      </c>
      <c r="H574" s="305">
        <v>902.13299800000004</v>
      </c>
      <c r="I574" s="305">
        <v>0</v>
      </c>
      <c r="J574" s="305">
        <v>3981.6075249999999</v>
      </c>
      <c r="K574" s="305">
        <v>231.37143499999999</v>
      </c>
      <c r="L574" s="305">
        <v>0</v>
      </c>
      <c r="M574" s="305">
        <v>0</v>
      </c>
      <c r="N574" s="304" t="s">
        <v>36</v>
      </c>
    </row>
    <row r="575" spans="1:14" s="321" customFormat="1" ht="9" customHeight="1">
      <c r="A575" s="379" t="s">
        <v>19</v>
      </c>
      <c r="B575" s="304">
        <f t="shared" si="31"/>
        <v>19006.757092</v>
      </c>
      <c r="C575" s="305">
        <v>2142.349753</v>
      </c>
      <c r="D575" s="305">
        <v>324.30176799999998</v>
      </c>
      <c r="E575" s="305">
        <v>729.41287999999997</v>
      </c>
      <c r="F575" s="305">
        <v>11076.059037000001</v>
      </c>
      <c r="G575" s="305">
        <v>10.139324</v>
      </c>
      <c r="H575" s="305">
        <v>550.81746099999998</v>
      </c>
      <c r="I575" s="305">
        <v>0</v>
      </c>
      <c r="J575" s="305">
        <v>3656.714622</v>
      </c>
      <c r="K575" s="305">
        <v>516.96224700000005</v>
      </c>
      <c r="L575" s="305">
        <v>0</v>
      </c>
      <c r="M575" s="305">
        <v>0</v>
      </c>
      <c r="N575" s="304" t="s">
        <v>36</v>
      </c>
    </row>
    <row r="576" spans="1:14" s="321" customFormat="1" ht="9" customHeight="1">
      <c r="A576" s="379" t="s">
        <v>20</v>
      </c>
      <c r="B576" s="304">
        <f t="shared" si="31"/>
        <v>107864.95282000001</v>
      </c>
      <c r="C576" s="315">
        <v>13820.048516000001</v>
      </c>
      <c r="D576" s="315">
        <v>586.32891400000005</v>
      </c>
      <c r="E576" s="315">
        <v>3635.2612730000001</v>
      </c>
      <c r="F576" s="315">
        <v>47605.429153999998</v>
      </c>
      <c r="G576" s="315">
        <v>613.28311399999996</v>
      </c>
      <c r="H576" s="315">
        <v>2202.8478369999998</v>
      </c>
      <c r="I576" s="315">
        <v>0</v>
      </c>
      <c r="J576" s="315">
        <v>11821.667546999999</v>
      </c>
      <c r="K576" s="315">
        <v>27580.086465</v>
      </c>
      <c r="L576" s="315">
        <v>0</v>
      </c>
      <c r="M576" s="315">
        <v>0</v>
      </c>
      <c r="N576" s="304" t="s">
        <v>36</v>
      </c>
    </row>
    <row r="577" spans="1:14" s="321" customFormat="1" ht="9" customHeight="1">
      <c r="A577" s="408" t="s">
        <v>21</v>
      </c>
      <c r="B577" s="323">
        <f t="shared" si="31"/>
        <v>60063.52294000001</v>
      </c>
      <c r="C577" s="323">
        <v>4297.2956469999999</v>
      </c>
      <c r="D577" s="323">
        <v>446.587334</v>
      </c>
      <c r="E577" s="323">
        <v>2743.6051600000001</v>
      </c>
      <c r="F577" s="323">
        <v>33702.821430000004</v>
      </c>
      <c r="G577" s="323">
        <v>113.63252199999999</v>
      </c>
      <c r="H577" s="323">
        <v>7953.6581210000004</v>
      </c>
      <c r="I577" s="323">
        <v>0</v>
      </c>
      <c r="J577" s="323">
        <v>10474.809712</v>
      </c>
      <c r="K577" s="323">
        <v>331.11301400000002</v>
      </c>
      <c r="L577" s="323">
        <v>0</v>
      </c>
      <c r="M577" s="323">
        <v>0</v>
      </c>
      <c r="N577" s="304" t="s">
        <v>36</v>
      </c>
    </row>
    <row r="578" spans="1:14" s="321" customFormat="1" ht="9" customHeight="1">
      <c r="A578" s="379" t="s">
        <v>22</v>
      </c>
      <c r="B578" s="304">
        <f t="shared" si="31"/>
        <v>76469.525179000004</v>
      </c>
      <c r="C578" s="305">
        <v>26133.189542</v>
      </c>
      <c r="D578" s="305">
        <v>502.99042400000002</v>
      </c>
      <c r="E578" s="305">
        <v>2670.5595349999999</v>
      </c>
      <c r="F578" s="305">
        <v>29387.994363000002</v>
      </c>
      <c r="G578" s="305">
        <v>622.70114999999998</v>
      </c>
      <c r="H578" s="305">
        <v>2543.0061989999999</v>
      </c>
      <c r="I578" s="305">
        <v>633.92446399999994</v>
      </c>
      <c r="J578" s="305">
        <v>12110.567983999999</v>
      </c>
      <c r="K578" s="305">
        <v>419.94112899999999</v>
      </c>
      <c r="L578" s="305">
        <v>1444.6503889999999</v>
      </c>
      <c r="M578" s="305">
        <v>0</v>
      </c>
      <c r="N578" s="304" t="s">
        <v>36</v>
      </c>
    </row>
    <row r="579" spans="1:14" s="321" customFormat="1" ht="9" customHeight="1">
      <c r="A579" s="379" t="s">
        <v>23</v>
      </c>
      <c r="B579" s="304">
        <f t="shared" si="31"/>
        <v>25925.432464000001</v>
      </c>
      <c r="C579" s="305">
        <v>2252.0722660000001</v>
      </c>
      <c r="D579" s="305">
        <v>246.537924</v>
      </c>
      <c r="E579" s="305">
        <v>938.188087</v>
      </c>
      <c r="F579" s="305">
        <v>16546.942356</v>
      </c>
      <c r="G579" s="305">
        <v>206.458068</v>
      </c>
      <c r="H579" s="305">
        <v>914.76514099999997</v>
      </c>
      <c r="I579" s="305">
        <v>0</v>
      </c>
      <c r="J579" s="305">
        <v>3888.23999</v>
      </c>
      <c r="K579" s="305">
        <v>84.843999999999994</v>
      </c>
      <c r="L579" s="305">
        <v>847.38463200000001</v>
      </c>
      <c r="M579" s="305">
        <v>0</v>
      </c>
      <c r="N579" s="304" t="s">
        <v>36</v>
      </c>
    </row>
    <row r="580" spans="1:14" s="321" customFormat="1" ht="9" customHeight="1">
      <c r="A580" s="379" t="s">
        <v>24</v>
      </c>
      <c r="B580" s="304">
        <f t="shared" si="31"/>
        <v>28627.029521</v>
      </c>
      <c r="C580" s="305">
        <v>2050.3059250000001</v>
      </c>
      <c r="D580" s="305">
        <v>263.99702300000001</v>
      </c>
      <c r="E580" s="305">
        <v>1905.6116950000001</v>
      </c>
      <c r="F580" s="305">
        <v>14095.524820000001</v>
      </c>
      <c r="G580" s="305">
        <v>167.43876499999999</v>
      </c>
      <c r="H580" s="305">
        <v>1756.4867099999999</v>
      </c>
      <c r="I580" s="305">
        <v>111.198027</v>
      </c>
      <c r="J580" s="305">
        <v>3181.5737840000002</v>
      </c>
      <c r="K580" s="305">
        <v>4544.0227720000003</v>
      </c>
      <c r="L580" s="305">
        <v>484.173</v>
      </c>
      <c r="M580" s="305">
        <v>66.697000000000003</v>
      </c>
      <c r="N580" s="304" t="s">
        <v>36</v>
      </c>
    </row>
    <row r="581" spans="1:14" s="321" customFormat="1" ht="9" customHeight="1">
      <c r="A581" s="408" t="s">
        <v>25</v>
      </c>
      <c r="B581" s="323">
        <f t="shared" si="31"/>
        <v>34743.294999999998</v>
      </c>
      <c r="C581" s="323">
        <v>5432.5021889999998</v>
      </c>
      <c r="D581" s="323">
        <v>184.84227999999999</v>
      </c>
      <c r="E581" s="323">
        <v>414.16582299999999</v>
      </c>
      <c r="F581" s="323">
        <v>20727.903059</v>
      </c>
      <c r="G581" s="323">
        <v>1.765882</v>
      </c>
      <c r="H581" s="323">
        <v>1309.274568</v>
      </c>
      <c r="I581" s="323">
        <v>0.61380000000000001</v>
      </c>
      <c r="J581" s="323">
        <v>5992.343014</v>
      </c>
      <c r="K581" s="323">
        <v>343.67243400000001</v>
      </c>
      <c r="L581" s="323">
        <v>336.211951</v>
      </c>
      <c r="M581" s="323">
        <v>0</v>
      </c>
      <c r="N581" s="304" t="s">
        <v>36</v>
      </c>
    </row>
    <row r="582" spans="1:14" s="321" customFormat="1" ht="9" customHeight="1">
      <c r="A582" s="379" t="s">
        <v>26</v>
      </c>
      <c r="B582" s="304">
        <f t="shared" si="31"/>
        <v>42808.458565000001</v>
      </c>
      <c r="C582" s="315">
        <v>4975.2383300000001</v>
      </c>
      <c r="D582" s="315">
        <v>232.78867099999999</v>
      </c>
      <c r="E582" s="315">
        <v>1315.297736</v>
      </c>
      <c r="F582" s="315">
        <v>25089.919366999999</v>
      </c>
      <c r="G582" s="315">
        <v>78.074005999999997</v>
      </c>
      <c r="H582" s="315">
        <v>5571.4408649999996</v>
      </c>
      <c r="I582" s="315">
        <v>43.924912999999997</v>
      </c>
      <c r="J582" s="315">
        <v>5127.9260450000002</v>
      </c>
      <c r="K582" s="315">
        <v>373.84863200000001</v>
      </c>
      <c r="L582" s="315">
        <v>0</v>
      </c>
      <c r="M582" s="315">
        <v>0</v>
      </c>
      <c r="N582" s="304" t="s">
        <v>36</v>
      </c>
    </row>
    <row r="583" spans="1:14" s="321" customFormat="1" ht="9" customHeight="1">
      <c r="A583" s="379" t="s">
        <v>27</v>
      </c>
      <c r="B583" s="304">
        <f t="shared" si="31"/>
        <v>51677.125690999987</v>
      </c>
      <c r="C583" s="305">
        <v>7492.6571480000002</v>
      </c>
      <c r="D583" s="305">
        <v>656.18550000000005</v>
      </c>
      <c r="E583" s="305">
        <v>1517.6267230000001</v>
      </c>
      <c r="F583" s="305">
        <v>23695.672439000002</v>
      </c>
      <c r="G583" s="305">
        <v>265.216612</v>
      </c>
      <c r="H583" s="305">
        <v>7491.586499</v>
      </c>
      <c r="I583" s="305">
        <v>22</v>
      </c>
      <c r="J583" s="305">
        <v>5081.8425619999998</v>
      </c>
      <c r="K583" s="305">
        <v>5387.9964659999996</v>
      </c>
      <c r="L583" s="305">
        <v>66.341741999999996</v>
      </c>
      <c r="M583" s="305">
        <v>0</v>
      </c>
      <c r="N583" s="304" t="s">
        <v>36</v>
      </c>
    </row>
    <row r="584" spans="1:14" s="321" customFormat="1" ht="9" customHeight="1">
      <c r="A584" s="379" t="s">
        <v>28</v>
      </c>
      <c r="B584" s="304">
        <f t="shared" si="31"/>
        <v>42092.081181000001</v>
      </c>
      <c r="C584" s="305">
        <v>15905.14668</v>
      </c>
      <c r="D584" s="305">
        <v>919.54563199999996</v>
      </c>
      <c r="E584" s="305">
        <v>1262.9300459999999</v>
      </c>
      <c r="F584" s="305">
        <v>12296.912858</v>
      </c>
      <c r="G584" s="305">
        <v>228.171888</v>
      </c>
      <c r="H584" s="305">
        <v>441.741895</v>
      </c>
      <c r="I584" s="305">
        <v>109.33201</v>
      </c>
      <c r="J584" s="305">
        <v>7790.6354769999998</v>
      </c>
      <c r="K584" s="305">
        <v>647.01659299999994</v>
      </c>
      <c r="L584" s="305">
        <v>2490.6481020000001</v>
      </c>
      <c r="M584" s="305">
        <v>0</v>
      </c>
      <c r="N584" s="304" t="s">
        <v>36</v>
      </c>
    </row>
    <row r="585" spans="1:14" s="321" customFormat="1" ht="9" customHeight="1">
      <c r="A585" s="408" t="s">
        <v>29</v>
      </c>
      <c r="B585" s="323">
        <f t="shared" si="31"/>
        <v>44350.144114999996</v>
      </c>
      <c r="C585" s="318">
        <v>5915.420341</v>
      </c>
      <c r="D585" s="318">
        <v>885.57330200000001</v>
      </c>
      <c r="E585" s="318">
        <v>4082.4582820000001</v>
      </c>
      <c r="F585" s="318">
        <v>23991.218669000002</v>
      </c>
      <c r="G585" s="318">
        <v>564.24368200000004</v>
      </c>
      <c r="H585" s="318">
        <v>1392.745811</v>
      </c>
      <c r="I585" s="318">
        <v>0</v>
      </c>
      <c r="J585" s="318">
        <v>5862.1803739999996</v>
      </c>
      <c r="K585" s="318">
        <v>1381.036055</v>
      </c>
      <c r="L585" s="318">
        <v>275.26759900000002</v>
      </c>
      <c r="M585" s="318">
        <v>0</v>
      </c>
      <c r="N585" s="304" t="s">
        <v>36</v>
      </c>
    </row>
    <row r="586" spans="1:14" s="321" customFormat="1" ht="9" customHeight="1">
      <c r="A586" s="379" t="s">
        <v>30</v>
      </c>
      <c r="B586" s="304">
        <f t="shared" si="31"/>
        <v>18944.099595</v>
      </c>
      <c r="C586" s="305">
        <v>1729.810236</v>
      </c>
      <c r="D586" s="305">
        <v>192.95014399999999</v>
      </c>
      <c r="E586" s="305">
        <v>305.71009199999997</v>
      </c>
      <c r="F586" s="305">
        <v>10188.037163000001</v>
      </c>
      <c r="G586" s="305">
        <v>311.14941399999998</v>
      </c>
      <c r="H586" s="305">
        <v>2004.3221490000001</v>
      </c>
      <c r="I586" s="305">
        <v>0</v>
      </c>
      <c r="J586" s="305">
        <v>2548.7112670000001</v>
      </c>
      <c r="K586" s="305">
        <v>75.084761</v>
      </c>
      <c r="L586" s="305">
        <v>1588.3243689999999</v>
      </c>
      <c r="M586" s="305">
        <v>0</v>
      </c>
      <c r="N586" s="304" t="s">
        <v>36</v>
      </c>
    </row>
    <row r="587" spans="1:14" s="321" customFormat="1" ht="9" customHeight="1">
      <c r="A587" s="379" t="s">
        <v>31</v>
      </c>
      <c r="B587" s="304">
        <f t="shared" si="31"/>
        <v>112031.03370299999</v>
      </c>
      <c r="C587" s="315">
        <v>38711.207930999997</v>
      </c>
      <c r="D587" s="315">
        <v>1685.019466</v>
      </c>
      <c r="E587" s="315">
        <v>2630.521518</v>
      </c>
      <c r="F587" s="315">
        <v>29462.544540999999</v>
      </c>
      <c r="G587" s="315">
        <v>484.11802699999998</v>
      </c>
      <c r="H587" s="315">
        <v>6266.9390629999998</v>
      </c>
      <c r="I587" s="315">
        <v>0</v>
      </c>
      <c r="J587" s="315">
        <v>15884.617979000001</v>
      </c>
      <c r="K587" s="315">
        <v>3293.7348959999999</v>
      </c>
      <c r="L587" s="315">
        <v>9200.2418560000006</v>
      </c>
      <c r="M587" s="315">
        <v>4412.0884260000003</v>
      </c>
      <c r="N587" s="304" t="s">
        <v>36</v>
      </c>
    </row>
    <row r="588" spans="1:14" s="321" customFormat="1" ht="9" customHeight="1">
      <c r="A588" s="379" t="s">
        <v>32</v>
      </c>
      <c r="B588" s="304">
        <f t="shared" si="31"/>
        <v>30205.978168000005</v>
      </c>
      <c r="C588" s="305">
        <v>8525.61211</v>
      </c>
      <c r="D588" s="305">
        <v>617.53601000000003</v>
      </c>
      <c r="E588" s="305">
        <v>1534.250141</v>
      </c>
      <c r="F588" s="305">
        <v>12329.016546999999</v>
      </c>
      <c r="G588" s="305">
        <v>231.524721</v>
      </c>
      <c r="H588" s="305">
        <v>520.43765299999995</v>
      </c>
      <c r="I588" s="305">
        <v>12.926761000000001</v>
      </c>
      <c r="J588" s="305">
        <v>4555.8909379999996</v>
      </c>
      <c r="K588" s="305">
        <v>1746.5550880000001</v>
      </c>
      <c r="L588" s="305">
        <v>132.22819899999999</v>
      </c>
      <c r="M588" s="305">
        <v>0</v>
      </c>
      <c r="N588" s="304" t="s">
        <v>36</v>
      </c>
    </row>
    <row r="589" spans="1:14" s="321" customFormat="1" ht="9" customHeight="1">
      <c r="A589" s="408" t="s">
        <v>33</v>
      </c>
      <c r="B589" s="323">
        <f t="shared" si="31"/>
        <v>25834.634936000006</v>
      </c>
      <c r="C589" s="323">
        <v>9178.0606919999991</v>
      </c>
      <c r="D589" s="323">
        <v>347.35337199999998</v>
      </c>
      <c r="E589" s="323">
        <v>622.183043</v>
      </c>
      <c r="F589" s="323">
        <v>8390.09166</v>
      </c>
      <c r="G589" s="323">
        <v>270.41820300000001</v>
      </c>
      <c r="H589" s="323">
        <v>2335.9624349999999</v>
      </c>
      <c r="I589" s="323">
        <v>182.73833400000001</v>
      </c>
      <c r="J589" s="323">
        <v>3992.3298279999999</v>
      </c>
      <c r="K589" s="323">
        <v>515.49736900000005</v>
      </c>
      <c r="L589" s="323">
        <v>0</v>
      </c>
      <c r="M589" s="323">
        <v>0</v>
      </c>
      <c r="N589" s="304" t="s">
        <v>36</v>
      </c>
    </row>
    <row r="590" spans="1:14" s="379" customFormat="1" ht="9" customHeight="1">
      <c r="B590" s="305"/>
      <c r="C590" s="305"/>
      <c r="D590" s="305"/>
      <c r="E590" s="305"/>
      <c r="F590" s="305"/>
      <c r="G590" s="305"/>
      <c r="H590" s="305"/>
      <c r="I590" s="305"/>
      <c r="J590" s="305"/>
      <c r="K590" s="305"/>
      <c r="L590" s="305"/>
      <c r="M590" s="305"/>
      <c r="N590" s="304" t="s">
        <v>36</v>
      </c>
    </row>
    <row r="591" spans="1:14" s="321" customFormat="1" ht="9" customHeight="1">
      <c r="A591" s="333">
        <v>2014</v>
      </c>
      <c r="B591" s="407"/>
      <c r="C591" s="407"/>
      <c r="D591" s="407"/>
      <c r="E591" s="407"/>
      <c r="F591" s="407"/>
      <c r="G591" s="407"/>
      <c r="H591" s="407"/>
      <c r="I591" s="407"/>
      <c r="J591" s="407"/>
      <c r="K591" s="407"/>
      <c r="L591" s="407"/>
      <c r="M591" s="407"/>
      <c r="N591" s="304"/>
    </row>
    <row r="592" spans="1:14" s="321" customFormat="1" ht="9" customHeight="1">
      <c r="A592" s="306" t="s">
        <v>1</v>
      </c>
      <c r="B592" s="407">
        <f>SUM(B594:B625)</f>
        <v>1878877.5703600002</v>
      </c>
      <c r="C592" s="407">
        <f t="shared" ref="C592:M592" si="32">SUM(C594:C625)</f>
        <v>398403.39693899994</v>
      </c>
      <c r="D592" s="407">
        <f t="shared" si="32"/>
        <v>24872.682429000004</v>
      </c>
      <c r="E592" s="407">
        <f t="shared" si="32"/>
        <v>72224.555699000004</v>
      </c>
      <c r="F592" s="407">
        <f t="shared" si="32"/>
        <v>802907.08218299982</v>
      </c>
      <c r="G592" s="407">
        <f t="shared" si="32"/>
        <v>13413.542639000001</v>
      </c>
      <c r="H592" s="407">
        <f t="shared" si="32"/>
        <v>103932.223558</v>
      </c>
      <c r="I592" s="407">
        <f t="shared" si="32"/>
        <v>8507.1492340000004</v>
      </c>
      <c r="J592" s="407">
        <f t="shared" si="32"/>
        <v>310591.537885</v>
      </c>
      <c r="K592" s="407">
        <f t="shared" si="32"/>
        <v>82500.507845999993</v>
      </c>
      <c r="L592" s="407">
        <f t="shared" si="32"/>
        <v>60016.455340000008</v>
      </c>
      <c r="M592" s="407">
        <f t="shared" si="32"/>
        <v>1508.4366080000002</v>
      </c>
      <c r="N592" s="304" t="s">
        <v>36</v>
      </c>
    </row>
    <row r="593" spans="1:14" s="321" customFormat="1" ht="3" customHeight="1">
      <c r="A593" s="333"/>
      <c r="B593" s="304"/>
      <c r="C593" s="304"/>
      <c r="D593" s="304"/>
      <c r="E593" s="304"/>
      <c r="F593" s="304"/>
      <c r="G593" s="304"/>
      <c r="H593" s="304"/>
      <c r="I593" s="304"/>
      <c r="J593" s="304"/>
      <c r="K593" s="304"/>
      <c r="L593" s="304"/>
      <c r="M593" s="304"/>
      <c r="N593" s="304" t="s">
        <v>36</v>
      </c>
    </row>
    <row r="594" spans="1:14" s="321" customFormat="1" ht="9" customHeight="1">
      <c r="A594" s="321" t="s">
        <v>2</v>
      </c>
      <c r="B594" s="303">
        <f>SUM(C594:M594)</f>
        <v>21075.072000999997</v>
      </c>
      <c r="C594" s="304">
        <v>1203.0281339999999</v>
      </c>
      <c r="D594" s="304">
        <v>159.28529700000001</v>
      </c>
      <c r="E594" s="304">
        <v>404.22153700000001</v>
      </c>
      <c r="F594" s="304">
        <v>10092.111999999999</v>
      </c>
      <c r="G594" s="304">
        <v>136.28482099999999</v>
      </c>
      <c r="H594" s="304">
        <v>4322.4358430000002</v>
      </c>
      <c r="I594" s="304">
        <v>115.46</v>
      </c>
      <c r="J594" s="304">
        <v>2986.0580540000001</v>
      </c>
      <c r="K594" s="304">
        <v>291.779</v>
      </c>
      <c r="L594" s="304">
        <v>1364.4073149999999</v>
      </c>
      <c r="M594" s="304">
        <v>0</v>
      </c>
      <c r="N594" s="304" t="s">
        <v>36</v>
      </c>
    </row>
    <row r="595" spans="1:14" s="321" customFormat="1" ht="9" customHeight="1">
      <c r="A595" s="321" t="s">
        <v>3</v>
      </c>
      <c r="B595" s="304">
        <f t="shared" ref="B595:B625" si="33">SUM(C595:M595)</f>
        <v>41387.804697</v>
      </c>
      <c r="C595" s="304">
        <v>12733.979923000001</v>
      </c>
      <c r="D595" s="304">
        <v>557.73038499999996</v>
      </c>
      <c r="E595" s="304">
        <v>1051.5848900000001</v>
      </c>
      <c r="F595" s="304">
        <v>18281.532944999999</v>
      </c>
      <c r="G595" s="304">
        <v>396.03076099999998</v>
      </c>
      <c r="H595" s="304">
        <v>624.44306600000004</v>
      </c>
      <c r="I595" s="304">
        <v>0</v>
      </c>
      <c r="J595" s="304">
        <v>6019.1857360000004</v>
      </c>
      <c r="K595" s="304">
        <v>918.74583299999995</v>
      </c>
      <c r="L595" s="304">
        <v>804.57115799999997</v>
      </c>
      <c r="M595" s="304">
        <v>0</v>
      </c>
      <c r="N595" s="304" t="s">
        <v>36</v>
      </c>
    </row>
    <row r="596" spans="1:14" s="321" customFormat="1" ht="9" customHeight="1">
      <c r="A596" s="321" t="s">
        <v>4</v>
      </c>
      <c r="B596" s="304">
        <f t="shared" si="33"/>
        <v>13161.40266</v>
      </c>
      <c r="C596" s="316">
        <v>849.124731</v>
      </c>
      <c r="D596" s="316">
        <v>119.235142</v>
      </c>
      <c r="E596" s="316">
        <v>280.07167299999998</v>
      </c>
      <c r="F596" s="316">
        <v>8809.1100839999999</v>
      </c>
      <c r="G596" s="316">
        <v>42.970075999999999</v>
      </c>
      <c r="H596" s="316">
        <v>663.47819200000004</v>
      </c>
      <c r="I596" s="316">
        <v>0</v>
      </c>
      <c r="J596" s="316">
        <v>1520.094875</v>
      </c>
      <c r="K596" s="316">
        <v>622.45672400000001</v>
      </c>
      <c r="L596" s="316">
        <v>254.861163</v>
      </c>
      <c r="M596" s="316">
        <v>0</v>
      </c>
      <c r="N596" s="304" t="s">
        <v>36</v>
      </c>
    </row>
    <row r="597" spans="1:14" s="321" customFormat="1" ht="9" customHeight="1">
      <c r="A597" s="408" t="s">
        <v>5</v>
      </c>
      <c r="B597" s="323">
        <f t="shared" si="33"/>
        <v>21462.902128999998</v>
      </c>
      <c r="C597" s="323">
        <v>5100.6098819999997</v>
      </c>
      <c r="D597" s="323">
        <v>354.55869100000001</v>
      </c>
      <c r="E597" s="323">
        <v>915.36036300000001</v>
      </c>
      <c r="F597" s="323">
        <v>9156.1764640000001</v>
      </c>
      <c r="G597" s="323">
        <v>39.771033000000003</v>
      </c>
      <c r="H597" s="323">
        <v>1549.4082040000001</v>
      </c>
      <c r="I597" s="323">
        <v>0</v>
      </c>
      <c r="J597" s="323">
        <v>3157.9157479999999</v>
      </c>
      <c r="K597" s="323">
        <v>1189.1017440000001</v>
      </c>
      <c r="L597" s="323">
        <v>0</v>
      </c>
      <c r="M597" s="323">
        <v>0</v>
      </c>
      <c r="N597" s="304" t="s">
        <v>36</v>
      </c>
    </row>
    <row r="598" spans="1:14" s="321" customFormat="1" ht="9" customHeight="1">
      <c r="A598" s="379" t="s">
        <v>6</v>
      </c>
      <c r="B598" s="304">
        <f t="shared" si="33"/>
        <v>42345.106383000006</v>
      </c>
      <c r="C598" s="315">
        <v>14654.076772</v>
      </c>
      <c r="D598" s="315">
        <v>505.868561</v>
      </c>
      <c r="E598" s="315">
        <v>2952.6345959999999</v>
      </c>
      <c r="F598" s="315">
        <v>12551.550880000001</v>
      </c>
      <c r="G598" s="315">
        <v>311.386121</v>
      </c>
      <c r="H598" s="315">
        <v>1869.4623409999999</v>
      </c>
      <c r="I598" s="315">
        <v>0</v>
      </c>
      <c r="J598" s="315">
        <v>4826.8511269999999</v>
      </c>
      <c r="K598" s="315">
        <v>4673.2759850000002</v>
      </c>
      <c r="L598" s="315">
        <v>0</v>
      </c>
      <c r="M598" s="315">
        <v>0</v>
      </c>
      <c r="N598" s="304" t="s">
        <v>36</v>
      </c>
    </row>
    <row r="599" spans="1:14" s="321" customFormat="1" ht="9" customHeight="1">
      <c r="A599" s="379" t="s">
        <v>7</v>
      </c>
      <c r="B599" s="304">
        <f t="shared" si="33"/>
        <v>13954.535087</v>
      </c>
      <c r="C599" s="305">
        <v>1855.5523989999999</v>
      </c>
      <c r="D599" s="305">
        <v>229.318995</v>
      </c>
      <c r="E599" s="305">
        <v>498.31927200000001</v>
      </c>
      <c r="F599" s="305">
        <v>8250.067078</v>
      </c>
      <c r="G599" s="305">
        <v>227.51477</v>
      </c>
      <c r="H599" s="305">
        <v>541.20437900000002</v>
      </c>
      <c r="I599" s="305">
        <v>0</v>
      </c>
      <c r="J599" s="305">
        <v>2130.1458400000001</v>
      </c>
      <c r="K599" s="305">
        <v>205.46174600000001</v>
      </c>
      <c r="L599" s="305">
        <v>0</v>
      </c>
      <c r="M599" s="305">
        <v>16.950607999999999</v>
      </c>
      <c r="N599" s="304" t="s">
        <v>36</v>
      </c>
    </row>
    <row r="600" spans="1:14" s="321" customFormat="1" ht="9" customHeight="1">
      <c r="A600" s="379" t="s">
        <v>8</v>
      </c>
      <c r="B600" s="304">
        <f t="shared" si="33"/>
        <v>97113.434643000001</v>
      </c>
      <c r="C600" s="305">
        <v>12511.092350999999</v>
      </c>
      <c r="D600" s="305">
        <v>3039.1559569999999</v>
      </c>
      <c r="E600" s="305">
        <v>3832.5954489999999</v>
      </c>
      <c r="F600" s="305">
        <v>39134.905015999997</v>
      </c>
      <c r="G600" s="305">
        <v>197.716116</v>
      </c>
      <c r="H600" s="305">
        <v>5900.2560059999996</v>
      </c>
      <c r="I600" s="305">
        <v>1538.3931990000001</v>
      </c>
      <c r="J600" s="305">
        <v>17687.284821000001</v>
      </c>
      <c r="K600" s="305">
        <v>13272.035728000001</v>
      </c>
      <c r="L600" s="305">
        <v>0</v>
      </c>
      <c r="M600" s="305">
        <v>0</v>
      </c>
      <c r="N600" s="304" t="s">
        <v>36</v>
      </c>
    </row>
    <row r="601" spans="1:14" s="321" customFormat="1" ht="9" customHeight="1">
      <c r="A601" s="408" t="s">
        <v>9</v>
      </c>
      <c r="B601" s="323">
        <f t="shared" si="33"/>
        <v>63215.027317999993</v>
      </c>
      <c r="C601" s="318">
        <v>8490.749237</v>
      </c>
      <c r="D601" s="318">
        <v>825.87010099999998</v>
      </c>
      <c r="E601" s="318">
        <v>2367.8322309999999</v>
      </c>
      <c r="F601" s="318">
        <v>32084.927788000001</v>
      </c>
      <c r="G601" s="318">
        <v>726.017562</v>
      </c>
      <c r="H601" s="318">
        <v>2691.7807339999999</v>
      </c>
      <c r="I601" s="318">
        <v>0</v>
      </c>
      <c r="J601" s="318">
        <v>6934.7231959999999</v>
      </c>
      <c r="K601" s="318">
        <v>2235.967842</v>
      </c>
      <c r="L601" s="318">
        <v>6857.1586269999998</v>
      </c>
      <c r="M601" s="318">
        <v>0</v>
      </c>
      <c r="N601" s="304" t="s">
        <v>36</v>
      </c>
    </row>
    <row r="602" spans="1:14" s="321" customFormat="1" ht="9" customHeight="1">
      <c r="A602" s="379" t="s">
        <v>198</v>
      </c>
      <c r="B602" s="304">
        <f t="shared" si="33"/>
        <v>178005.75080000001</v>
      </c>
      <c r="C602" s="315">
        <v>30621.539723000002</v>
      </c>
      <c r="D602" s="315">
        <v>4602.6077079999995</v>
      </c>
      <c r="E602" s="315">
        <v>13942.476860000001</v>
      </c>
      <c r="F602" s="315">
        <v>45977.710784000003</v>
      </c>
      <c r="G602" s="315">
        <v>2925.9342980000001</v>
      </c>
      <c r="H602" s="315">
        <v>5773.492808</v>
      </c>
      <c r="I602" s="315">
        <v>82.095259999999996</v>
      </c>
      <c r="J602" s="315">
        <v>60695.499257000003</v>
      </c>
      <c r="K602" s="315">
        <v>6936.538845</v>
      </c>
      <c r="L602" s="315">
        <v>6447.8552570000002</v>
      </c>
      <c r="M602" s="315">
        <v>0</v>
      </c>
      <c r="N602" s="304" t="s">
        <v>36</v>
      </c>
    </row>
    <row r="603" spans="1:14" s="321" customFormat="1" ht="9" customHeight="1">
      <c r="A603" s="379" t="s">
        <v>11</v>
      </c>
      <c r="B603" s="304">
        <f t="shared" si="33"/>
        <v>29713.311560999999</v>
      </c>
      <c r="C603" s="315">
        <v>10788.282192000001</v>
      </c>
      <c r="D603" s="315">
        <v>527.35268199999996</v>
      </c>
      <c r="E603" s="315">
        <v>760.47637399999996</v>
      </c>
      <c r="F603" s="315">
        <v>10940.365233</v>
      </c>
      <c r="G603" s="315">
        <v>212.390818</v>
      </c>
      <c r="H603" s="315">
        <v>2382.1169380000001</v>
      </c>
      <c r="I603" s="315">
        <v>0</v>
      </c>
      <c r="J603" s="315">
        <v>3493.2367899999999</v>
      </c>
      <c r="K603" s="315">
        <v>371.67192699999998</v>
      </c>
      <c r="L603" s="315">
        <v>237.41860700000001</v>
      </c>
      <c r="M603" s="315">
        <v>0</v>
      </c>
      <c r="N603" s="304" t="s">
        <v>36</v>
      </c>
    </row>
    <row r="604" spans="1:14" s="321" customFormat="1" ht="9" customHeight="1">
      <c r="A604" s="379" t="s">
        <v>12</v>
      </c>
      <c r="B604" s="304">
        <f t="shared" si="33"/>
        <v>75143.014085999996</v>
      </c>
      <c r="C604" s="305">
        <v>21876.950429</v>
      </c>
      <c r="D604" s="305">
        <v>461.86449199999998</v>
      </c>
      <c r="E604" s="305">
        <v>2180.4841729999998</v>
      </c>
      <c r="F604" s="305">
        <v>25096.353523000002</v>
      </c>
      <c r="G604" s="305">
        <v>614.45989199999997</v>
      </c>
      <c r="H604" s="305">
        <v>3656.3452809999999</v>
      </c>
      <c r="I604" s="305">
        <v>183.18518</v>
      </c>
      <c r="J604" s="305">
        <v>10132.21247</v>
      </c>
      <c r="K604" s="305">
        <v>1298.176156</v>
      </c>
      <c r="L604" s="305">
        <v>9642.9824900000003</v>
      </c>
      <c r="M604" s="305">
        <v>0</v>
      </c>
      <c r="N604" s="304" t="s">
        <v>36</v>
      </c>
    </row>
    <row r="605" spans="1:14" s="321" customFormat="1" ht="9" customHeight="1">
      <c r="A605" s="408" t="s">
        <v>13</v>
      </c>
      <c r="B605" s="323">
        <f t="shared" si="33"/>
        <v>57354.715490000002</v>
      </c>
      <c r="C605" s="323">
        <v>3945.4080199999999</v>
      </c>
      <c r="D605" s="323">
        <v>693.47500100000002</v>
      </c>
      <c r="E605" s="323">
        <v>1629.781213</v>
      </c>
      <c r="F605" s="323">
        <v>37297.801007000002</v>
      </c>
      <c r="G605" s="323">
        <v>255.839913</v>
      </c>
      <c r="H605" s="323">
        <v>939.93032600000004</v>
      </c>
      <c r="I605" s="323">
        <v>66.115155999999999</v>
      </c>
      <c r="J605" s="323">
        <v>10534.514655999999</v>
      </c>
      <c r="K605" s="323">
        <v>726.67943200000002</v>
      </c>
      <c r="L605" s="323">
        <v>1265.170766</v>
      </c>
      <c r="M605" s="323">
        <v>0</v>
      </c>
      <c r="N605" s="304" t="s">
        <v>36</v>
      </c>
    </row>
    <row r="606" spans="1:14" s="321" customFormat="1" ht="9" customHeight="1">
      <c r="A606" s="379" t="s">
        <v>14</v>
      </c>
      <c r="B606" s="304">
        <f t="shared" si="33"/>
        <v>39590.016258000003</v>
      </c>
      <c r="C606" s="305">
        <v>1988.163481</v>
      </c>
      <c r="D606" s="305">
        <v>364.62115299999999</v>
      </c>
      <c r="E606" s="305">
        <v>1315.9084439999999</v>
      </c>
      <c r="F606" s="305">
        <v>24185.660193</v>
      </c>
      <c r="G606" s="305">
        <v>235.361076</v>
      </c>
      <c r="H606" s="305">
        <v>828.93860099999995</v>
      </c>
      <c r="I606" s="305">
        <v>84.969753999999995</v>
      </c>
      <c r="J606" s="305">
        <v>7618.9281970000002</v>
      </c>
      <c r="K606" s="305">
        <v>493.67668700000002</v>
      </c>
      <c r="L606" s="305">
        <v>2473.7886720000001</v>
      </c>
      <c r="M606" s="305">
        <v>0</v>
      </c>
      <c r="N606" s="304" t="s">
        <v>36</v>
      </c>
    </row>
    <row r="607" spans="1:14" s="321" customFormat="1" ht="9" customHeight="1">
      <c r="A607" s="379" t="s">
        <v>15</v>
      </c>
      <c r="B607" s="304">
        <f t="shared" si="33"/>
        <v>90391.564937000003</v>
      </c>
      <c r="C607" s="315">
        <v>30783.075828000001</v>
      </c>
      <c r="D607" s="315">
        <v>941.38364200000001</v>
      </c>
      <c r="E607" s="315">
        <v>2423.5513420000002</v>
      </c>
      <c r="F607" s="315">
        <v>36497.578765999999</v>
      </c>
      <c r="G607" s="315">
        <v>567.82997999999998</v>
      </c>
      <c r="H607" s="315">
        <v>1454.857266</v>
      </c>
      <c r="I607" s="315">
        <v>0</v>
      </c>
      <c r="J607" s="315">
        <v>15387.411888000001</v>
      </c>
      <c r="K607" s="315">
        <v>2256.9620340000001</v>
      </c>
      <c r="L607" s="315">
        <v>78.914191000000002</v>
      </c>
      <c r="M607" s="315">
        <v>0</v>
      </c>
      <c r="N607" s="304" t="s">
        <v>36</v>
      </c>
    </row>
    <row r="608" spans="1:14" s="321" customFormat="1" ht="9" customHeight="1">
      <c r="A608" s="379" t="s">
        <v>16</v>
      </c>
      <c r="B608" s="304">
        <f t="shared" si="33"/>
        <v>258704.20489999998</v>
      </c>
      <c r="C608" s="315">
        <v>45915.968699999998</v>
      </c>
      <c r="D608" s="315">
        <v>1297.9002</v>
      </c>
      <c r="E608" s="315">
        <v>5632.0168000000003</v>
      </c>
      <c r="F608" s="315">
        <v>125515.0652</v>
      </c>
      <c r="G608" s="315">
        <v>648.8922</v>
      </c>
      <c r="H608" s="315">
        <v>19300.235700000001</v>
      </c>
      <c r="I608" s="315">
        <v>3362.4108999999999</v>
      </c>
      <c r="J608" s="315">
        <v>29743.110701000001</v>
      </c>
      <c r="K608" s="315">
        <v>17086.079600000001</v>
      </c>
      <c r="L608" s="315">
        <v>10202.524899</v>
      </c>
      <c r="M608" s="315">
        <v>0</v>
      </c>
      <c r="N608" s="304" t="s">
        <v>36</v>
      </c>
    </row>
    <row r="609" spans="1:14" s="321" customFormat="1" ht="9" customHeight="1">
      <c r="A609" s="408" t="s">
        <v>17</v>
      </c>
      <c r="B609" s="323">
        <f t="shared" si="33"/>
        <v>61732.510923000002</v>
      </c>
      <c r="C609" s="323">
        <v>26451.527119999999</v>
      </c>
      <c r="D609" s="323">
        <v>786.93283199999996</v>
      </c>
      <c r="E609" s="323">
        <v>1594.314036</v>
      </c>
      <c r="F609" s="323">
        <v>13289.711976000001</v>
      </c>
      <c r="G609" s="323">
        <v>135.41715300000001</v>
      </c>
      <c r="H609" s="323">
        <v>8145.1783910000004</v>
      </c>
      <c r="I609" s="323">
        <v>0</v>
      </c>
      <c r="J609" s="323">
        <v>8752.5039259999994</v>
      </c>
      <c r="K609" s="323">
        <v>1512.2812300000001</v>
      </c>
      <c r="L609" s="323">
        <v>1064.6442589999999</v>
      </c>
      <c r="M609" s="323">
        <v>0</v>
      </c>
      <c r="N609" s="304" t="s">
        <v>36</v>
      </c>
    </row>
    <row r="610" spans="1:14" s="321" customFormat="1" ht="9" customHeight="1">
      <c r="A610" s="379" t="s">
        <v>18</v>
      </c>
      <c r="B610" s="304">
        <f t="shared" si="33"/>
        <v>26190.832000000002</v>
      </c>
      <c r="C610" s="305">
        <v>1650.8088290000001</v>
      </c>
      <c r="D610" s="305">
        <v>463.96674899999999</v>
      </c>
      <c r="E610" s="305">
        <v>1001.4421129999999</v>
      </c>
      <c r="F610" s="305">
        <v>15314.928013999999</v>
      </c>
      <c r="G610" s="305">
        <v>355.84401300000002</v>
      </c>
      <c r="H610" s="305">
        <v>2313.1488549999999</v>
      </c>
      <c r="I610" s="305">
        <v>0</v>
      </c>
      <c r="J610" s="305">
        <v>4582.5585259999998</v>
      </c>
      <c r="K610" s="305">
        <v>508.13490100000001</v>
      </c>
      <c r="L610" s="305">
        <v>0</v>
      </c>
      <c r="M610" s="305">
        <v>0</v>
      </c>
      <c r="N610" s="304" t="s">
        <v>36</v>
      </c>
    </row>
    <row r="611" spans="1:14" s="321" customFormat="1" ht="9" customHeight="1">
      <c r="A611" s="379" t="s">
        <v>19</v>
      </c>
      <c r="B611" s="304">
        <f t="shared" si="33"/>
        <v>23145.755415000003</v>
      </c>
      <c r="C611" s="305">
        <v>2879.0230329999999</v>
      </c>
      <c r="D611" s="305">
        <v>272.15144400000003</v>
      </c>
      <c r="E611" s="305">
        <v>564.62158899999997</v>
      </c>
      <c r="F611" s="305">
        <v>11553.802411000001</v>
      </c>
      <c r="G611" s="305">
        <v>60.862654999999997</v>
      </c>
      <c r="H611" s="305">
        <v>697.15576799999997</v>
      </c>
      <c r="I611" s="305">
        <v>0</v>
      </c>
      <c r="J611" s="305">
        <v>3606.1314980000002</v>
      </c>
      <c r="K611" s="305">
        <v>3355.508828</v>
      </c>
      <c r="L611" s="305">
        <v>156.498189</v>
      </c>
      <c r="M611" s="305">
        <v>0</v>
      </c>
      <c r="N611" s="304" t="s">
        <v>36</v>
      </c>
    </row>
    <row r="612" spans="1:14" s="321" customFormat="1" ht="9" customHeight="1">
      <c r="A612" s="379" t="s">
        <v>20</v>
      </c>
      <c r="B612" s="304">
        <f t="shared" si="33"/>
        <v>87002.774629000007</v>
      </c>
      <c r="C612" s="315">
        <v>14783.353067</v>
      </c>
      <c r="D612" s="315">
        <v>695.30463199999997</v>
      </c>
      <c r="E612" s="315">
        <v>4272.2130909999996</v>
      </c>
      <c r="F612" s="315">
        <v>45684.067754999996</v>
      </c>
      <c r="G612" s="315">
        <v>753.10149699999999</v>
      </c>
      <c r="H612" s="315">
        <v>709.75618499999996</v>
      </c>
      <c r="I612" s="315">
        <v>0</v>
      </c>
      <c r="J612" s="315">
        <v>13163.755587</v>
      </c>
      <c r="K612" s="315">
        <v>3750.9156840000001</v>
      </c>
      <c r="L612" s="315">
        <v>3190.307131</v>
      </c>
      <c r="M612" s="315">
        <v>0</v>
      </c>
      <c r="N612" s="304" t="s">
        <v>36</v>
      </c>
    </row>
    <row r="613" spans="1:14" s="321" customFormat="1" ht="9" customHeight="1">
      <c r="A613" s="408" t="s">
        <v>21</v>
      </c>
      <c r="B613" s="323">
        <f t="shared" si="33"/>
        <v>66823.344327000013</v>
      </c>
      <c r="C613" s="318">
        <v>4518.3489140000001</v>
      </c>
      <c r="D613" s="318">
        <v>498.20254999999997</v>
      </c>
      <c r="E613" s="318">
        <v>3227.2566590000001</v>
      </c>
      <c r="F613" s="318">
        <v>40951.993204999999</v>
      </c>
      <c r="G613" s="318">
        <v>311.98704700000002</v>
      </c>
      <c r="H613" s="318">
        <v>3029.0374440000001</v>
      </c>
      <c r="I613" s="318">
        <v>0</v>
      </c>
      <c r="J613" s="318">
        <v>13618.603010000001</v>
      </c>
      <c r="K613" s="318">
        <v>667.91549799999996</v>
      </c>
      <c r="L613" s="318">
        <v>0</v>
      </c>
      <c r="M613" s="318">
        <v>0</v>
      </c>
      <c r="N613" s="304" t="s">
        <v>36</v>
      </c>
    </row>
    <row r="614" spans="1:14" s="321" customFormat="1" ht="9" customHeight="1">
      <c r="A614" s="379" t="s">
        <v>22</v>
      </c>
      <c r="B614" s="304">
        <f t="shared" si="33"/>
        <v>86757.472083000015</v>
      </c>
      <c r="C614" s="305">
        <v>27597.006249999999</v>
      </c>
      <c r="D614" s="305">
        <v>735.46908299999996</v>
      </c>
      <c r="E614" s="305">
        <v>2928.605098</v>
      </c>
      <c r="F614" s="305">
        <v>33794.543265</v>
      </c>
      <c r="G614" s="305">
        <v>1150.733882</v>
      </c>
      <c r="H614" s="305">
        <v>5445.723798</v>
      </c>
      <c r="I614" s="305">
        <v>1072.615898</v>
      </c>
      <c r="J614" s="305">
        <v>13040.779210000001</v>
      </c>
      <c r="K614" s="305">
        <v>418.09566000000001</v>
      </c>
      <c r="L614" s="305">
        <v>573.89993900000002</v>
      </c>
      <c r="M614" s="305">
        <v>0</v>
      </c>
      <c r="N614" s="304" t="s">
        <v>36</v>
      </c>
    </row>
    <row r="615" spans="1:14" s="321" customFormat="1" ht="9" customHeight="1">
      <c r="A615" s="379" t="s">
        <v>23</v>
      </c>
      <c r="B615" s="304">
        <f t="shared" si="33"/>
        <v>28685.924884</v>
      </c>
      <c r="C615" s="315">
        <v>2438.7062470000001</v>
      </c>
      <c r="D615" s="315">
        <v>319.653616</v>
      </c>
      <c r="E615" s="315">
        <v>1155.875125</v>
      </c>
      <c r="F615" s="315">
        <v>19182.500715999999</v>
      </c>
      <c r="G615" s="315">
        <v>359.837716</v>
      </c>
      <c r="H615" s="315">
        <v>945.93797500000005</v>
      </c>
      <c r="I615" s="315">
        <v>0</v>
      </c>
      <c r="J615" s="315">
        <v>4176.0084040000002</v>
      </c>
      <c r="K615" s="315">
        <v>107.405085</v>
      </c>
      <c r="L615" s="315">
        <v>0</v>
      </c>
      <c r="M615" s="315">
        <v>0</v>
      </c>
      <c r="N615" s="304" t="s">
        <v>36</v>
      </c>
    </row>
    <row r="616" spans="1:14" s="321" customFormat="1" ht="9" customHeight="1">
      <c r="A616" s="379" t="s">
        <v>24</v>
      </c>
      <c r="B616" s="304">
        <f t="shared" si="33"/>
        <v>29020.060884000002</v>
      </c>
      <c r="C616" s="305">
        <v>1912.881721</v>
      </c>
      <c r="D616" s="305">
        <v>337.82420200000001</v>
      </c>
      <c r="E616" s="305">
        <v>1783.7001680000001</v>
      </c>
      <c r="F616" s="305">
        <v>13504.221863999999</v>
      </c>
      <c r="G616" s="305">
        <v>202.135459</v>
      </c>
      <c r="H616" s="305">
        <v>1970.5841640000001</v>
      </c>
      <c r="I616" s="305">
        <v>128.251485</v>
      </c>
      <c r="J616" s="305">
        <v>3530.6275489999998</v>
      </c>
      <c r="K616" s="305">
        <v>2278.1902719999998</v>
      </c>
      <c r="L616" s="305">
        <v>1880.1579999999999</v>
      </c>
      <c r="M616" s="305">
        <v>1491.4860000000001</v>
      </c>
      <c r="N616" s="304" t="s">
        <v>36</v>
      </c>
    </row>
    <row r="617" spans="1:14" s="321" customFormat="1" ht="9" customHeight="1">
      <c r="A617" s="408" t="s">
        <v>25</v>
      </c>
      <c r="B617" s="323">
        <f t="shared" si="33"/>
        <v>37753.501343999997</v>
      </c>
      <c r="C617" s="323">
        <v>5795.1059800000003</v>
      </c>
      <c r="D617" s="323">
        <v>210.32611600000001</v>
      </c>
      <c r="E617" s="323">
        <v>450.75143500000001</v>
      </c>
      <c r="F617" s="323">
        <v>22651.872781999999</v>
      </c>
      <c r="G617" s="323">
        <v>4.6787460000000003</v>
      </c>
      <c r="H617" s="323">
        <v>1721.6351420000001</v>
      </c>
      <c r="I617" s="323">
        <v>0</v>
      </c>
      <c r="J617" s="323">
        <v>6547.6687819999997</v>
      </c>
      <c r="K617" s="323">
        <v>371.46236099999999</v>
      </c>
      <c r="L617" s="323">
        <v>0</v>
      </c>
      <c r="M617" s="323">
        <v>0</v>
      </c>
      <c r="N617" s="304" t="s">
        <v>36</v>
      </c>
    </row>
    <row r="618" spans="1:14" s="321" customFormat="1" ht="9" customHeight="1">
      <c r="A618" s="379" t="s">
        <v>26</v>
      </c>
      <c r="B618" s="304">
        <f t="shared" si="33"/>
        <v>46202.361658000002</v>
      </c>
      <c r="C618" s="315">
        <v>3190.1417780000002</v>
      </c>
      <c r="D618" s="315">
        <v>295.38781999999998</v>
      </c>
      <c r="E618" s="315">
        <v>1492.951681</v>
      </c>
      <c r="F618" s="315">
        <v>31090.858596999999</v>
      </c>
      <c r="G618" s="315">
        <v>35.097434</v>
      </c>
      <c r="H618" s="315">
        <v>4050.255564</v>
      </c>
      <c r="I618" s="315">
        <v>0</v>
      </c>
      <c r="J618" s="315">
        <v>5655.9862460000004</v>
      </c>
      <c r="K618" s="315">
        <v>391.68253800000002</v>
      </c>
      <c r="L618" s="315">
        <v>0</v>
      </c>
      <c r="M618" s="315">
        <v>0</v>
      </c>
      <c r="N618" s="304" t="s">
        <v>36</v>
      </c>
    </row>
    <row r="619" spans="1:14" s="321" customFormat="1" ht="9" customHeight="1">
      <c r="A619" s="379" t="s">
        <v>27</v>
      </c>
      <c r="B619" s="304">
        <f t="shared" si="33"/>
        <v>60417.518876000002</v>
      </c>
      <c r="C619" s="315">
        <v>7870.3520109999999</v>
      </c>
      <c r="D619" s="315">
        <v>981.98432200000002</v>
      </c>
      <c r="E619" s="315">
        <v>1948.85175</v>
      </c>
      <c r="F619" s="315">
        <v>25278.093935000001</v>
      </c>
      <c r="G619" s="315">
        <v>416.86461300000002</v>
      </c>
      <c r="H619" s="315">
        <v>7204.7691580000001</v>
      </c>
      <c r="I619" s="315">
        <v>0.78</v>
      </c>
      <c r="J619" s="315">
        <v>5442.8240169999999</v>
      </c>
      <c r="K619" s="315">
        <v>9639.50461</v>
      </c>
      <c r="L619" s="315">
        <v>1633.4944599999999</v>
      </c>
      <c r="M619" s="315">
        <v>0</v>
      </c>
      <c r="N619" s="304" t="s">
        <v>36</v>
      </c>
    </row>
    <row r="620" spans="1:14" s="321" customFormat="1" ht="9" customHeight="1">
      <c r="A620" s="379" t="s">
        <v>28</v>
      </c>
      <c r="B620" s="304">
        <f t="shared" si="33"/>
        <v>43930.066445000004</v>
      </c>
      <c r="C620" s="305">
        <v>16659.089717999999</v>
      </c>
      <c r="D620" s="305">
        <v>903.79596300000003</v>
      </c>
      <c r="E620" s="305">
        <v>1416.891034</v>
      </c>
      <c r="F620" s="305">
        <v>13074.138153</v>
      </c>
      <c r="G620" s="305">
        <v>231.865083</v>
      </c>
      <c r="H620" s="305">
        <v>896.45589199999995</v>
      </c>
      <c r="I620" s="305">
        <v>121.307385</v>
      </c>
      <c r="J620" s="305">
        <v>9220.3999349999995</v>
      </c>
      <c r="K620" s="305">
        <v>508.85729400000002</v>
      </c>
      <c r="L620" s="305">
        <v>897.26598799999999</v>
      </c>
      <c r="M620" s="305">
        <v>0</v>
      </c>
      <c r="N620" s="304" t="s">
        <v>36</v>
      </c>
    </row>
    <row r="621" spans="1:14" s="321" customFormat="1" ht="9" customHeight="1">
      <c r="A621" s="408" t="s">
        <v>29</v>
      </c>
      <c r="B621" s="323">
        <f t="shared" si="33"/>
        <v>47400.348894999996</v>
      </c>
      <c r="C621" s="318">
        <v>17130.782214999999</v>
      </c>
      <c r="D621" s="318">
        <v>803.23276699999997</v>
      </c>
      <c r="E621" s="318">
        <v>4086.4313929999998</v>
      </c>
      <c r="F621" s="318">
        <v>14708.345934000001</v>
      </c>
      <c r="G621" s="318">
        <v>654.53455499999995</v>
      </c>
      <c r="H621" s="318">
        <v>1527.8933159999999</v>
      </c>
      <c r="I621" s="318">
        <v>0</v>
      </c>
      <c r="J621" s="318">
        <v>7083.5938130000004</v>
      </c>
      <c r="K621" s="318">
        <v>1405.5349020000001</v>
      </c>
      <c r="L621" s="318">
        <v>0</v>
      </c>
      <c r="M621" s="318">
        <v>0</v>
      </c>
      <c r="N621" s="304" t="s">
        <v>36</v>
      </c>
    </row>
    <row r="622" spans="1:14" s="321" customFormat="1" ht="9" customHeight="1">
      <c r="A622" s="379" t="s">
        <v>30</v>
      </c>
      <c r="B622" s="304">
        <f t="shared" si="33"/>
        <v>19170.712100999997</v>
      </c>
      <c r="C622" s="305">
        <v>1926.394299</v>
      </c>
      <c r="D622" s="305">
        <v>210.954644</v>
      </c>
      <c r="E622" s="305">
        <v>377.45812999999998</v>
      </c>
      <c r="F622" s="305">
        <v>10821.064649</v>
      </c>
      <c r="G622" s="305">
        <v>97.115279000000001</v>
      </c>
      <c r="H622" s="305">
        <v>1051.507083</v>
      </c>
      <c r="I622" s="305">
        <v>0</v>
      </c>
      <c r="J622" s="305">
        <v>3031.5050630000001</v>
      </c>
      <c r="K622" s="305">
        <v>0</v>
      </c>
      <c r="L622" s="305">
        <v>1654.7129540000001</v>
      </c>
      <c r="M622" s="305">
        <v>0</v>
      </c>
      <c r="N622" s="304" t="s">
        <v>36</v>
      </c>
    </row>
    <row r="623" spans="1:14" s="321" customFormat="1" ht="9" customHeight="1">
      <c r="A623" s="379" t="s">
        <v>31</v>
      </c>
      <c r="B623" s="304">
        <f t="shared" si="33"/>
        <v>111973.26520900002</v>
      </c>
      <c r="C623" s="315">
        <v>41466.340987000003</v>
      </c>
      <c r="D623" s="315">
        <v>1345.598084</v>
      </c>
      <c r="E623" s="315">
        <v>2873.4862640000001</v>
      </c>
      <c r="F623" s="315">
        <v>26209.61608</v>
      </c>
      <c r="G623" s="315">
        <v>436.87941699999999</v>
      </c>
      <c r="H623" s="315">
        <v>9862.6014140000007</v>
      </c>
      <c r="I623" s="315">
        <v>0</v>
      </c>
      <c r="J623" s="315">
        <v>16894.094857</v>
      </c>
      <c r="K623" s="315">
        <v>3591.305034</v>
      </c>
      <c r="L623" s="315">
        <v>9293.3430719999997</v>
      </c>
      <c r="M623" s="315">
        <v>0</v>
      </c>
      <c r="N623" s="304" t="s">
        <v>36</v>
      </c>
    </row>
    <row r="624" spans="1:14" s="321" customFormat="1" ht="9" customHeight="1">
      <c r="A624" s="379" t="s">
        <v>32</v>
      </c>
      <c r="B624" s="304">
        <f t="shared" si="33"/>
        <v>31356.817736000001</v>
      </c>
      <c r="C624" s="305">
        <v>9089.6453170000004</v>
      </c>
      <c r="D624" s="305">
        <v>720.04422</v>
      </c>
      <c r="E624" s="305">
        <v>2006.0679689999999</v>
      </c>
      <c r="F624" s="305">
        <v>13309.780599</v>
      </c>
      <c r="G624" s="305">
        <v>435.21203000000003</v>
      </c>
      <c r="H624" s="305">
        <v>398.00763000000001</v>
      </c>
      <c r="I624" s="305">
        <v>14.59951</v>
      </c>
      <c r="J624" s="305">
        <v>4838.0455789999996</v>
      </c>
      <c r="K624" s="305">
        <v>545.41488200000003</v>
      </c>
      <c r="L624" s="305">
        <v>0</v>
      </c>
      <c r="M624" s="305">
        <v>0</v>
      </c>
      <c r="N624" s="304" t="s">
        <v>36</v>
      </c>
    </row>
    <row r="625" spans="1:14" s="321" customFormat="1" ht="9" customHeight="1">
      <c r="A625" s="408" t="s">
        <v>33</v>
      </c>
      <c r="B625" s="323">
        <f t="shared" si="33"/>
        <v>28696.440000999999</v>
      </c>
      <c r="C625" s="323">
        <v>9726.2876510000006</v>
      </c>
      <c r="D625" s="323">
        <v>611.62537799999996</v>
      </c>
      <c r="E625" s="323">
        <v>856.322947</v>
      </c>
      <c r="F625" s="323">
        <v>8616.6252870000008</v>
      </c>
      <c r="G625" s="323">
        <v>232.97662299999999</v>
      </c>
      <c r="H625" s="323">
        <v>1464.190094</v>
      </c>
      <c r="I625" s="323">
        <v>1736.9655069999999</v>
      </c>
      <c r="J625" s="323">
        <v>4539.2785270000004</v>
      </c>
      <c r="K625" s="323">
        <v>869.68978400000003</v>
      </c>
      <c r="L625" s="323">
        <v>42.478203000000001</v>
      </c>
      <c r="M625" s="323">
        <v>0</v>
      </c>
      <c r="N625" s="304" t="s">
        <v>36</v>
      </c>
    </row>
    <row r="626" spans="1:14" s="379" customFormat="1" ht="9" customHeight="1">
      <c r="B626" s="305"/>
      <c r="C626" s="305"/>
      <c r="D626" s="305"/>
      <c r="E626" s="305"/>
      <c r="F626" s="305"/>
      <c r="G626" s="305"/>
      <c r="H626" s="305"/>
      <c r="I626" s="305"/>
      <c r="J626" s="305"/>
      <c r="K626" s="305"/>
      <c r="L626" s="305"/>
      <c r="M626" s="305"/>
      <c r="N626" s="304"/>
    </row>
    <row r="627" spans="1:14" s="321" customFormat="1" ht="9" customHeight="1">
      <c r="A627" s="333">
        <v>2015</v>
      </c>
      <c r="B627" s="407"/>
      <c r="C627" s="407"/>
      <c r="D627" s="407"/>
      <c r="E627" s="407"/>
      <c r="F627" s="407"/>
      <c r="G627" s="407"/>
      <c r="H627" s="407"/>
      <c r="I627" s="407"/>
      <c r="J627" s="407"/>
      <c r="K627" s="407"/>
      <c r="L627" s="407"/>
      <c r="M627" s="407"/>
      <c r="N627" s="304"/>
    </row>
    <row r="628" spans="1:14" s="321" customFormat="1" ht="9" customHeight="1">
      <c r="A628" s="306" t="s">
        <v>1</v>
      </c>
      <c r="B628" s="407">
        <f>SUM(B630:B661)</f>
        <v>1940137.6422219998</v>
      </c>
      <c r="C628" s="407">
        <f t="shared" ref="C628:M628" si="34">SUM(C630:C661)</f>
        <v>422231.11722200003</v>
      </c>
      <c r="D628" s="407">
        <f t="shared" si="34"/>
        <v>24526.165952999996</v>
      </c>
      <c r="E628" s="407">
        <f t="shared" si="34"/>
        <v>75181.670098000017</v>
      </c>
      <c r="F628" s="407">
        <f t="shared" si="34"/>
        <v>849590.38489700016</v>
      </c>
      <c r="G628" s="407">
        <f t="shared" si="34"/>
        <v>12230.428848000001</v>
      </c>
      <c r="H628" s="407">
        <f t="shared" si="34"/>
        <v>83294.970404999985</v>
      </c>
      <c r="I628" s="407">
        <f t="shared" si="34"/>
        <v>16916.262835999998</v>
      </c>
      <c r="J628" s="407">
        <f t="shared" si="34"/>
        <v>333172.91831400001</v>
      </c>
      <c r="K628" s="407">
        <f t="shared" si="34"/>
        <v>66947.951552999992</v>
      </c>
      <c r="L628" s="407">
        <f t="shared" si="34"/>
        <v>55495.461253000016</v>
      </c>
      <c r="M628" s="407">
        <f t="shared" si="34"/>
        <v>550.31084299999998</v>
      </c>
      <c r="N628" s="304" t="s">
        <v>36</v>
      </c>
    </row>
    <row r="629" spans="1:14" s="321" customFormat="1" ht="3" customHeight="1">
      <c r="A629" s="333"/>
      <c r="B629" s="304"/>
      <c r="C629" s="304"/>
      <c r="D629" s="304"/>
      <c r="E629" s="304"/>
      <c r="F629" s="304"/>
      <c r="G629" s="304"/>
      <c r="H629" s="304"/>
      <c r="I629" s="304"/>
      <c r="J629" s="304"/>
      <c r="K629" s="304"/>
      <c r="L629" s="304"/>
      <c r="M629" s="304"/>
      <c r="N629" s="304" t="s">
        <v>36</v>
      </c>
    </row>
    <row r="630" spans="1:14" s="321" customFormat="1" ht="9" customHeight="1">
      <c r="A630" s="321" t="s">
        <v>2</v>
      </c>
      <c r="B630" s="316">
        <f>SUM(C630:M630)</f>
        <v>22524.089</v>
      </c>
      <c r="C630" s="316">
        <v>1278.4068010000001</v>
      </c>
      <c r="D630" s="316">
        <v>167.25826799999999</v>
      </c>
      <c r="E630" s="316">
        <v>438.12475899999998</v>
      </c>
      <c r="F630" s="316">
        <v>11510.783589000001</v>
      </c>
      <c r="G630" s="316">
        <v>154.13028499999999</v>
      </c>
      <c r="H630" s="316">
        <v>2728.521608</v>
      </c>
      <c r="I630" s="316">
        <v>118.061341</v>
      </c>
      <c r="J630" s="316">
        <v>3337.003737</v>
      </c>
      <c r="K630" s="316">
        <v>336.73598500000003</v>
      </c>
      <c r="L630" s="316">
        <v>2455.0626269999998</v>
      </c>
      <c r="M630" s="316">
        <v>0</v>
      </c>
      <c r="N630" s="304" t="s">
        <v>36</v>
      </c>
    </row>
    <row r="631" spans="1:14" s="321" customFormat="1" ht="9" customHeight="1">
      <c r="A631" s="321" t="s">
        <v>3</v>
      </c>
      <c r="B631" s="316">
        <f t="shared" ref="B631:B661" si="35">SUM(C631:M631)</f>
        <v>42142.977522000008</v>
      </c>
      <c r="C631" s="316">
        <v>12476.711981</v>
      </c>
      <c r="D631" s="316">
        <v>584.38785299999995</v>
      </c>
      <c r="E631" s="316">
        <v>1114.9125819999999</v>
      </c>
      <c r="F631" s="316">
        <v>19027.580769</v>
      </c>
      <c r="G631" s="316">
        <v>738.35228900000004</v>
      </c>
      <c r="H631" s="316">
        <v>956.25170800000001</v>
      </c>
      <c r="I631" s="316">
        <v>0</v>
      </c>
      <c r="J631" s="316">
        <v>6105.8113560000002</v>
      </c>
      <c r="K631" s="316">
        <v>1138.9689840000001</v>
      </c>
      <c r="L631" s="316">
        <v>0</v>
      </c>
      <c r="M631" s="316">
        <v>0</v>
      </c>
      <c r="N631" s="304" t="s">
        <v>36</v>
      </c>
    </row>
    <row r="632" spans="1:14" s="321" customFormat="1" ht="9" customHeight="1">
      <c r="A632" s="321" t="s">
        <v>4</v>
      </c>
      <c r="B632" s="315">
        <f t="shared" si="35"/>
        <v>16305.031400999997</v>
      </c>
      <c r="C632" s="315">
        <v>889.38623299999995</v>
      </c>
      <c r="D632" s="315">
        <v>118.42308199999999</v>
      </c>
      <c r="E632" s="315">
        <v>282.38793099999998</v>
      </c>
      <c r="F632" s="315">
        <v>9070.0446479999991</v>
      </c>
      <c r="G632" s="315">
        <v>49.195228</v>
      </c>
      <c r="H632" s="315">
        <v>1103.6677729999999</v>
      </c>
      <c r="I632" s="315">
        <v>171.03871100000001</v>
      </c>
      <c r="J632" s="315">
        <v>1859.9260389999999</v>
      </c>
      <c r="K632" s="315">
        <v>2092.5978749999999</v>
      </c>
      <c r="L632" s="315">
        <v>668.36388099999999</v>
      </c>
      <c r="M632" s="315">
        <v>0</v>
      </c>
      <c r="N632" s="304" t="s">
        <v>36</v>
      </c>
    </row>
    <row r="633" spans="1:14" s="321" customFormat="1" ht="9" customHeight="1">
      <c r="A633" s="408" t="s">
        <v>5</v>
      </c>
      <c r="B633" s="318">
        <f t="shared" si="35"/>
        <v>23168.692178000001</v>
      </c>
      <c r="C633" s="318">
        <v>5482.5351119999996</v>
      </c>
      <c r="D633" s="318">
        <v>495.33118000000002</v>
      </c>
      <c r="E633" s="318">
        <v>1693.5664549999999</v>
      </c>
      <c r="F633" s="318">
        <v>9027.6482830000004</v>
      </c>
      <c r="G633" s="318">
        <v>115.28531099999999</v>
      </c>
      <c r="H633" s="318">
        <v>980.00842299999999</v>
      </c>
      <c r="I633" s="318">
        <v>0</v>
      </c>
      <c r="J633" s="318">
        <v>4391.401836</v>
      </c>
      <c r="K633" s="318">
        <v>982.91557799999998</v>
      </c>
      <c r="L633" s="318">
        <v>0</v>
      </c>
      <c r="M633" s="318">
        <v>0</v>
      </c>
      <c r="N633" s="304" t="s">
        <v>36</v>
      </c>
    </row>
    <row r="634" spans="1:14" s="321" customFormat="1" ht="9" customHeight="1">
      <c r="A634" s="379" t="s">
        <v>6</v>
      </c>
      <c r="B634" s="315">
        <f t="shared" si="35"/>
        <v>44811.545888999994</v>
      </c>
      <c r="C634" s="315">
        <v>15078.469319</v>
      </c>
      <c r="D634" s="315">
        <v>552.91236100000003</v>
      </c>
      <c r="E634" s="315">
        <v>2465.2057340000001</v>
      </c>
      <c r="F634" s="315">
        <v>12061.191685</v>
      </c>
      <c r="G634" s="315">
        <v>275.104286</v>
      </c>
      <c r="H634" s="315">
        <v>1700.9458770000001</v>
      </c>
      <c r="I634" s="315">
        <v>0</v>
      </c>
      <c r="J634" s="315">
        <v>5836.4246599999997</v>
      </c>
      <c r="K634" s="315">
        <v>6841.2919670000001</v>
      </c>
      <c r="L634" s="315">
        <v>0</v>
      </c>
      <c r="M634" s="315">
        <v>0</v>
      </c>
      <c r="N634" s="304" t="s">
        <v>36</v>
      </c>
    </row>
    <row r="635" spans="1:14" s="321" customFormat="1" ht="9" customHeight="1">
      <c r="A635" s="379" t="s">
        <v>7</v>
      </c>
      <c r="B635" s="315">
        <f t="shared" si="35"/>
        <v>16664.557541000002</v>
      </c>
      <c r="C635" s="315">
        <v>2152.9251210000002</v>
      </c>
      <c r="D635" s="315">
        <v>200.97708299999999</v>
      </c>
      <c r="E635" s="315">
        <v>545.98222099999998</v>
      </c>
      <c r="F635" s="315">
        <v>8364.6654159999998</v>
      </c>
      <c r="G635" s="315">
        <v>174.08520899999999</v>
      </c>
      <c r="H635" s="315">
        <v>390.414309</v>
      </c>
      <c r="I635" s="315">
        <v>55.435617999999998</v>
      </c>
      <c r="J635" s="315">
        <v>1825.902683</v>
      </c>
      <c r="K635" s="315">
        <v>1844.476766</v>
      </c>
      <c r="L635" s="315">
        <v>1109.693115</v>
      </c>
      <c r="M635" s="315">
        <v>0</v>
      </c>
      <c r="N635" s="304" t="s">
        <v>36</v>
      </c>
    </row>
    <row r="636" spans="1:14" s="321" customFormat="1" ht="9" customHeight="1">
      <c r="A636" s="379" t="s">
        <v>8</v>
      </c>
      <c r="B636" s="315">
        <f t="shared" si="35"/>
        <v>87811.079909000007</v>
      </c>
      <c r="C636" s="315">
        <v>11457.434517</v>
      </c>
      <c r="D636" s="315">
        <v>2536.573652</v>
      </c>
      <c r="E636" s="315">
        <v>4005.8255210000002</v>
      </c>
      <c r="F636" s="315">
        <v>44471.708804000002</v>
      </c>
      <c r="G636" s="315">
        <v>287.38573500000001</v>
      </c>
      <c r="H636" s="315">
        <v>4412.342772</v>
      </c>
      <c r="I636" s="315">
        <v>1660.9837789999999</v>
      </c>
      <c r="J636" s="315">
        <v>17634.128513</v>
      </c>
      <c r="K636" s="315">
        <v>1344.6966159999999</v>
      </c>
      <c r="L636" s="315">
        <v>0</v>
      </c>
      <c r="M636" s="315">
        <v>0</v>
      </c>
      <c r="N636" s="304" t="s">
        <v>36</v>
      </c>
    </row>
    <row r="637" spans="1:14" s="321" customFormat="1" ht="9" customHeight="1">
      <c r="A637" s="408" t="s">
        <v>9</v>
      </c>
      <c r="B637" s="318">
        <f t="shared" si="35"/>
        <v>66598.586054999992</v>
      </c>
      <c r="C637" s="318">
        <v>8862.9672730000002</v>
      </c>
      <c r="D637" s="318">
        <v>1274.784934</v>
      </c>
      <c r="E637" s="318">
        <v>2922.7886749999998</v>
      </c>
      <c r="F637" s="318">
        <v>37332.984901000003</v>
      </c>
      <c r="G637" s="318">
        <v>348.64632899999998</v>
      </c>
      <c r="H637" s="318">
        <v>2249.222796</v>
      </c>
      <c r="I637" s="318">
        <v>0</v>
      </c>
      <c r="J637" s="318">
        <v>7157.6422249999996</v>
      </c>
      <c r="K637" s="318">
        <v>2164.7675789999998</v>
      </c>
      <c r="L637" s="318">
        <v>3793.320886</v>
      </c>
      <c r="M637" s="318">
        <v>491.46045700000002</v>
      </c>
      <c r="N637" s="304" t="s">
        <v>36</v>
      </c>
    </row>
    <row r="638" spans="1:14" s="321" customFormat="1" ht="9" customHeight="1">
      <c r="A638" s="379" t="s">
        <v>198</v>
      </c>
      <c r="B638" s="315">
        <f t="shared" si="35"/>
        <v>195385.97159999999</v>
      </c>
      <c r="C638" s="315">
        <v>32154.37615</v>
      </c>
      <c r="D638" s="315">
        <v>4512.9912370000002</v>
      </c>
      <c r="E638" s="315">
        <v>14577.551701</v>
      </c>
      <c r="F638" s="315">
        <v>51343.607304999998</v>
      </c>
      <c r="G638" s="315">
        <v>2566.4208370000001</v>
      </c>
      <c r="H638" s="315">
        <v>7553.456322</v>
      </c>
      <c r="I638" s="315">
        <v>4630.6653260000003</v>
      </c>
      <c r="J638" s="315">
        <v>65128.747087000003</v>
      </c>
      <c r="K638" s="315">
        <v>8419.0686850000002</v>
      </c>
      <c r="L638" s="315">
        <v>4499.0869499999999</v>
      </c>
      <c r="M638" s="315">
        <v>0</v>
      </c>
      <c r="N638" s="304" t="s">
        <v>36</v>
      </c>
    </row>
    <row r="639" spans="1:14" s="321" customFormat="1" ht="9" customHeight="1">
      <c r="A639" s="379" t="s">
        <v>11</v>
      </c>
      <c r="B639" s="315">
        <f t="shared" si="35"/>
        <v>33969.290888999996</v>
      </c>
      <c r="C639" s="315">
        <v>11309.388064000001</v>
      </c>
      <c r="D639" s="315">
        <v>481.67855200000002</v>
      </c>
      <c r="E639" s="315">
        <v>787.64567499999998</v>
      </c>
      <c r="F639" s="315">
        <v>12536.369057</v>
      </c>
      <c r="G639" s="315">
        <v>123.726161</v>
      </c>
      <c r="H639" s="315">
        <v>2883.6053200000001</v>
      </c>
      <c r="I639" s="315">
        <v>0</v>
      </c>
      <c r="J639" s="315">
        <v>3625.6193159999998</v>
      </c>
      <c r="K639" s="315">
        <v>427.36567200000002</v>
      </c>
      <c r="L639" s="315">
        <v>1793.8930720000001</v>
      </c>
      <c r="M639" s="315">
        <v>0</v>
      </c>
      <c r="N639" s="304" t="s">
        <v>36</v>
      </c>
    </row>
    <row r="640" spans="1:14" s="321" customFormat="1" ht="9" customHeight="1">
      <c r="A640" s="379" t="s">
        <v>12</v>
      </c>
      <c r="B640" s="315">
        <f t="shared" si="35"/>
        <v>81366.855209000001</v>
      </c>
      <c r="C640" s="315">
        <v>23973.121514999999</v>
      </c>
      <c r="D640" s="315">
        <v>659.38779899999997</v>
      </c>
      <c r="E640" s="315">
        <v>2896.7633729999998</v>
      </c>
      <c r="F640" s="315">
        <v>27443.316708999999</v>
      </c>
      <c r="G640" s="315">
        <v>1691.4825579999999</v>
      </c>
      <c r="H640" s="315">
        <v>5630.4594669999997</v>
      </c>
      <c r="I640" s="315">
        <v>170.66484600000001</v>
      </c>
      <c r="J640" s="315">
        <v>10508.135856000001</v>
      </c>
      <c r="K640" s="315">
        <v>1229.250211</v>
      </c>
      <c r="L640" s="315">
        <v>7164.2728749999997</v>
      </c>
      <c r="M640" s="315">
        <v>0</v>
      </c>
      <c r="N640" s="304" t="s">
        <v>36</v>
      </c>
    </row>
    <row r="641" spans="1:14" s="321" customFormat="1" ht="9" customHeight="1">
      <c r="A641" s="408" t="s">
        <v>13</v>
      </c>
      <c r="B641" s="318">
        <f t="shared" si="35"/>
        <v>55580.399481999993</v>
      </c>
      <c r="C641" s="318">
        <v>5488.1313810000001</v>
      </c>
      <c r="D641" s="318">
        <v>657.81260299999997</v>
      </c>
      <c r="E641" s="318">
        <v>1281.584648</v>
      </c>
      <c r="F641" s="318">
        <v>33944.560584999999</v>
      </c>
      <c r="G641" s="318">
        <v>210.222803</v>
      </c>
      <c r="H641" s="318">
        <v>877.01597100000004</v>
      </c>
      <c r="I641" s="318">
        <v>32.216464999999999</v>
      </c>
      <c r="J641" s="318">
        <v>10884.735742000001</v>
      </c>
      <c r="K641" s="318">
        <v>424.45049899999998</v>
      </c>
      <c r="L641" s="318">
        <v>1779.6687850000001</v>
      </c>
      <c r="M641" s="318">
        <v>0</v>
      </c>
      <c r="N641" s="304" t="s">
        <v>36</v>
      </c>
    </row>
    <row r="642" spans="1:14" s="321" customFormat="1" ht="9" customHeight="1">
      <c r="A642" s="379" t="s">
        <v>14</v>
      </c>
      <c r="B642" s="315">
        <f t="shared" si="35"/>
        <v>46138.516885999998</v>
      </c>
      <c r="C642" s="315">
        <v>2119.1064769999998</v>
      </c>
      <c r="D642" s="315">
        <v>380.02415300000001</v>
      </c>
      <c r="E642" s="315">
        <v>1444.1316429999999</v>
      </c>
      <c r="F642" s="315">
        <v>27336.641468999998</v>
      </c>
      <c r="G642" s="315">
        <v>301.037847</v>
      </c>
      <c r="H642" s="315">
        <v>811.41347399999995</v>
      </c>
      <c r="I642" s="315">
        <v>196.71019799999999</v>
      </c>
      <c r="J642" s="315">
        <v>7669.6289459999998</v>
      </c>
      <c r="K642" s="315">
        <v>2983.2538220000001</v>
      </c>
      <c r="L642" s="315">
        <v>2896.5688570000002</v>
      </c>
      <c r="M642" s="315">
        <v>0</v>
      </c>
      <c r="N642" s="304" t="s">
        <v>36</v>
      </c>
    </row>
    <row r="643" spans="1:14" s="321" customFormat="1" ht="9" customHeight="1">
      <c r="A643" s="379" t="s">
        <v>15</v>
      </c>
      <c r="B643" s="315">
        <f t="shared" si="35"/>
        <v>96809.252326999995</v>
      </c>
      <c r="C643" s="315">
        <v>32970.919685000001</v>
      </c>
      <c r="D643" s="315">
        <v>977.47982300000001</v>
      </c>
      <c r="E643" s="315">
        <v>2188.7901630000001</v>
      </c>
      <c r="F643" s="315">
        <v>37697.265642999999</v>
      </c>
      <c r="G643" s="315">
        <v>733.36773200000005</v>
      </c>
      <c r="H643" s="315">
        <v>2608.9229070000001</v>
      </c>
      <c r="I643" s="315">
        <v>0</v>
      </c>
      <c r="J643" s="315">
        <v>17568.232457999999</v>
      </c>
      <c r="K643" s="315">
        <v>2064.2739160000001</v>
      </c>
      <c r="L643" s="315">
        <v>0</v>
      </c>
      <c r="M643" s="315">
        <v>0</v>
      </c>
      <c r="N643" s="304" t="s">
        <v>36</v>
      </c>
    </row>
    <row r="644" spans="1:14" s="321" customFormat="1" ht="9" customHeight="1">
      <c r="A644" s="379" t="s">
        <v>16</v>
      </c>
      <c r="B644" s="315">
        <f t="shared" si="35"/>
        <v>246144.8836</v>
      </c>
      <c r="C644" s="315">
        <v>49220.803</v>
      </c>
      <c r="D644" s="315">
        <v>1196.047</v>
      </c>
      <c r="E644" s="315">
        <v>5607.3770000000004</v>
      </c>
      <c r="F644" s="315">
        <v>127024.4512</v>
      </c>
      <c r="G644" s="315">
        <v>327.81200000000001</v>
      </c>
      <c r="H644" s="315">
        <v>16661.9964</v>
      </c>
      <c r="I644" s="315">
        <v>2843.2516000000001</v>
      </c>
      <c r="J644" s="315">
        <v>31281.383699999998</v>
      </c>
      <c r="K644" s="315">
        <v>5942.9485000000004</v>
      </c>
      <c r="L644" s="315">
        <v>6038.8131999999996</v>
      </c>
      <c r="M644" s="315">
        <v>0</v>
      </c>
      <c r="N644" s="304" t="s">
        <v>36</v>
      </c>
    </row>
    <row r="645" spans="1:14" s="321" customFormat="1" ht="9" customHeight="1">
      <c r="A645" s="408" t="s">
        <v>17</v>
      </c>
      <c r="B645" s="318">
        <f t="shared" si="35"/>
        <v>62740.715680999987</v>
      </c>
      <c r="C645" s="318">
        <v>27622.417430000001</v>
      </c>
      <c r="D645" s="318">
        <v>888.04110200000002</v>
      </c>
      <c r="E645" s="318">
        <v>3090.2272579999999</v>
      </c>
      <c r="F645" s="318">
        <v>16959.191987999999</v>
      </c>
      <c r="G645" s="318">
        <v>187.611693</v>
      </c>
      <c r="H645" s="318">
        <v>1281.2495630000001</v>
      </c>
      <c r="I645" s="318">
        <v>270.55009000000001</v>
      </c>
      <c r="J645" s="318">
        <v>10904.895347</v>
      </c>
      <c r="K645" s="318">
        <v>1536.5312100000001</v>
      </c>
      <c r="L645" s="318">
        <v>0</v>
      </c>
      <c r="M645" s="318">
        <v>0</v>
      </c>
      <c r="N645" s="304" t="s">
        <v>36</v>
      </c>
    </row>
    <row r="646" spans="1:14" s="321" customFormat="1" ht="9" customHeight="1">
      <c r="A646" s="379" t="s">
        <v>18</v>
      </c>
      <c r="B646" s="315">
        <f t="shared" si="35"/>
        <v>28242.232298000006</v>
      </c>
      <c r="C646" s="315">
        <v>1751.7637380000001</v>
      </c>
      <c r="D646" s="315">
        <v>486.78301099999999</v>
      </c>
      <c r="E646" s="315">
        <v>1411.242667</v>
      </c>
      <c r="F646" s="315">
        <v>17741.671460000001</v>
      </c>
      <c r="G646" s="315">
        <v>243.29835199999999</v>
      </c>
      <c r="H646" s="315">
        <v>1293.1816879999999</v>
      </c>
      <c r="I646" s="315">
        <v>102.718583</v>
      </c>
      <c r="J646" s="315">
        <v>4563.3355089999995</v>
      </c>
      <c r="K646" s="315">
        <v>648.23729000000003</v>
      </c>
      <c r="L646" s="315">
        <v>0</v>
      </c>
      <c r="M646" s="315">
        <v>0</v>
      </c>
      <c r="N646" s="304" t="s">
        <v>36</v>
      </c>
    </row>
    <row r="647" spans="1:14" s="321" customFormat="1" ht="9" customHeight="1">
      <c r="A647" s="379" t="s">
        <v>19</v>
      </c>
      <c r="B647" s="315">
        <f t="shared" si="35"/>
        <v>21197.630446999996</v>
      </c>
      <c r="C647" s="315">
        <v>3249.6089189999998</v>
      </c>
      <c r="D647" s="315">
        <v>247.037631</v>
      </c>
      <c r="E647" s="315">
        <v>499.58272899999997</v>
      </c>
      <c r="F647" s="315">
        <v>11493.351101</v>
      </c>
      <c r="G647" s="315">
        <v>36.634739000000003</v>
      </c>
      <c r="H647" s="315">
        <v>381.07135599999998</v>
      </c>
      <c r="I647" s="315">
        <v>97.203479000000002</v>
      </c>
      <c r="J647" s="315">
        <v>3932.1300780000001</v>
      </c>
      <c r="K647" s="315">
        <v>369.288768</v>
      </c>
      <c r="L647" s="315">
        <v>891.72164699999996</v>
      </c>
      <c r="M647" s="315">
        <v>0</v>
      </c>
      <c r="N647" s="304" t="s">
        <v>36</v>
      </c>
    </row>
    <row r="648" spans="1:14" s="321" customFormat="1" ht="9" customHeight="1">
      <c r="A648" s="379" t="s">
        <v>20</v>
      </c>
      <c r="B648" s="315">
        <f t="shared" si="35"/>
        <v>86631.471999999994</v>
      </c>
      <c r="C648" s="315">
        <v>15650.962994</v>
      </c>
      <c r="D648" s="315">
        <v>548.68302000000006</v>
      </c>
      <c r="E648" s="315">
        <v>3782.1189909999998</v>
      </c>
      <c r="F648" s="315">
        <v>44470.881795000001</v>
      </c>
      <c r="G648" s="315">
        <v>497.37099999999998</v>
      </c>
      <c r="H648" s="315">
        <v>430.82400000000001</v>
      </c>
      <c r="I648" s="315">
        <v>1800.5947860000001</v>
      </c>
      <c r="J648" s="315">
        <v>12856.774414</v>
      </c>
      <c r="K648" s="315">
        <v>6593.2610000000004</v>
      </c>
      <c r="L648" s="315">
        <v>0</v>
      </c>
      <c r="M648" s="315">
        <v>0</v>
      </c>
      <c r="N648" s="304" t="s">
        <v>36</v>
      </c>
    </row>
    <row r="649" spans="1:14" s="321" customFormat="1" ht="9" customHeight="1">
      <c r="A649" s="408" t="s">
        <v>21</v>
      </c>
      <c r="B649" s="318">
        <f t="shared" si="35"/>
        <v>70202.467498999991</v>
      </c>
      <c r="C649" s="318">
        <v>4913.0941769999999</v>
      </c>
      <c r="D649" s="318">
        <v>578.92708200000004</v>
      </c>
      <c r="E649" s="318">
        <v>3148.9350930000001</v>
      </c>
      <c r="F649" s="318">
        <v>39557.296555000001</v>
      </c>
      <c r="G649" s="318">
        <v>285.696663</v>
      </c>
      <c r="H649" s="318">
        <v>2112.9275429999998</v>
      </c>
      <c r="I649" s="318">
        <v>0</v>
      </c>
      <c r="J649" s="318">
        <v>14716.009925</v>
      </c>
      <c r="K649" s="318">
        <v>744.98412599999995</v>
      </c>
      <c r="L649" s="318">
        <v>4144.5963350000002</v>
      </c>
      <c r="M649" s="318">
        <v>0</v>
      </c>
      <c r="N649" s="304" t="s">
        <v>36</v>
      </c>
    </row>
    <row r="650" spans="1:14" s="321" customFormat="1" ht="9" customHeight="1">
      <c r="A650" s="379" t="s">
        <v>22</v>
      </c>
      <c r="B650" s="315">
        <f t="shared" si="35"/>
        <v>84600.371523999987</v>
      </c>
      <c r="C650" s="315">
        <v>28162.450336999998</v>
      </c>
      <c r="D650" s="315">
        <v>828.63433599999996</v>
      </c>
      <c r="E650" s="315">
        <v>3315.0781280000001</v>
      </c>
      <c r="F650" s="315">
        <v>32581.621633999999</v>
      </c>
      <c r="G650" s="315">
        <v>286.54751700000003</v>
      </c>
      <c r="H650" s="315">
        <v>3840.5790569999999</v>
      </c>
      <c r="I650" s="315">
        <v>1265.700677</v>
      </c>
      <c r="J650" s="315">
        <v>13205.464223000001</v>
      </c>
      <c r="K650" s="315">
        <v>499.70705199999998</v>
      </c>
      <c r="L650" s="315">
        <v>614.58856300000002</v>
      </c>
      <c r="M650" s="315">
        <v>0</v>
      </c>
      <c r="N650" s="304" t="s">
        <v>36</v>
      </c>
    </row>
    <row r="651" spans="1:14" s="321" customFormat="1" ht="9" customHeight="1">
      <c r="A651" s="379" t="s">
        <v>23</v>
      </c>
      <c r="B651" s="315">
        <f t="shared" si="35"/>
        <v>30788.984951999999</v>
      </c>
      <c r="C651" s="315">
        <v>2379.0313500000002</v>
      </c>
      <c r="D651" s="315">
        <v>224.072588</v>
      </c>
      <c r="E651" s="315">
        <v>702.10370799999998</v>
      </c>
      <c r="F651" s="315">
        <v>16526.406942000001</v>
      </c>
      <c r="G651" s="315">
        <v>77.570936000000003</v>
      </c>
      <c r="H651" s="315">
        <v>2358.8501329999999</v>
      </c>
      <c r="I651" s="315">
        <v>0</v>
      </c>
      <c r="J651" s="315">
        <v>5620.2067450000004</v>
      </c>
      <c r="K651" s="315">
        <v>107.354235</v>
      </c>
      <c r="L651" s="315">
        <v>2793.3883150000001</v>
      </c>
      <c r="M651" s="315">
        <v>0</v>
      </c>
      <c r="N651" s="304" t="s">
        <v>36</v>
      </c>
    </row>
    <row r="652" spans="1:14" s="321" customFormat="1" ht="9" customHeight="1">
      <c r="A652" s="379" t="s">
        <v>24</v>
      </c>
      <c r="B652" s="315">
        <f t="shared" si="35"/>
        <v>31485.017</v>
      </c>
      <c r="C652" s="315">
        <v>2015.18524</v>
      </c>
      <c r="D652" s="315">
        <v>312.45999</v>
      </c>
      <c r="E652" s="315">
        <v>2197.2121339999999</v>
      </c>
      <c r="F652" s="315">
        <v>15030.693506</v>
      </c>
      <c r="G652" s="315">
        <v>396.26308599999999</v>
      </c>
      <c r="H652" s="315">
        <v>2676.4344980000001</v>
      </c>
      <c r="I652" s="315">
        <v>137.22923800000001</v>
      </c>
      <c r="J652" s="315">
        <v>3985.0628320000001</v>
      </c>
      <c r="K652" s="315">
        <v>3262.2354759999998</v>
      </c>
      <c r="L652" s="315">
        <v>1472.241</v>
      </c>
      <c r="M652" s="315">
        <v>0</v>
      </c>
      <c r="N652" s="304" t="s">
        <v>36</v>
      </c>
    </row>
    <row r="653" spans="1:14" s="321" customFormat="1" ht="9" customHeight="1">
      <c r="A653" s="408" t="s">
        <v>25</v>
      </c>
      <c r="B653" s="318">
        <f t="shared" si="35"/>
        <v>42794.555000000008</v>
      </c>
      <c r="C653" s="318">
        <v>6485.8474900000001</v>
      </c>
      <c r="D653" s="318">
        <v>198.434822</v>
      </c>
      <c r="E653" s="318">
        <v>435.56353899999999</v>
      </c>
      <c r="F653" s="318">
        <v>27413.098644000002</v>
      </c>
      <c r="G653" s="318">
        <v>1.365307</v>
      </c>
      <c r="H653" s="318">
        <v>1352.8155380000001</v>
      </c>
      <c r="I653" s="318">
        <v>0</v>
      </c>
      <c r="J653" s="318">
        <v>6424.2844089999999</v>
      </c>
      <c r="K653" s="318">
        <v>372.27353299999999</v>
      </c>
      <c r="L653" s="318">
        <v>110.871718</v>
      </c>
      <c r="M653" s="318">
        <v>0</v>
      </c>
      <c r="N653" s="304" t="s">
        <v>36</v>
      </c>
    </row>
    <row r="654" spans="1:14" s="321" customFormat="1" ht="9" customHeight="1">
      <c r="A654" s="379" t="s">
        <v>26</v>
      </c>
      <c r="B654" s="315">
        <f t="shared" si="35"/>
        <v>47721.223039000004</v>
      </c>
      <c r="C654" s="315">
        <v>4794.4738889999999</v>
      </c>
      <c r="D654" s="315">
        <v>357.93831299999999</v>
      </c>
      <c r="E654" s="315">
        <v>1597.253031</v>
      </c>
      <c r="F654" s="315">
        <v>29518.948980000001</v>
      </c>
      <c r="G654" s="315">
        <v>51.169564999999999</v>
      </c>
      <c r="H654" s="315">
        <v>2853.513093</v>
      </c>
      <c r="I654" s="315">
        <v>1373.1916739999999</v>
      </c>
      <c r="J654" s="315">
        <v>6746.1753879999997</v>
      </c>
      <c r="K654" s="315">
        <v>428.55910599999999</v>
      </c>
      <c r="L654" s="315">
        <v>0</v>
      </c>
      <c r="M654" s="315">
        <v>0</v>
      </c>
      <c r="N654" s="304" t="s">
        <v>36</v>
      </c>
    </row>
    <row r="655" spans="1:14" s="321" customFormat="1" ht="9" customHeight="1">
      <c r="A655" s="379" t="s">
        <v>27</v>
      </c>
      <c r="B655" s="315">
        <f t="shared" si="35"/>
        <v>57500.205638000014</v>
      </c>
      <c r="C655" s="315">
        <v>7563.7389460000004</v>
      </c>
      <c r="D655" s="315">
        <v>807.53486499999997</v>
      </c>
      <c r="E655" s="315">
        <v>1474.2389230000001</v>
      </c>
      <c r="F655" s="315">
        <v>31053.247189000002</v>
      </c>
      <c r="G655" s="315">
        <v>186.91487599999999</v>
      </c>
      <c r="H655" s="315">
        <v>873.10093600000005</v>
      </c>
      <c r="I655" s="315">
        <v>0</v>
      </c>
      <c r="J655" s="315">
        <v>8558.6668520000003</v>
      </c>
      <c r="K655" s="315">
        <v>6467.396753</v>
      </c>
      <c r="L655" s="315">
        <v>515.36629800000003</v>
      </c>
      <c r="M655" s="315">
        <v>0</v>
      </c>
      <c r="N655" s="304" t="s">
        <v>36</v>
      </c>
    </row>
    <row r="656" spans="1:14" s="321" customFormat="1" ht="9" customHeight="1">
      <c r="A656" s="379" t="s">
        <v>28</v>
      </c>
      <c r="B656" s="315">
        <f t="shared" si="35"/>
        <v>47261.846215000005</v>
      </c>
      <c r="C656" s="315">
        <v>15290.587681000001</v>
      </c>
      <c r="D656" s="315">
        <v>740.20750399999997</v>
      </c>
      <c r="E656" s="315">
        <v>1564.477222</v>
      </c>
      <c r="F656" s="315">
        <v>18996.176390000001</v>
      </c>
      <c r="G656" s="315">
        <v>168.67128099999999</v>
      </c>
      <c r="H656" s="315">
        <v>825.92304799999999</v>
      </c>
      <c r="I656" s="315">
        <v>119.210717</v>
      </c>
      <c r="J656" s="315">
        <v>9058.582316</v>
      </c>
      <c r="K656" s="315">
        <v>498.01005600000002</v>
      </c>
      <c r="L656" s="315">
        <v>0</v>
      </c>
      <c r="M656" s="315">
        <v>0</v>
      </c>
      <c r="N656" s="304" t="s">
        <v>36</v>
      </c>
    </row>
    <row r="657" spans="1:14" s="321" customFormat="1" ht="9" customHeight="1">
      <c r="A657" s="408" t="s">
        <v>29</v>
      </c>
      <c r="B657" s="318">
        <f t="shared" si="35"/>
        <v>52599.345087000009</v>
      </c>
      <c r="C657" s="318">
        <v>19218.122889999999</v>
      </c>
      <c r="D657" s="318">
        <v>882.25504799999999</v>
      </c>
      <c r="E657" s="318">
        <v>4312.438862</v>
      </c>
      <c r="F657" s="318">
        <v>16621.946767000001</v>
      </c>
      <c r="G657" s="318">
        <v>499.53600599999999</v>
      </c>
      <c r="H657" s="318">
        <v>2538.4773759999998</v>
      </c>
      <c r="I657" s="318">
        <v>7.3</v>
      </c>
      <c r="J657" s="318">
        <v>7231.002563</v>
      </c>
      <c r="K657" s="318">
        <v>1288.2655749999999</v>
      </c>
      <c r="L657" s="318">
        <v>0</v>
      </c>
      <c r="M657" s="318">
        <v>0</v>
      </c>
      <c r="N657" s="304" t="s">
        <v>36</v>
      </c>
    </row>
    <row r="658" spans="1:14" s="321" customFormat="1" ht="9" customHeight="1">
      <c r="A658" s="379" t="s">
        <v>30</v>
      </c>
      <c r="B658" s="315">
        <f t="shared" si="35"/>
        <v>21522.593216000001</v>
      </c>
      <c r="C658" s="315">
        <v>1970.5127789999999</v>
      </c>
      <c r="D658" s="315">
        <v>155.11418900000001</v>
      </c>
      <c r="E658" s="315">
        <v>269.36632400000002</v>
      </c>
      <c r="F658" s="315">
        <v>12214.438582999999</v>
      </c>
      <c r="G658" s="315">
        <v>234.59528700000001</v>
      </c>
      <c r="H658" s="315">
        <v>1372.797313</v>
      </c>
      <c r="I658" s="315">
        <v>135.838469</v>
      </c>
      <c r="J658" s="315">
        <v>3189.9295470000002</v>
      </c>
      <c r="K658" s="315">
        <v>0</v>
      </c>
      <c r="L658" s="315">
        <v>1980.0007250000001</v>
      </c>
      <c r="M658" s="315">
        <v>0</v>
      </c>
      <c r="N658" s="304" t="s">
        <v>36</v>
      </c>
    </row>
    <row r="659" spans="1:14" s="321" customFormat="1" ht="9" customHeight="1">
      <c r="A659" s="379" t="s">
        <v>31</v>
      </c>
      <c r="B659" s="315">
        <f t="shared" si="35"/>
        <v>114416.95913999999</v>
      </c>
      <c r="C659" s="315">
        <v>46350.649710999998</v>
      </c>
      <c r="D659" s="315">
        <v>994.21257300000002</v>
      </c>
      <c r="E659" s="315">
        <v>2107.7551760000001</v>
      </c>
      <c r="F659" s="315">
        <v>27980.049341000002</v>
      </c>
      <c r="G659" s="315">
        <v>114.892985</v>
      </c>
      <c r="H659" s="315">
        <v>5513.8688339999999</v>
      </c>
      <c r="I659" s="315">
        <v>0</v>
      </c>
      <c r="J659" s="315">
        <v>17253.503663</v>
      </c>
      <c r="K659" s="315">
        <v>3328.0844529999999</v>
      </c>
      <c r="L659" s="315">
        <v>10773.942403999999</v>
      </c>
      <c r="M659" s="315">
        <v>0</v>
      </c>
      <c r="N659" s="304" t="s">
        <v>36</v>
      </c>
    </row>
    <row r="660" spans="1:14" s="321" customFormat="1" ht="9" customHeight="1">
      <c r="A660" s="379" t="s">
        <v>32</v>
      </c>
      <c r="B660" s="315">
        <f t="shared" si="35"/>
        <v>34548.23547</v>
      </c>
      <c r="C660" s="315">
        <v>9751.5051810000004</v>
      </c>
      <c r="D660" s="315">
        <v>791.07486400000005</v>
      </c>
      <c r="E660" s="315">
        <v>2061.4789070000002</v>
      </c>
      <c r="F660" s="315">
        <v>13927.409801</v>
      </c>
      <c r="G660" s="315">
        <v>499.90730300000001</v>
      </c>
      <c r="H660" s="315">
        <v>170.922112</v>
      </c>
      <c r="I660" s="315">
        <v>162.21</v>
      </c>
      <c r="J660" s="315">
        <v>5696.5351479999999</v>
      </c>
      <c r="K660" s="315">
        <v>1428.341768</v>
      </c>
      <c r="L660" s="315">
        <v>0</v>
      </c>
      <c r="M660" s="315">
        <v>58.850386</v>
      </c>
      <c r="N660" s="304" t="s">
        <v>36</v>
      </c>
    </row>
    <row r="661" spans="1:14" s="321" customFormat="1" ht="9" customHeight="1">
      <c r="A661" s="408" t="s">
        <v>33</v>
      </c>
      <c r="B661" s="318">
        <f t="shared" si="35"/>
        <v>30462.058528000005</v>
      </c>
      <c r="C661" s="318">
        <v>10146.481841000001</v>
      </c>
      <c r="D661" s="318">
        <v>688.68543499999998</v>
      </c>
      <c r="E661" s="318">
        <v>959.95932500000004</v>
      </c>
      <c r="F661" s="318">
        <v>9311.1341580000008</v>
      </c>
      <c r="G661" s="318">
        <v>366.12764199999998</v>
      </c>
      <c r="H661" s="318">
        <v>1870.1891900000001</v>
      </c>
      <c r="I661" s="318">
        <v>1565.487239</v>
      </c>
      <c r="J661" s="318">
        <v>4415.6352010000001</v>
      </c>
      <c r="K661" s="318">
        <v>1138.3584969999999</v>
      </c>
      <c r="L661" s="318">
        <v>0</v>
      </c>
      <c r="M661" s="318">
        <v>0</v>
      </c>
      <c r="N661" s="304" t="s">
        <v>36</v>
      </c>
    </row>
    <row r="662" spans="1:14" s="379" customFormat="1" ht="9" customHeight="1">
      <c r="B662" s="305"/>
      <c r="C662" s="305"/>
      <c r="D662" s="305"/>
      <c r="E662" s="305"/>
      <c r="F662" s="305"/>
      <c r="G662" s="305"/>
      <c r="H662" s="305"/>
      <c r="I662" s="305"/>
      <c r="J662" s="305"/>
      <c r="K662" s="305"/>
      <c r="L662" s="305"/>
      <c r="M662" s="305"/>
      <c r="N662" s="304"/>
    </row>
    <row r="663" spans="1:14" s="321" customFormat="1" ht="9" customHeight="1">
      <c r="A663" s="333">
        <v>2016</v>
      </c>
      <c r="B663" s="407"/>
      <c r="C663" s="407"/>
      <c r="D663" s="407"/>
      <c r="E663" s="407"/>
      <c r="F663" s="407"/>
      <c r="G663" s="407"/>
      <c r="H663" s="407"/>
      <c r="I663" s="407"/>
      <c r="J663" s="407"/>
      <c r="K663" s="407"/>
      <c r="L663" s="407"/>
      <c r="M663" s="407"/>
      <c r="N663" s="304"/>
    </row>
    <row r="664" spans="1:14" s="321" customFormat="1" ht="9" customHeight="1">
      <c r="A664" s="306" t="s">
        <v>1</v>
      </c>
      <c r="B664" s="407">
        <f>SUM(B666:B697)</f>
        <v>2040073.2423310005</v>
      </c>
      <c r="C664" s="407">
        <f t="shared" ref="C664:M664" si="36">SUM(C666:C697)</f>
        <v>434967.02406700008</v>
      </c>
      <c r="D664" s="407">
        <f t="shared" si="36"/>
        <v>25901.451599000004</v>
      </c>
      <c r="E664" s="407">
        <f t="shared" si="36"/>
        <v>85141.402034999992</v>
      </c>
      <c r="F664" s="407">
        <f t="shared" si="36"/>
        <v>895492.274569</v>
      </c>
      <c r="G664" s="407">
        <f t="shared" si="36"/>
        <v>12893.450510999997</v>
      </c>
      <c r="H664" s="407">
        <f t="shared" si="36"/>
        <v>84471.63298200001</v>
      </c>
      <c r="I664" s="407">
        <f t="shared" si="36"/>
        <v>18540.300114999998</v>
      </c>
      <c r="J664" s="407">
        <f t="shared" si="36"/>
        <v>357749.91855200002</v>
      </c>
      <c r="K664" s="407">
        <f t="shared" si="36"/>
        <v>75403.966256999993</v>
      </c>
      <c r="L664" s="407">
        <f t="shared" si="36"/>
        <v>49021.367127999991</v>
      </c>
      <c r="M664" s="407">
        <f t="shared" si="36"/>
        <v>490.45451600000001</v>
      </c>
      <c r="N664" s="304" t="s">
        <v>36</v>
      </c>
    </row>
    <row r="665" spans="1:14" s="321" customFormat="1" ht="3" customHeight="1">
      <c r="A665" s="333"/>
      <c r="B665" s="304"/>
      <c r="C665" s="304"/>
      <c r="D665" s="304"/>
      <c r="E665" s="304"/>
      <c r="F665" s="304"/>
      <c r="G665" s="304"/>
      <c r="H665" s="304"/>
      <c r="I665" s="304"/>
      <c r="J665" s="304"/>
      <c r="K665" s="304"/>
      <c r="L665" s="304"/>
      <c r="M665" s="304"/>
      <c r="N665" s="304" t="s">
        <v>36</v>
      </c>
    </row>
    <row r="666" spans="1:14" s="321" customFormat="1" ht="9" customHeight="1">
      <c r="A666" s="321" t="s">
        <v>2</v>
      </c>
      <c r="B666" s="316">
        <f>SUM(C666:M666)</f>
        <v>24431.870999999999</v>
      </c>
      <c r="C666" s="316">
        <v>1132.656504</v>
      </c>
      <c r="D666" s="316">
        <v>155.595754</v>
      </c>
      <c r="E666" s="316">
        <v>447.97584899999998</v>
      </c>
      <c r="F666" s="316">
        <v>14292.795058</v>
      </c>
      <c r="G666" s="316">
        <v>176.11189899999999</v>
      </c>
      <c r="H666" s="316">
        <v>1247.539446</v>
      </c>
      <c r="I666" s="316">
        <v>271.54432200000002</v>
      </c>
      <c r="J666" s="316">
        <v>4094.0330640000002</v>
      </c>
      <c r="K666" s="316">
        <v>536.99375799999996</v>
      </c>
      <c r="L666" s="316">
        <v>2076.6253459999998</v>
      </c>
      <c r="M666" s="316">
        <v>0</v>
      </c>
      <c r="N666" s="304"/>
    </row>
    <row r="667" spans="1:14" s="321" customFormat="1" ht="9" customHeight="1">
      <c r="A667" s="321" t="s">
        <v>3</v>
      </c>
      <c r="B667" s="316">
        <f t="shared" ref="B667:B697" si="37">SUM(C667:M667)</f>
        <v>50306.834266000005</v>
      </c>
      <c r="C667" s="316">
        <v>13247.356833</v>
      </c>
      <c r="D667" s="316">
        <v>648.21254199999998</v>
      </c>
      <c r="E667" s="316">
        <v>1755.6799820000001</v>
      </c>
      <c r="F667" s="316">
        <v>25634.87657</v>
      </c>
      <c r="G667" s="316">
        <v>563.09717499999999</v>
      </c>
      <c r="H667" s="316">
        <v>919.19522400000005</v>
      </c>
      <c r="I667" s="316">
        <v>30.453814000000001</v>
      </c>
      <c r="J667" s="316">
        <v>6699.971047</v>
      </c>
      <c r="K667" s="316">
        <v>807.99107900000001</v>
      </c>
      <c r="L667" s="316">
        <v>0</v>
      </c>
      <c r="M667" s="316">
        <v>0</v>
      </c>
      <c r="N667" s="304"/>
    </row>
    <row r="668" spans="1:14" s="321" customFormat="1" ht="9" customHeight="1">
      <c r="A668" s="321" t="s">
        <v>4</v>
      </c>
      <c r="B668" s="315">
        <f t="shared" si="37"/>
        <v>18423.069083999999</v>
      </c>
      <c r="C668" s="315">
        <v>1012.416012</v>
      </c>
      <c r="D668" s="315">
        <v>157.39743000000001</v>
      </c>
      <c r="E668" s="315">
        <v>484.00654100000003</v>
      </c>
      <c r="F668" s="315">
        <v>10466.872355</v>
      </c>
      <c r="G668" s="315">
        <v>58.411887</v>
      </c>
      <c r="H668" s="315">
        <v>906.01076499999999</v>
      </c>
      <c r="I668" s="315">
        <v>266.882994</v>
      </c>
      <c r="J668" s="315">
        <v>2316.4883589999999</v>
      </c>
      <c r="K668" s="315">
        <v>995.71972900000003</v>
      </c>
      <c r="L668" s="315">
        <v>1758.863012</v>
      </c>
      <c r="M668" s="315">
        <v>0</v>
      </c>
      <c r="N668" s="304"/>
    </row>
    <row r="669" spans="1:14" s="321" customFormat="1" ht="9" customHeight="1">
      <c r="A669" s="408" t="s">
        <v>5</v>
      </c>
      <c r="B669" s="318">
        <f t="shared" si="37"/>
        <v>21475.764796999996</v>
      </c>
      <c r="C669" s="318">
        <v>5880.7495289999997</v>
      </c>
      <c r="D669" s="318">
        <v>631.42404299999998</v>
      </c>
      <c r="E669" s="318">
        <v>1956.7023119999999</v>
      </c>
      <c r="F669" s="318">
        <v>8142.8931430000002</v>
      </c>
      <c r="G669" s="318">
        <v>129.15988100000001</v>
      </c>
      <c r="H669" s="318">
        <v>700.00728200000003</v>
      </c>
      <c r="I669" s="318">
        <v>0</v>
      </c>
      <c r="J669" s="318">
        <v>3794.9670449999999</v>
      </c>
      <c r="K669" s="318">
        <v>239.86156199999999</v>
      </c>
      <c r="L669" s="318">
        <v>0</v>
      </c>
      <c r="M669" s="318">
        <v>0</v>
      </c>
      <c r="N669" s="304"/>
    </row>
    <row r="670" spans="1:14" s="321" customFormat="1" ht="9" customHeight="1">
      <c r="A670" s="379" t="s">
        <v>6</v>
      </c>
      <c r="B670" s="315">
        <f t="shared" si="37"/>
        <v>46494.977926000007</v>
      </c>
      <c r="C670" s="315">
        <v>15251.813239999999</v>
      </c>
      <c r="D670" s="315">
        <v>910.08833300000003</v>
      </c>
      <c r="E670" s="315">
        <v>3339.7960790000002</v>
      </c>
      <c r="F670" s="315">
        <v>13904.193608</v>
      </c>
      <c r="G670" s="315">
        <v>324.743042</v>
      </c>
      <c r="H670" s="315">
        <v>2107.8512959999998</v>
      </c>
      <c r="I670" s="315">
        <v>136.75533999999999</v>
      </c>
      <c r="J670" s="315">
        <v>6406.1101520000002</v>
      </c>
      <c r="K670" s="315">
        <v>4113.6268360000004</v>
      </c>
      <c r="L670" s="315">
        <v>0</v>
      </c>
      <c r="M670" s="315">
        <v>0</v>
      </c>
      <c r="N670" s="304"/>
    </row>
    <row r="671" spans="1:14" s="321" customFormat="1" ht="9" customHeight="1">
      <c r="A671" s="379" t="s">
        <v>7</v>
      </c>
      <c r="B671" s="315">
        <f t="shared" si="37"/>
        <v>16146.687073999996</v>
      </c>
      <c r="C671" s="315">
        <v>2010.6576299999999</v>
      </c>
      <c r="D671" s="315">
        <v>188.00369699999999</v>
      </c>
      <c r="E671" s="315">
        <v>453.03259700000001</v>
      </c>
      <c r="F671" s="315">
        <v>9676.2297729999991</v>
      </c>
      <c r="G671" s="315">
        <v>213.56133199999999</v>
      </c>
      <c r="H671" s="315">
        <v>722.80447300000003</v>
      </c>
      <c r="I671" s="315">
        <v>31.280863</v>
      </c>
      <c r="J671" s="315">
        <v>2117.4545629999998</v>
      </c>
      <c r="K671" s="315">
        <v>495.14177799999999</v>
      </c>
      <c r="L671" s="315">
        <v>238.52036799999999</v>
      </c>
      <c r="M671" s="315">
        <v>0</v>
      </c>
      <c r="N671" s="304"/>
    </row>
    <row r="672" spans="1:14" s="321" customFormat="1" ht="9" customHeight="1">
      <c r="A672" s="379" t="s">
        <v>8</v>
      </c>
      <c r="B672" s="315">
        <f t="shared" si="37"/>
        <v>90094.401243999993</v>
      </c>
      <c r="C672" s="315">
        <v>12910.436877</v>
      </c>
      <c r="D672" s="315">
        <v>3184.635264</v>
      </c>
      <c r="E672" s="315">
        <v>3075.2664869999999</v>
      </c>
      <c r="F672" s="315">
        <v>44041.243677999999</v>
      </c>
      <c r="G672" s="315">
        <v>132.17624000000001</v>
      </c>
      <c r="H672" s="315">
        <v>4880.3041940000003</v>
      </c>
      <c r="I672" s="315">
        <v>1810.027906</v>
      </c>
      <c r="J672" s="315">
        <v>17937.624825999999</v>
      </c>
      <c r="K672" s="315">
        <v>1504.896694</v>
      </c>
      <c r="L672" s="315">
        <v>617.78907800000002</v>
      </c>
      <c r="M672" s="315">
        <v>0</v>
      </c>
      <c r="N672" s="304"/>
    </row>
    <row r="673" spans="1:14" s="321" customFormat="1" ht="9" customHeight="1">
      <c r="A673" s="408" t="s">
        <v>9</v>
      </c>
      <c r="B673" s="318">
        <f t="shared" si="37"/>
        <v>60965.135434000011</v>
      </c>
      <c r="C673" s="318">
        <v>9527.7562460000008</v>
      </c>
      <c r="D673" s="318">
        <v>923.57815500000004</v>
      </c>
      <c r="E673" s="318">
        <v>3328.2947800000002</v>
      </c>
      <c r="F673" s="318">
        <v>32616.525084000001</v>
      </c>
      <c r="G673" s="318">
        <v>386.27649500000001</v>
      </c>
      <c r="H673" s="318">
        <v>959.53019600000005</v>
      </c>
      <c r="I673" s="318">
        <v>0</v>
      </c>
      <c r="J673" s="318">
        <v>9016.1513630000009</v>
      </c>
      <c r="K673" s="318">
        <v>1903.7762700000001</v>
      </c>
      <c r="L673" s="318">
        <v>1812.7923290000001</v>
      </c>
      <c r="M673" s="318">
        <v>490.45451600000001</v>
      </c>
      <c r="N673" s="304"/>
    </row>
    <row r="674" spans="1:14" s="321" customFormat="1" ht="9" customHeight="1">
      <c r="A674" s="379" t="s">
        <v>198</v>
      </c>
      <c r="B674" s="315">
        <f t="shared" si="37"/>
        <v>210844.683185</v>
      </c>
      <c r="C674" s="315">
        <v>34161.573188000002</v>
      </c>
      <c r="D674" s="315">
        <v>4605.9814139999999</v>
      </c>
      <c r="E674" s="315">
        <v>16611.212377</v>
      </c>
      <c r="F674" s="315">
        <v>55806.214094000003</v>
      </c>
      <c r="G674" s="315">
        <v>4057.5561250000001</v>
      </c>
      <c r="H674" s="315">
        <v>9355.1811579999994</v>
      </c>
      <c r="I674" s="315">
        <v>3782.5426389999998</v>
      </c>
      <c r="J674" s="315">
        <v>68990.743684000001</v>
      </c>
      <c r="K674" s="315">
        <v>9134.4217329999992</v>
      </c>
      <c r="L674" s="315">
        <v>4339.2567730000001</v>
      </c>
      <c r="M674" s="315">
        <v>0</v>
      </c>
      <c r="N674" s="304"/>
    </row>
    <row r="675" spans="1:14" s="321" customFormat="1" ht="9" customHeight="1">
      <c r="A675" s="379" t="s">
        <v>11</v>
      </c>
      <c r="B675" s="315">
        <f t="shared" si="37"/>
        <v>32524.227731999996</v>
      </c>
      <c r="C675" s="315">
        <v>11254.234902</v>
      </c>
      <c r="D675" s="315">
        <v>571.78520200000003</v>
      </c>
      <c r="E675" s="315">
        <v>864.25553200000002</v>
      </c>
      <c r="F675" s="315">
        <v>12746.867883999999</v>
      </c>
      <c r="G675" s="315">
        <v>117.232457</v>
      </c>
      <c r="H675" s="315">
        <v>2402.1901849999999</v>
      </c>
      <c r="I675" s="315">
        <v>0</v>
      </c>
      <c r="J675" s="315">
        <v>4031.8438930000002</v>
      </c>
      <c r="K675" s="315">
        <v>535.817677</v>
      </c>
      <c r="L675" s="315">
        <v>0</v>
      </c>
      <c r="M675" s="315">
        <v>0</v>
      </c>
      <c r="N675" s="304"/>
    </row>
    <row r="676" spans="1:14" s="321" customFormat="1" ht="9" customHeight="1">
      <c r="A676" s="379" t="s">
        <v>12</v>
      </c>
      <c r="B676" s="315">
        <f t="shared" si="37"/>
        <v>86056.553914999997</v>
      </c>
      <c r="C676" s="315">
        <v>24540.664429</v>
      </c>
      <c r="D676" s="315">
        <v>610.66914199999997</v>
      </c>
      <c r="E676" s="315">
        <v>2998.9692169999998</v>
      </c>
      <c r="F676" s="315">
        <v>30460.010162999999</v>
      </c>
      <c r="G676" s="315">
        <v>990.76614500000005</v>
      </c>
      <c r="H676" s="315">
        <v>3877.7589419999999</v>
      </c>
      <c r="I676" s="315">
        <v>15.025</v>
      </c>
      <c r="J676" s="315">
        <v>11530.076016000001</v>
      </c>
      <c r="K676" s="315">
        <v>1267.8312550000001</v>
      </c>
      <c r="L676" s="315">
        <v>9764.7836060000009</v>
      </c>
      <c r="M676" s="315">
        <v>0</v>
      </c>
      <c r="N676" s="304"/>
    </row>
    <row r="677" spans="1:14" s="321" customFormat="1" ht="9" customHeight="1">
      <c r="A677" s="408" t="s">
        <v>13</v>
      </c>
      <c r="B677" s="318">
        <f t="shared" si="37"/>
        <v>61819.176206999997</v>
      </c>
      <c r="C677" s="318">
        <v>5764.3658560000003</v>
      </c>
      <c r="D677" s="318">
        <v>602.53853200000003</v>
      </c>
      <c r="E677" s="318">
        <v>2256.2255960000002</v>
      </c>
      <c r="F677" s="318">
        <v>37204.160645999997</v>
      </c>
      <c r="G677" s="318">
        <v>122.26184600000001</v>
      </c>
      <c r="H677" s="318">
        <v>874.13655000000006</v>
      </c>
      <c r="I677" s="318">
        <v>113.10023099999999</v>
      </c>
      <c r="J677" s="318">
        <v>11284.898891000001</v>
      </c>
      <c r="K677" s="318">
        <v>304.25065999999998</v>
      </c>
      <c r="L677" s="318">
        <v>3293.2373990000001</v>
      </c>
      <c r="M677" s="318">
        <v>0</v>
      </c>
      <c r="N677" s="304"/>
    </row>
    <row r="678" spans="1:14" s="321" customFormat="1" ht="9" customHeight="1">
      <c r="A678" s="379" t="s">
        <v>14</v>
      </c>
      <c r="B678" s="315">
        <f t="shared" si="37"/>
        <v>46098.966676999997</v>
      </c>
      <c r="C678" s="315">
        <v>2236.60743</v>
      </c>
      <c r="D678" s="315">
        <v>321.23848800000002</v>
      </c>
      <c r="E678" s="315">
        <v>1460.6700049999999</v>
      </c>
      <c r="F678" s="315">
        <v>29502.722966000001</v>
      </c>
      <c r="G678" s="315">
        <v>120.444973</v>
      </c>
      <c r="H678" s="315">
        <v>574.76151600000003</v>
      </c>
      <c r="I678" s="315">
        <v>209.077606</v>
      </c>
      <c r="J678" s="315">
        <v>7965.7437620000001</v>
      </c>
      <c r="K678" s="315">
        <v>436.10249900000002</v>
      </c>
      <c r="L678" s="315">
        <v>3271.597432</v>
      </c>
      <c r="M678" s="315">
        <v>0</v>
      </c>
      <c r="N678" s="304"/>
    </row>
    <row r="679" spans="1:14" s="321" customFormat="1" ht="9" customHeight="1">
      <c r="A679" s="379" t="s">
        <v>15</v>
      </c>
      <c r="B679" s="315">
        <f t="shared" si="37"/>
        <v>103116.20809200002</v>
      </c>
      <c r="C679" s="315">
        <v>33309.857117</v>
      </c>
      <c r="D679" s="315">
        <v>1008.280846</v>
      </c>
      <c r="E679" s="315">
        <v>2942.2329559999998</v>
      </c>
      <c r="F679" s="315">
        <v>38709.359900000003</v>
      </c>
      <c r="G679" s="315">
        <v>554.34412799999996</v>
      </c>
      <c r="H679" s="315">
        <v>2208.9635199999998</v>
      </c>
      <c r="I679" s="315">
        <v>720.64798299999995</v>
      </c>
      <c r="J679" s="315">
        <v>20048.308027999999</v>
      </c>
      <c r="K679" s="315">
        <v>1690.815014</v>
      </c>
      <c r="L679" s="315">
        <v>1923.3986</v>
      </c>
      <c r="M679" s="315">
        <v>0</v>
      </c>
      <c r="N679" s="304"/>
    </row>
    <row r="680" spans="1:14" s="321" customFormat="1" ht="9" customHeight="1">
      <c r="A680" s="379" t="s">
        <v>16</v>
      </c>
      <c r="B680" s="315">
        <f t="shared" si="37"/>
        <v>275773.70110000001</v>
      </c>
      <c r="C680" s="315">
        <v>52150.506699999998</v>
      </c>
      <c r="D680" s="315">
        <v>1658.4845</v>
      </c>
      <c r="E680" s="315">
        <v>6226.2631000000001</v>
      </c>
      <c r="F680" s="315">
        <v>145062.79569999999</v>
      </c>
      <c r="G680" s="315">
        <v>552.61120000000005</v>
      </c>
      <c r="H680" s="315">
        <v>21160.449499999999</v>
      </c>
      <c r="I680" s="315">
        <v>4769.4528</v>
      </c>
      <c r="J680" s="315">
        <v>34222.725974000001</v>
      </c>
      <c r="K680" s="315">
        <v>6270.6769999999997</v>
      </c>
      <c r="L680" s="315">
        <v>3699.7346259999999</v>
      </c>
      <c r="M680" s="315">
        <v>0</v>
      </c>
      <c r="N680" s="304"/>
    </row>
    <row r="681" spans="1:14" s="321" customFormat="1" ht="9" customHeight="1">
      <c r="A681" s="408" t="s">
        <v>17</v>
      </c>
      <c r="B681" s="318">
        <f t="shared" si="37"/>
        <v>68479.297625000007</v>
      </c>
      <c r="C681" s="318">
        <v>29049.258300000001</v>
      </c>
      <c r="D681" s="318">
        <v>937.536427</v>
      </c>
      <c r="E681" s="318">
        <v>5299.7346559999996</v>
      </c>
      <c r="F681" s="318">
        <v>17359.626058999998</v>
      </c>
      <c r="G681" s="318">
        <v>214.814075</v>
      </c>
      <c r="H681" s="318">
        <v>905.82916999999998</v>
      </c>
      <c r="I681" s="318">
        <v>120.350449</v>
      </c>
      <c r="J681" s="318">
        <v>12666.284441</v>
      </c>
      <c r="K681" s="318">
        <v>1925.8640479999999</v>
      </c>
      <c r="L681" s="318">
        <v>0</v>
      </c>
      <c r="M681" s="318">
        <v>0</v>
      </c>
      <c r="N681" s="304"/>
    </row>
    <row r="682" spans="1:14" s="321" customFormat="1" ht="9" customHeight="1">
      <c r="A682" s="379" t="s">
        <v>18</v>
      </c>
      <c r="B682" s="315">
        <f t="shared" si="37"/>
        <v>30371.81162</v>
      </c>
      <c r="C682" s="315">
        <v>1736.5155910000001</v>
      </c>
      <c r="D682" s="315">
        <v>451.39218899999997</v>
      </c>
      <c r="E682" s="315">
        <v>1236.3314399999999</v>
      </c>
      <c r="F682" s="315">
        <v>18043.825257</v>
      </c>
      <c r="G682" s="315">
        <v>156.43822900000001</v>
      </c>
      <c r="H682" s="315">
        <v>1858.912617</v>
      </c>
      <c r="I682" s="315">
        <v>0</v>
      </c>
      <c r="J682" s="315">
        <v>4673.9895219999999</v>
      </c>
      <c r="K682" s="315">
        <v>2214.4067749999999</v>
      </c>
      <c r="L682" s="315">
        <v>0</v>
      </c>
      <c r="M682" s="315">
        <v>0</v>
      </c>
      <c r="N682" s="304"/>
    </row>
    <row r="683" spans="1:14" s="321" customFormat="1" ht="9" customHeight="1">
      <c r="A683" s="379" t="s">
        <v>19</v>
      </c>
      <c r="B683" s="315">
        <f t="shared" si="37"/>
        <v>21889.803217000001</v>
      </c>
      <c r="C683" s="315">
        <v>3391.2091190000001</v>
      </c>
      <c r="D683" s="315">
        <v>252.02194900000001</v>
      </c>
      <c r="E683" s="315">
        <v>607.44895899999995</v>
      </c>
      <c r="F683" s="315">
        <v>12308.305822</v>
      </c>
      <c r="G683" s="315">
        <v>52.917560000000002</v>
      </c>
      <c r="H683" s="315">
        <v>818.02654399999994</v>
      </c>
      <c r="I683" s="315">
        <v>84.276377999999994</v>
      </c>
      <c r="J683" s="315">
        <v>3961.515907</v>
      </c>
      <c r="K683" s="315">
        <v>414.08097900000001</v>
      </c>
      <c r="L683" s="315">
        <v>0</v>
      </c>
      <c r="M683" s="315">
        <v>0</v>
      </c>
      <c r="N683" s="304"/>
    </row>
    <row r="684" spans="1:14" s="321" customFormat="1" ht="9" customHeight="1">
      <c r="A684" s="379" t="s">
        <v>20</v>
      </c>
      <c r="B684" s="315">
        <f t="shared" si="37"/>
        <v>94225.939359000011</v>
      </c>
      <c r="C684" s="315">
        <v>15981.48054</v>
      </c>
      <c r="D684" s="315">
        <v>787.12400000000002</v>
      </c>
      <c r="E684" s="315">
        <v>2740.4235659999999</v>
      </c>
      <c r="F684" s="315">
        <v>42552.779111000003</v>
      </c>
      <c r="G684" s="315">
        <v>519.57518400000004</v>
      </c>
      <c r="H684" s="315">
        <v>71.695999999999998</v>
      </c>
      <c r="I684" s="315">
        <v>1086.5440000000001</v>
      </c>
      <c r="J684" s="315">
        <v>14162.581063</v>
      </c>
      <c r="K684" s="315">
        <v>14340.777536</v>
      </c>
      <c r="L684" s="315">
        <v>1982.958359</v>
      </c>
      <c r="M684" s="315">
        <v>0</v>
      </c>
      <c r="N684" s="304"/>
    </row>
    <row r="685" spans="1:14" s="321" customFormat="1" ht="9" customHeight="1">
      <c r="A685" s="408" t="s">
        <v>21</v>
      </c>
      <c r="B685" s="318">
        <f t="shared" si="37"/>
        <v>70535.315068000011</v>
      </c>
      <c r="C685" s="318">
        <v>5446.6565419999997</v>
      </c>
      <c r="D685" s="318">
        <v>518.93950900000004</v>
      </c>
      <c r="E685" s="318">
        <v>4045.2907949999999</v>
      </c>
      <c r="F685" s="318">
        <v>40426.450276000003</v>
      </c>
      <c r="G685" s="318">
        <v>731.59055699999999</v>
      </c>
      <c r="H685" s="318">
        <v>2596.6483210000001</v>
      </c>
      <c r="I685" s="318">
        <v>0</v>
      </c>
      <c r="J685" s="318">
        <v>15435.706529999999</v>
      </c>
      <c r="K685" s="318">
        <v>1334.0325379999999</v>
      </c>
      <c r="L685" s="318">
        <v>0</v>
      </c>
      <c r="M685" s="318">
        <v>0</v>
      </c>
      <c r="N685" s="304"/>
    </row>
    <row r="686" spans="1:14" s="321" customFormat="1" ht="9" customHeight="1">
      <c r="A686" s="379" t="s">
        <v>22</v>
      </c>
      <c r="B686" s="315">
        <f t="shared" si="37"/>
        <v>91006.249337000001</v>
      </c>
      <c r="C686" s="315">
        <v>28542.501147999999</v>
      </c>
      <c r="D686" s="315">
        <v>945.77610100000004</v>
      </c>
      <c r="E686" s="315">
        <v>4051.0351519999999</v>
      </c>
      <c r="F686" s="315">
        <v>33662.315297000001</v>
      </c>
      <c r="G686" s="315">
        <v>322.977756</v>
      </c>
      <c r="H686" s="315">
        <v>5755.1947819999996</v>
      </c>
      <c r="I686" s="315">
        <v>1132.1891619999999</v>
      </c>
      <c r="J686" s="315">
        <v>14174.748882</v>
      </c>
      <c r="K686" s="315">
        <v>549.81760899999995</v>
      </c>
      <c r="L686" s="315">
        <v>1869.693448</v>
      </c>
      <c r="M686" s="315">
        <v>0</v>
      </c>
      <c r="N686" s="304"/>
    </row>
    <row r="687" spans="1:14" s="321" customFormat="1" ht="9" customHeight="1">
      <c r="A687" s="379" t="s">
        <v>23</v>
      </c>
      <c r="B687" s="315">
        <f t="shared" si="37"/>
        <v>34073.274897000003</v>
      </c>
      <c r="C687" s="315">
        <v>2171.804803</v>
      </c>
      <c r="D687" s="315">
        <v>200.40921499999999</v>
      </c>
      <c r="E687" s="315">
        <v>688.81087400000001</v>
      </c>
      <c r="F687" s="315">
        <v>17795.470667000001</v>
      </c>
      <c r="G687" s="315">
        <v>100.404644</v>
      </c>
      <c r="H687" s="315">
        <v>4151.2366000000002</v>
      </c>
      <c r="I687" s="315">
        <v>71.498819999999995</v>
      </c>
      <c r="J687" s="315">
        <v>5891.6387930000001</v>
      </c>
      <c r="K687" s="315">
        <v>110.41014199999999</v>
      </c>
      <c r="L687" s="315">
        <v>2891.5903389999999</v>
      </c>
      <c r="M687" s="315">
        <v>0</v>
      </c>
      <c r="N687" s="304"/>
    </row>
    <row r="688" spans="1:14" s="321" customFormat="1" ht="9" customHeight="1">
      <c r="A688" s="379" t="s">
        <v>24</v>
      </c>
      <c r="B688" s="315">
        <f t="shared" si="37"/>
        <v>28443.455999999995</v>
      </c>
      <c r="C688" s="315">
        <v>1878.4243779999999</v>
      </c>
      <c r="D688" s="315">
        <v>226.78039200000001</v>
      </c>
      <c r="E688" s="315">
        <v>1715.0288989999999</v>
      </c>
      <c r="F688" s="315">
        <v>16714.415584999999</v>
      </c>
      <c r="G688" s="315">
        <v>130.19422299999999</v>
      </c>
      <c r="H688" s="315">
        <v>884.85160699999994</v>
      </c>
      <c r="I688" s="315">
        <v>38.183638000000002</v>
      </c>
      <c r="J688" s="315">
        <v>3883.1602309999998</v>
      </c>
      <c r="K688" s="315">
        <v>2626.7822270000001</v>
      </c>
      <c r="L688" s="315">
        <v>345.63481999999999</v>
      </c>
      <c r="M688" s="315">
        <v>0</v>
      </c>
      <c r="N688" s="304"/>
    </row>
    <row r="689" spans="1:14" s="321" customFormat="1" ht="9" customHeight="1">
      <c r="A689" s="408" t="s">
        <v>25</v>
      </c>
      <c r="B689" s="318">
        <f t="shared" si="37"/>
        <v>45899.718000000001</v>
      </c>
      <c r="C689" s="318">
        <v>6959.6847180000004</v>
      </c>
      <c r="D689" s="318">
        <v>236.106483</v>
      </c>
      <c r="E689" s="318">
        <v>476.12020699999999</v>
      </c>
      <c r="F689" s="318">
        <v>27860.275484999998</v>
      </c>
      <c r="G689" s="318">
        <v>548.68874500000004</v>
      </c>
      <c r="H689" s="318">
        <v>1898.991164</v>
      </c>
      <c r="I689" s="318">
        <v>0</v>
      </c>
      <c r="J689" s="318">
        <v>6611.6346540000004</v>
      </c>
      <c r="K689" s="318">
        <v>367.17355800000001</v>
      </c>
      <c r="L689" s="318">
        <v>941.04298600000004</v>
      </c>
      <c r="M689" s="318">
        <v>0</v>
      </c>
      <c r="N689" s="304"/>
    </row>
    <row r="690" spans="1:14" s="321" customFormat="1" ht="9" customHeight="1">
      <c r="A690" s="379" t="s">
        <v>26</v>
      </c>
      <c r="B690" s="315">
        <f t="shared" si="37"/>
        <v>49226.286480000002</v>
      </c>
      <c r="C690" s="315">
        <v>4503.7881129999996</v>
      </c>
      <c r="D690" s="315">
        <v>316.66121500000003</v>
      </c>
      <c r="E690" s="315">
        <v>2222.6714569999999</v>
      </c>
      <c r="F690" s="315">
        <v>31075.038334000001</v>
      </c>
      <c r="G690" s="315">
        <v>58.043390000000002</v>
      </c>
      <c r="H690" s="315">
        <v>2082.4487490000001</v>
      </c>
      <c r="I690" s="315">
        <v>1480.62724</v>
      </c>
      <c r="J690" s="315">
        <v>7058.4949429999997</v>
      </c>
      <c r="K690" s="315">
        <v>428.51303899999999</v>
      </c>
      <c r="L690" s="315">
        <v>0</v>
      </c>
      <c r="M690" s="315">
        <v>0</v>
      </c>
      <c r="N690" s="304"/>
    </row>
    <row r="691" spans="1:14" s="321" customFormat="1" ht="9" customHeight="1">
      <c r="A691" s="379" t="s">
        <v>27</v>
      </c>
      <c r="B691" s="315">
        <f t="shared" si="37"/>
        <v>63927.615880000005</v>
      </c>
      <c r="C691" s="315">
        <v>8121.1192430000001</v>
      </c>
      <c r="D691" s="315">
        <v>801.20269499999995</v>
      </c>
      <c r="E691" s="315">
        <v>2304.925495</v>
      </c>
      <c r="F691" s="315">
        <v>32655.443733</v>
      </c>
      <c r="G691" s="315">
        <v>196.54294400000001</v>
      </c>
      <c r="H691" s="315">
        <v>1857.7344479999999</v>
      </c>
      <c r="I691" s="315">
        <v>0</v>
      </c>
      <c r="J691" s="315">
        <v>7071.305687</v>
      </c>
      <c r="K691" s="315">
        <v>9347.7146229999998</v>
      </c>
      <c r="L691" s="315">
        <v>1571.6270119999999</v>
      </c>
      <c r="M691" s="315">
        <v>0</v>
      </c>
      <c r="N691" s="304"/>
    </row>
    <row r="692" spans="1:14" s="321" customFormat="1" ht="9" customHeight="1">
      <c r="A692" s="379" t="s">
        <v>28</v>
      </c>
      <c r="B692" s="315">
        <f t="shared" si="37"/>
        <v>48999.206616999996</v>
      </c>
      <c r="C692" s="315">
        <v>15930.100737999999</v>
      </c>
      <c r="D692" s="315">
        <v>816.54523600000005</v>
      </c>
      <c r="E692" s="315">
        <v>1676.895544</v>
      </c>
      <c r="F692" s="315">
        <v>18115.409082999999</v>
      </c>
      <c r="G692" s="315">
        <v>279.56150100000002</v>
      </c>
      <c r="H692" s="315">
        <v>771.71852200000001</v>
      </c>
      <c r="I692" s="315">
        <v>119.49291700000001</v>
      </c>
      <c r="J692" s="315">
        <v>10328.581924</v>
      </c>
      <c r="K692" s="315">
        <v>960.90115200000002</v>
      </c>
      <c r="L692" s="315">
        <v>0</v>
      </c>
      <c r="M692" s="315">
        <v>0</v>
      </c>
      <c r="N692" s="304"/>
    </row>
    <row r="693" spans="1:14" s="321" customFormat="1" ht="9" customHeight="1">
      <c r="A693" s="408" t="s">
        <v>29</v>
      </c>
      <c r="B693" s="318">
        <f t="shared" si="37"/>
        <v>54481.141906000004</v>
      </c>
      <c r="C693" s="318">
        <v>19789.736713999999</v>
      </c>
      <c r="D693" s="318">
        <v>878.09859600000004</v>
      </c>
      <c r="E693" s="318">
        <v>4523.5064339999999</v>
      </c>
      <c r="F693" s="318">
        <v>16612.523557</v>
      </c>
      <c r="G693" s="318">
        <v>414.04343899999998</v>
      </c>
      <c r="H693" s="318">
        <v>2550.830618</v>
      </c>
      <c r="I693" s="318">
        <v>16.404841999999999</v>
      </c>
      <c r="J693" s="318">
        <v>7647.9009679999999</v>
      </c>
      <c r="K693" s="318">
        <v>1888.8462500000001</v>
      </c>
      <c r="L693" s="318">
        <v>159.25048799999999</v>
      </c>
      <c r="M693" s="318">
        <v>0</v>
      </c>
      <c r="N693" s="304"/>
    </row>
    <row r="694" spans="1:14" s="321" customFormat="1" ht="9" customHeight="1">
      <c r="A694" s="379" t="s">
        <v>30</v>
      </c>
      <c r="B694" s="315">
        <f t="shared" si="37"/>
        <v>22005.412686</v>
      </c>
      <c r="C694" s="315">
        <v>2081.639404</v>
      </c>
      <c r="D694" s="315">
        <v>192.886414</v>
      </c>
      <c r="E694" s="315">
        <v>313.58881700000001</v>
      </c>
      <c r="F694" s="315">
        <v>12613.361677999999</v>
      </c>
      <c r="G694" s="315">
        <v>312.40968099999998</v>
      </c>
      <c r="H694" s="315">
        <v>1268.6506119999999</v>
      </c>
      <c r="I694" s="315">
        <v>135.84292400000001</v>
      </c>
      <c r="J694" s="315">
        <v>3242.5252110000001</v>
      </c>
      <c r="K694" s="315">
        <v>0</v>
      </c>
      <c r="L694" s="315">
        <v>1844.5079450000001</v>
      </c>
      <c r="M694" s="315">
        <v>0</v>
      </c>
      <c r="N694" s="304"/>
    </row>
    <row r="695" spans="1:14" s="321" customFormat="1" ht="9" customHeight="1">
      <c r="A695" s="379" t="s">
        <v>31</v>
      </c>
      <c r="B695" s="315">
        <f t="shared" si="37"/>
        <v>101808.24189399999</v>
      </c>
      <c r="C695" s="315">
        <v>43953.733952000002</v>
      </c>
      <c r="D695" s="315">
        <v>729.03485799999999</v>
      </c>
      <c r="E695" s="315">
        <v>1790.1940279999999</v>
      </c>
      <c r="F695" s="315">
        <v>25105.273744999999</v>
      </c>
      <c r="G695" s="315">
        <v>17.51426</v>
      </c>
      <c r="H695" s="315">
        <v>3024.794508</v>
      </c>
      <c r="I695" s="315">
        <v>0</v>
      </c>
      <c r="J695" s="315">
        <v>18672.992731999999</v>
      </c>
      <c r="K695" s="315">
        <v>4110.2865780000002</v>
      </c>
      <c r="L695" s="315">
        <v>4404.4172330000001</v>
      </c>
      <c r="M695" s="315">
        <v>0</v>
      </c>
      <c r="N695" s="304"/>
    </row>
    <row r="696" spans="1:14" s="321" customFormat="1" ht="9" customHeight="1">
      <c r="A696" s="379" t="s">
        <v>32</v>
      </c>
      <c r="B696" s="315">
        <f t="shared" si="37"/>
        <v>35643.268693999999</v>
      </c>
      <c r="C696" s="315">
        <v>10255.702149000001</v>
      </c>
      <c r="D696" s="315">
        <v>778.14188100000001</v>
      </c>
      <c r="E696" s="315">
        <v>2297.0330490000001</v>
      </c>
      <c r="F696" s="315">
        <v>14955.470963</v>
      </c>
      <c r="G696" s="315">
        <v>235.776837</v>
      </c>
      <c r="H696" s="315">
        <v>149.79306099999999</v>
      </c>
      <c r="I696" s="315">
        <v>55.122126999999999</v>
      </c>
      <c r="J696" s="315">
        <v>6280.8328709999996</v>
      </c>
      <c r="K696" s="315">
        <v>635.39575600000001</v>
      </c>
      <c r="L696" s="315">
        <v>0</v>
      </c>
      <c r="M696" s="315">
        <v>0</v>
      </c>
      <c r="N696" s="304"/>
    </row>
    <row r="697" spans="1:14" s="321" customFormat="1" ht="9" customHeight="1">
      <c r="A697" s="408" t="s">
        <v>33</v>
      </c>
      <c r="B697" s="318">
        <f t="shared" si="37"/>
        <v>34484.945317999998</v>
      </c>
      <c r="C697" s="318">
        <v>10782.016122000001</v>
      </c>
      <c r="D697" s="318">
        <v>654.88109699999995</v>
      </c>
      <c r="E697" s="318">
        <v>951.77925300000004</v>
      </c>
      <c r="F697" s="318">
        <v>9368.5292950000003</v>
      </c>
      <c r="G697" s="318">
        <v>103.20266100000001</v>
      </c>
      <c r="H697" s="318">
        <v>927.59141199999999</v>
      </c>
      <c r="I697" s="318">
        <v>2042.97612</v>
      </c>
      <c r="J697" s="318">
        <v>5528.8835259999996</v>
      </c>
      <c r="K697" s="318">
        <v>3911.0399029999999</v>
      </c>
      <c r="L697" s="318">
        <v>214.045929</v>
      </c>
      <c r="M697" s="318">
        <v>0</v>
      </c>
      <c r="N697" s="304"/>
    </row>
    <row r="698" spans="1:14" s="379" customFormat="1" ht="9" customHeight="1">
      <c r="B698" s="305"/>
      <c r="C698" s="305"/>
      <c r="D698" s="305"/>
      <c r="E698" s="305"/>
      <c r="F698" s="305"/>
      <c r="G698" s="305"/>
      <c r="H698" s="305"/>
      <c r="I698" s="305"/>
      <c r="J698" s="305"/>
      <c r="K698" s="305"/>
      <c r="L698" s="305"/>
      <c r="M698" s="305"/>
      <c r="N698" s="304"/>
    </row>
    <row r="699" spans="1:14" s="321" customFormat="1" ht="9" customHeight="1">
      <c r="A699" s="333">
        <v>2017</v>
      </c>
      <c r="B699" s="407"/>
      <c r="C699" s="407"/>
      <c r="D699" s="407"/>
      <c r="E699" s="407"/>
      <c r="F699" s="407"/>
      <c r="G699" s="407"/>
      <c r="H699" s="407"/>
      <c r="I699" s="407"/>
      <c r="J699" s="407"/>
      <c r="K699" s="407"/>
      <c r="L699" s="407"/>
      <c r="M699" s="407"/>
      <c r="N699" s="304"/>
    </row>
    <row r="700" spans="1:14" s="321" customFormat="1" ht="9" customHeight="1">
      <c r="A700" s="306" t="s">
        <v>1</v>
      </c>
      <c r="B700" s="407">
        <f>SUM(B702:B733)</f>
        <v>2237025.6573630003</v>
      </c>
      <c r="C700" s="407">
        <f t="shared" ref="C700:M700" si="38">SUM(C702:C733)</f>
        <v>449446.34589400003</v>
      </c>
      <c r="D700" s="407">
        <f t="shared" si="38"/>
        <v>25332.292207000002</v>
      </c>
      <c r="E700" s="407">
        <f t="shared" si="38"/>
        <v>86413.600062999991</v>
      </c>
      <c r="F700" s="407">
        <f t="shared" si="38"/>
        <v>961309.54500899988</v>
      </c>
      <c r="G700" s="407">
        <f t="shared" si="38"/>
        <v>12969.605014000001</v>
      </c>
      <c r="H700" s="407">
        <f t="shared" si="38"/>
        <v>81761.827948999999</v>
      </c>
      <c r="I700" s="407">
        <f t="shared" si="38"/>
        <v>12477.930847</v>
      </c>
      <c r="J700" s="407">
        <f t="shared" si="38"/>
        <v>392924.88708399993</v>
      </c>
      <c r="K700" s="407">
        <f t="shared" si="38"/>
        <v>169793.58938800002</v>
      </c>
      <c r="L700" s="407">
        <f t="shared" si="38"/>
        <v>44596.033907999998</v>
      </c>
      <c r="M700" s="407">
        <f t="shared" si="38"/>
        <v>0</v>
      </c>
      <c r="N700" s="304" t="s">
        <v>36</v>
      </c>
    </row>
    <row r="701" spans="1:14" s="321" customFormat="1" ht="3" customHeight="1">
      <c r="A701" s="333"/>
      <c r="B701" s="304"/>
      <c r="C701" s="304"/>
      <c r="D701" s="304"/>
      <c r="E701" s="304"/>
      <c r="F701" s="304"/>
      <c r="G701" s="304"/>
      <c r="H701" s="304"/>
      <c r="I701" s="304"/>
      <c r="J701" s="304"/>
      <c r="K701" s="304"/>
      <c r="L701" s="304"/>
      <c r="M701" s="304"/>
      <c r="N701" s="304" t="s">
        <v>36</v>
      </c>
    </row>
    <row r="702" spans="1:14" s="321" customFormat="1" ht="9" customHeight="1">
      <c r="A702" s="321" t="s">
        <v>2</v>
      </c>
      <c r="B702" s="316">
        <f>SUM(C702:M702)</f>
        <v>25969.769080000005</v>
      </c>
      <c r="C702" s="316">
        <v>1045.8206929999999</v>
      </c>
      <c r="D702" s="316">
        <v>179.869057</v>
      </c>
      <c r="E702" s="316">
        <v>327.048002</v>
      </c>
      <c r="F702" s="316">
        <v>13616.758464</v>
      </c>
      <c r="G702" s="316">
        <v>170.29647800000001</v>
      </c>
      <c r="H702" s="316">
        <v>1152.789098</v>
      </c>
      <c r="I702" s="316">
        <v>513.17698399999995</v>
      </c>
      <c r="J702" s="316">
        <v>3911.4578459999998</v>
      </c>
      <c r="K702" s="316">
        <v>2281.1109160000001</v>
      </c>
      <c r="L702" s="316">
        <v>2771.441542</v>
      </c>
      <c r="M702" s="316">
        <v>0</v>
      </c>
      <c r="N702" s="304"/>
    </row>
    <row r="703" spans="1:14" s="321" customFormat="1" ht="9" customHeight="1">
      <c r="A703" s="321" t="s">
        <v>3</v>
      </c>
      <c r="B703" s="316">
        <f t="shared" ref="B703:B733" si="39">SUM(C703:M703)</f>
        <v>54717.463072000006</v>
      </c>
      <c r="C703" s="316">
        <v>13661.736903000001</v>
      </c>
      <c r="D703" s="316">
        <v>684.35295399999995</v>
      </c>
      <c r="E703" s="316">
        <v>1666.8543569999999</v>
      </c>
      <c r="F703" s="316">
        <v>28005.314673000001</v>
      </c>
      <c r="G703" s="316">
        <v>410.82932699999998</v>
      </c>
      <c r="H703" s="316">
        <v>1106.638647</v>
      </c>
      <c r="I703" s="316">
        <v>37.913814000000002</v>
      </c>
      <c r="J703" s="316">
        <v>8037.6871810000002</v>
      </c>
      <c r="K703" s="316">
        <v>1106.1352159999999</v>
      </c>
      <c r="L703" s="316">
        <v>0</v>
      </c>
      <c r="M703" s="316">
        <v>0</v>
      </c>
      <c r="N703" s="304"/>
    </row>
    <row r="704" spans="1:14" s="321" customFormat="1" ht="9" customHeight="1">
      <c r="A704" s="321" t="s">
        <v>4</v>
      </c>
      <c r="B704" s="316">
        <f t="shared" si="39"/>
        <v>17861.795417000001</v>
      </c>
      <c r="C704" s="315">
        <v>1116.3365799999999</v>
      </c>
      <c r="D704" s="315">
        <v>219.04258899999999</v>
      </c>
      <c r="E704" s="315">
        <v>517.532555</v>
      </c>
      <c r="F704" s="315">
        <v>10465.469230000001</v>
      </c>
      <c r="G704" s="315">
        <v>58.598384000000003</v>
      </c>
      <c r="H704" s="315">
        <v>1633.87184</v>
      </c>
      <c r="I704" s="315">
        <v>360.99659300000002</v>
      </c>
      <c r="J704" s="315">
        <v>2658.5026579999999</v>
      </c>
      <c r="K704" s="315">
        <v>754.72856300000001</v>
      </c>
      <c r="L704" s="315">
        <v>76.716425000000001</v>
      </c>
      <c r="M704" s="315">
        <v>0</v>
      </c>
      <c r="N704" s="304"/>
    </row>
    <row r="705" spans="1:14" s="321" customFormat="1" ht="9" customHeight="1">
      <c r="A705" s="408" t="s">
        <v>5</v>
      </c>
      <c r="B705" s="318">
        <f>SUM(C705:M705)</f>
        <v>22862.079319999997</v>
      </c>
      <c r="C705" s="318">
        <v>6113.3568649999997</v>
      </c>
      <c r="D705" s="318">
        <v>630.71859700000005</v>
      </c>
      <c r="E705" s="318">
        <v>2003.016826</v>
      </c>
      <c r="F705" s="318">
        <v>8247.4634939999996</v>
      </c>
      <c r="G705" s="318">
        <v>163.322687</v>
      </c>
      <c r="H705" s="318">
        <v>1315.260691</v>
      </c>
      <c r="I705" s="318">
        <v>0</v>
      </c>
      <c r="J705" s="318">
        <v>4039.6517960000001</v>
      </c>
      <c r="K705" s="318">
        <v>349.288364</v>
      </c>
      <c r="L705" s="318">
        <v>0</v>
      </c>
      <c r="M705" s="318">
        <v>0</v>
      </c>
      <c r="N705" s="304"/>
    </row>
    <row r="706" spans="1:14" s="321" customFormat="1" ht="9" customHeight="1">
      <c r="A706" s="379" t="s">
        <v>6</v>
      </c>
      <c r="B706" s="316">
        <f t="shared" si="39"/>
        <v>52540.146835</v>
      </c>
      <c r="C706" s="315">
        <v>17849.31741</v>
      </c>
      <c r="D706" s="315">
        <v>777.62995699999999</v>
      </c>
      <c r="E706" s="315">
        <v>3307.1077949999999</v>
      </c>
      <c r="F706" s="315">
        <v>16226.213585</v>
      </c>
      <c r="G706" s="315">
        <v>261.22610100000003</v>
      </c>
      <c r="H706" s="315">
        <v>2648.1495009999999</v>
      </c>
      <c r="I706" s="315">
        <v>0</v>
      </c>
      <c r="J706" s="315">
        <v>7099.105133</v>
      </c>
      <c r="K706" s="315">
        <v>4371.3973530000003</v>
      </c>
      <c r="L706" s="315">
        <v>0</v>
      </c>
      <c r="M706" s="315">
        <v>0</v>
      </c>
      <c r="N706" s="304"/>
    </row>
    <row r="707" spans="1:14" s="321" customFormat="1" ht="9" customHeight="1">
      <c r="A707" s="379" t="s">
        <v>7</v>
      </c>
      <c r="B707" s="316">
        <f t="shared" si="39"/>
        <v>16529.091993000002</v>
      </c>
      <c r="C707" s="315">
        <v>2085.9184679999998</v>
      </c>
      <c r="D707" s="315">
        <v>231.44417000000001</v>
      </c>
      <c r="E707" s="315">
        <v>838.23941600000001</v>
      </c>
      <c r="F707" s="315">
        <v>9552.7344290000001</v>
      </c>
      <c r="G707" s="315">
        <v>132.58876100000001</v>
      </c>
      <c r="H707" s="315">
        <v>496.08674100000002</v>
      </c>
      <c r="I707" s="315">
        <v>0</v>
      </c>
      <c r="J707" s="315">
        <v>2219.433583</v>
      </c>
      <c r="K707" s="315">
        <v>919.71930099999997</v>
      </c>
      <c r="L707" s="315">
        <v>52.927123999999999</v>
      </c>
      <c r="M707" s="315">
        <v>0</v>
      </c>
      <c r="N707" s="304"/>
    </row>
    <row r="708" spans="1:14" s="321" customFormat="1" ht="9" customHeight="1">
      <c r="A708" s="379" t="s">
        <v>8</v>
      </c>
      <c r="B708" s="316">
        <f t="shared" si="39"/>
        <v>99298.839090000009</v>
      </c>
      <c r="C708" s="315">
        <v>13745.925472000001</v>
      </c>
      <c r="D708" s="315">
        <v>1716.7357199999999</v>
      </c>
      <c r="E708" s="315">
        <v>2529.808775</v>
      </c>
      <c r="F708" s="315">
        <v>49261.147783</v>
      </c>
      <c r="G708" s="315">
        <v>174.68204600000001</v>
      </c>
      <c r="H708" s="315">
        <v>4758.6419340000002</v>
      </c>
      <c r="I708" s="315">
        <v>1548.382443</v>
      </c>
      <c r="J708" s="315">
        <v>19622.389770000002</v>
      </c>
      <c r="K708" s="315">
        <v>5941.1251469999997</v>
      </c>
      <c r="L708" s="315">
        <v>0</v>
      </c>
      <c r="M708" s="315">
        <v>0</v>
      </c>
      <c r="N708" s="304"/>
    </row>
    <row r="709" spans="1:14" s="321" customFormat="1" ht="9" customHeight="1">
      <c r="A709" s="408" t="s">
        <v>9</v>
      </c>
      <c r="B709" s="318">
        <f t="shared" si="39"/>
        <v>59961.291493999997</v>
      </c>
      <c r="C709" s="318">
        <v>9501.3690370000004</v>
      </c>
      <c r="D709" s="318">
        <v>973.17599399999995</v>
      </c>
      <c r="E709" s="318">
        <v>1628.005541</v>
      </c>
      <c r="F709" s="318">
        <v>32406.896582000001</v>
      </c>
      <c r="G709" s="318">
        <v>382.85805199999999</v>
      </c>
      <c r="H709" s="318">
        <v>733.032509</v>
      </c>
      <c r="I709" s="318">
        <v>34.336570000000002</v>
      </c>
      <c r="J709" s="318">
        <v>9954.1163390000002</v>
      </c>
      <c r="K709" s="318">
        <v>3616.945033</v>
      </c>
      <c r="L709" s="318">
        <v>730.555837</v>
      </c>
      <c r="M709" s="318">
        <v>0</v>
      </c>
      <c r="N709" s="304"/>
    </row>
    <row r="710" spans="1:14" s="321" customFormat="1" ht="9" customHeight="1">
      <c r="A710" s="379" t="s">
        <v>198</v>
      </c>
      <c r="B710" s="316">
        <f t="shared" si="39"/>
        <v>218651.5331</v>
      </c>
      <c r="C710" s="315">
        <v>34516.973673</v>
      </c>
      <c r="D710" s="315">
        <v>4134.0199759999996</v>
      </c>
      <c r="E710" s="315">
        <v>14955.425171000001</v>
      </c>
      <c r="F710" s="315">
        <v>66021.904238000003</v>
      </c>
      <c r="G710" s="315">
        <v>1849.5922519999999</v>
      </c>
      <c r="H710" s="315">
        <v>7127.2247399999997</v>
      </c>
      <c r="I710" s="315">
        <v>1529.886127</v>
      </c>
      <c r="J710" s="315">
        <v>74721.676407000006</v>
      </c>
      <c r="K710" s="315">
        <v>8326.1489760000004</v>
      </c>
      <c r="L710" s="315">
        <v>5468.6815399999996</v>
      </c>
      <c r="M710" s="315">
        <v>0</v>
      </c>
      <c r="N710" s="304"/>
    </row>
    <row r="711" spans="1:14" s="321" customFormat="1" ht="9" customHeight="1">
      <c r="A711" s="379" t="s">
        <v>11</v>
      </c>
      <c r="B711" s="316">
        <f>SUM(C711:M711)</f>
        <v>38849.810447999997</v>
      </c>
      <c r="C711" s="315">
        <v>11255.313378999999</v>
      </c>
      <c r="D711" s="315">
        <v>622.86077499999999</v>
      </c>
      <c r="E711" s="315">
        <v>1027.087871</v>
      </c>
      <c r="F711" s="315">
        <v>13520.393647999999</v>
      </c>
      <c r="G711" s="315">
        <v>98.417385999999993</v>
      </c>
      <c r="H711" s="315">
        <v>1577.5720249999999</v>
      </c>
      <c r="I711" s="315">
        <v>0</v>
      </c>
      <c r="J711" s="315">
        <v>4486.2721849999998</v>
      </c>
      <c r="K711" s="315">
        <v>6261.8931789999997</v>
      </c>
      <c r="L711" s="315">
        <v>0</v>
      </c>
      <c r="M711" s="315">
        <v>0</v>
      </c>
      <c r="N711" s="304"/>
    </row>
    <row r="712" spans="1:14" s="321" customFormat="1" ht="9" customHeight="1">
      <c r="A712" s="379" t="s">
        <v>12</v>
      </c>
      <c r="B712" s="316">
        <f t="shared" si="39"/>
        <v>88710.899468999996</v>
      </c>
      <c r="C712" s="315">
        <v>25527.356849</v>
      </c>
      <c r="D712" s="315">
        <v>729.21270500000003</v>
      </c>
      <c r="E712" s="315">
        <v>3108.940345</v>
      </c>
      <c r="F712" s="315">
        <v>32971.476311999999</v>
      </c>
      <c r="G712" s="315">
        <v>1140.94289</v>
      </c>
      <c r="H712" s="315">
        <v>3741.4932309999999</v>
      </c>
      <c r="I712" s="315">
        <v>387.09578599999998</v>
      </c>
      <c r="J712" s="315">
        <v>12569.012035</v>
      </c>
      <c r="K712" s="315">
        <v>1772.2571210000001</v>
      </c>
      <c r="L712" s="315">
        <v>6763.1121949999997</v>
      </c>
      <c r="M712" s="315">
        <v>0</v>
      </c>
      <c r="N712" s="304"/>
    </row>
    <row r="713" spans="1:14" s="321" customFormat="1" ht="9" customHeight="1">
      <c r="A713" s="408" t="s">
        <v>13</v>
      </c>
      <c r="B713" s="318">
        <f t="shared" si="39"/>
        <v>64705.509117000001</v>
      </c>
      <c r="C713" s="318">
        <v>6052.0744619999996</v>
      </c>
      <c r="D713" s="318">
        <v>509.72134599999998</v>
      </c>
      <c r="E713" s="318">
        <v>2478.1153370000002</v>
      </c>
      <c r="F713" s="318">
        <v>38437.168786000002</v>
      </c>
      <c r="G713" s="318">
        <v>103.788195</v>
      </c>
      <c r="H713" s="318">
        <v>1363.910222</v>
      </c>
      <c r="I713" s="318">
        <v>113.10023099999999</v>
      </c>
      <c r="J713" s="318">
        <v>11990.505115</v>
      </c>
      <c r="K713" s="318">
        <v>365.225573</v>
      </c>
      <c r="L713" s="318">
        <v>3291.8998499999998</v>
      </c>
      <c r="M713" s="318">
        <v>0</v>
      </c>
      <c r="N713" s="304"/>
    </row>
    <row r="714" spans="1:14" s="321" customFormat="1" ht="9" customHeight="1">
      <c r="A714" s="379" t="s">
        <v>14</v>
      </c>
      <c r="B714" s="316">
        <f t="shared" si="39"/>
        <v>47928.797633999995</v>
      </c>
      <c r="C714" s="315">
        <v>2194.4256829999999</v>
      </c>
      <c r="D714" s="315">
        <v>304.78310599999998</v>
      </c>
      <c r="E714" s="315">
        <v>2458.5216869999999</v>
      </c>
      <c r="F714" s="315">
        <v>29386.114403</v>
      </c>
      <c r="G714" s="315">
        <v>55.761015999999998</v>
      </c>
      <c r="H714" s="315">
        <v>270.215462</v>
      </c>
      <c r="I714" s="315">
        <v>152.50267400000001</v>
      </c>
      <c r="J714" s="315">
        <v>8694.5520159999996</v>
      </c>
      <c r="K714" s="315">
        <v>674.88859600000001</v>
      </c>
      <c r="L714" s="315">
        <v>3737.032991</v>
      </c>
      <c r="M714" s="315">
        <v>0</v>
      </c>
      <c r="N714" s="304"/>
    </row>
    <row r="715" spans="1:14" s="321" customFormat="1" ht="9" customHeight="1">
      <c r="A715" s="379" t="s">
        <v>15</v>
      </c>
      <c r="B715" s="316">
        <f t="shared" si="39"/>
        <v>112294.00040899999</v>
      </c>
      <c r="C715" s="315">
        <v>34715.222109000002</v>
      </c>
      <c r="D715" s="315">
        <v>1272.406792</v>
      </c>
      <c r="E715" s="315">
        <v>4430.1911550000004</v>
      </c>
      <c r="F715" s="315">
        <v>40972.954960000003</v>
      </c>
      <c r="G715" s="315">
        <v>792.48666800000001</v>
      </c>
      <c r="H715" s="315">
        <v>2097.576485</v>
      </c>
      <c r="I715" s="315">
        <v>0</v>
      </c>
      <c r="J715" s="315">
        <v>22727.143086</v>
      </c>
      <c r="K715" s="315">
        <v>2095.7977799999999</v>
      </c>
      <c r="L715" s="315">
        <v>3190.2213740000002</v>
      </c>
      <c r="M715" s="315">
        <v>0</v>
      </c>
      <c r="N715" s="304"/>
    </row>
    <row r="716" spans="1:14" s="321" customFormat="1" ht="9" customHeight="1">
      <c r="A716" s="379" t="s">
        <v>16</v>
      </c>
      <c r="B716" s="316">
        <f t="shared" si="39"/>
        <v>291013.54092599999</v>
      </c>
      <c r="C716" s="315">
        <v>52753.017399999997</v>
      </c>
      <c r="D716" s="315">
        <v>1388.1848</v>
      </c>
      <c r="E716" s="315">
        <v>5992.9795999999997</v>
      </c>
      <c r="F716" s="315">
        <v>154038.9834</v>
      </c>
      <c r="G716" s="315">
        <v>317.93599999999998</v>
      </c>
      <c r="H716" s="315">
        <v>23915.792099999999</v>
      </c>
      <c r="I716" s="315">
        <v>3296.1035999999999</v>
      </c>
      <c r="J716" s="315">
        <v>38563.522700000001</v>
      </c>
      <c r="K716" s="315">
        <v>6824.9317000000001</v>
      </c>
      <c r="L716" s="315">
        <v>3922.089626</v>
      </c>
      <c r="M716" s="315">
        <v>0</v>
      </c>
      <c r="N716" s="304"/>
    </row>
    <row r="717" spans="1:14" s="321" customFormat="1" ht="9" customHeight="1">
      <c r="A717" s="408" t="s">
        <v>17</v>
      </c>
      <c r="B717" s="318">
        <f t="shared" si="39"/>
        <v>71829.276721000002</v>
      </c>
      <c r="C717" s="318">
        <v>29351.379579</v>
      </c>
      <c r="D717" s="318">
        <v>956.78761099999997</v>
      </c>
      <c r="E717" s="318">
        <v>4978.3862820000004</v>
      </c>
      <c r="F717" s="318">
        <v>19020.339441</v>
      </c>
      <c r="G717" s="318">
        <v>86.317798999999994</v>
      </c>
      <c r="H717" s="318">
        <v>1272.093967</v>
      </c>
      <c r="I717" s="318">
        <v>83.912802999999997</v>
      </c>
      <c r="J717" s="318">
        <v>13412.389711</v>
      </c>
      <c r="K717" s="318">
        <v>2667.6695279999999</v>
      </c>
      <c r="L717" s="318">
        <v>0</v>
      </c>
      <c r="M717" s="318">
        <v>0</v>
      </c>
      <c r="N717" s="304"/>
    </row>
    <row r="718" spans="1:14" s="321" customFormat="1" ht="9" customHeight="1">
      <c r="A718" s="379" t="s">
        <v>18</v>
      </c>
      <c r="B718" s="316">
        <f t="shared" si="39"/>
        <v>32637.459472999999</v>
      </c>
      <c r="C718" s="315">
        <v>1828.6944840000001</v>
      </c>
      <c r="D718" s="315">
        <v>598.87128399999995</v>
      </c>
      <c r="E718" s="315">
        <v>1111.3362709999999</v>
      </c>
      <c r="F718" s="315">
        <v>19277.315664999998</v>
      </c>
      <c r="G718" s="315">
        <v>257.75684100000001</v>
      </c>
      <c r="H718" s="315">
        <v>1381.225179</v>
      </c>
      <c r="I718" s="315">
        <v>0</v>
      </c>
      <c r="J718" s="315">
        <v>5129.2906780000003</v>
      </c>
      <c r="K718" s="315">
        <v>3052.969071</v>
      </c>
      <c r="L718" s="315">
        <v>0</v>
      </c>
      <c r="M718" s="315">
        <v>0</v>
      </c>
      <c r="N718" s="304"/>
    </row>
    <row r="719" spans="1:14" s="321" customFormat="1" ht="9" customHeight="1">
      <c r="A719" s="379" t="s">
        <v>19</v>
      </c>
      <c r="B719" s="316">
        <f t="shared" si="39"/>
        <v>22323.649897999996</v>
      </c>
      <c r="C719" s="315">
        <v>3287.137471</v>
      </c>
      <c r="D719" s="315">
        <v>215.95382000000001</v>
      </c>
      <c r="E719" s="315">
        <v>510.33829800000001</v>
      </c>
      <c r="F719" s="315">
        <v>12724.952459</v>
      </c>
      <c r="G719" s="315">
        <v>28.630856000000001</v>
      </c>
      <c r="H719" s="315">
        <v>821.44739200000004</v>
      </c>
      <c r="I719" s="315">
        <v>2.8198180000000002</v>
      </c>
      <c r="J719" s="315">
        <v>3785.62464</v>
      </c>
      <c r="K719" s="315">
        <v>518.40053999999998</v>
      </c>
      <c r="L719" s="315">
        <v>428.344604</v>
      </c>
      <c r="M719" s="315">
        <v>0</v>
      </c>
      <c r="N719" s="304"/>
    </row>
    <row r="720" spans="1:14" s="321" customFormat="1" ht="9" customHeight="1">
      <c r="A720" s="379" t="s">
        <v>20</v>
      </c>
      <c r="B720" s="316">
        <f t="shared" si="39"/>
        <v>119066.96389</v>
      </c>
      <c r="C720" s="315">
        <v>16188.673836</v>
      </c>
      <c r="D720" s="315">
        <v>745.92555100000004</v>
      </c>
      <c r="E720" s="315">
        <v>3648.68064</v>
      </c>
      <c r="F720" s="315">
        <v>43030.568002</v>
      </c>
      <c r="G720" s="315">
        <v>1486.989525</v>
      </c>
      <c r="H720" s="315">
        <v>1217.2650209999999</v>
      </c>
      <c r="I720" s="315">
        <v>2092.4190910000002</v>
      </c>
      <c r="J720" s="315">
        <v>15754.724569</v>
      </c>
      <c r="K720" s="315">
        <v>33611.103764</v>
      </c>
      <c r="L720" s="315">
        <v>1290.613891</v>
      </c>
      <c r="M720" s="315">
        <v>0</v>
      </c>
      <c r="N720" s="304"/>
    </row>
    <row r="721" spans="1:14" s="321" customFormat="1" ht="9" customHeight="1">
      <c r="A721" s="408" t="s">
        <v>21</v>
      </c>
      <c r="B721" s="415">
        <f t="shared" si="39"/>
        <v>77765.055730999986</v>
      </c>
      <c r="C721" s="318">
        <v>5174.7347399999999</v>
      </c>
      <c r="D721" s="318">
        <v>553.62210000000005</v>
      </c>
      <c r="E721" s="318">
        <v>3289.8089110000001</v>
      </c>
      <c r="F721" s="318">
        <v>45269.887089000003</v>
      </c>
      <c r="G721" s="318">
        <v>196.10811899999999</v>
      </c>
      <c r="H721" s="318">
        <v>1260.1443139999999</v>
      </c>
      <c r="I721" s="318">
        <v>0</v>
      </c>
      <c r="J721" s="318">
        <v>15951.123045</v>
      </c>
      <c r="K721" s="318">
        <v>3255.3495039999998</v>
      </c>
      <c r="L721" s="318">
        <v>2814.2779089999999</v>
      </c>
      <c r="M721" s="318">
        <v>0</v>
      </c>
      <c r="N721" s="304"/>
    </row>
    <row r="722" spans="1:14" s="321" customFormat="1" ht="9" customHeight="1">
      <c r="A722" s="379" t="s">
        <v>22</v>
      </c>
      <c r="B722" s="316">
        <f t="shared" si="39"/>
        <v>93549.549168999991</v>
      </c>
      <c r="C722" s="315">
        <v>30077.524474999998</v>
      </c>
      <c r="D722" s="315">
        <v>1205.652869</v>
      </c>
      <c r="E722" s="315">
        <v>3943.0464649999999</v>
      </c>
      <c r="F722" s="315">
        <v>35192.057858</v>
      </c>
      <c r="G722" s="315">
        <v>149.47836799999999</v>
      </c>
      <c r="H722" s="315">
        <v>4093.0182060000002</v>
      </c>
      <c r="I722" s="315">
        <v>1049.3356920000001</v>
      </c>
      <c r="J722" s="315">
        <v>15523.915263000001</v>
      </c>
      <c r="K722" s="315">
        <v>661.77097100000003</v>
      </c>
      <c r="L722" s="315">
        <v>1653.749002</v>
      </c>
      <c r="M722" s="315">
        <v>0</v>
      </c>
      <c r="N722" s="304"/>
    </row>
    <row r="723" spans="1:14" s="321" customFormat="1" ht="9" customHeight="1">
      <c r="A723" s="379" t="s">
        <v>23</v>
      </c>
      <c r="B723" s="316">
        <f t="shared" si="39"/>
        <v>35094.990442999995</v>
      </c>
      <c r="C723" s="315">
        <v>1997.3120819999999</v>
      </c>
      <c r="D723" s="315">
        <v>358.15502400000003</v>
      </c>
      <c r="E723" s="315">
        <v>970.77954299999999</v>
      </c>
      <c r="F723" s="315">
        <v>21080.821351999999</v>
      </c>
      <c r="G723" s="315">
        <v>262.50519000000003</v>
      </c>
      <c r="H723" s="315">
        <v>2302.9764970000001</v>
      </c>
      <c r="I723" s="315">
        <v>72.299357999999998</v>
      </c>
      <c r="J723" s="315">
        <v>6656.9948459999996</v>
      </c>
      <c r="K723" s="315">
        <v>425.48688399999998</v>
      </c>
      <c r="L723" s="315">
        <v>967.65966700000001</v>
      </c>
      <c r="M723" s="315">
        <v>0</v>
      </c>
      <c r="N723" s="304"/>
    </row>
    <row r="724" spans="1:14" s="321" customFormat="1" ht="9" customHeight="1">
      <c r="A724" s="379" t="s">
        <v>24</v>
      </c>
      <c r="B724" s="316">
        <f t="shared" si="39"/>
        <v>49428.582588999998</v>
      </c>
      <c r="C724" s="315">
        <v>1762.520708</v>
      </c>
      <c r="D724" s="315">
        <v>563.51674500000001</v>
      </c>
      <c r="E724" s="315">
        <v>2136.121036</v>
      </c>
      <c r="F724" s="315">
        <v>16681.193471999999</v>
      </c>
      <c r="G724" s="315">
        <v>326.316147</v>
      </c>
      <c r="H724" s="315">
        <v>848.919444</v>
      </c>
      <c r="I724" s="315">
        <v>1.005776</v>
      </c>
      <c r="J724" s="315">
        <v>4981.3141880000003</v>
      </c>
      <c r="K724" s="315">
        <v>22127.675072999999</v>
      </c>
      <c r="L724" s="315">
        <v>0</v>
      </c>
      <c r="M724" s="315">
        <v>0</v>
      </c>
      <c r="N724" s="304"/>
    </row>
    <row r="725" spans="1:14" s="321" customFormat="1" ht="9" customHeight="1">
      <c r="A725" s="408" t="s">
        <v>25</v>
      </c>
      <c r="B725" s="415">
        <f t="shared" si="39"/>
        <v>49261.996999999996</v>
      </c>
      <c r="C725" s="318">
        <v>7517.821508</v>
      </c>
      <c r="D725" s="318">
        <v>248.705601</v>
      </c>
      <c r="E725" s="318">
        <v>474.00047499999999</v>
      </c>
      <c r="F725" s="318">
        <v>30179.168749</v>
      </c>
      <c r="G725" s="318">
        <v>569.21623</v>
      </c>
      <c r="H725" s="318">
        <v>2713.4854949999999</v>
      </c>
      <c r="I725" s="318">
        <v>0</v>
      </c>
      <c r="J725" s="318">
        <v>7078.224048</v>
      </c>
      <c r="K725" s="318">
        <v>481.37489399999998</v>
      </c>
      <c r="L725" s="318">
        <v>0</v>
      </c>
      <c r="M725" s="318">
        <v>0</v>
      </c>
      <c r="N725" s="304"/>
    </row>
    <row r="726" spans="1:14" s="321" customFormat="1" ht="9" customHeight="1">
      <c r="A726" s="379" t="s">
        <v>26</v>
      </c>
      <c r="B726" s="316">
        <f t="shared" si="39"/>
        <v>53492.260253999993</v>
      </c>
      <c r="C726" s="315">
        <v>3574.1679490000001</v>
      </c>
      <c r="D726" s="315">
        <v>224.894778</v>
      </c>
      <c r="E726" s="315">
        <v>1816.821498</v>
      </c>
      <c r="F726" s="315">
        <v>32771.521728</v>
      </c>
      <c r="G726" s="315">
        <v>670.83758599999999</v>
      </c>
      <c r="H726" s="315">
        <v>3449.516603</v>
      </c>
      <c r="I726" s="315">
        <v>399.32909599999999</v>
      </c>
      <c r="J726" s="315">
        <v>8439.8488379999999</v>
      </c>
      <c r="K726" s="315">
        <v>540.20885599999997</v>
      </c>
      <c r="L726" s="315">
        <v>1605.1133219999999</v>
      </c>
      <c r="M726" s="315">
        <v>0</v>
      </c>
      <c r="N726" s="304"/>
    </row>
    <row r="727" spans="1:14" s="321" customFormat="1" ht="9" customHeight="1">
      <c r="A727" s="379" t="s">
        <v>27</v>
      </c>
      <c r="B727" s="316">
        <f t="shared" si="39"/>
        <v>66317.756410000002</v>
      </c>
      <c r="C727" s="315">
        <v>8544.0318040000002</v>
      </c>
      <c r="D727" s="315">
        <v>622.34788700000001</v>
      </c>
      <c r="E727" s="315">
        <v>1993.675647</v>
      </c>
      <c r="F727" s="315">
        <v>35634.930205999997</v>
      </c>
      <c r="G727" s="315">
        <v>762.65749500000004</v>
      </c>
      <c r="H727" s="315">
        <v>2134.3905869999999</v>
      </c>
      <c r="I727" s="315">
        <v>0</v>
      </c>
      <c r="J727" s="315">
        <v>7813.1861980000003</v>
      </c>
      <c r="K727" s="315">
        <v>8812.5365860000002</v>
      </c>
      <c r="L727" s="315">
        <v>0</v>
      </c>
      <c r="M727" s="315">
        <v>0</v>
      </c>
      <c r="N727" s="304"/>
    </row>
    <row r="728" spans="1:14" s="321" customFormat="1" ht="9" customHeight="1">
      <c r="A728" s="379" t="s">
        <v>28</v>
      </c>
      <c r="B728" s="316">
        <f t="shared" si="39"/>
        <v>50914.543067000006</v>
      </c>
      <c r="C728" s="315">
        <v>16767.813112</v>
      </c>
      <c r="D728" s="315">
        <v>764.63463300000001</v>
      </c>
      <c r="E728" s="315">
        <v>2389.6342519999998</v>
      </c>
      <c r="F728" s="315">
        <v>18087.493627</v>
      </c>
      <c r="G728" s="315">
        <v>379.39597800000001</v>
      </c>
      <c r="H728" s="315">
        <v>1218.2903659999999</v>
      </c>
      <c r="I728" s="315">
        <v>36.767896999999998</v>
      </c>
      <c r="J728" s="315">
        <v>10615.166271</v>
      </c>
      <c r="K728" s="315">
        <v>655.34693100000004</v>
      </c>
      <c r="L728" s="315">
        <v>0</v>
      </c>
      <c r="M728" s="315">
        <v>0</v>
      </c>
      <c r="N728" s="304"/>
    </row>
    <row r="729" spans="1:14" s="321" customFormat="1" ht="9" customHeight="1">
      <c r="A729" s="408" t="s">
        <v>29</v>
      </c>
      <c r="B729" s="415">
        <f t="shared" si="39"/>
        <v>57152.841007000003</v>
      </c>
      <c r="C729" s="318">
        <v>20463.461274000001</v>
      </c>
      <c r="D729" s="318">
        <v>762.05792899999994</v>
      </c>
      <c r="E729" s="318">
        <v>3821.5376350000001</v>
      </c>
      <c r="F729" s="318">
        <v>17268.506784000001</v>
      </c>
      <c r="G729" s="318">
        <v>290.34742699999998</v>
      </c>
      <c r="H729" s="318">
        <v>1558.6008650000001</v>
      </c>
      <c r="I729" s="318">
        <v>28.229303999999999</v>
      </c>
      <c r="J729" s="318">
        <v>8759.8205980000002</v>
      </c>
      <c r="K729" s="318">
        <v>3173.8505599999999</v>
      </c>
      <c r="L729" s="318">
        <v>1026.428631</v>
      </c>
      <c r="M729" s="318">
        <v>0</v>
      </c>
      <c r="N729" s="304"/>
    </row>
    <row r="730" spans="1:14" s="321" customFormat="1" ht="9" customHeight="1">
      <c r="A730" s="379" t="s">
        <v>30</v>
      </c>
      <c r="B730" s="316">
        <f t="shared" si="39"/>
        <v>22106.016307999998</v>
      </c>
      <c r="C730" s="315">
        <v>2066.142703</v>
      </c>
      <c r="D730" s="315">
        <v>187.37185099999999</v>
      </c>
      <c r="E730" s="315">
        <v>299.65007900000001</v>
      </c>
      <c r="F730" s="315">
        <v>13880.922573</v>
      </c>
      <c r="G730" s="315">
        <v>68.198167999999995</v>
      </c>
      <c r="H730" s="315">
        <v>816.458573</v>
      </c>
      <c r="I730" s="315">
        <v>51.896362000000003</v>
      </c>
      <c r="J730" s="315">
        <v>3759.8513459999999</v>
      </c>
      <c r="K730" s="315">
        <v>0</v>
      </c>
      <c r="L730" s="315">
        <v>975.52465299999994</v>
      </c>
      <c r="M730" s="315">
        <v>0</v>
      </c>
      <c r="N730" s="304"/>
    </row>
    <row r="731" spans="1:14" s="321" customFormat="1" ht="9" customHeight="1">
      <c r="A731" s="379" t="s">
        <v>31</v>
      </c>
      <c r="B731" s="316">
        <f t="shared" si="39"/>
        <v>145015.60388100002</v>
      </c>
      <c r="C731" s="315">
        <v>46323.891257000003</v>
      </c>
      <c r="D731" s="315">
        <v>925.27631299999996</v>
      </c>
      <c r="E731" s="315">
        <v>3852.5328380000001</v>
      </c>
      <c r="F731" s="315">
        <v>31817.981926</v>
      </c>
      <c r="G731" s="315">
        <v>840.43030099999999</v>
      </c>
      <c r="H731" s="315">
        <v>1215.9713899999999</v>
      </c>
      <c r="I731" s="315">
        <v>48.808559000000002</v>
      </c>
      <c r="J731" s="315">
        <v>22454.751985999999</v>
      </c>
      <c r="K731" s="315">
        <v>34522.555407</v>
      </c>
      <c r="L731" s="315">
        <v>3013.4039039999998</v>
      </c>
      <c r="M731" s="315">
        <v>0</v>
      </c>
      <c r="N731" s="304"/>
    </row>
    <row r="732" spans="1:14" s="321" customFormat="1" ht="9" customHeight="1">
      <c r="A732" s="379" t="s">
        <v>32</v>
      </c>
      <c r="B732" s="316">
        <f t="shared" si="39"/>
        <v>39560.446556000003</v>
      </c>
      <c r="C732" s="315">
        <v>11121.707623</v>
      </c>
      <c r="D732" s="315">
        <v>1024.690564</v>
      </c>
      <c r="E732" s="315">
        <v>2878.9061430000002</v>
      </c>
      <c r="F732" s="315">
        <v>15699.269018999999</v>
      </c>
      <c r="G732" s="315">
        <v>158.46490299999999</v>
      </c>
      <c r="H732" s="315">
        <v>390.00818900000002</v>
      </c>
      <c r="I732" s="315">
        <v>16.546510000000001</v>
      </c>
      <c r="J732" s="315">
        <v>6411.6386659999998</v>
      </c>
      <c r="K732" s="315">
        <v>1042.9751180000001</v>
      </c>
      <c r="L732" s="315">
        <v>816.23982100000001</v>
      </c>
      <c r="M732" s="315">
        <v>0</v>
      </c>
      <c r="N732" s="304"/>
    </row>
    <row r="733" spans="1:14" s="321" customFormat="1" ht="9" customHeight="1">
      <c r="A733" s="408" t="s">
        <v>33</v>
      </c>
      <c r="B733" s="415">
        <f t="shared" si="39"/>
        <v>39614.097562000003</v>
      </c>
      <c r="C733" s="318">
        <v>11265.166305999999</v>
      </c>
      <c r="D733" s="318">
        <v>999.66910900000005</v>
      </c>
      <c r="E733" s="318">
        <v>1029.469617</v>
      </c>
      <c r="F733" s="318">
        <v>10561.621072</v>
      </c>
      <c r="G733" s="318">
        <v>322.627838</v>
      </c>
      <c r="H733" s="318">
        <v>1129.7606350000001</v>
      </c>
      <c r="I733" s="318">
        <v>621.06575899999996</v>
      </c>
      <c r="J733" s="318">
        <v>5101.9943430000003</v>
      </c>
      <c r="K733" s="318">
        <v>8582.7228830000004</v>
      </c>
      <c r="L733" s="318">
        <v>0</v>
      </c>
      <c r="M733" s="318">
        <v>0</v>
      </c>
      <c r="N733" s="304"/>
    </row>
    <row r="734" spans="1:14" s="379" customFormat="1" ht="9" customHeight="1">
      <c r="B734" s="305"/>
      <c r="C734" s="305"/>
      <c r="D734" s="305"/>
      <c r="E734" s="305"/>
      <c r="F734" s="305"/>
      <c r="G734" s="305"/>
      <c r="H734" s="305"/>
      <c r="I734" s="305"/>
      <c r="J734" s="305"/>
      <c r="K734" s="305"/>
      <c r="L734" s="305"/>
      <c r="M734" s="305"/>
      <c r="N734" s="304"/>
    </row>
    <row r="735" spans="1:14" s="321" customFormat="1" ht="9" customHeight="1">
      <c r="A735" s="333">
        <v>2018</v>
      </c>
      <c r="B735" s="407"/>
      <c r="C735" s="407"/>
      <c r="D735" s="407"/>
      <c r="E735" s="407"/>
      <c r="F735" s="407"/>
      <c r="G735" s="407"/>
      <c r="H735" s="407"/>
      <c r="I735" s="407"/>
      <c r="J735" s="407"/>
      <c r="K735" s="407"/>
      <c r="L735" s="407"/>
      <c r="M735" s="407"/>
      <c r="N735" s="304"/>
    </row>
    <row r="736" spans="1:14" s="321" customFormat="1" ht="9" customHeight="1">
      <c r="A736" s="306" t="s">
        <v>1</v>
      </c>
      <c r="B736" s="407">
        <f>SUM(B738:B769)</f>
        <v>2388472.5111770001</v>
      </c>
      <c r="C736" s="407">
        <f t="shared" ref="C736:M736" si="40">SUM(C738:C769)</f>
        <v>461876.50412399997</v>
      </c>
      <c r="D736" s="407">
        <f t="shared" si="40"/>
        <v>28726.597058000003</v>
      </c>
      <c r="E736" s="407">
        <f t="shared" si="40"/>
        <v>98446.08917500003</v>
      </c>
      <c r="F736" s="407">
        <f t="shared" si="40"/>
        <v>1038704.6218819998</v>
      </c>
      <c r="G736" s="407">
        <f t="shared" si="40"/>
        <v>13531.476194999999</v>
      </c>
      <c r="H736" s="407">
        <f t="shared" si="40"/>
        <v>92529.933558000033</v>
      </c>
      <c r="I736" s="407">
        <f t="shared" si="40"/>
        <v>11975.441799999999</v>
      </c>
      <c r="J736" s="407">
        <f t="shared" si="40"/>
        <v>418577.23179200001</v>
      </c>
      <c r="K736" s="407">
        <f t="shared" si="40"/>
        <v>184763.20613999997</v>
      </c>
      <c r="L736" s="407">
        <f t="shared" si="40"/>
        <v>39341.409453000007</v>
      </c>
      <c r="M736" s="407">
        <f t="shared" si="40"/>
        <v>0</v>
      </c>
      <c r="N736" s="304" t="s">
        <v>36</v>
      </c>
    </row>
    <row r="737" spans="1:14" s="321" customFormat="1" ht="3" customHeight="1">
      <c r="A737" s="333"/>
      <c r="B737" s="304"/>
      <c r="C737" s="304"/>
      <c r="D737" s="304"/>
      <c r="E737" s="304"/>
      <c r="F737" s="304"/>
      <c r="G737" s="304"/>
      <c r="H737" s="304"/>
      <c r="I737" s="304"/>
      <c r="J737" s="304"/>
      <c r="K737" s="304"/>
      <c r="L737" s="304"/>
      <c r="M737" s="304"/>
      <c r="N737" s="304" t="s">
        <v>36</v>
      </c>
    </row>
    <row r="738" spans="1:14" s="321" customFormat="1" ht="9" customHeight="1">
      <c r="A738" s="321" t="s">
        <v>2</v>
      </c>
      <c r="B738" s="316">
        <f>SUM(C738:M738)</f>
        <v>27743.639098</v>
      </c>
      <c r="C738" s="316">
        <v>1191.739912</v>
      </c>
      <c r="D738" s="316">
        <v>260.91633200000001</v>
      </c>
      <c r="E738" s="316">
        <v>512.113066</v>
      </c>
      <c r="F738" s="316">
        <v>15484.842882000001</v>
      </c>
      <c r="G738" s="316">
        <v>138.21677800000001</v>
      </c>
      <c r="H738" s="316">
        <v>1852.1324340000001</v>
      </c>
      <c r="I738" s="316">
        <v>342.73021499999999</v>
      </c>
      <c r="J738" s="316">
        <v>4081.6013939999998</v>
      </c>
      <c r="K738" s="316">
        <v>490.71898099999999</v>
      </c>
      <c r="L738" s="316">
        <v>3388.6271040000001</v>
      </c>
      <c r="M738" s="316">
        <v>0</v>
      </c>
      <c r="N738" s="304"/>
    </row>
    <row r="739" spans="1:14" s="321" customFormat="1" ht="9" customHeight="1">
      <c r="A739" s="321" t="s">
        <v>3</v>
      </c>
      <c r="B739" s="316">
        <f t="shared" ref="B739:B740" si="41">SUM(C739:M739)</f>
        <v>56409.234719000007</v>
      </c>
      <c r="C739" s="316">
        <v>13707.914801000001</v>
      </c>
      <c r="D739" s="316">
        <v>570.84287600000005</v>
      </c>
      <c r="E739" s="316">
        <v>1885.420695</v>
      </c>
      <c r="F739" s="316">
        <v>28261.771724999999</v>
      </c>
      <c r="G739" s="316">
        <v>302.11988200000002</v>
      </c>
      <c r="H739" s="316">
        <v>1303.4601190000001</v>
      </c>
      <c r="I739" s="316">
        <v>4.3858139999999999</v>
      </c>
      <c r="J739" s="316">
        <v>8764.4744869999995</v>
      </c>
      <c r="K739" s="316">
        <v>1407.562739</v>
      </c>
      <c r="L739" s="316">
        <v>201.28158099999999</v>
      </c>
      <c r="M739" s="316">
        <v>0</v>
      </c>
      <c r="N739" s="304"/>
    </row>
    <row r="740" spans="1:14" s="321" customFormat="1" ht="9" customHeight="1">
      <c r="A740" s="321" t="s">
        <v>4</v>
      </c>
      <c r="B740" s="316">
        <f t="shared" si="41"/>
        <v>19115.091194000004</v>
      </c>
      <c r="C740" s="315">
        <v>1118.2524840000001</v>
      </c>
      <c r="D740" s="315">
        <v>200.967615</v>
      </c>
      <c r="E740" s="315">
        <v>603.61053200000003</v>
      </c>
      <c r="F740" s="315">
        <v>11245.598459000001</v>
      </c>
      <c r="G740" s="315">
        <v>51.071843999999999</v>
      </c>
      <c r="H740" s="315">
        <v>1133.2385859999999</v>
      </c>
      <c r="I740" s="315">
        <v>370.49069600000001</v>
      </c>
      <c r="J740" s="315">
        <v>2695.3760889999999</v>
      </c>
      <c r="K740" s="315">
        <v>770.09235699999999</v>
      </c>
      <c r="L740" s="315">
        <v>926.39253199999996</v>
      </c>
      <c r="M740" s="315">
        <v>0</v>
      </c>
      <c r="N740" s="304"/>
    </row>
    <row r="741" spans="1:14" s="321" customFormat="1" ht="9" customHeight="1">
      <c r="A741" s="408" t="s">
        <v>5</v>
      </c>
      <c r="B741" s="318">
        <f>SUM(C741:M741)</f>
        <v>25667.844981999995</v>
      </c>
      <c r="C741" s="318">
        <v>6236.5340729999998</v>
      </c>
      <c r="D741" s="318">
        <v>656.58720300000004</v>
      </c>
      <c r="E741" s="318">
        <v>2203.2779639999999</v>
      </c>
      <c r="F741" s="318">
        <v>8464.3410729999996</v>
      </c>
      <c r="G741" s="318">
        <v>102.237426</v>
      </c>
      <c r="H741" s="318">
        <v>2045.5657220000001</v>
      </c>
      <c r="I741" s="318">
        <v>0</v>
      </c>
      <c r="J741" s="318">
        <v>4968.0836049999998</v>
      </c>
      <c r="K741" s="318">
        <v>477.04010199999999</v>
      </c>
      <c r="L741" s="318">
        <v>514.17781400000001</v>
      </c>
      <c r="M741" s="318">
        <v>0</v>
      </c>
      <c r="N741" s="304"/>
    </row>
    <row r="742" spans="1:14" s="321" customFormat="1" ht="9" customHeight="1">
      <c r="A742" s="379" t="s">
        <v>6</v>
      </c>
      <c r="B742" s="316">
        <f t="shared" ref="B742:B769" si="42">SUM(C742:M742)</f>
        <v>53926.717803</v>
      </c>
      <c r="C742" s="315">
        <v>17537.486946000001</v>
      </c>
      <c r="D742" s="315">
        <v>847.59948499999996</v>
      </c>
      <c r="E742" s="315">
        <v>2925.7988730000002</v>
      </c>
      <c r="F742" s="315">
        <v>14659.618839999999</v>
      </c>
      <c r="G742" s="315">
        <v>609.375135</v>
      </c>
      <c r="H742" s="315">
        <v>4153.8119340000003</v>
      </c>
      <c r="I742" s="315">
        <v>652.98592799999994</v>
      </c>
      <c r="J742" s="315">
        <v>7167.7865400000001</v>
      </c>
      <c r="K742" s="315">
        <v>5360.6553320000003</v>
      </c>
      <c r="L742" s="315">
        <v>11.598789999999999</v>
      </c>
      <c r="M742" s="315">
        <v>0</v>
      </c>
      <c r="N742" s="304"/>
    </row>
    <row r="743" spans="1:14" s="321" customFormat="1" ht="9" customHeight="1">
      <c r="A743" s="379" t="s">
        <v>7</v>
      </c>
      <c r="B743" s="316">
        <f t="shared" si="42"/>
        <v>19219.927861</v>
      </c>
      <c r="C743" s="315">
        <v>2178.442376</v>
      </c>
      <c r="D743" s="315">
        <v>223.706692</v>
      </c>
      <c r="E743" s="315">
        <v>965.18084499999998</v>
      </c>
      <c r="F743" s="315">
        <v>11250.572584</v>
      </c>
      <c r="G743" s="315">
        <v>145.74473900000001</v>
      </c>
      <c r="H743" s="315">
        <v>740.91721199999995</v>
      </c>
      <c r="I743" s="315">
        <v>0</v>
      </c>
      <c r="J743" s="315">
        <v>2151.487701</v>
      </c>
      <c r="K743" s="315">
        <v>1563.875712</v>
      </c>
      <c r="L743" s="315">
        <v>0</v>
      </c>
      <c r="M743" s="315">
        <v>0</v>
      </c>
      <c r="N743" s="304"/>
    </row>
    <row r="744" spans="1:14" s="321" customFormat="1" ht="9" customHeight="1">
      <c r="A744" s="379" t="s">
        <v>8</v>
      </c>
      <c r="B744" s="316">
        <f t="shared" si="42"/>
        <v>101568.50518399999</v>
      </c>
      <c r="C744" s="315">
        <v>14308.610273</v>
      </c>
      <c r="D744" s="315">
        <v>3132.8071789999999</v>
      </c>
      <c r="E744" s="315">
        <v>2909.129559</v>
      </c>
      <c r="F744" s="315">
        <v>51722.996056000004</v>
      </c>
      <c r="G744" s="315">
        <v>154.014207</v>
      </c>
      <c r="H744" s="315">
        <v>1665.819923</v>
      </c>
      <c r="I744" s="315">
        <v>1848.685168</v>
      </c>
      <c r="J744" s="315">
        <v>20564.660986999999</v>
      </c>
      <c r="K744" s="315">
        <v>5261.7818319999997</v>
      </c>
      <c r="L744" s="315">
        <v>0</v>
      </c>
      <c r="M744" s="315">
        <v>0</v>
      </c>
      <c r="N744" s="304"/>
    </row>
    <row r="745" spans="1:14" s="321" customFormat="1" ht="9" customHeight="1">
      <c r="A745" s="408" t="s">
        <v>9</v>
      </c>
      <c r="B745" s="318">
        <f t="shared" si="42"/>
        <v>70283.682127000007</v>
      </c>
      <c r="C745" s="318">
        <v>10192.231229000001</v>
      </c>
      <c r="D745" s="318">
        <v>989.35787700000003</v>
      </c>
      <c r="E745" s="318">
        <v>1782.0558000000001</v>
      </c>
      <c r="F745" s="318">
        <v>40006.784117000003</v>
      </c>
      <c r="G745" s="318">
        <v>306.767853</v>
      </c>
      <c r="H745" s="318">
        <v>1197.579976</v>
      </c>
      <c r="I745" s="318">
        <v>143.39378500000001</v>
      </c>
      <c r="J745" s="318">
        <v>10455.963868000001</v>
      </c>
      <c r="K745" s="318">
        <v>3579.9675900000002</v>
      </c>
      <c r="L745" s="318">
        <v>1629.5800320000001</v>
      </c>
      <c r="M745" s="318">
        <v>0</v>
      </c>
      <c r="N745" s="304"/>
    </row>
    <row r="746" spans="1:14" s="321" customFormat="1" ht="9" customHeight="1">
      <c r="A746" s="379" t="s">
        <v>198</v>
      </c>
      <c r="B746" s="316">
        <f t="shared" si="42"/>
        <v>232997.02349999998</v>
      </c>
      <c r="C746" s="315">
        <v>36730.060926999999</v>
      </c>
      <c r="D746" s="315">
        <v>4853.9639500000003</v>
      </c>
      <c r="E746" s="315">
        <v>17873.713255999999</v>
      </c>
      <c r="F746" s="315">
        <v>66621.533920999995</v>
      </c>
      <c r="G746" s="315">
        <v>2743.9694140000001</v>
      </c>
      <c r="H746" s="315">
        <v>8425.0383700000002</v>
      </c>
      <c r="I746" s="315">
        <v>692.82874300000003</v>
      </c>
      <c r="J746" s="315">
        <v>81864.957588999998</v>
      </c>
      <c r="K746" s="315">
        <v>10277.109485000001</v>
      </c>
      <c r="L746" s="315">
        <v>2913.8478449999998</v>
      </c>
      <c r="M746" s="315">
        <v>0</v>
      </c>
      <c r="N746" s="304"/>
    </row>
    <row r="747" spans="1:14" s="321" customFormat="1" ht="9" customHeight="1">
      <c r="A747" s="379" t="s">
        <v>11</v>
      </c>
      <c r="B747" s="316">
        <f t="shared" si="42"/>
        <v>37084.642082999999</v>
      </c>
      <c r="C747" s="315">
        <v>12051.689774</v>
      </c>
      <c r="D747" s="315">
        <v>647.05471399999999</v>
      </c>
      <c r="E747" s="315">
        <v>1156.9920569999999</v>
      </c>
      <c r="F747" s="315">
        <v>14409.749631000001</v>
      </c>
      <c r="G747" s="315">
        <v>301.4151</v>
      </c>
      <c r="H747" s="315">
        <v>2590.834468</v>
      </c>
      <c r="I747" s="315">
        <v>0</v>
      </c>
      <c r="J747" s="315">
        <v>4798.9203699999998</v>
      </c>
      <c r="K747" s="315">
        <v>1127.9859690000001</v>
      </c>
      <c r="L747" s="315">
        <v>0</v>
      </c>
      <c r="M747" s="315">
        <v>0</v>
      </c>
      <c r="N747" s="304"/>
    </row>
    <row r="748" spans="1:14" s="321" customFormat="1" ht="9" customHeight="1">
      <c r="A748" s="379" t="s">
        <v>12</v>
      </c>
      <c r="B748" s="316">
        <f t="shared" si="42"/>
        <v>93292.035572999986</v>
      </c>
      <c r="C748" s="315">
        <v>27040.060176999999</v>
      </c>
      <c r="D748" s="315">
        <v>786.07351700000004</v>
      </c>
      <c r="E748" s="315">
        <v>3108.8126430000002</v>
      </c>
      <c r="F748" s="315">
        <v>35257.375622</v>
      </c>
      <c r="G748" s="315">
        <v>926.128151</v>
      </c>
      <c r="H748" s="315">
        <v>5543.0621780000001</v>
      </c>
      <c r="I748" s="315">
        <v>53.175578999999999</v>
      </c>
      <c r="J748" s="315">
        <v>13475.652470999999</v>
      </c>
      <c r="K748" s="315">
        <v>1647.0943420000001</v>
      </c>
      <c r="L748" s="315">
        <v>5454.6008929999998</v>
      </c>
      <c r="M748" s="315">
        <v>0</v>
      </c>
      <c r="N748" s="304"/>
    </row>
    <row r="749" spans="1:14" s="321" customFormat="1" ht="9" customHeight="1">
      <c r="A749" s="408" t="s">
        <v>13</v>
      </c>
      <c r="B749" s="318">
        <f t="shared" si="42"/>
        <v>71752.469080999988</v>
      </c>
      <c r="C749" s="318">
        <v>6377.6072459999996</v>
      </c>
      <c r="D749" s="318">
        <v>826.36699799999997</v>
      </c>
      <c r="E749" s="318">
        <v>2662.1084919999998</v>
      </c>
      <c r="F749" s="318">
        <v>43747.260612999999</v>
      </c>
      <c r="G749" s="318">
        <v>82.378005000000002</v>
      </c>
      <c r="H749" s="318">
        <v>1905.5677049999999</v>
      </c>
      <c r="I749" s="318">
        <v>113.099999</v>
      </c>
      <c r="J749" s="318">
        <v>12695.271000999999</v>
      </c>
      <c r="K749" s="318">
        <v>868.63295400000004</v>
      </c>
      <c r="L749" s="318">
        <v>2474.1760680000002</v>
      </c>
      <c r="M749" s="318">
        <v>0</v>
      </c>
      <c r="N749" s="304"/>
    </row>
    <row r="750" spans="1:14" s="321" customFormat="1" ht="9" customHeight="1">
      <c r="A750" s="379" t="s">
        <v>14</v>
      </c>
      <c r="B750" s="316">
        <f t="shared" si="42"/>
        <v>50432.874625000011</v>
      </c>
      <c r="C750" s="315">
        <v>2312.5510239999999</v>
      </c>
      <c r="D750" s="315">
        <v>336.06295299999999</v>
      </c>
      <c r="E750" s="315">
        <v>2245.6036779999999</v>
      </c>
      <c r="F750" s="315">
        <v>30929.244738000001</v>
      </c>
      <c r="G750" s="315">
        <v>63.782541000000002</v>
      </c>
      <c r="H750" s="315">
        <v>348.535214</v>
      </c>
      <c r="I750" s="315">
        <v>315.80646999999999</v>
      </c>
      <c r="J750" s="315">
        <v>9171.1129430000001</v>
      </c>
      <c r="K750" s="315">
        <v>723.698125</v>
      </c>
      <c r="L750" s="315">
        <v>3986.4769390000001</v>
      </c>
      <c r="M750" s="315">
        <v>0</v>
      </c>
      <c r="N750" s="304"/>
    </row>
    <row r="751" spans="1:14" s="321" customFormat="1" ht="9" customHeight="1">
      <c r="A751" s="379" t="s">
        <v>15</v>
      </c>
      <c r="B751" s="316">
        <f t="shared" si="42"/>
        <v>115535.05609799999</v>
      </c>
      <c r="C751" s="315">
        <v>35205.747669999997</v>
      </c>
      <c r="D751" s="315">
        <v>1180.0431450000001</v>
      </c>
      <c r="E751" s="315">
        <v>3529.8239800000001</v>
      </c>
      <c r="F751" s="315">
        <v>41994.830271999999</v>
      </c>
      <c r="G751" s="315">
        <v>393.87381299999998</v>
      </c>
      <c r="H751" s="315">
        <v>3892.6490269999999</v>
      </c>
      <c r="I751" s="315">
        <v>0</v>
      </c>
      <c r="J751" s="315">
        <v>23782.480336000001</v>
      </c>
      <c r="K751" s="315">
        <v>2423.8659240000002</v>
      </c>
      <c r="L751" s="315">
        <v>3131.741931</v>
      </c>
      <c r="M751" s="315">
        <v>0</v>
      </c>
      <c r="N751" s="304"/>
    </row>
    <row r="752" spans="1:14" s="321" customFormat="1" ht="9" customHeight="1">
      <c r="A752" s="379" t="s">
        <v>16</v>
      </c>
      <c r="B752" s="316">
        <f t="shared" si="42"/>
        <v>343224.65600000002</v>
      </c>
      <c r="C752" s="315">
        <v>55510.505700000002</v>
      </c>
      <c r="D752" s="315">
        <v>1816.3801000000001</v>
      </c>
      <c r="E752" s="315">
        <v>8062.7061000000003</v>
      </c>
      <c r="F752" s="315">
        <v>160681.53597299999</v>
      </c>
      <c r="G752" s="315">
        <v>273.89659999999998</v>
      </c>
      <c r="H752" s="315">
        <v>21491.886699999999</v>
      </c>
      <c r="I752" s="315">
        <v>3125.4582999999998</v>
      </c>
      <c r="J752" s="315">
        <v>42971.659126999999</v>
      </c>
      <c r="K752" s="315">
        <v>43007.779799999997</v>
      </c>
      <c r="L752" s="315">
        <v>6282.8476000000001</v>
      </c>
      <c r="M752" s="315">
        <v>0</v>
      </c>
      <c r="N752" s="304"/>
    </row>
    <row r="753" spans="1:14" s="321" customFormat="1" ht="9" customHeight="1">
      <c r="A753" s="408" t="s">
        <v>17</v>
      </c>
      <c r="B753" s="318">
        <f t="shared" si="42"/>
        <v>79944.803605000008</v>
      </c>
      <c r="C753" s="318">
        <v>27327.392454000001</v>
      </c>
      <c r="D753" s="318">
        <v>834.99592099999995</v>
      </c>
      <c r="E753" s="318">
        <v>5814.6448760000003</v>
      </c>
      <c r="F753" s="318">
        <v>24223.462758000001</v>
      </c>
      <c r="G753" s="318">
        <v>60.029046000000001</v>
      </c>
      <c r="H753" s="318">
        <v>657.86968899999999</v>
      </c>
      <c r="I753" s="318">
        <v>71.415000000000006</v>
      </c>
      <c r="J753" s="318">
        <v>13211.750308000001</v>
      </c>
      <c r="K753" s="318">
        <v>2794.3600200000001</v>
      </c>
      <c r="L753" s="318">
        <v>4948.8835330000002</v>
      </c>
      <c r="M753" s="318">
        <v>0</v>
      </c>
      <c r="N753" s="304"/>
    </row>
    <row r="754" spans="1:14" s="321" customFormat="1" ht="9" customHeight="1">
      <c r="A754" s="379" t="s">
        <v>18</v>
      </c>
      <c r="B754" s="316">
        <f t="shared" si="42"/>
        <v>32842.176408000007</v>
      </c>
      <c r="C754" s="315">
        <v>1727.848344</v>
      </c>
      <c r="D754" s="315">
        <v>455.34088600000001</v>
      </c>
      <c r="E754" s="315">
        <v>768.42394400000001</v>
      </c>
      <c r="F754" s="315">
        <v>20206.360884999998</v>
      </c>
      <c r="G754" s="315">
        <v>123.018338</v>
      </c>
      <c r="H754" s="315">
        <v>1587.241041</v>
      </c>
      <c r="I754" s="315">
        <v>0</v>
      </c>
      <c r="J754" s="315">
        <v>5185.4229729999997</v>
      </c>
      <c r="K754" s="315">
        <v>2788.5199969999999</v>
      </c>
      <c r="L754" s="315">
        <v>0</v>
      </c>
      <c r="M754" s="315">
        <v>0</v>
      </c>
      <c r="N754" s="304"/>
    </row>
    <row r="755" spans="1:14" s="321" customFormat="1" ht="9" customHeight="1">
      <c r="A755" s="379" t="s">
        <v>19</v>
      </c>
      <c r="B755" s="316">
        <f t="shared" si="42"/>
        <v>28802.670339</v>
      </c>
      <c r="C755" s="315">
        <v>3249.3048910000002</v>
      </c>
      <c r="D755" s="315">
        <v>252.36157499999999</v>
      </c>
      <c r="E755" s="315">
        <v>897.93278599999996</v>
      </c>
      <c r="F755" s="315">
        <v>14371.156869</v>
      </c>
      <c r="G755" s="315">
        <v>56.289766</v>
      </c>
      <c r="H755" s="315">
        <v>339.048813</v>
      </c>
      <c r="I755" s="315">
        <v>0.17793100000000001</v>
      </c>
      <c r="J755" s="315">
        <v>4439.5587189999997</v>
      </c>
      <c r="K755" s="315">
        <v>5196.8389889999999</v>
      </c>
      <c r="L755" s="315">
        <v>0</v>
      </c>
      <c r="M755" s="315">
        <v>0</v>
      </c>
      <c r="N755" s="304"/>
    </row>
    <row r="756" spans="1:14" s="321" customFormat="1" ht="9" customHeight="1">
      <c r="A756" s="379" t="s">
        <v>20</v>
      </c>
      <c r="B756" s="316">
        <f t="shared" si="42"/>
        <v>109971.21006099999</v>
      </c>
      <c r="C756" s="315">
        <v>15847.814421999999</v>
      </c>
      <c r="D756" s="315">
        <v>1017.626967</v>
      </c>
      <c r="E756" s="315">
        <v>3383.6149369999998</v>
      </c>
      <c r="F756" s="315">
        <v>50026.825599000003</v>
      </c>
      <c r="G756" s="315">
        <v>1341.4525599999999</v>
      </c>
      <c r="H756" s="315">
        <v>913.60525600000005</v>
      </c>
      <c r="I756" s="315">
        <v>1178.4525140000001</v>
      </c>
      <c r="J756" s="315">
        <v>16503.346562999999</v>
      </c>
      <c r="K756" s="315">
        <v>19758.471243</v>
      </c>
      <c r="L756" s="315">
        <v>0</v>
      </c>
      <c r="M756" s="315">
        <v>0</v>
      </c>
      <c r="N756" s="304"/>
    </row>
    <row r="757" spans="1:14" s="321" customFormat="1" ht="9" customHeight="1">
      <c r="A757" s="408" t="s">
        <v>21</v>
      </c>
      <c r="B757" s="415">
        <f t="shared" si="42"/>
        <v>89956.220037999999</v>
      </c>
      <c r="C757" s="318">
        <v>4876.8312420000002</v>
      </c>
      <c r="D757" s="318">
        <v>591.49631299999999</v>
      </c>
      <c r="E757" s="318">
        <v>6595.1569790000003</v>
      </c>
      <c r="F757" s="318">
        <v>48792.500506999997</v>
      </c>
      <c r="G757" s="318">
        <v>135.65904</v>
      </c>
      <c r="H757" s="318">
        <v>1398.644693</v>
      </c>
      <c r="I757" s="318">
        <v>0</v>
      </c>
      <c r="J757" s="318">
        <v>16942.198227000001</v>
      </c>
      <c r="K757" s="318">
        <v>10284.611403999999</v>
      </c>
      <c r="L757" s="318">
        <v>339.12163299999997</v>
      </c>
      <c r="M757" s="318">
        <v>0</v>
      </c>
      <c r="N757" s="304"/>
    </row>
    <row r="758" spans="1:14" s="321" customFormat="1" ht="9" customHeight="1">
      <c r="A758" s="379" t="s">
        <v>22</v>
      </c>
      <c r="B758" s="316">
        <f t="shared" si="42"/>
        <v>97524.389900000009</v>
      </c>
      <c r="C758" s="315">
        <v>31388.135094000001</v>
      </c>
      <c r="D758" s="315">
        <v>1720.4228000000001</v>
      </c>
      <c r="E758" s="315">
        <v>4982.3775310000001</v>
      </c>
      <c r="F758" s="315">
        <v>36694.560923999998</v>
      </c>
      <c r="G758" s="315">
        <v>338.109083</v>
      </c>
      <c r="H758" s="315">
        <v>3030.1436450000001</v>
      </c>
      <c r="I758" s="315">
        <v>1295.0247220000001</v>
      </c>
      <c r="J758" s="315">
        <v>16626.355152</v>
      </c>
      <c r="K758" s="315">
        <v>729.187949</v>
      </c>
      <c r="L758" s="315">
        <v>720.07299999999998</v>
      </c>
      <c r="M758" s="315">
        <v>0</v>
      </c>
      <c r="N758" s="304"/>
    </row>
    <row r="759" spans="1:14" s="321" customFormat="1" ht="9" customHeight="1">
      <c r="A759" s="379" t="s">
        <v>23</v>
      </c>
      <c r="B759" s="316">
        <f t="shared" si="42"/>
        <v>37546.904193000002</v>
      </c>
      <c r="C759" s="315">
        <v>1776.426858</v>
      </c>
      <c r="D759" s="315">
        <v>258.93260199999997</v>
      </c>
      <c r="E759" s="315">
        <v>1037.1658540000001</v>
      </c>
      <c r="F759" s="315">
        <v>23194.983151</v>
      </c>
      <c r="G759" s="315">
        <v>546.31625899999995</v>
      </c>
      <c r="H759" s="315">
        <v>3522.4592689999999</v>
      </c>
      <c r="I759" s="315">
        <v>199.771829</v>
      </c>
      <c r="J759" s="315">
        <v>6771.3889650000001</v>
      </c>
      <c r="K759" s="315">
        <v>239.459406</v>
      </c>
      <c r="L759" s="315">
        <v>0</v>
      </c>
      <c r="M759" s="315">
        <v>0</v>
      </c>
      <c r="N759" s="304"/>
    </row>
    <row r="760" spans="1:14" s="321" customFormat="1" ht="9" customHeight="1">
      <c r="A760" s="379" t="s">
        <v>24</v>
      </c>
      <c r="B760" s="316">
        <f t="shared" si="42"/>
        <v>33904.126851000001</v>
      </c>
      <c r="C760" s="315">
        <v>1918.9525140000001</v>
      </c>
      <c r="D760" s="315">
        <v>352.41467699999998</v>
      </c>
      <c r="E760" s="315">
        <v>2569.0990190000002</v>
      </c>
      <c r="F760" s="315">
        <v>19506.893173</v>
      </c>
      <c r="G760" s="315">
        <v>314.267449</v>
      </c>
      <c r="H760" s="315">
        <v>822.880447</v>
      </c>
      <c r="I760" s="315">
        <v>8.0469639999999991</v>
      </c>
      <c r="J760" s="315">
        <v>4848.3075849999996</v>
      </c>
      <c r="K760" s="315">
        <v>3563.2650229999999</v>
      </c>
      <c r="L760" s="315">
        <v>0</v>
      </c>
      <c r="M760" s="315">
        <v>0</v>
      </c>
      <c r="N760" s="304"/>
    </row>
    <row r="761" spans="1:14" s="321" customFormat="1" ht="9" customHeight="1">
      <c r="A761" s="408" t="s">
        <v>25</v>
      </c>
      <c r="B761" s="415">
        <f t="shared" si="42"/>
        <v>49019.995759999998</v>
      </c>
      <c r="C761" s="318">
        <v>7492.5794310000001</v>
      </c>
      <c r="D761" s="318">
        <v>200.79547099999999</v>
      </c>
      <c r="E761" s="318">
        <v>454.78474999999997</v>
      </c>
      <c r="F761" s="318">
        <v>29978.151229999999</v>
      </c>
      <c r="G761" s="318">
        <v>64.183745000000002</v>
      </c>
      <c r="H761" s="318">
        <v>2730.0112600000002</v>
      </c>
      <c r="I761" s="318">
        <v>0</v>
      </c>
      <c r="J761" s="318">
        <v>7590.1129620000002</v>
      </c>
      <c r="K761" s="318">
        <v>509.37691100000001</v>
      </c>
      <c r="L761" s="318">
        <v>0</v>
      </c>
      <c r="M761" s="318">
        <v>0</v>
      </c>
      <c r="N761" s="304"/>
    </row>
    <row r="762" spans="1:14" s="321" customFormat="1" ht="9" customHeight="1">
      <c r="A762" s="379" t="s">
        <v>26</v>
      </c>
      <c r="B762" s="316">
        <f t="shared" si="42"/>
        <v>60748.649261999999</v>
      </c>
      <c r="C762" s="315">
        <v>5146.9809809999997</v>
      </c>
      <c r="D762" s="315">
        <v>233.36990900000001</v>
      </c>
      <c r="E762" s="315">
        <v>1873.905782</v>
      </c>
      <c r="F762" s="315">
        <v>37627.27766</v>
      </c>
      <c r="G762" s="315">
        <v>935.32096300000001</v>
      </c>
      <c r="H762" s="315">
        <v>5651.205766</v>
      </c>
      <c r="I762" s="315">
        <v>133.438794</v>
      </c>
      <c r="J762" s="315">
        <v>8570.2229029999999</v>
      </c>
      <c r="K762" s="315">
        <v>576.92650400000002</v>
      </c>
      <c r="L762" s="315">
        <v>0</v>
      </c>
      <c r="M762" s="315">
        <v>0</v>
      </c>
      <c r="N762" s="304"/>
    </row>
    <row r="763" spans="1:14" s="321" customFormat="1" ht="9" customHeight="1">
      <c r="A763" s="379" t="s">
        <v>27</v>
      </c>
      <c r="B763" s="316">
        <f t="shared" si="42"/>
        <v>91281.697631000003</v>
      </c>
      <c r="C763" s="315">
        <v>8805.2938780000004</v>
      </c>
      <c r="D763" s="315">
        <v>647.95897000000002</v>
      </c>
      <c r="E763" s="315">
        <v>2068.022211</v>
      </c>
      <c r="F763" s="315">
        <v>39807.405295999997</v>
      </c>
      <c r="G763" s="315">
        <v>458.671604</v>
      </c>
      <c r="H763" s="315">
        <v>2125.9433140000001</v>
      </c>
      <c r="I763" s="315">
        <v>0</v>
      </c>
      <c r="J763" s="315">
        <v>8516.7318930000001</v>
      </c>
      <c r="K763" s="315">
        <v>28851.670464999999</v>
      </c>
      <c r="L763" s="315">
        <v>0</v>
      </c>
      <c r="M763" s="315">
        <v>0</v>
      </c>
      <c r="N763" s="304"/>
    </row>
    <row r="764" spans="1:14" s="321" customFormat="1" ht="9" customHeight="1">
      <c r="A764" s="379" t="s">
        <v>28</v>
      </c>
      <c r="B764" s="316">
        <f t="shared" si="42"/>
        <v>50122.890778000001</v>
      </c>
      <c r="C764" s="315">
        <v>15044.037436000001</v>
      </c>
      <c r="D764" s="315">
        <v>519.22609599999998</v>
      </c>
      <c r="E764" s="315">
        <v>1177.2535949999999</v>
      </c>
      <c r="F764" s="315">
        <v>17927.547283</v>
      </c>
      <c r="G764" s="315">
        <v>394.19333999999998</v>
      </c>
      <c r="H764" s="315">
        <v>1186.2500359999999</v>
      </c>
      <c r="I764" s="315">
        <v>0</v>
      </c>
      <c r="J764" s="315">
        <v>10303.217771</v>
      </c>
      <c r="K764" s="315">
        <v>3245.774848</v>
      </c>
      <c r="L764" s="315">
        <v>325.39037300000001</v>
      </c>
      <c r="M764" s="315">
        <v>0</v>
      </c>
      <c r="N764" s="304"/>
    </row>
    <row r="765" spans="1:14" s="321" customFormat="1" ht="9" customHeight="1">
      <c r="A765" s="408" t="s">
        <v>29</v>
      </c>
      <c r="B765" s="415">
        <f t="shared" si="42"/>
        <v>73913.219047999999</v>
      </c>
      <c r="C765" s="318">
        <v>21637.244355999999</v>
      </c>
      <c r="D765" s="318">
        <v>908.46133599999996</v>
      </c>
      <c r="E765" s="318">
        <v>5106.2685659999997</v>
      </c>
      <c r="F765" s="318">
        <v>20403.424772999999</v>
      </c>
      <c r="G765" s="318">
        <v>442.36406699999998</v>
      </c>
      <c r="H765" s="318">
        <v>4374.7160629999998</v>
      </c>
      <c r="I765" s="318">
        <v>126.511161</v>
      </c>
      <c r="J765" s="318">
        <v>8808.9956050000001</v>
      </c>
      <c r="K765" s="318">
        <v>12105.233120999999</v>
      </c>
      <c r="L765" s="318">
        <v>0</v>
      </c>
      <c r="M765" s="318">
        <v>0</v>
      </c>
      <c r="N765" s="304"/>
    </row>
    <row r="766" spans="1:14" s="321" customFormat="1" ht="9" customHeight="1">
      <c r="A766" s="379" t="s">
        <v>30</v>
      </c>
      <c r="B766" s="316">
        <f t="shared" si="42"/>
        <v>23180.542052000004</v>
      </c>
      <c r="C766" s="315">
        <v>2092.3470969999998</v>
      </c>
      <c r="D766" s="315">
        <v>209.768169</v>
      </c>
      <c r="E766" s="315">
        <v>301.79876200000001</v>
      </c>
      <c r="F766" s="315">
        <v>14739.776078000001</v>
      </c>
      <c r="G766" s="315">
        <v>202.813591</v>
      </c>
      <c r="H766" s="315">
        <v>1294.1333420000001</v>
      </c>
      <c r="I766" s="315">
        <v>183.289805</v>
      </c>
      <c r="J766" s="315">
        <v>4125.1523660000003</v>
      </c>
      <c r="K766" s="315">
        <v>0</v>
      </c>
      <c r="L766" s="315">
        <v>31.462841999999998</v>
      </c>
      <c r="M766" s="315">
        <v>0</v>
      </c>
      <c r="N766" s="304"/>
    </row>
    <row r="767" spans="1:14" s="321" customFormat="1" ht="9" customHeight="1">
      <c r="A767" s="379" t="s">
        <v>31</v>
      </c>
      <c r="B767" s="316">
        <f t="shared" si="42"/>
        <v>136717.61597499996</v>
      </c>
      <c r="C767" s="315">
        <v>48388.793534999997</v>
      </c>
      <c r="D767" s="315">
        <v>1228.3060479999999</v>
      </c>
      <c r="E767" s="315">
        <v>4627.8528859999997</v>
      </c>
      <c r="F767" s="315">
        <v>37969.452555999997</v>
      </c>
      <c r="G767" s="315">
        <v>1079.5147340000001</v>
      </c>
      <c r="H767" s="315">
        <v>3185.2518850000001</v>
      </c>
      <c r="I767" s="315">
        <v>370.63032800000002</v>
      </c>
      <c r="J767" s="315">
        <v>24696.298022999999</v>
      </c>
      <c r="K767" s="315">
        <v>13110.387037</v>
      </c>
      <c r="L767" s="315">
        <v>2061.1289430000002</v>
      </c>
      <c r="M767" s="315">
        <v>0</v>
      </c>
      <c r="N767" s="304"/>
    </row>
    <row r="768" spans="1:14" s="321" customFormat="1" ht="9" customHeight="1">
      <c r="A768" s="379" t="s">
        <v>32</v>
      </c>
      <c r="B768" s="316">
        <f t="shared" si="42"/>
        <v>39800.045499000007</v>
      </c>
      <c r="C768" s="315">
        <v>11720.576077</v>
      </c>
      <c r="D768" s="315">
        <v>1139.4883850000001</v>
      </c>
      <c r="E768" s="315">
        <v>2918.9468539999998</v>
      </c>
      <c r="F768" s="315">
        <v>16268.273057</v>
      </c>
      <c r="G768" s="315">
        <v>156.94771299999999</v>
      </c>
      <c r="H768" s="315">
        <v>391.44804199999999</v>
      </c>
      <c r="I768" s="315">
        <v>24.026717000000001</v>
      </c>
      <c r="J768" s="315">
        <v>6474.7930820000001</v>
      </c>
      <c r="K768" s="315">
        <v>705.54557199999999</v>
      </c>
      <c r="L768" s="315">
        <v>0</v>
      </c>
      <c r="M768" s="315">
        <v>0</v>
      </c>
      <c r="N768" s="304"/>
    </row>
    <row r="769" spans="1:14" s="321" customFormat="1" ht="9" customHeight="1">
      <c r="A769" s="408" t="s">
        <v>33</v>
      </c>
      <c r="B769" s="415">
        <f t="shared" si="42"/>
        <v>34941.953848999998</v>
      </c>
      <c r="C769" s="318">
        <v>11736.510902</v>
      </c>
      <c r="D769" s="318">
        <v>826.90029700000002</v>
      </c>
      <c r="E769" s="318">
        <v>1442.492303</v>
      </c>
      <c r="F769" s="318">
        <v>12228.513577</v>
      </c>
      <c r="G769" s="318">
        <v>287.33340900000002</v>
      </c>
      <c r="H769" s="318">
        <v>1028.9814289999999</v>
      </c>
      <c r="I769" s="318">
        <v>721.61533799999995</v>
      </c>
      <c r="J769" s="318">
        <v>5353.890187</v>
      </c>
      <c r="K769" s="318">
        <v>1315.7164069999999</v>
      </c>
      <c r="L769" s="318">
        <v>0</v>
      </c>
      <c r="M769" s="318">
        <v>0</v>
      </c>
      <c r="N769" s="304"/>
    </row>
    <row r="770" spans="1:14" ht="3" customHeight="1">
      <c r="A770" s="396"/>
      <c r="B770" s="396"/>
      <c r="C770" s="396"/>
      <c r="D770" s="396"/>
      <c r="E770" s="396"/>
      <c r="F770" s="396"/>
      <c r="G770" s="396"/>
      <c r="H770" s="396"/>
      <c r="I770" s="396"/>
      <c r="J770" s="396"/>
      <c r="K770" s="396"/>
      <c r="L770" s="396"/>
      <c r="M770" s="396"/>
    </row>
    <row r="771" spans="1:14" ht="3" customHeight="1"/>
    <row r="772" spans="1:14" s="283" customFormat="1" ht="10.5" customHeight="1">
      <c r="A772" s="345" t="s">
        <v>199</v>
      </c>
      <c r="L772" s="327"/>
    </row>
    <row r="773" spans="1:14" s="283" customFormat="1" ht="10.5" customHeight="1">
      <c r="A773" s="345" t="s">
        <v>200</v>
      </c>
      <c r="L773" s="327"/>
    </row>
    <row r="774" spans="1:14" s="416" customFormat="1" ht="10.5" customHeight="1">
      <c r="A774" s="347" t="s">
        <v>180</v>
      </c>
      <c r="B774" s="348"/>
      <c r="C774" s="348"/>
      <c r="D774" s="348"/>
      <c r="E774" s="348"/>
      <c r="F774" s="348"/>
      <c r="G774" s="348"/>
    </row>
    <row r="775" spans="1:14" ht="12.75" hidden="1">
      <c r="B775" s="315"/>
      <c r="C775" s="315"/>
      <c r="D775" s="315"/>
      <c r="E775" s="315"/>
      <c r="F775" s="315"/>
      <c r="G775" s="315"/>
      <c r="H775" s="315"/>
      <c r="I775" s="315"/>
      <c r="J775" s="315"/>
      <c r="K775" s="315"/>
      <c r="L775" s="315"/>
      <c r="M775" s="315"/>
      <c r="N775" s="397" t="s">
        <v>114</v>
      </c>
    </row>
    <row r="776" spans="1:14" ht="12.75" hidden="1">
      <c r="B776" s="306"/>
      <c r="C776" s="306"/>
      <c r="D776" s="306"/>
      <c r="E776" s="306"/>
      <c r="F776" s="306"/>
      <c r="G776" s="306"/>
      <c r="H776" s="306"/>
      <c r="I776" s="306"/>
      <c r="J776" s="306"/>
      <c r="K776" s="306"/>
      <c r="L776" s="306"/>
      <c r="M776" s="306"/>
    </row>
    <row r="777" spans="1:14" ht="12.75" hidden="1">
      <c r="C777" s="290"/>
      <c r="D777" s="290"/>
    </row>
    <row r="778" spans="1:14" ht="12.75" hidden="1">
      <c r="F778" s="290"/>
    </row>
    <row r="779" spans="1:14" ht="12.75" hidden="1"/>
    <row r="780" spans="1:14" ht="12.75" hidden="1"/>
    <row r="781" spans="1:14" ht="12.75" hidden="1"/>
    <row r="782" spans="1:14" ht="12.75" hidden="1"/>
    <row r="783" spans="1:14" ht="12.75" hidden="1"/>
    <row r="784" spans="1:14" ht="12.75" hidden="1"/>
    <row r="785" ht="12.75" hidden="1"/>
    <row r="786" ht="12.75" hidden="1"/>
    <row r="787" ht="12.75" hidden="1"/>
    <row r="788" ht="12.75" hidden="1"/>
    <row r="789" ht="12.75" hidden="1"/>
    <row r="790" ht="12.75" hidden="1"/>
    <row r="791" ht="12.75" hidden="1"/>
    <row r="792" ht="12.75" hidden="1"/>
    <row r="793" ht="12.75" hidden="1"/>
    <row r="794" ht="12.75" hidden="1"/>
    <row r="795" ht="12.75" hidden="1"/>
    <row r="796" ht="12.75" hidden="1"/>
    <row r="797" ht="12.75" hidden="1"/>
    <row r="798" ht="12.75" hidden="1"/>
    <row r="799" ht="12.75" hidden="1"/>
    <row r="800" ht="12.75" hidden="1"/>
    <row r="801" ht="12.75" hidden="1"/>
    <row r="802" ht="12.75" hidden="1"/>
    <row r="803" ht="12.75" hidden="1"/>
    <row r="804" ht="12.75" hidden="1"/>
    <row r="805" ht="12.75" hidden="1"/>
    <row r="806" ht="12.75" hidden="1"/>
    <row r="807" ht="12.75" hidden="1"/>
    <row r="808" ht="12.75" hidden="1"/>
    <row r="809" ht="12.75" hidden="1"/>
    <row r="810" ht="12.75" hidden="1"/>
    <row r="811" ht="12.75" hidden="1"/>
    <row r="812" ht="12.75" hidden="1"/>
    <row r="813" ht="12.75" hidden="1"/>
    <row r="814" ht="12.75" hidden="1"/>
    <row r="815" ht="12.75" hidden="1"/>
    <row r="816" ht="12.75" hidden="1"/>
    <row r="817" ht="12.75" hidden="1"/>
    <row r="818" ht="12.75" hidden="1"/>
    <row r="819" ht="12.75" hidden="1"/>
    <row r="820" ht="12.75" hidden="1"/>
    <row r="821" ht="12.75" hidden="1"/>
    <row r="822" ht="12.75" hidden="1"/>
    <row r="823" ht="12.75" hidden="1"/>
    <row r="824" ht="12.75" hidden="1"/>
    <row r="825" ht="12.75" hidden="1"/>
    <row r="826" ht="12.75" hidden="1"/>
    <row r="827" ht="12.75" hidden="1"/>
    <row r="828" ht="12.75" hidden="1"/>
    <row r="829" ht="12.75" hidden="1"/>
    <row r="830" ht="12.75" hidden="1"/>
    <row r="831" ht="12.75" hidden="1"/>
    <row r="832" ht="12.75" hidden="1"/>
    <row r="833" ht="12.75" hidden="1"/>
    <row r="834" ht="12.75" hidden="1"/>
    <row r="835" ht="12.75" hidden="1"/>
    <row r="836" ht="12.75" hidden="1"/>
    <row r="837" ht="12.75" hidden="1"/>
    <row r="838" ht="12.75" hidden="1"/>
    <row r="839" ht="12.75" hidden="1"/>
    <row r="840" ht="12.75" hidden="1"/>
    <row r="841" ht="12.75" hidden="1"/>
    <row r="842" ht="12.75" hidden="1"/>
    <row r="843" ht="12.75" hidden="1"/>
    <row r="844" ht="12.75" hidden="1"/>
    <row r="845" ht="12.75" hidden="1"/>
    <row r="846" ht="12.75" hidden="1"/>
    <row r="847" ht="12.75" hidden="1"/>
    <row r="848" ht="12.75" hidden="1"/>
    <row r="849" ht="12.75" hidden="1"/>
    <row r="850" ht="12.75" hidden="1"/>
    <row r="851" ht="12.75" hidden="1"/>
    <row r="852" ht="12.75" hidden="1"/>
    <row r="853" ht="12.75" hidden="1"/>
    <row r="854" ht="12.75" hidden="1"/>
    <row r="855" ht="12.75" hidden="1"/>
    <row r="856" ht="12.75" hidden="1"/>
    <row r="857" ht="12.75" hidden="1"/>
    <row r="858" ht="12.75" hidden="1"/>
    <row r="859" ht="12.75" hidden="1"/>
    <row r="860" ht="12.75" hidden="1"/>
    <row r="861" ht="12.75" hidden="1"/>
    <row r="862" ht="12.75" hidden="1"/>
    <row r="863" ht="12.75" hidden="1"/>
    <row r="864" ht="12.75" hidden="1"/>
    <row r="865" ht="12.75" hidden="1"/>
    <row r="866" ht="12.75" hidden="1"/>
    <row r="867" ht="12.75" hidden="1"/>
    <row r="868" ht="12.75" hidden="1"/>
    <row r="869" ht="12.75" hidden="1"/>
    <row r="870" ht="12.75" hidden="1"/>
    <row r="871" ht="12.75" hidden="1"/>
    <row r="872" ht="12.75" hidden="1"/>
  </sheetData>
  <sheetProtection sheet="1" objects="1" scenarios="1"/>
  <mergeCells count="12">
    <mergeCell ref="M6:M9"/>
    <mergeCell ref="A6:A12"/>
    <mergeCell ref="C6:C9"/>
    <mergeCell ref="D6:D9"/>
    <mergeCell ref="E6:E9"/>
    <mergeCell ref="F6:F12"/>
    <mergeCell ref="G6:G11"/>
    <mergeCell ref="H6:H11"/>
    <mergeCell ref="I6:I12"/>
    <mergeCell ref="J6:J11"/>
    <mergeCell ref="K6:K11"/>
    <mergeCell ref="L6:L11"/>
  </mergeCells>
  <hyperlinks>
    <hyperlink ref="M1" location="Índice!A1" display="Índice!A1"/>
    <hyperlink ref="A774" r:id="rId1" display="Fuente: INEGI. Finanzas Públicas Estatales y Municipales de México. Consulta interactiva de datos. En: www.inegi.org.mx (12 de noviembre de 2014)."/>
  </hyperlinks>
  <printOptions horizontalCentered="1" verticalCentered="1" gridLinesSet="0"/>
  <pageMargins left="0.19685039370078741" right="0.19685039370078741" top="0.19685039370078741" bottom="0.19685039370078741" header="0" footer="0.39370078740157483"/>
  <pageSetup orientation="portrait" r:id="rId2"/>
  <headerFooter scaleWithDoc="0" alignWithMargins="0">
    <oddHeader xml:space="preserve">&amp;L&amp;"Arial,Normal"&amp;10&amp;K000080INEGI. Anuario estadístico y geográfico por entidad federativa 2019. </oddHeader>
  </headerFooter>
  <rowBreaks count="10" manualBreakCount="10">
    <brk id="86" max="13" man="1"/>
    <brk id="158" max="13" man="1"/>
    <brk id="230" max="13" man="1"/>
    <brk id="302" max="13" man="1"/>
    <brk id="374" max="13" man="1"/>
    <brk id="446" max="13" man="1"/>
    <brk id="518" max="13" man="1"/>
    <brk id="590" max="12" man="1"/>
    <brk id="662" max="12" man="1"/>
    <brk id="734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53"/>
  <sheetViews>
    <sheetView showGridLines="0" showRowColHeaders="0" zoomScale="130" zoomScaleNormal="130" workbookViewId="0">
      <pane xSplit="1" ySplit="13" topLeftCell="B14" activePane="bottomRight" state="frozen"/>
      <selection pane="topRight"/>
      <selection pane="bottomLeft"/>
      <selection pane="bottomRight"/>
    </sheetView>
  </sheetViews>
  <sheetFormatPr baseColWidth="10" defaultColWidth="0" defaultRowHeight="12.75" customHeight="1" zeroHeight="1"/>
  <cols>
    <col min="1" max="1" width="17.85546875" style="362" customWidth="1"/>
    <col min="2" max="2" width="7.42578125" style="432" customWidth="1"/>
    <col min="3" max="7" width="7.42578125" style="362" customWidth="1"/>
    <col min="8" max="11" width="7.42578125" style="433" customWidth="1"/>
    <col min="12" max="12" width="7.42578125" style="362" customWidth="1"/>
    <col min="13" max="13" width="0.85546875" style="362" customWidth="1"/>
    <col min="14" max="16384" width="11.42578125" style="362" hidden="1"/>
  </cols>
  <sheetData>
    <row r="1" spans="1:14" s="351" customFormat="1" ht="12" customHeight="1">
      <c r="A1" s="280" t="s">
        <v>201</v>
      </c>
      <c r="B1" s="417"/>
      <c r="C1" s="418"/>
      <c r="D1" s="418"/>
      <c r="E1" s="418"/>
      <c r="F1" s="418"/>
      <c r="G1" s="419"/>
      <c r="L1" s="352" t="s">
        <v>202</v>
      </c>
    </row>
    <row r="2" spans="1:14" s="351" customFormat="1" ht="12" customHeight="1">
      <c r="A2" s="284" t="s">
        <v>118</v>
      </c>
      <c r="B2" s="417"/>
      <c r="C2" s="418"/>
      <c r="D2" s="418"/>
      <c r="E2" s="418"/>
      <c r="F2" s="418"/>
      <c r="G2" s="418"/>
    </row>
    <row r="3" spans="1:14" s="351" customFormat="1" ht="12" customHeight="1">
      <c r="A3" s="286" t="s">
        <v>35</v>
      </c>
      <c r="B3" s="417"/>
      <c r="C3" s="418"/>
      <c r="D3" s="418"/>
      <c r="E3" s="418"/>
      <c r="F3" s="418"/>
      <c r="G3" s="418"/>
      <c r="H3" s="420"/>
      <c r="I3" s="420"/>
      <c r="J3" s="420"/>
      <c r="K3" s="420"/>
    </row>
    <row r="4" spans="1:14" ht="3" customHeight="1">
      <c r="A4" s="421"/>
      <c r="B4" s="422"/>
      <c r="C4" s="359"/>
      <c r="D4" s="359"/>
      <c r="E4" s="359"/>
      <c r="F4" s="359"/>
      <c r="G4" s="359"/>
      <c r="H4" s="423"/>
      <c r="I4" s="423"/>
      <c r="J4" s="423"/>
      <c r="K4" s="423"/>
      <c r="L4" s="424"/>
    </row>
    <row r="5" spans="1:14" ht="3" customHeight="1">
      <c r="A5" s="425"/>
      <c r="B5" s="426"/>
      <c r="C5" s="365"/>
      <c r="D5" s="365"/>
      <c r="E5" s="365"/>
      <c r="F5" s="365"/>
      <c r="G5" s="365"/>
      <c r="H5" s="427"/>
      <c r="I5" s="427"/>
      <c r="J5" s="427"/>
      <c r="K5" s="427"/>
    </row>
    <row r="6" spans="1:14" s="372" customFormat="1" ht="8.65" customHeight="1">
      <c r="A6" s="560" t="s">
        <v>37</v>
      </c>
      <c r="B6" s="294" t="s">
        <v>0</v>
      </c>
      <c r="C6" s="555" t="s">
        <v>187</v>
      </c>
      <c r="D6" s="555" t="s">
        <v>188</v>
      </c>
      <c r="E6" s="555" t="s">
        <v>189</v>
      </c>
      <c r="F6" s="555" t="s">
        <v>190</v>
      </c>
      <c r="G6" s="555" t="s">
        <v>191</v>
      </c>
      <c r="H6" s="555" t="s">
        <v>192</v>
      </c>
      <c r="I6" s="559" t="s">
        <v>193</v>
      </c>
      <c r="J6" s="555" t="s">
        <v>197</v>
      </c>
      <c r="K6" s="555" t="s">
        <v>195</v>
      </c>
      <c r="L6" s="557" t="s">
        <v>196</v>
      </c>
      <c r="M6" s="555"/>
    </row>
    <row r="7" spans="1:14" s="372" customFormat="1" ht="8.65" customHeight="1">
      <c r="A7" s="560"/>
      <c r="B7" s="295"/>
      <c r="C7" s="555"/>
      <c r="D7" s="555"/>
      <c r="E7" s="555"/>
      <c r="F7" s="555"/>
      <c r="G7" s="555"/>
      <c r="H7" s="555"/>
      <c r="I7" s="559"/>
      <c r="J7" s="557"/>
      <c r="K7" s="555"/>
      <c r="L7" s="557"/>
      <c r="M7" s="555"/>
    </row>
    <row r="8" spans="1:14" s="372" customFormat="1" ht="8.65" customHeight="1">
      <c r="A8" s="560"/>
      <c r="B8" s="294"/>
      <c r="C8" s="555"/>
      <c r="D8" s="555"/>
      <c r="E8" s="555"/>
      <c r="F8" s="555"/>
      <c r="G8" s="555"/>
      <c r="H8" s="555"/>
      <c r="I8" s="559"/>
      <c r="J8" s="557"/>
      <c r="K8" s="555"/>
      <c r="L8" s="557"/>
      <c r="M8" s="555"/>
    </row>
    <row r="9" spans="1:14" s="372" customFormat="1" ht="8.65" customHeight="1">
      <c r="A9" s="560"/>
      <c r="B9" s="294"/>
      <c r="C9" s="555"/>
      <c r="D9" s="555"/>
      <c r="E9" s="555"/>
      <c r="F9" s="555"/>
      <c r="G9" s="555"/>
      <c r="H9" s="555"/>
      <c r="I9" s="559"/>
      <c r="J9" s="557"/>
      <c r="K9" s="555"/>
      <c r="L9" s="557"/>
      <c r="M9" s="555"/>
    </row>
    <row r="10" spans="1:14" s="372" customFormat="1" ht="8.65" customHeight="1">
      <c r="A10" s="560"/>
      <c r="B10" s="294"/>
      <c r="C10" s="297"/>
      <c r="D10" s="297"/>
      <c r="E10" s="297"/>
      <c r="F10" s="555"/>
      <c r="G10" s="555"/>
      <c r="H10" s="555"/>
      <c r="I10" s="559"/>
      <c r="J10" s="297"/>
      <c r="K10" s="555"/>
      <c r="L10" s="557"/>
      <c r="M10" s="297"/>
    </row>
    <row r="11" spans="1:14" s="372" customFormat="1" ht="8.65" customHeight="1">
      <c r="A11" s="560"/>
      <c r="B11" s="294"/>
      <c r="C11" s="297"/>
      <c r="D11" s="297"/>
      <c r="E11" s="297"/>
      <c r="F11" s="555"/>
      <c r="G11" s="538"/>
      <c r="H11" s="538"/>
      <c r="I11" s="559"/>
      <c r="J11" s="297"/>
      <c r="K11" s="538"/>
      <c r="L11" s="539"/>
      <c r="M11" s="297"/>
    </row>
    <row r="12" spans="1:14" s="372" customFormat="1" ht="8.65" customHeight="1">
      <c r="A12" s="560"/>
      <c r="B12" s="294"/>
      <c r="C12" s="297"/>
      <c r="D12" s="297"/>
      <c r="E12" s="297"/>
      <c r="F12" s="555"/>
      <c r="G12" s="538"/>
      <c r="H12" s="538"/>
      <c r="I12" s="559"/>
      <c r="J12" s="297"/>
      <c r="K12" s="538"/>
      <c r="L12" s="539"/>
      <c r="M12" s="297"/>
    </row>
    <row r="13" spans="1:14" ht="3" customHeight="1">
      <c r="A13" s="424"/>
      <c r="B13" s="428"/>
      <c r="C13" s="429"/>
      <c r="D13" s="429"/>
      <c r="E13" s="429"/>
      <c r="F13" s="430"/>
      <c r="G13" s="424"/>
      <c r="H13" s="431"/>
      <c r="I13" s="431"/>
      <c r="J13" s="431"/>
      <c r="K13" s="431"/>
      <c r="L13" s="424"/>
    </row>
    <row r="14" spans="1:14" ht="3" customHeight="1"/>
    <row r="15" spans="1:14" s="321" customFormat="1" ht="9" customHeight="1">
      <c r="A15" s="333">
        <v>1998</v>
      </c>
      <c r="B15" s="407"/>
      <c r="C15" s="407"/>
      <c r="D15" s="407"/>
      <c r="E15" s="407"/>
      <c r="F15" s="407"/>
      <c r="G15" s="407"/>
      <c r="H15" s="407"/>
      <c r="I15" s="407"/>
      <c r="J15" s="407"/>
      <c r="K15" s="407"/>
      <c r="L15" s="407"/>
    </row>
    <row r="16" spans="1:14" s="321" customFormat="1" ht="9" customHeight="1">
      <c r="A16" s="333" t="s">
        <v>1</v>
      </c>
      <c r="B16" s="407">
        <f t="shared" ref="B16:L16" si="0">SUM(B18:B48)</f>
        <v>50584.53113399999</v>
      </c>
      <c r="C16" s="407">
        <f t="shared" si="0"/>
        <v>15442.091086</v>
      </c>
      <c r="D16" s="407">
        <f t="shared" si="0"/>
        <v>2974.3613429999996</v>
      </c>
      <c r="E16" s="407">
        <f t="shared" si="0"/>
        <v>7422.5155470000018</v>
      </c>
      <c r="F16" s="407">
        <f t="shared" si="0"/>
        <v>5725.5507479999987</v>
      </c>
      <c r="G16" s="407">
        <f t="shared" si="0"/>
        <v>1788.2712140000001</v>
      </c>
      <c r="H16" s="407">
        <f t="shared" si="0"/>
        <v>9161.2746860000007</v>
      </c>
      <c r="I16" s="407">
        <f t="shared" si="0"/>
        <v>65.186018999999987</v>
      </c>
      <c r="J16" s="407">
        <f t="shared" si="0"/>
        <v>2555.8606229999991</v>
      </c>
      <c r="K16" s="407">
        <f t="shared" si="0"/>
        <v>2160.4850940000001</v>
      </c>
      <c r="L16" s="407">
        <f t="shared" si="0"/>
        <v>3288.9347739999994</v>
      </c>
      <c r="M16" s="410"/>
      <c r="N16" s="434"/>
    </row>
    <row r="17" spans="1:13" s="321" customFormat="1" ht="3.6" customHeight="1">
      <c r="A17" s="333"/>
      <c r="B17" s="407"/>
      <c r="C17" s="407"/>
      <c r="D17" s="407"/>
      <c r="E17" s="407"/>
      <c r="F17" s="407"/>
      <c r="G17" s="407"/>
      <c r="H17" s="407"/>
      <c r="I17" s="435"/>
      <c r="J17" s="407"/>
      <c r="K17" s="407"/>
      <c r="L17" s="304"/>
      <c r="M17" s="410"/>
    </row>
    <row r="18" spans="1:13" s="321" customFormat="1" ht="9" customHeight="1">
      <c r="A18" s="436" t="s">
        <v>104</v>
      </c>
      <c r="B18" s="314">
        <f>SUM(C18:L18)</f>
        <v>714.69833700000004</v>
      </c>
      <c r="C18" s="437">
        <v>263.16211800000002</v>
      </c>
      <c r="D18" s="438">
        <v>41.118566999999999</v>
      </c>
      <c r="E18" s="438">
        <v>70.526139000000001</v>
      </c>
      <c r="F18" s="438">
        <v>39.669530999999999</v>
      </c>
      <c r="G18" s="438">
        <v>19.580151999999998</v>
      </c>
      <c r="H18" s="438">
        <v>238.78196500000001</v>
      </c>
      <c r="I18" s="438">
        <v>0.28708499999999998</v>
      </c>
      <c r="J18" s="438">
        <v>1.0385740000000001</v>
      </c>
      <c r="K18" s="438">
        <v>26.888653999999999</v>
      </c>
      <c r="L18" s="438">
        <v>13.645552</v>
      </c>
      <c r="M18" s="439"/>
    </row>
    <row r="19" spans="1:13" s="321" customFormat="1" ht="9" customHeight="1">
      <c r="A19" s="436" t="s">
        <v>3</v>
      </c>
      <c r="B19" s="314">
        <f t="shared" ref="B19:B48" si="1">SUM(C19:L19)</f>
        <v>2553.0695740000001</v>
      </c>
      <c r="C19" s="438">
        <v>926.841183</v>
      </c>
      <c r="D19" s="438">
        <v>104.11256899999999</v>
      </c>
      <c r="E19" s="438">
        <v>248.92118400000001</v>
      </c>
      <c r="F19" s="438">
        <v>209.150938</v>
      </c>
      <c r="G19" s="438">
        <v>66.800775999999999</v>
      </c>
      <c r="H19" s="438">
        <v>276.83368100000001</v>
      </c>
      <c r="I19" s="438">
        <v>0</v>
      </c>
      <c r="J19" s="438">
        <v>623.03304100000003</v>
      </c>
      <c r="K19" s="438">
        <v>44.189973000000002</v>
      </c>
      <c r="L19" s="438">
        <v>53.186228999999997</v>
      </c>
      <c r="M19" s="439"/>
    </row>
    <row r="20" spans="1:13" s="321" customFormat="1" ht="9" customHeight="1">
      <c r="A20" s="436" t="s">
        <v>105</v>
      </c>
      <c r="B20" s="314">
        <f t="shared" si="1"/>
        <v>521.81752099999994</v>
      </c>
      <c r="C20" s="438">
        <v>243.696226</v>
      </c>
      <c r="D20" s="438">
        <v>50.306865999999999</v>
      </c>
      <c r="E20" s="438">
        <v>53.944639000000002</v>
      </c>
      <c r="F20" s="438">
        <v>18.737553999999999</v>
      </c>
      <c r="G20" s="438">
        <v>5.6249900000000004</v>
      </c>
      <c r="H20" s="438">
        <v>57.289000000000001</v>
      </c>
      <c r="I20" s="438">
        <v>4.0856630000000003</v>
      </c>
      <c r="J20" s="438">
        <v>5.6992750000000001</v>
      </c>
      <c r="K20" s="438">
        <v>80.364307999999994</v>
      </c>
      <c r="L20" s="438">
        <v>2.069</v>
      </c>
      <c r="M20" s="439"/>
    </row>
    <row r="21" spans="1:13" s="321" customFormat="1" ht="9" customHeight="1">
      <c r="A21" s="440" t="s">
        <v>5</v>
      </c>
      <c r="B21" s="328">
        <f t="shared" si="1"/>
        <v>524.51859900000011</v>
      </c>
      <c r="C21" s="441">
        <v>215.33040299999999</v>
      </c>
      <c r="D21" s="441">
        <v>39.754584000000001</v>
      </c>
      <c r="E21" s="441">
        <v>81.308064999999999</v>
      </c>
      <c r="F21" s="441">
        <v>109.949207</v>
      </c>
      <c r="G21" s="441">
        <v>12.983511</v>
      </c>
      <c r="H21" s="441">
        <v>19.253164000000002</v>
      </c>
      <c r="I21" s="441">
        <v>0</v>
      </c>
      <c r="J21" s="441">
        <v>21.407979000000001</v>
      </c>
      <c r="K21" s="441">
        <v>12.897112</v>
      </c>
      <c r="L21" s="441">
        <v>11.634574000000001</v>
      </c>
      <c r="M21" s="439"/>
    </row>
    <row r="22" spans="1:13" s="321" customFormat="1" ht="9" customHeight="1">
      <c r="A22" s="436" t="s">
        <v>6</v>
      </c>
      <c r="B22" s="314">
        <f t="shared" si="1"/>
        <v>1255.41337</v>
      </c>
      <c r="C22" s="438">
        <v>430.21208100000001</v>
      </c>
      <c r="D22" s="438">
        <v>116.372292</v>
      </c>
      <c r="E22" s="438">
        <v>222.750789</v>
      </c>
      <c r="F22" s="438">
        <v>92.726442000000006</v>
      </c>
      <c r="G22" s="438">
        <v>30.307237000000001</v>
      </c>
      <c r="H22" s="438">
        <v>250.46657400000001</v>
      </c>
      <c r="I22" s="438">
        <v>2.5083099999999998</v>
      </c>
      <c r="J22" s="438">
        <v>20.613215</v>
      </c>
      <c r="K22" s="438">
        <v>52.874684999999999</v>
      </c>
      <c r="L22" s="438">
        <v>36.581744999999998</v>
      </c>
      <c r="M22" s="439"/>
    </row>
    <row r="23" spans="1:13" s="321" customFormat="1" ht="9" customHeight="1">
      <c r="A23" s="436" t="s">
        <v>7</v>
      </c>
      <c r="B23" s="314">
        <f t="shared" si="1"/>
        <v>486.05069000000003</v>
      </c>
      <c r="C23" s="438">
        <v>198.89154199999999</v>
      </c>
      <c r="D23" s="438">
        <v>29.611854999999998</v>
      </c>
      <c r="E23" s="438">
        <v>45.860182000000002</v>
      </c>
      <c r="F23" s="438">
        <v>54.592117000000002</v>
      </c>
      <c r="G23" s="438">
        <v>13.670906</v>
      </c>
      <c r="H23" s="438">
        <v>93.895313999999999</v>
      </c>
      <c r="I23" s="438">
        <v>3.0161579999999999</v>
      </c>
      <c r="J23" s="438">
        <v>4.5179660000000004</v>
      </c>
      <c r="K23" s="438">
        <v>17.622385999999999</v>
      </c>
      <c r="L23" s="438">
        <v>24.372264000000001</v>
      </c>
      <c r="M23" s="439"/>
    </row>
    <row r="24" spans="1:13" s="321" customFormat="1" ht="9" customHeight="1">
      <c r="A24" s="436" t="s">
        <v>8</v>
      </c>
      <c r="B24" s="314">
        <f t="shared" si="1"/>
        <v>1237.8565960000001</v>
      </c>
      <c r="C24" s="438">
        <v>395.33172200000001</v>
      </c>
      <c r="D24" s="438">
        <v>164.60926000000001</v>
      </c>
      <c r="E24" s="438">
        <v>230.682333</v>
      </c>
      <c r="F24" s="438">
        <v>148.24228500000001</v>
      </c>
      <c r="G24" s="438">
        <v>32.806037000000003</v>
      </c>
      <c r="H24" s="438">
        <v>225.302164</v>
      </c>
      <c r="I24" s="438">
        <v>0</v>
      </c>
      <c r="J24" s="438">
        <v>7.200056</v>
      </c>
      <c r="K24" s="438">
        <v>6.9956339999999999</v>
      </c>
      <c r="L24" s="438">
        <v>26.687104999999999</v>
      </c>
      <c r="M24" s="439"/>
    </row>
    <row r="25" spans="1:13" s="321" customFormat="1" ht="9" customHeight="1">
      <c r="A25" s="440" t="s">
        <v>9</v>
      </c>
      <c r="B25" s="328">
        <f t="shared" si="1"/>
        <v>2686.6362429999999</v>
      </c>
      <c r="C25" s="441">
        <v>658.08726899999999</v>
      </c>
      <c r="D25" s="441">
        <v>67.071831000000003</v>
      </c>
      <c r="E25" s="441">
        <v>314.61443400000002</v>
      </c>
      <c r="F25" s="441">
        <v>243.46514400000001</v>
      </c>
      <c r="G25" s="441">
        <v>38.047021999999998</v>
      </c>
      <c r="H25" s="441">
        <v>463.09738199999998</v>
      </c>
      <c r="I25" s="441">
        <v>1.07E-3</v>
      </c>
      <c r="J25" s="441">
        <v>372.26329299999998</v>
      </c>
      <c r="K25" s="441">
        <v>48.331457</v>
      </c>
      <c r="L25" s="441">
        <v>481.65734099999997</v>
      </c>
      <c r="M25" s="439"/>
    </row>
    <row r="26" spans="1:13" s="321" customFormat="1" ht="9" customHeight="1">
      <c r="A26" s="436" t="s">
        <v>11</v>
      </c>
      <c r="B26" s="314">
        <f t="shared" si="1"/>
        <v>783.69321600000012</v>
      </c>
      <c r="C26" s="438">
        <v>262.69332100000003</v>
      </c>
      <c r="D26" s="438">
        <v>52.760147000000003</v>
      </c>
      <c r="E26" s="438">
        <v>141.144171</v>
      </c>
      <c r="F26" s="438">
        <v>74.465474999999998</v>
      </c>
      <c r="G26" s="438">
        <v>24.666819</v>
      </c>
      <c r="H26" s="438">
        <v>171.69284200000001</v>
      </c>
      <c r="I26" s="438">
        <v>0</v>
      </c>
      <c r="J26" s="438">
        <v>0</v>
      </c>
      <c r="K26" s="438">
        <v>48.185409</v>
      </c>
      <c r="L26" s="438">
        <v>8.085032</v>
      </c>
      <c r="M26" s="439"/>
    </row>
    <row r="27" spans="1:13" s="321" customFormat="1" ht="9" customHeight="1">
      <c r="A27" s="436" t="s">
        <v>12</v>
      </c>
      <c r="B27" s="314">
        <f t="shared" si="1"/>
        <v>2488.4922039999997</v>
      </c>
      <c r="C27" s="438">
        <v>720.78911000000005</v>
      </c>
      <c r="D27" s="438">
        <v>95.312489999999997</v>
      </c>
      <c r="E27" s="438">
        <v>354.08249899999998</v>
      </c>
      <c r="F27" s="438">
        <v>173.68079399999999</v>
      </c>
      <c r="G27" s="438">
        <v>93.163255000000007</v>
      </c>
      <c r="H27" s="438">
        <v>635.67015300000003</v>
      </c>
      <c r="I27" s="438">
        <v>4</v>
      </c>
      <c r="J27" s="438">
        <v>42.439245999999997</v>
      </c>
      <c r="K27" s="438">
        <v>44.671660000000003</v>
      </c>
      <c r="L27" s="438">
        <v>324.682997</v>
      </c>
      <c r="M27" s="439"/>
    </row>
    <row r="28" spans="1:13" s="321" customFormat="1" ht="9" customHeight="1">
      <c r="A28" s="436" t="s">
        <v>13</v>
      </c>
      <c r="B28" s="314">
        <f t="shared" si="1"/>
        <v>1192.1243050000003</v>
      </c>
      <c r="C28" s="438">
        <v>415.58972399999999</v>
      </c>
      <c r="D28" s="438">
        <v>82.496459999999999</v>
      </c>
      <c r="E28" s="438">
        <v>129.50884300000001</v>
      </c>
      <c r="F28" s="438">
        <v>75.732708000000002</v>
      </c>
      <c r="G28" s="438">
        <v>11.514117000000001</v>
      </c>
      <c r="H28" s="438">
        <v>168.130843</v>
      </c>
      <c r="I28" s="438">
        <v>8.1392150000000001</v>
      </c>
      <c r="J28" s="438">
        <v>12.710379</v>
      </c>
      <c r="K28" s="438">
        <v>34.291232000000001</v>
      </c>
      <c r="L28" s="438">
        <v>254.010784</v>
      </c>
      <c r="M28" s="439"/>
    </row>
    <row r="29" spans="1:13" s="321" customFormat="1" ht="9" customHeight="1">
      <c r="A29" s="440" t="s">
        <v>14</v>
      </c>
      <c r="B29" s="328">
        <f t="shared" si="1"/>
        <v>1337.8895469999998</v>
      </c>
      <c r="C29" s="441">
        <v>266.70224100000001</v>
      </c>
      <c r="D29" s="441">
        <v>13.156484000000001</v>
      </c>
      <c r="E29" s="441">
        <v>90.957734000000002</v>
      </c>
      <c r="F29" s="441">
        <v>595.58263199999999</v>
      </c>
      <c r="G29" s="441">
        <v>75.269396</v>
      </c>
      <c r="H29" s="441">
        <v>183.54640800000001</v>
      </c>
      <c r="I29" s="441">
        <v>2E-3</v>
      </c>
      <c r="J29" s="441">
        <v>24.599492000000001</v>
      </c>
      <c r="K29" s="441">
        <v>8.8291229999999992</v>
      </c>
      <c r="L29" s="441">
        <v>79.244037000000006</v>
      </c>
      <c r="M29" s="439"/>
    </row>
    <row r="30" spans="1:13" s="321" customFormat="1" ht="9" customHeight="1">
      <c r="A30" s="436" t="s">
        <v>15</v>
      </c>
      <c r="B30" s="314">
        <f t="shared" si="1"/>
        <v>4487.2437560000008</v>
      </c>
      <c r="C30" s="438">
        <v>1336.0478049999999</v>
      </c>
      <c r="D30" s="438">
        <v>244.90968599999999</v>
      </c>
      <c r="E30" s="438">
        <v>980.83942100000002</v>
      </c>
      <c r="F30" s="438">
        <v>444.18469700000003</v>
      </c>
      <c r="G30" s="438">
        <v>275.11320499999999</v>
      </c>
      <c r="H30" s="438">
        <v>372.604153</v>
      </c>
      <c r="I30" s="438">
        <v>7.9530240000000001</v>
      </c>
      <c r="J30" s="438">
        <v>114.108133</v>
      </c>
      <c r="K30" s="438">
        <v>152.925498</v>
      </c>
      <c r="L30" s="438">
        <v>558.558134</v>
      </c>
      <c r="M30" s="439"/>
    </row>
    <row r="31" spans="1:13" s="321" customFormat="1" ht="9" customHeight="1">
      <c r="A31" s="436" t="s">
        <v>16</v>
      </c>
      <c r="B31" s="314">
        <f t="shared" si="1"/>
        <v>7158.4647539999996</v>
      </c>
      <c r="C31" s="438">
        <v>2538.1542589999999</v>
      </c>
      <c r="D31" s="438">
        <v>430.984464</v>
      </c>
      <c r="E31" s="438">
        <v>1104.2968880000001</v>
      </c>
      <c r="F31" s="438">
        <v>619.25402899999995</v>
      </c>
      <c r="G31" s="438">
        <v>335.59617100000003</v>
      </c>
      <c r="H31" s="438">
        <v>1178.244381</v>
      </c>
      <c r="I31" s="438">
        <v>2.0795330000000001</v>
      </c>
      <c r="J31" s="438">
        <v>70.311555999999996</v>
      </c>
      <c r="K31" s="438">
        <v>494.86472900000001</v>
      </c>
      <c r="L31" s="438">
        <v>384.67874399999999</v>
      </c>
      <c r="M31" s="439"/>
    </row>
    <row r="32" spans="1:13" s="321" customFormat="1" ht="9" customHeight="1">
      <c r="A32" s="436" t="s">
        <v>17</v>
      </c>
      <c r="B32" s="314">
        <f t="shared" si="1"/>
        <v>2144.3689280000003</v>
      </c>
      <c r="C32" s="438">
        <v>496.43475899999999</v>
      </c>
      <c r="D32" s="438">
        <v>153.00353799999999</v>
      </c>
      <c r="E32" s="438">
        <v>276.23972300000003</v>
      </c>
      <c r="F32" s="438">
        <v>236.31982600000001</v>
      </c>
      <c r="G32" s="438">
        <v>40.440548999999997</v>
      </c>
      <c r="H32" s="438">
        <v>646.43860500000005</v>
      </c>
      <c r="I32" s="438">
        <v>2.2425E-2</v>
      </c>
      <c r="J32" s="438">
        <v>70.384264000000002</v>
      </c>
      <c r="K32" s="438">
        <v>111.57374799999999</v>
      </c>
      <c r="L32" s="438">
        <v>113.51149100000001</v>
      </c>
      <c r="M32" s="439"/>
    </row>
    <row r="33" spans="1:13" s="321" customFormat="1" ht="9" customHeight="1">
      <c r="A33" s="440" t="s">
        <v>18</v>
      </c>
      <c r="B33" s="328">
        <f t="shared" si="1"/>
        <v>778.25440500000002</v>
      </c>
      <c r="C33" s="441">
        <v>196.19197299999999</v>
      </c>
      <c r="D33" s="441">
        <v>23.300460999999999</v>
      </c>
      <c r="E33" s="441">
        <v>98.562481000000005</v>
      </c>
      <c r="F33" s="441">
        <v>56.118372000000001</v>
      </c>
      <c r="G33" s="441">
        <v>31.685786</v>
      </c>
      <c r="H33" s="441">
        <v>324.92357199999998</v>
      </c>
      <c r="I33" s="441">
        <v>5.3321E-2</v>
      </c>
      <c r="J33" s="441">
        <v>11.030915999999999</v>
      </c>
      <c r="K33" s="441">
        <v>3.157772</v>
      </c>
      <c r="L33" s="441">
        <v>33.229751</v>
      </c>
      <c r="M33" s="439"/>
    </row>
    <row r="34" spans="1:13" s="321" customFormat="1" ht="9" customHeight="1">
      <c r="A34" s="436" t="s">
        <v>19</v>
      </c>
      <c r="B34" s="314">
        <f t="shared" si="1"/>
        <v>462.72955199999996</v>
      </c>
      <c r="C34" s="438">
        <v>160.723974</v>
      </c>
      <c r="D34" s="438">
        <v>47.499898999999999</v>
      </c>
      <c r="E34" s="438">
        <v>73.066976999999994</v>
      </c>
      <c r="F34" s="438">
        <v>70.574753000000001</v>
      </c>
      <c r="G34" s="438">
        <v>12.102081999999999</v>
      </c>
      <c r="H34" s="438">
        <v>47.976475000000001</v>
      </c>
      <c r="I34" s="438">
        <v>0.70130199999999998</v>
      </c>
      <c r="J34" s="438">
        <v>11.447765</v>
      </c>
      <c r="K34" s="438">
        <v>22.999092999999998</v>
      </c>
      <c r="L34" s="438">
        <v>15.637231999999999</v>
      </c>
      <c r="M34" s="439"/>
    </row>
    <row r="35" spans="1:13" s="321" customFormat="1" ht="9" customHeight="1">
      <c r="A35" s="436" t="s">
        <v>20</v>
      </c>
      <c r="B35" s="314">
        <f t="shared" si="1"/>
        <v>3002.8801189999995</v>
      </c>
      <c r="C35" s="438">
        <v>1029.52837</v>
      </c>
      <c r="D35" s="438">
        <v>233.69327000000001</v>
      </c>
      <c r="E35" s="438">
        <v>480.798224</v>
      </c>
      <c r="F35" s="438">
        <v>254.944118</v>
      </c>
      <c r="G35" s="438">
        <v>131.59535199999999</v>
      </c>
      <c r="H35" s="438">
        <v>406.95651199999998</v>
      </c>
      <c r="I35" s="438">
        <v>1.0151559999999999</v>
      </c>
      <c r="J35" s="438">
        <v>116.10169500000001</v>
      </c>
      <c r="K35" s="438">
        <v>146.99003999999999</v>
      </c>
      <c r="L35" s="438">
        <v>201.25738200000001</v>
      </c>
      <c r="M35" s="439"/>
    </row>
    <row r="36" spans="1:13" s="321" customFormat="1" ht="9" customHeight="1">
      <c r="A36" s="436" t="s">
        <v>21</v>
      </c>
      <c r="B36" s="314">
        <f t="shared" si="1"/>
        <v>748.23727800000006</v>
      </c>
      <c r="C36" s="438">
        <v>180.85313600000001</v>
      </c>
      <c r="D36" s="438">
        <v>38.518492999999999</v>
      </c>
      <c r="E36" s="438">
        <v>85.388963000000004</v>
      </c>
      <c r="F36" s="438">
        <v>69.437600000000003</v>
      </c>
      <c r="G36" s="438">
        <v>39.662956999999999</v>
      </c>
      <c r="H36" s="438">
        <v>259.06700699999999</v>
      </c>
      <c r="I36" s="438">
        <v>0.58918800000000005</v>
      </c>
      <c r="J36" s="438">
        <v>7.2349639999999997</v>
      </c>
      <c r="K36" s="438">
        <v>16.392157999999998</v>
      </c>
      <c r="L36" s="438">
        <v>51.092812000000002</v>
      </c>
      <c r="M36" s="439"/>
    </row>
    <row r="37" spans="1:13" s="321" customFormat="1" ht="9" customHeight="1">
      <c r="A37" s="440" t="s">
        <v>22</v>
      </c>
      <c r="B37" s="328">
        <f t="shared" si="1"/>
        <v>1636.6522170000001</v>
      </c>
      <c r="C37" s="441">
        <v>403.11031400000002</v>
      </c>
      <c r="D37" s="441">
        <v>108.780129</v>
      </c>
      <c r="E37" s="441">
        <v>265.506483</v>
      </c>
      <c r="F37" s="441">
        <v>219.41556199999999</v>
      </c>
      <c r="G37" s="441">
        <v>51.459387999999997</v>
      </c>
      <c r="H37" s="441">
        <v>398.96832899999998</v>
      </c>
      <c r="I37" s="441">
        <v>0</v>
      </c>
      <c r="J37" s="441">
        <v>31.457502000000002</v>
      </c>
      <c r="K37" s="441">
        <v>102.876419</v>
      </c>
      <c r="L37" s="441">
        <v>55.078091000000001</v>
      </c>
      <c r="M37" s="439"/>
    </row>
    <row r="38" spans="1:13" s="321" customFormat="1" ht="9" customHeight="1">
      <c r="A38" s="436" t="s">
        <v>23</v>
      </c>
      <c r="B38" s="314">
        <f t="shared" si="1"/>
        <v>997.94264999999996</v>
      </c>
      <c r="C38" s="438">
        <v>173.069582</v>
      </c>
      <c r="D38" s="438">
        <v>22.861674000000001</v>
      </c>
      <c r="E38" s="438">
        <v>44.747051999999996</v>
      </c>
      <c r="F38" s="438">
        <v>144.695728</v>
      </c>
      <c r="G38" s="438">
        <v>58.116033999999999</v>
      </c>
      <c r="H38" s="438">
        <v>521.90993700000001</v>
      </c>
      <c r="I38" s="438">
        <v>0</v>
      </c>
      <c r="J38" s="438">
        <v>0.30083500000000002</v>
      </c>
      <c r="K38" s="438">
        <v>3.5973220000000001</v>
      </c>
      <c r="L38" s="438">
        <v>28.644486000000001</v>
      </c>
      <c r="M38" s="439"/>
    </row>
    <row r="39" spans="1:13" s="321" customFormat="1" ht="9" customHeight="1">
      <c r="A39" s="436" t="s">
        <v>106</v>
      </c>
      <c r="B39" s="314">
        <f t="shared" si="1"/>
        <v>945.403235</v>
      </c>
      <c r="C39" s="438">
        <v>269.47018300000002</v>
      </c>
      <c r="D39" s="438">
        <v>70.750720000000001</v>
      </c>
      <c r="E39" s="438">
        <v>136.04811100000001</v>
      </c>
      <c r="F39" s="438">
        <v>88.168757999999997</v>
      </c>
      <c r="G39" s="438">
        <v>47.913131</v>
      </c>
      <c r="H39" s="438">
        <v>232.749482</v>
      </c>
      <c r="I39" s="438">
        <v>0</v>
      </c>
      <c r="J39" s="438">
        <v>2.9729260000000002</v>
      </c>
      <c r="K39" s="438">
        <v>82.305913000000004</v>
      </c>
      <c r="L39" s="438">
        <v>15.024011</v>
      </c>
      <c r="M39" s="439"/>
    </row>
    <row r="40" spans="1:13" s="321" customFormat="1" ht="9" customHeight="1">
      <c r="A40" s="436" t="s">
        <v>25</v>
      </c>
      <c r="B40" s="314">
        <f t="shared" si="1"/>
        <v>987.33923000000004</v>
      </c>
      <c r="C40" s="438">
        <v>338.49579799999998</v>
      </c>
      <c r="D40" s="438">
        <v>61.273403000000002</v>
      </c>
      <c r="E40" s="438">
        <v>160.69290100000001</v>
      </c>
      <c r="F40" s="438">
        <v>121.146546</v>
      </c>
      <c r="G40" s="438">
        <v>41.784970999999999</v>
      </c>
      <c r="H40" s="438">
        <v>86.227196000000006</v>
      </c>
      <c r="I40" s="438">
        <v>0</v>
      </c>
      <c r="J40" s="438">
        <v>112.63564599999999</v>
      </c>
      <c r="K40" s="438">
        <v>12.703060000000001</v>
      </c>
      <c r="L40" s="438">
        <v>52.379708999999998</v>
      </c>
      <c r="M40" s="439"/>
    </row>
    <row r="41" spans="1:13" s="321" customFormat="1" ht="9" customHeight="1">
      <c r="A41" s="440" t="s">
        <v>26</v>
      </c>
      <c r="B41" s="328">
        <f t="shared" si="1"/>
        <v>1527.135057</v>
      </c>
      <c r="C41" s="441">
        <v>523.63369699999998</v>
      </c>
      <c r="D41" s="441">
        <v>147.25606300000001</v>
      </c>
      <c r="E41" s="441">
        <v>112.017707</v>
      </c>
      <c r="F41" s="441">
        <v>241.17094</v>
      </c>
      <c r="G41" s="441">
        <v>20.962772999999999</v>
      </c>
      <c r="H41" s="441">
        <v>262.14507300000002</v>
      </c>
      <c r="I41" s="441">
        <v>27.852177999999999</v>
      </c>
      <c r="J41" s="441">
        <v>34.011997999999998</v>
      </c>
      <c r="K41" s="441">
        <v>144.99288899999999</v>
      </c>
      <c r="L41" s="441">
        <v>13.091739</v>
      </c>
      <c r="M41" s="439"/>
    </row>
    <row r="42" spans="1:13" s="321" customFormat="1" ht="9" customHeight="1">
      <c r="A42" s="436" t="s">
        <v>27</v>
      </c>
      <c r="B42" s="314">
        <f t="shared" si="1"/>
        <v>1593.544631</v>
      </c>
      <c r="C42" s="438">
        <v>607.83564200000001</v>
      </c>
      <c r="D42" s="438">
        <v>151.91979000000001</v>
      </c>
      <c r="E42" s="438">
        <v>289.272244</v>
      </c>
      <c r="F42" s="438">
        <v>75.422578000000001</v>
      </c>
      <c r="G42" s="438">
        <v>84.292129000000003</v>
      </c>
      <c r="H42" s="438">
        <v>206.562704</v>
      </c>
      <c r="I42" s="438">
        <v>8.9999999999999993E-3</v>
      </c>
      <c r="J42" s="438">
        <v>1.9619519999999999</v>
      </c>
      <c r="K42" s="438">
        <v>157.99948599999999</v>
      </c>
      <c r="L42" s="438">
        <v>18.269106000000001</v>
      </c>
      <c r="M42" s="439"/>
    </row>
    <row r="43" spans="1:13" s="321" customFormat="1" ht="9" customHeight="1">
      <c r="A43" s="436" t="s">
        <v>28</v>
      </c>
      <c r="B43" s="314">
        <f t="shared" si="1"/>
        <v>2114.5844830000001</v>
      </c>
      <c r="C43" s="438">
        <v>473.666023</v>
      </c>
      <c r="D43" s="438">
        <v>42.166601999999997</v>
      </c>
      <c r="E43" s="438">
        <v>124.422513</v>
      </c>
      <c r="F43" s="438">
        <v>342.46365700000001</v>
      </c>
      <c r="G43" s="438">
        <v>34.917667999999999</v>
      </c>
      <c r="H43" s="438">
        <v>191.28670600000001</v>
      </c>
      <c r="I43" s="438">
        <v>0</v>
      </c>
      <c r="J43" s="438">
        <v>695.92438400000003</v>
      </c>
      <c r="K43" s="438">
        <v>1.1163670000000001</v>
      </c>
      <c r="L43" s="438">
        <v>208.620563</v>
      </c>
      <c r="M43" s="439"/>
    </row>
    <row r="44" spans="1:13" s="321" customFormat="1" ht="9" customHeight="1">
      <c r="A44" s="436" t="s">
        <v>29</v>
      </c>
      <c r="B44" s="314">
        <f t="shared" si="1"/>
        <v>1973.997957</v>
      </c>
      <c r="C44" s="438">
        <v>273.94172600000002</v>
      </c>
      <c r="D44" s="438">
        <v>77.397142000000002</v>
      </c>
      <c r="E44" s="438">
        <v>290.80074999999999</v>
      </c>
      <c r="F44" s="438">
        <v>352.61878100000001</v>
      </c>
      <c r="G44" s="438">
        <v>61.611623000000002</v>
      </c>
      <c r="H44" s="438">
        <v>636.55608800000005</v>
      </c>
      <c r="I44" s="438">
        <v>0</v>
      </c>
      <c r="J44" s="438">
        <v>2.784926</v>
      </c>
      <c r="K44" s="438">
        <v>197.30040299999999</v>
      </c>
      <c r="L44" s="438">
        <v>80.986518000000004</v>
      </c>
      <c r="M44" s="439"/>
    </row>
    <row r="45" spans="1:13" s="321" customFormat="1" ht="9" customHeight="1">
      <c r="A45" s="440" t="s">
        <v>30</v>
      </c>
      <c r="B45" s="328">
        <f t="shared" si="1"/>
        <v>574.23878400000012</v>
      </c>
      <c r="C45" s="441">
        <v>104.91337799999999</v>
      </c>
      <c r="D45" s="441">
        <v>22.230979000000001</v>
      </c>
      <c r="E45" s="441">
        <v>44.714444999999998</v>
      </c>
      <c r="F45" s="441">
        <v>141.133793</v>
      </c>
      <c r="G45" s="441">
        <v>11.538826</v>
      </c>
      <c r="H45" s="441">
        <v>197.13514900000001</v>
      </c>
      <c r="I45" s="441">
        <v>0</v>
      </c>
      <c r="J45" s="441">
        <v>9.078201</v>
      </c>
      <c r="K45" s="441">
        <v>4.3900090000000001</v>
      </c>
      <c r="L45" s="441">
        <v>39.104004000000003</v>
      </c>
      <c r="M45" s="439"/>
    </row>
    <row r="46" spans="1:13" s="321" customFormat="1" ht="9" customHeight="1">
      <c r="A46" s="436" t="s">
        <v>31</v>
      </c>
      <c r="B46" s="329">
        <f t="shared" si="1"/>
        <v>2131.5384779999999</v>
      </c>
      <c r="C46" s="438">
        <v>893.59603000000004</v>
      </c>
      <c r="D46" s="438">
        <v>149.653524</v>
      </c>
      <c r="E46" s="438">
        <v>630.183987</v>
      </c>
      <c r="F46" s="438">
        <v>75.210571000000002</v>
      </c>
      <c r="G46" s="438">
        <v>51.761518000000002</v>
      </c>
      <c r="H46" s="438">
        <v>136.06115800000001</v>
      </c>
      <c r="I46" s="438">
        <v>0.64787899999999998</v>
      </c>
      <c r="J46" s="438">
        <v>102.63866299999999</v>
      </c>
      <c r="K46" s="438">
        <v>39.919773999999997</v>
      </c>
      <c r="L46" s="438">
        <v>51.865374000000003</v>
      </c>
      <c r="M46" s="439"/>
    </row>
    <row r="47" spans="1:13" s="321" customFormat="1" ht="9" customHeight="1">
      <c r="A47" s="436" t="s">
        <v>32</v>
      </c>
      <c r="B47" s="314">
        <f t="shared" si="1"/>
        <v>661.76798900000006</v>
      </c>
      <c r="C47" s="438">
        <v>194.35369700000001</v>
      </c>
      <c r="D47" s="438">
        <v>50.800020000000004</v>
      </c>
      <c r="E47" s="438">
        <v>122.10469999999999</v>
      </c>
      <c r="F47" s="438">
        <v>83.859645</v>
      </c>
      <c r="G47" s="438">
        <v>22.103404000000001</v>
      </c>
      <c r="H47" s="438">
        <v>160.21516800000001</v>
      </c>
      <c r="I47" s="438">
        <v>0</v>
      </c>
      <c r="J47" s="438">
        <v>7.6067039999999997</v>
      </c>
      <c r="K47" s="438">
        <v>16.616762000000001</v>
      </c>
      <c r="L47" s="438">
        <v>4.1078890000000001</v>
      </c>
      <c r="M47" s="439"/>
    </row>
    <row r="48" spans="1:13" s="321" customFormat="1" ht="9" customHeight="1">
      <c r="A48" s="436" t="s">
        <v>33</v>
      </c>
      <c r="B48" s="329">
        <f t="shared" si="1"/>
        <v>875.94742899999994</v>
      </c>
      <c r="C48" s="438">
        <v>250.74379999999999</v>
      </c>
      <c r="D48" s="438">
        <v>40.678080999999999</v>
      </c>
      <c r="E48" s="438">
        <v>118.510965</v>
      </c>
      <c r="F48" s="438">
        <v>253.41596699999999</v>
      </c>
      <c r="G48" s="438">
        <v>11.179429000000001</v>
      </c>
      <c r="H48" s="438">
        <v>111.28750100000001</v>
      </c>
      <c r="I48" s="438">
        <v>2.2235119999999999</v>
      </c>
      <c r="J48" s="438">
        <v>18.345077</v>
      </c>
      <c r="K48" s="438">
        <v>21.622019000000002</v>
      </c>
      <c r="L48" s="438">
        <v>47.941077999999997</v>
      </c>
      <c r="M48" s="439"/>
    </row>
    <row r="49" spans="1:13" s="321" customFormat="1" ht="9" customHeight="1">
      <c r="A49" s="442"/>
      <c r="B49" s="316"/>
      <c r="C49" s="316"/>
      <c r="D49" s="316"/>
      <c r="E49" s="316"/>
      <c r="F49" s="316"/>
      <c r="G49" s="316"/>
      <c r="H49" s="316"/>
      <c r="I49" s="316"/>
      <c r="J49" s="316"/>
      <c r="K49" s="316"/>
      <c r="L49" s="316"/>
      <c r="M49" s="315"/>
    </row>
    <row r="50" spans="1:13" s="321" customFormat="1" ht="9" customHeight="1">
      <c r="A50" s="333">
        <v>1999</v>
      </c>
      <c r="B50" s="407"/>
      <c r="C50" s="407"/>
      <c r="D50" s="407"/>
      <c r="E50" s="407"/>
      <c r="F50" s="407"/>
      <c r="G50" s="407"/>
      <c r="H50" s="407"/>
      <c r="I50" s="407"/>
      <c r="J50" s="407"/>
      <c r="K50" s="407"/>
      <c r="L50" s="407"/>
      <c r="M50" s="410"/>
    </row>
    <row r="51" spans="1:13" s="321" customFormat="1" ht="9" customHeight="1">
      <c r="A51" s="333" t="s">
        <v>1</v>
      </c>
      <c r="B51" s="407">
        <f>SUM(B53:B83)</f>
        <v>70163.441053999995</v>
      </c>
      <c r="C51" s="407">
        <f t="shared" ref="C51:L51" si="2">SUM(C53:C83)</f>
        <v>20040.989962000003</v>
      </c>
      <c r="D51" s="407">
        <f t="shared" si="2"/>
        <v>4335.1083410000001</v>
      </c>
      <c r="E51" s="407">
        <f t="shared" si="2"/>
        <v>9447.4490549999991</v>
      </c>
      <c r="F51" s="407">
        <f t="shared" si="2"/>
        <v>9740.6543010000005</v>
      </c>
      <c r="G51" s="407">
        <f t="shared" si="2"/>
        <v>2402.9943390000003</v>
      </c>
      <c r="H51" s="407">
        <f t="shared" si="2"/>
        <v>14526.634012</v>
      </c>
      <c r="I51" s="407">
        <f t="shared" si="2"/>
        <v>159.01458699999998</v>
      </c>
      <c r="J51" s="407">
        <f t="shared" si="2"/>
        <v>2895.5484549999992</v>
      </c>
      <c r="K51" s="407">
        <f t="shared" si="2"/>
        <v>2324.4081689999998</v>
      </c>
      <c r="L51" s="407">
        <f t="shared" si="2"/>
        <v>4290.6398330000011</v>
      </c>
      <c r="M51" s="410"/>
    </row>
    <row r="52" spans="1:13" s="321" customFormat="1" ht="3.6" customHeight="1">
      <c r="A52" s="333"/>
      <c r="B52" s="407"/>
      <c r="C52" s="407"/>
      <c r="D52" s="407"/>
      <c r="E52" s="407"/>
      <c r="F52" s="407"/>
      <c r="G52" s="407"/>
      <c r="H52" s="407"/>
      <c r="I52" s="407"/>
      <c r="J52" s="407"/>
      <c r="K52" s="407"/>
      <c r="L52" s="304"/>
      <c r="M52" s="410"/>
    </row>
    <row r="53" spans="1:13" s="321" customFormat="1" ht="9" customHeight="1">
      <c r="A53" s="436" t="s">
        <v>104</v>
      </c>
      <c r="B53" s="314">
        <f>SUM(C53:L53)</f>
        <v>927.53307199999983</v>
      </c>
      <c r="C53" s="315">
        <v>323.59424200000001</v>
      </c>
      <c r="D53" s="315">
        <v>59.927577999999997</v>
      </c>
      <c r="E53" s="315">
        <v>98.913376</v>
      </c>
      <c r="F53" s="315">
        <v>55.134858000000001</v>
      </c>
      <c r="G53" s="315">
        <v>46.149918</v>
      </c>
      <c r="H53" s="315">
        <v>291.56529999999998</v>
      </c>
      <c r="I53" s="315">
        <v>0</v>
      </c>
      <c r="J53" s="315">
        <v>2.0691860000000002</v>
      </c>
      <c r="K53" s="315">
        <v>20.954623000000002</v>
      </c>
      <c r="L53" s="315">
        <v>29.223991000000002</v>
      </c>
      <c r="M53" s="315"/>
    </row>
    <row r="54" spans="1:13" s="321" customFormat="1" ht="9" customHeight="1">
      <c r="A54" s="436" t="s">
        <v>3</v>
      </c>
      <c r="B54" s="314">
        <f t="shared" ref="B54:B83" si="3">SUM(C54:L54)</f>
        <v>3010.6167190000001</v>
      </c>
      <c r="C54" s="315">
        <v>1218.4344100000001</v>
      </c>
      <c r="D54" s="315">
        <v>146.69784300000001</v>
      </c>
      <c r="E54" s="315">
        <v>278.08693</v>
      </c>
      <c r="F54" s="315">
        <v>183.479702</v>
      </c>
      <c r="G54" s="315">
        <v>94.347840000000005</v>
      </c>
      <c r="H54" s="315">
        <v>411.13644399999998</v>
      </c>
      <c r="I54" s="315">
        <v>0</v>
      </c>
      <c r="J54" s="315">
        <v>545.03762200000006</v>
      </c>
      <c r="K54" s="315">
        <v>34.289282</v>
      </c>
      <c r="L54" s="315">
        <v>99.106645999999998</v>
      </c>
      <c r="M54" s="315"/>
    </row>
    <row r="55" spans="1:13" s="321" customFormat="1" ht="9" customHeight="1">
      <c r="A55" s="436" t="s">
        <v>105</v>
      </c>
      <c r="B55" s="314">
        <f t="shared" si="3"/>
        <v>656.29290199999991</v>
      </c>
      <c r="C55" s="315">
        <v>302.34218600000003</v>
      </c>
      <c r="D55" s="315">
        <v>58.059173999999999</v>
      </c>
      <c r="E55" s="315">
        <v>66.534560999999997</v>
      </c>
      <c r="F55" s="315">
        <v>18.165987000000001</v>
      </c>
      <c r="G55" s="315">
        <v>14.171935</v>
      </c>
      <c r="H55" s="315">
        <v>99.907060000000001</v>
      </c>
      <c r="I55" s="315">
        <v>0</v>
      </c>
      <c r="J55" s="315">
        <v>10.830078</v>
      </c>
      <c r="K55" s="315">
        <v>74.645995999999997</v>
      </c>
      <c r="L55" s="315">
        <v>11.635925</v>
      </c>
      <c r="M55" s="315"/>
    </row>
    <row r="56" spans="1:13" s="321" customFormat="1" ht="9" customHeight="1">
      <c r="A56" s="440" t="s">
        <v>5</v>
      </c>
      <c r="B56" s="328">
        <f t="shared" si="3"/>
        <v>818.1256179999998</v>
      </c>
      <c r="C56" s="318">
        <v>258.85984400000001</v>
      </c>
      <c r="D56" s="318">
        <v>51.402431</v>
      </c>
      <c r="E56" s="318">
        <v>101.25788300000001</v>
      </c>
      <c r="F56" s="318">
        <v>177.66281599999999</v>
      </c>
      <c r="G56" s="318">
        <v>17.260459999999998</v>
      </c>
      <c r="H56" s="318">
        <v>130.86739600000001</v>
      </c>
      <c r="I56" s="318">
        <v>0</v>
      </c>
      <c r="J56" s="318">
        <v>52.114953999999997</v>
      </c>
      <c r="K56" s="318">
        <v>17.780504000000001</v>
      </c>
      <c r="L56" s="318">
        <v>10.91933</v>
      </c>
      <c r="M56" s="315"/>
    </row>
    <row r="57" spans="1:13" s="321" customFormat="1" ht="9" customHeight="1">
      <c r="A57" s="436" t="s">
        <v>6</v>
      </c>
      <c r="B57" s="314">
        <f t="shared" si="3"/>
        <v>1744.9969590000001</v>
      </c>
      <c r="C57" s="315">
        <v>568.43747399999995</v>
      </c>
      <c r="D57" s="315">
        <v>164.531386</v>
      </c>
      <c r="E57" s="315">
        <v>290.34400900000003</v>
      </c>
      <c r="F57" s="315">
        <v>287.15238399999998</v>
      </c>
      <c r="G57" s="315">
        <v>19.773980999999999</v>
      </c>
      <c r="H57" s="315">
        <v>299.24546800000002</v>
      </c>
      <c r="I57" s="315">
        <v>6.5799289999999999</v>
      </c>
      <c r="J57" s="315">
        <v>22.959094</v>
      </c>
      <c r="K57" s="315">
        <v>75.998653000000004</v>
      </c>
      <c r="L57" s="315">
        <v>9.9745810000000006</v>
      </c>
      <c r="M57" s="315"/>
    </row>
    <row r="58" spans="1:13" s="321" customFormat="1" ht="9" customHeight="1">
      <c r="A58" s="436" t="s">
        <v>7</v>
      </c>
      <c r="B58" s="314">
        <f t="shared" si="3"/>
        <v>634.82103300000006</v>
      </c>
      <c r="C58" s="315">
        <v>260.23392100000001</v>
      </c>
      <c r="D58" s="315">
        <v>37.412571999999997</v>
      </c>
      <c r="E58" s="315">
        <v>62.971691</v>
      </c>
      <c r="F58" s="315">
        <v>63.080981999999999</v>
      </c>
      <c r="G58" s="315">
        <v>26.660273</v>
      </c>
      <c r="H58" s="315">
        <v>138.39291800000001</v>
      </c>
      <c r="I58" s="315">
        <v>1.3869100000000001</v>
      </c>
      <c r="J58" s="315">
        <v>8.1062759999999994</v>
      </c>
      <c r="K58" s="315">
        <v>11.616351999999999</v>
      </c>
      <c r="L58" s="315">
        <v>24.959137999999999</v>
      </c>
      <c r="M58" s="315"/>
    </row>
    <row r="59" spans="1:13" s="321" customFormat="1" ht="9" customHeight="1">
      <c r="A59" s="436" t="s">
        <v>8</v>
      </c>
      <c r="B59" s="314">
        <f t="shared" si="3"/>
        <v>1476.2713299999998</v>
      </c>
      <c r="C59" s="315">
        <v>492.17028699999997</v>
      </c>
      <c r="D59" s="315">
        <v>178.02584999999999</v>
      </c>
      <c r="E59" s="315">
        <v>250.36068800000001</v>
      </c>
      <c r="F59" s="315">
        <v>184.50850399999999</v>
      </c>
      <c r="G59" s="315">
        <v>31.183197</v>
      </c>
      <c r="H59" s="315">
        <v>212.49039200000001</v>
      </c>
      <c r="I59" s="315">
        <v>3.5056989999999999</v>
      </c>
      <c r="J59" s="315">
        <v>4.9973359999999998</v>
      </c>
      <c r="K59" s="315">
        <v>4.4850070000000004</v>
      </c>
      <c r="L59" s="315">
        <v>114.54437</v>
      </c>
      <c r="M59" s="315"/>
    </row>
    <row r="60" spans="1:13" s="321" customFormat="1" ht="9" customHeight="1">
      <c r="A60" s="440" t="s">
        <v>9</v>
      </c>
      <c r="B60" s="328">
        <f t="shared" si="3"/>
        <v>3442.3038279999992</v>
      </c>
      <c r="C60" s="318">
        <v>900.219021</v>
      </c>
      <c r="D60" s="318">
        <v>207.08200299999999</v>
      </c>
      <c r="E60" s="318">
        <v>403.80250599999999</v>
      </c>
      <c r="F60" s="318">
        <v>1246.717461</v>
      </c>
      <c r="G60" s="318">
        <v>155.761146</v>
      </c>
      <c r="H60" s="318">
        <v>231.332348</v>
      </c>
      <c r="I60" s="318">
        <v>3.5000000000000001E-3</v>
      </c>
      <c r="J60" s="318">
        <v>97.713155999999998</v>
      </c>
      <c r="K60" s="318">
        <v>32.183374999999998</v>
      </c>
      <c r="L60" s="318">
        <v>167.48931200000001</v>
      </c>
      <c r="M60" s="315"/>
    </row>
    <row r="61" spans="1:13" s="321" customFormat="1" ht="9" customHeight="1">
      <c r="A61" s="436" t="s">
        <v>11</v>
      </c>
      <c r="B61" s="314">
        <f t="shared" si="3"/>
        <v>1263.4698520000002</v>
      </c>
      <c r="C61" s="315">
        <v>359.22679900000003</v>
      </c>
      <c r="D61" s="315">
        <v>78.755143000000004</v>
      </c>
      <c r="E61" s="315">
        <v>192.53995699999999</v>
      </c>
      <c r="F61" s="315">
        <v>245.309518</v>
      </c>
      <c r="G61" s="315">
        <v>53.224832999999997</v>
      </c>
      <c r="H61" s="315">
        <v>255.079667</v>
      </c>
      <c r="I61" s="315">
        <v>0</v>
      </c>
      <c r="J61" s="315">
        <v>0</v>
      </c>
      <c r="K61" s="315">
        <v>30.965976999999999</v>
      </c>
      <c r="L61" s="315">
        <v>48.367958000000002</v>
      </c>
      <c r="M61" s="315"/>
    </row>
    <row r="62" spans="1:13" s="321" customFormat="1" ht="9" customHeight="1">
      <c r="A62" s="436" t="s">
        <v>12</v>
      </c>
      <c r="B62" s="314">
        <f t="shared" si="3"/>
        <v>4081.6684279999999</v>
      </c>
      <c r="C62" s="315">
        <v>881.58612400000004</v>
      </c>
      <c r="D62" s="315">
        <v>95.849822000000003</v>
      </c>
      <c r="E62" s="315">
        <v>395.702585</v>
      </c>
      <c r="F62" s="315">
        <v>494.326143</v>
      </c>
      <c r="G62" s="315">
        <v>109.120941</v>
      </c>
      <c r="H62" s="315">
        <v>1429.6220880000001</v>
      </c>
      <c r="I62" s="315">
        <v>0</v>
      </c>
      <c r="J62" s="315">
        <v>136.82390799999999</v>
      </c>
      <c r="K62" s="315">
        <v>91.938771000000003</v>
      </c>
      <c r="L62" s="315">
        <v>446.69804599999998</v>
      </c>
      <c r="M62" s="315"/>
    </row>
    <row r="63" spans="1:13" s="321" customFormat="1" ht="9" customHeight="1">
      <c r="A63" s="436" t="s">
        <v>13</v>
      </c>
      <c r="B63" s="314">
        <f t="shared" si="3"/>
        <v>1635.3100340000001</v>
      </c>
      <c r="C63" s="315">
        <v>412.82840599999997</v>
      </c>
      <c r="D63" s="315">
        <v>74.695171000000002</v>
      </c>
      <c r="E63" s="315">
        <v>166.43280799999999</v>
      </c>
      <c r="F63" s="315">
        <v>420.74699600000002</v>
      </c>
      <c r="G63" s="315">
        <v>8.7068729999999999</v>
      </c>
      <c r="H63" s="315">
        <v>260.20827100000002</v>
      </c>
      <c r="I63" s="315">
        <v>9.9546469999999996</v>
      </c>
      <c r="J63" s="315">
        <v>61.588051999999998</v>
      </c>
      <c r="K63" s="315">
        <v>45.173862999999997</v>
      </c>
      <c r="L63" s="315">
        <v>174.97494699999999</v>
      </c>
      <c r="M63" s="315"/>
    </row>
    <row r="64" spans="1:13" s="321" customFormat="1" ht="9" customHeight="1">
      <c r="A64" s="440" t="s">
        <v>14</v>
      </c>
      <c r="B64" s="328">
        <f t="shared" si="3"/>
        <v>1725.5911370000003</v>
      </c>
      <c r="C64" s="318">
        <v>268.68311399999999</v>
      </c>
      <c r="D64" s="318">
        <v>66.316635000000005</v>
      </c>
      <c r="E64" s="318">
        <v>98.579723000000001</v>
      </c>
      <c r="F64" s="318">
        <v>249.76542799999999</v>
      </c>
      <c r="G64" s="318">
        <v>22.497955000000001</v>
      </c>
      <c r="H64" s="318">
        <v>783.17009800000005</v>
      </c>
      <c r="I64" s="318">
        <v>0</v>
      </c>
      <c r="J64" s="318">
        <v>14.252772</v>
      </c>
      <c r="K64" s="318">
        <v>12.436018000000001</v>
      </c>
      <c r="L64" s="318">
        <v>209.88939400000001</v>
      </c>
      <c r="M64" s="315"/>
    </row>
    <row r="65" spans="1:13" s="321" customFormat="1" ht="9" customHeight="1">
      <c r="A65" s="436" t="s">
        <v>15</v>
      </c>
      <c r="B65" s="314">
        <f t="shared" si="3"/>
        <v>6347.6613090000001</v>
      </c>
      <c r="C65" s="315">
        <v>1795.8957069999999</v>
      </c>
      <c r="D65" s="315">
        <v>362.38778100000002</v>
      </c>
      <c r="E65" s="315">
        <v>1219.6874150000001</v>
      </c>
      <c r="F65" s="315">
        <v>947.47190699999999</v>
      </c>
      <c r="G65" s="315">
        <v>336.03636299999999</v>
      </c>
      <c r="H65" s="315">
        <v>745.36978199999999</v>
      </c>
      <c r="I65" s="315">
        <v>7.0375999999999994E-2</v>
      </c>
      <c r="J65" s="315">
        <v>194.644936</v>
      </c>
      <c r="K65" s="315">
        <v>250.60810799999999</v>
      </c>
      <c r="L65" s="315">
        <v>495.48893399999997</v>
      </c>
      <c r="M65" s="315"/>
    </row>
    <row r="66" spans="1:13" s="321" customFormat="1" ht="9" customHeight="1">
      <c r="A66" s="436" t="s">
        <v>16</v>
      </c>
      <c r="B66" s="314">
        <f t="shared" si="3"/>
        <v>9814.6832619999986</v>
      </c>
      <c r="C66" s="315">
        <v>3244.1293019999998</v>
      </c>
      <c r="D66" s="315">
        <v>583.63133500000004</v>
      </c>
      <c r="E66" s="315">
        <v>1437.7612670000001</v>
      </c>
      <c r="F66" s="315">
        <v>738.68157099999996</v>
      </c>
      <c r="G66" s="315">
        <v>445.57045599999998</v>
      </c>
      <c r="H66" s="315">
        <v>2112.0596310000001</v>
      </c>
      <c r="I66" s="315">
        <v>3.195452</v>
      </c>
      <c r="J66" s="315">
        <v>129.255324</v>
      </c>
      <c r="K66" s="315">
        <v>621.77219500000001</v>
      </c>
      <c r="L66" s="315">
        <v>498.62672900000001</v>
      </c>
      <c r="M66" s="315"/>
    </row>
    <row r="67" spans="1:13" s="321" customFormat="1" ht="9" customHeight="1">
      <c r="A67" s="436" t="s">
        <v>17</v>
      </c>
      <c r="B67" s="314">
        <f t="shared" si="3"/>
        <v>2893.2941200000005</v>
      </c>
      <c r="C67" s="315">
        <v>715.82685400000003</v>
      </c>
      <c r="D67" s="315">
        <v>210.728362</v>
      </c>
      <c r="E67" s="315">
        <v>352.478838</v>
      </c>
      <c r="F67" s="315">
        <v>309.851112</v>
      </c>
      <c r="G67" s="315">
        <v>154.99506500000001</v>
      </c>
      <c r="H67" s="315">
        <v>821.55207800000005</v>
      </c>
      <c r="I67" s="315">
        <v>0</v>
      </c>
      <c r="J67" s="315">
        <v>26.180019000000001</v>
      </c>
      <c r="K67" s="315">
        <v>117.942425</v>
      </c>
      <c r="L67" s="315">
        <v>183.73936699999999</v>
      </c>
      <c r="M67" s="315"/>
    </row>
    <row r="68" spans="1:13" s="321" customFormat="1" ht="9" customHeight="1">
      <c r="A68" s="440" t="s">
        <v>18</v>
      </c>
      <c r="B68" s="328">
        <f t="shared" si="3"/>
        <v>1251.7431239999999</v>
      </c>
      <c r="C68" s="318">
        <v>294.98387200000002</v>
      </c>
      <c r="D68" s="318">
        <v>41.552661999999998</v>
      </c>
      <c r="E68" s="318">
        <v>125.81838999999999</v>
      </c>
      <c r="F68" s="318">
        <v>259.214654</v>
      </c>
      <c r="G68" s="318">
        <v>41.779240000000001</v>
      </c>
      <c r="H68" s="318">
        <v>398.32792999999998</v>
      </c>
      <c r="I68" s="318">
        <v>6.3607810000000002</v>
      </c>
      <c r="J68" s="318">
        <v>7.5846410000000004</v>
      </c>
      <c r="K68" s="318">
        <v>27.906186000000002</v>
      </c>
      <c r="L68" s="318">
        <v>48.214767999999999</v>
      </c>
      <c r="M68" s="315"/>
    </row>
    <row r="69" spans="1:13" s="321" customFormat="1" ht="9" customHeight="1">
      <c r="A69" s="436" t="s">
        <v>19</v>
      </c>
      <c r="B69" s="314">
        <f t="shared" si="3"/>
        <v>694.99246800000003</v>
      </c>
      <c r="C69" s="315">
        <v>221.12827300000001</v>
      </c>
      <c r="D69" s="315">
        <v>63.993298000000003</v>
      </c>
      <c r="E69" s="315">
        <v>109.014635</v>
      </c>
      <c r="F69" s="315">
        <v>87.813980000000001</v>
      </c>
      <c r="G69" s="315">
        <v>11.069948</v>
      </c>
      <c r="H69" s="315">
        <v>86.284588999999997</v>
      </c>
      <c r="I69" s="315">
        <v>0</v>
      </c>
      <c r="J69" s="315">
        <v>33.222282999999997</v>
      </c>
      <c r="K69" s="315">
        <v>23.937768999999999</v>
      </c>
      <c r="L69" s="315">
        <v>58.527692999999999</v>
      </c>
      <c r="M69" s="315"/>
    </row>
    <row r="70" spans="1:13" s="321" customFormat="1" ht="9" customHeight="1">
      <c r="A70" s="436" t="s">
        <v>20</v>
      </c>
      <c r="B70" s="314">
        <f t="shared" si="3"/>
        <v>4285.8708339999994</v>
      </c>
      <c r="C70" s="315">
        <v>1382.6251099999999</v>
      </c>
      <c r="D70" s="315">
        <v>355.56978700000002</v>
      </c>
      <c r="E70" s="315">
        <v>586.93990799999995</v>
      </c>
      <c r="F70" s="315">
        <v>450.99715500000002</v>
      </c>
      <c r="G70" s="315">
        <v>117.081918</v>
      </c>
      <c r="H70" s="315">
        <v>812.496353</v>
      </c>
      <c r="I70" s="315">
        <v>1.218844</v>
      </c>
      <c r="J70" s="315">
        <v>142.08027300000001</v>
      </c>
      <c r="K70" s="315">
        <v>134.99705599999999</v>
      </c>
      <c r="L70" s="315">
        <v>301.86443000000003</v>
      </c>
      <c r="M70" s="315"/>
    </row>
    <row r="71" spans="1:13" s="321" customFormat="1" ht="9" customHeight="1">
      <c r="A71" s="436" t="s">
        <v>21</v>
      </c>
      <c r="B71" s="314">
        <f t="shared" si="3"/>
        <v>1253.8335259999997</v>
      </c>
      <c r="C71" s="315">
        <v>361.307771</v>
      </c>
      <c r="D71" s="315">
        <v>144.77547799999999</v>
      </c>
      <c r="E71" s="315">
        <v>141.68752000000001</v>
      </c>
      <c r="F71" s="315">
        <v>138.398776</v>
      </c>
      <c r="G71" s="315">
        <v>30.571413</v>
      </c>
      <c r="H71" s="315">
        <v>179.39049800000001</v>
      </c>
      <c r="I71" s="315">
        <v>38.177585999999998</v>
      </c>
      <c r="J71" s="315">
        <v>30.561055</v>
      </c>
      <c r="K71" s="315">
        <v>41.566222000000003</v>
      </c>
      <c r="L71" s="315">
        <v>147.39720700000001</v>
      </c>
      <c r="M71" s="315"/>
    </row>
    <row r="72" spans="1:13" s="321" customFormat="1" ht="9" customHeight="1">
      <c r="A72" s="440" t="s">
        <v>22</v>
      </c>
      <c r="B72" s="328">
        <f t="shared" si="3"/>
        <v>2361.7531800000002</v>
      </c>
      <c r="C72" s="318">
        <v>528.91713500000003</v>
      </c>
      <c r="D72" s="318">
        <v>145.83801099999999</v>
      </c>
      <c r="E72" s="318">
        <v>340.362099</v>
      </c>
      <c r="F72" s="318">
        <v>364.884547</v>
      </c>
      <c r="G72" s="318">
        <v>106.801759</v>
      </c>
      <c r="H72" s="318">
        <v>567.59071200000005</v>
      </c>
      <c r="I72" s="318">
        <v>0</v>
      </c>
      <c r="J72" s="318">
        <v>26.649989000000001</v>
      </c>
      <c r="K72" s="318">
        <v>127.694557</v>
      </c>
      <c r="L72" s="318">
        <v>153.01437100000001</v>
      </c>
      <c r="M72" s="315"/>
    </row>
    <row r="73" spans="1:13" s="321" customFormat="1" ht="9" customHeight="1">
      <c r="A73" s="436" t="s">
        <v>23</v>
      </c>
      <c r="B73" s="314">
        <f t="shared" si="3"/>
        <v>1397.510788</v>
      </c>
      <c r="C73" s="315">
        <v>217.69013899999999</v>
      </c>
      <c r="D73" s="315">
        <v>28.934215999999999</v>
      </c>
      <c r="E73" s="315">
        <v>89.070738000000006</v>
      </c>
      <c r="F73" s="315">
        <v>178.68025700000001</v>
      </c>
      <c r="G73" s="315">
        <v>36.549495999999998</v>
      </c>
      <c r="H73" s="315">
        <v>757.79500399999995</v>
      </c>
      <c r="I73" s="315">
        <v>6.4609449999999997</v>
      </c>
      <c r="J73" s="315">
        <v>2.6254040000000001</v>
      </c>
      <c r="K73" s="315">
        <v>1.9857050000000001</v>
      </c>
      <c r="L73" s="315">
        <v>77.718884000000003</v>
      </c>
      <c r="M73" s="315"/>
    </row>
    <row r="74" spans="1:13" s="321" customFormat="1" ht="9" customHeight="1">
      <c r="A74" s="436" t="s">
        <v>106</v>
      </c>
      <c r="B74" s="314">
        <f t="shared" si="3"/>
        <v>1105.9371370000001</v>
      </c>
      <c r="C74" s="315">
        <v>379.02919800000001</v>
      </c>
      <c r="D74" s="315">
        <v>99.908696000000006</v>
      </c>
      <c r="E74" s="315">
        <v>178.24059700000001</v>
      </c>
      <c r="F74" s="315">
        <v>103.450534</v>
      </c>
      <c r="G74" s="315">
        <v>44.690615000000001</v>
      </c>
      <c r="H74" s="315">
        <v>244.214236</v>
      </c>
      <c r="I74" s="315">
        <v>0</v>
      </c>
      <c r="J74" s="315">
        <v>1.787577</v>
      </c>
      <c r="K74" s="315">
        <v>51.629970999999998</v>
      </c>
      <c r="L74" s="315">
        <v>2.9857130000000001</v>
      </c>
      <c r="M74" s="315"/>
    </row>
    <row r="75" spans="1:13" s="321" customFormat="1" ht="9" customHeight="1">
      <c r="A75" s="436" t="s">
        <v>25</v>
      </c>
      <c r="B75" s="314">
        <f t="shared" si="3"/>
        <v>1635.7665079999999</v>
      </c>
      <c r="C75" s="315">
        <v>442.34248100000002</v>
      </c>
      <c r="D75" s="315">
        <v>77.330952999999994</v>
      </c>
      <c r="E75" s="315">
        <v>195.89136400000001</v>
      </c>
      <c r="F75" s="315">
        <v>271.29534200000001</v>
      </c>
      <c r="G75" s="315">
        <v>20.87932</v>
      </c>
      <c r="H75" s="315">
        <v>110.112116</v>
      </c>
      <c r="I75" s="315">
        <v>0</v>
      </c>
      <c r="J75" s="315">
        <v>418.358904</v>
      </c>
      <c r="K75" s="315">
        <v>14.058960000000001</v>
      </c>
      <c r="L75" s="315">
        <v>85.497067999999999</v>
      </c>
      <c r="M75" s="315"/>
    </row>
    <row r="76" spans="1:13" s="321" customFormat="1" ht="9" customHeight="1">
      <c r="A76" s="440" t="s">
        <v>26</v>
      </c>
      <c r="B76" s="328">
        <f t="shared" si="3"/>
        <v>2059.4015589999999</v>
      </c>
      <c r="C76" s="318">
        <v>699.75658599999997</v>
      </c>
      <c r="D76" s="318">
        <v>214.050703</v>
      </c>
      <c r="E76" s="318">
        <v>209.261383</v>
      </c>
      <c r="F76" s="318">
        <v>222.621295</v>
      </c>
      <c r="G76" s="318">
        <v>51.169251000000003</v>
      </c>
      <c r="H76" s="318">
        <v>501.92264299999999</v>
      </c>
      <c r="I76" s="318">
        <v>0</v>
      </c>
      <c r="J76" s="318">
        <v>17.620525000000001</v>
      </c>
      <c r="K76" s="318">
        <v>93.703967000000006</v>
      </c>
      <c r="L76" s="318">
        <v>49.295206</v>
      </c>
      <c r="M76" s="315"/>
    </row>
    <row r="77" spans="1:13" s="321" customFormat="1" ht="9" customHeight="1">
      <c r="A77" s="436" t="s">
        <v>27</v>
      </c>
      <c r="B77" s="314">
        <f t="shared" si="3"/>
        <v>2094.6730670000002</v>
      </c>
      <c r="C77" s="315">
        <v>795.54748199999995</v>
      </c>
      <c r="D77" s="315">
        <v>197.00588200000001</v>
      </c>
      <c r="E77" s="315">
        <v>363.12132200000002</v>
      </c>
      <c r="F77" s="315">
        <v>231.58283</v>
      </c>
      <c r="G77" s="315">
        <v>75.264771999999994</v>
      </c>
      <c r="H77" s="315">
        <v>218.37166999999999</v>
      </c>
      <c r="I77" s="315">
        <v>5.3038290000000003</v>
      </c>
      <c r="J77" s="315">
        <v>1.3522350000000001</v>
      </c>
      <c r="K77" s="315">
        <v>147.62499500000001</v>
      </c>
      <c r="L77" s="315">
        <v>59.498049999999999</v>
      </c>
      <c r="M77" s="315"/>
    </row>
    <row r="78" spans="1:13" s="321" customFormat="1" ht="9" customHeight="1">
      <c r="A78" s="436" t="s">
        <v>28</v>
      </c>
      <c r="B78" s="314">
        <f t="shared" si="3"/>
        <v>2962.5096010000002</v>
      </c>
      <c r="C78" s="315">
        <v>456.64107999999999</v>
      </c>
      <c r="D78" s="315">
        <v>70.099485000000001</v>
      </c>
      <c r="E78" s="315">
        <v>94.891844000000006</v>
      </c>
      <c r="F78" s="315">
        <v>738.74401</v>
      </c>
      <c r="G78" s="315">
        <v>61.523308</v>
      </c>
      <c r="H78" s="315">
        <v>625.74265800000001</v>
      </c>
      <c r="I78" s="315">
        <v>20.649462</v>
      </c>
      <c r="J78" s="315">
        <v>616.38717699999995</v>
      </c>
      <c r="K78" s="315">
        <v>0</v>
      </c>
      <c r="L78" s="315">
        <v>277.83057700000001</v>
      </c>
      <c r="M78" s="315"/>
    </row>
    <row r="79" spans="1:13" s="321" customFormat="1" ht="9" customHeight="1">
      <c r="A79" s="436" t="s">
        <v>29</v>
      </c>
      <c r="B79" s="314">
        <f t="shared" si="3"/>
        <v>2732.2414789999998</v>
      </c>
      <c r="C79" s="315">
        <v>432.01614599999999</v>
      </c>
      <c r="D79" s="315">
        <v>156.70305099999999</v>
      </c>
      <c r="E79" s="315">
        <v>558.92427399999997</v>
      </c>
      <c r="F79" s="315">
        <v>202.88093000000001</v>
      </c>
      <c r="G79" s="315">
        <v>115.597419</v>
      </c>
      <c r="H79" s="315">
        <v>807.33582799999999</v>
      </c>
      <c r="I79" s="315">
        <v>0</v>
      </c>
      <c r="J79" s="315">
        <v>44.831909000000003</v>
      </c>
      <c r="K79" s="315">
        <v>102.094376</v>
      </c>
      <c r="L79" s="315">
        <v>311.85754600000001</v>
      </c>
      <c r="M79" s="315"/>
    </row>
    <row r="80" spans="1:13" s="321" customFormat="1" ht="9" customHeight="1">
      <c r="A80" s="440" t="s">
        <v>30</v>
      </c>
      <c r="B80" s="328">
        <f t="shared" si="3"/>
        <v>790.91434800000013</v>
      </c>
      <c r="C80" s="318">
        <v>135.09390999999999</v>
      </c>
      <c r="D80" s="318">
        <v>36.985142000000003</v>
      </c>
      <c r="E80" s="318">
        <v>56.765188999999999</v>
      </c>
      <c r="F80" s="318">
        <v>184.24160599999999</v>
      </c>
      <c r="G80" s="318">
        <v>36.683359000000003</v>
      </c>
      <c r="H80" s="318">
        <v>266.14105699999999</v>
      </c>
      <c r="I80" s="318">
        <v>0.151556</v>
      </c>
      <c r="J80" s="318">
        <v>24.156507999999999</v>
      </c>
      <c r="K80" s="318">
        <v>0.17168</v>
      </c>
      <c r="L80" s="318">
        <v>50.524341</v>
      </c>
      <c r="M80" s="315"/>
    </row>
    <row r="81" spans="1:13" s="321" customFormat="1" ht="9" customHeight="1">
      <c r="A81" s="436" t="s">
        <v>31</v>
      </c>
      <c r="B81" s="329">
        <f t="shared" si="3"/>
        <v>2792.8367549999998</v>
      </c>
      <c r="C81" s="315">
        <v>1170.064161</v>
      </c>
      <c r="D81" s="315">
        <v>204.94632300000001</v>
      </c>
      <c r="E81" s="315">
        <v>767.06750999999997</v>
      </c>
      <c r="F81" s="315">
        <v>136.73179300000001</v>
      </c>
      <c r="G81" s="315">
        <v>47.760461999999997</v>
      </c>
      <c r="H81" s="315">
        <v>249.262327</v>
      </c>
      <c r="I81" s="315">
        <v>8.0305</v>
      </c>
      <c r="J81" s="315">
        <v>117.680442</v>
      </c>
      <c r="K81" s="315">
        <v>72.013627999999997</v>
      </c>
      <c r="L81" s="315">
        <v>19.279609000000001</v>
      </c>
      <c r="M81" s="315"/>
    </row>
    <row r="82" spans="1:13" s="321" customFormat="1" ht="9" customHeight="1">
      <c r="A82" s="436" t="s">
        <v>32</v>
      </c>
      <c r="B82" s="314">
        <f t="shared" si="3"/>
        <v>824.32999499999994</v>
      </c>
      <c r="C82" s="315">
        <v>234.96077700000001</v>
      </c>
      <c r="D82" s="315">
        <v>63.124879999999997</v>
      </c>
      <c r="E82" s="315">
        <v>106.78804</v>
      </c>
      <c r="F82" s="315">
        <v>118.188894</v>
      </c>
      <c r="G82" s="315">
        <v>16.879591000000001</v>
      </c>
      <c r="H82" s="315">
        <v>232.666687</v>
      </c>
      <c r="I82" s="315">
        <v>0</v>
      </c>
      <c r="J82" s="315">
        <v>9.5561220000000002</v>
      </c>
      <c r="K82" s="315">
        <v>13.075431999999999</v>
      </c>
      <c r="L82" s="315">
        <v>29.089572</v>
      </c>
      <c r="M82" s="315"/>
    </row>
    <row r="83" spans="1:13" s="321" customFormat="1" ht="9" customHeight="1">
      <c r="A83" s="436" t="s">
        <v>33</v>
      </c>
      <c r="B83" s="329">
        <f t="shared" si="3"/>
        <v>1446.4870819999999</v>
      </c>
      <c r="C83" s="315">
        <v>286.41815000000003</v>
      </c>
      <c r="D83" s="315">
        <v>58.786687999999998</v>
      </c>
      <c r="E83" s="315">
        <v>108.15000499999999</v>
      </c>
      <c r="F83" s="315">
        <v>428.87232899999998</v>
      </c>
      <c r="G83" s="315">
        <v>53.231231999999999</v>
      </c>
      <c r="H83" s="315">
        <v>246.980763</v>
      </c>
      <c r="I83" s="315">
        <v>47.964570999999999</v>
      </c>
      <c r="J83" s="315">
        <v>94.520697999999996</v>
      </c>
      <c r="K83" s="315">
        <v>29.156516</v>
      </c>
      <c r="L83" s="315">
        <v>92.406130000000005</v>
      </c>
      <c r="M83" s="315"/>
    </row>
    <row r="84" spans="1:13" s="321" customFormat="1" ht="9" customHeight="1">
      <c r="A84" s="442"/>
      <c r="B84" s="316"/>
      <c r="C84" s="316"/>
      <c r="D84" s="316"/>
      <c r="E84" s="316"/>
      <c r="F84" s="316"/>
      <c r="G84" s="316"/>
      <c r="H84" s="316"/>
      <c r="I84" s="316"/>
      <c r="J84" s="316"/>
      <c r="K84" s="316"/>
      <c r="L84" s="316"/>
      <c r="M84" s="315"/>
    </row>
    <row r="85" spans="1:13" s="321" customFormat="1" ht="9" customHeight="1">
      <c r="A85" s="333">
        <v>2000</v>
      </c>
      <c r="B85" s="407"/>
      <c r="C85" s="407"/>
      <c r="D85" s="407"/>
      <c r="E85" s="407"/>
      <c r="F85" s="410"/>
      <c r="G85" s="407"/>
      <c r="H85" s="407"/>
      <c r="I85" s="407"/>
      <c r="J85" s="407"/>
      <c r="K85" s="407"/>
      <c r="L85" s="407"/>
      <c r="M85" s="410"/>
    </row>
    <row r="86" spans="1:13" s="321" customFormat="1" ht="9" customHeight="1">
      <c r="A86" s="333" t="s">
        <v>1</v>
      </c>
      <c r="B86" s="407">
        <f>SUM(B88:B118)</f>
        <v>85349.432999999975</v>
      </c>
      <c r="C86" s="407">
        <f t="shared" ref="C86:L86" si="4">SUM(C88:C118)</f>
        <v>25948.038202999996</v>
      </c>
      <c r="D86" s="407">
        <f t="shared" si="4"/>
        <v>5058.0276839999997</v>
      </c>
      <c r="E86" s="407">
        <f t="shared" si="4"/>
        <v>11056.250129</v>
      </c>
      <c r="F86" s="407">
        <f t="shared" si="4"/>
        <v>10005.784491</v>
      </c>
      <c r="G86" s="407">
        <f t="shared" si="4"/>
        <v>2326.0647779999995</v>
      </c>
      <c r="H86" s="407">
        <f t="shared" si="4"/>
        <v>19951.616245999998</v>
      </c>
      <c r="I86" s="407">
        <f t="shared" si="4"/>
        <v>220.26628700000001</v>
      </c>
      <c r="J86" s="407">
        <f t="shared" si="4"/>
        <v>3560.2267819999997</v>
      </c>
      <c r="K86" s="407">
        <f t="shared" si="4"/>
        <v>2752.2078920000004</v>
      </c>
      <c r="L86" s="407">
        <f t="shared" si="4"/>
        <v>4470.9505080000008</v>
      </c>
      <c r="M86" s="410"/>
    </row>
    <row r="87" spans="1:13" s="321" customFormat="1" ht="3.6" customHeight="1">
      <c r="A87" s="333"/>
      <c r="B87" s="407"/>
      <c r="C87" s="407"/>
      <c r="D87" s="407"/>
      <c r="E87" s="407"/>
      <c r="F87" s="407"/>
      <c r="G87" s="407"/>
      <c r="H87" s="407"/>
      <c r="I87" s="407"/>
      <c r="J87" s="407"/>
      <c r="K87" s="407"/>
      <c r="L87" s="304"/>
      <c r="M87" s="410"/>
    </row>
    <row r="88" spans="1:13" s="321" customFormat="1" ht="9" customHeight="1">
      <c r="A88" s="436" t="s">
        <v>104</v>
      </c>
      <c r="B88" s="314">
        <f>SUM(C88:L88)</f>
        <v>1106.1281979999999</v>
      </c>
      <c r="C88" s="315">
        <v>416.17239000000001</v>
      </c>
      <c r="D88" s="315">
        <v>60.436934000000001</v>
      </c>
      <c r="E88" s="305">
        <v>118.25287299999999</v>
      </c>
      <c r="F88" s="315">
        <v>58.145207999999997</v>
      </c>
      <c r="G88" s="315">
        <v>39.880243999999998</v>
      </c>
      <c r="H88" s="305">
        <v>367.38513399999999</v>
      </c>
      <c r="I88" s="315">
        <v>0.19369500000000001</v>
      </c>
      <c r="J88" s="315">
        <v>2.1312289999999998</v>
      </c>
      <c r="K88" s="315">
        <v>16.471934999999998</v>
      </c>
      <c r="L88" s="315">
        <v>27.058555999999999</v>
      </c>
      <c r="M88" s="315"/>
    </row>
    <row r="89" spans="1:13" s="321" customFormat="1" ht="9" customHeight="1">
      <c r="A89" s="436" t="s">
        <v>3</v>
      </c>
      <c r="B89" s="314">
        <f t="shared" ref="B89:B118" si="5">SUM(C89:L89)</f>
        <v>3721.3258509999996</v>
      </c>
      <c r="C89" s="315">
        <v>1516.830653</v>
      </c>
      <c r="D89" s="315">
        <v>181.190313</v>
      </c>
      <c r="E89" s="305">
        <v>354.039379</v>
      </c>
      <c r="F89" s="315">
        <v>312.66093899999998</v>
      </c>
      <c r="G89" s="315">
        <v>80.206337000000005</v>
      </c>
      <c r="H89" s="305">
        <v>344.59027200000003</v>
      </c>
      <c r="I89" s="315">
        <v>2.4553999999999999E-2</v>
      </c>
      <c r="J89" s="315">
        <v>730.52587700000004</v>
      </c>
      <c r="K89" s="315">
        <v>87.826858999999999</v>
      </c>
      <c r="L89" s="315">
        <v>113.430668</v>
      </c>
      <c r="M89" s="315"/>
    </row>
    <row r="90" spans="1:13" s="321" customFormat="1" ht="9" customHeight="1">
      <c r="A90" s="436" t="s">
        <v>105</v>
      </c>
      <c r="B90" s="314">
        <f t="shared" si="5"/>
        <v>760.31097199999999</v>
      </c>
      <c r="C90" s="315">
        <v>387.30726800000002</v>
      </c>
      <c r="D90" s="315">
        <v>72.506955000000005</v>
      </c>
      <c r="E90" s="305">
        <v>82.803782999999996</v>
      </c>
      <c r="F90" s="315">
        <v>27.170043</v>
      </c>
      <c r="G90" s="315">
        <v>22.328714999999999</v>
      </c>
      <c r="H90" s="305">
        <v>68.306509000000005</v>
      </c>
      <c r="I90" s="315">
        <v>0</v>
      </c>
      <c r="J90" s="305">
        <v>13.588708</v>
      </c>
      <c r="K90" s="315">
        <v>70.226078999999999</v>
      </c>
      <c r="L90" s="315">
        <v>16.072911999999999</v>
      </c>
      <c r="M90" s="315"/>
    </row>
    <row r="91" spans="1:13" s="321" customFormat="1" ht="9" customHeight="1">
      <c r="A91" s="440" t="s">
        <v>5</v>
      </c>
      <c r="B91" s="328">
        <f t="shared" si="5"/>
        <v>1046.7646319999999</v>
      </c>
      <c r="C91" s="318">
        <v>316.14442200000002</v>
      </c>
      <c r="D91" s="318">
        <v>70.226170999999994</v>
      </c>
      <c r="E91" s="323">
        <v>167.60574800000001</v>
      </c>
      <c r="F91" s="318">
        <v>197.576269</v>
      </c>
      <c r="G91" s="318">
        <v>18.028691999999999</v>
      </c>
      <c r="H91" s="323">
        <v>223.36815899999999</v>
      </c>
      <c r="I91" s="318">
        <v>0</v>
      </c>
      <c r="J91" s="323">
        <v>13.66085</v>
      </c>
      <c r="K91" s="318">
        <v>14.881954</v>
      </c>
      <c r="L91" s="318">
        <v>25.272366999999999</v>
      </c>
      <c r="M91" s="315"/>
    </row>
    <row r="92" spans="1:13" s="321" customFormat="1" ht="9" customHeight="1">
      <c r="A92" s="436" t="s">
        <v>6</v>
      </c>
      <c r="B92" s="314">
        <f t="shared" si="5"/>
        <v>2182.7515520000006</v>
      </c>
      <c r="C92" s="315">
        <v>730.63656200000003</v>
      </c>
      <c r="D92" s="315">
        <v>173.863868</v>
      </c>
      <c r="E92" s="305">
        <v>390.680994</v>
      </c>
      <c r="F92" s="315">
        <v>381.19028800000001</v>
      </c>
      <c r="G92" s="315">
        <v>46.732418000000003</v>
      </c>
      <c r="H92" s="305">
        <v>327.29654900000003</v>
      </c>
      <c r="I92" s="315">
        <v>16.556657999999999</v>
      </c>
      <c r="J92" s="305">
        <v>10.848604999999999</v>
      </c>
      <c r="K92" s="315">
        <v>53.467443000000003</v>
      </c>
      <c r="L92" s="315">
        <v>51.478166999999999</v>
      </c>
      <c r="M92" s="315"/>
    </row>
    <row r="93" spans="1:13" s="321" customFormat="1" ht="9" customHeight="1">
      <c r="A93" s="436" t="s">
        <v>7</v>
      </c>
      <c r="B93" s="314">
        <f t="shared" si="5"/>
        <v>745.20453099999997</v>
      </c>
      <c r="C93" s="315">
        <v>327.64247</v>
      </c>
      <c r="D93" s="315">
        <v>45.645223000000001</v>
      </c>
      <c r="E93" s="305">
        <v>69.421453</v>
      </c>
      <c r="F93" s="315">
        <v>105.17046999999999</v>
      </c>
      <c r="G93" s="315">
        <v>25.265153000000002</v>
      </c>
      <c r="H93" s="305">
        <v>120.434141</v>
      </c>
      <c r="I93" s="315">
        <v>0</v>
      </c>
      <c r="J93" s="305">
        <v>4.9979560000000003</v>
      </c>
      <c r="K93" s="315">
        <v>22.653184</v>
      </c>
      <c r="L93" s="315">
        <v>23.974481000000001</v>
      </c>
      <c r="M93" s="315"/>
    </row>
    <row r="94" spans="1:13" s="321" customFormat="1" ht="9" customHeight="1">
      <c r="A94" s="436" t="s">
        <v>8</v>
      </c>
      <c r="B94" s="314">
        <f t="shared" si="5"/>
        <v>2344.6642380000003</v>
      </c>
      <c r="C94" s="315">
        <v>623.40365099999997</v>
      </c>
      <c r="D94" s="315">
        <v>241.33168499999999</v>
      </c>
      <c r="E94" s="305">
        <v>314.72842400000002</v>
      </c>
      <c r="F94" s="315">
        <v>246.68990400000001</v>
      </c>
      <c r="G94" s="315">
        <v>58.866031</v>
      </c>
      <c r="H94" s="305">
        <v>489.35391499999997</v>
      </c>
      <c r="I94" s="315">
        <v>1.7172799999999999</v>
      </c>
      <c r="J94" s="315">
        <v>1.056209</v>
      </c>
      <c r="K94" s="315">
        <v>14.688867999999999</v>
      </c>
      <c r="L94" s="315">
        <v>352.82827099999997</v>
      </c>
      <c r="M94" s="315"/>
    </row>
    <row r="95" spans="1:13" s="321" customFormat="1" ht="9" customHeight="1">
      <c r="A95" s="440" t="s">
        <v>9</v>
      </c>
      <c r="B95" s="328">
        <f t="shared" si="5"/>
        <v>4060.6695259999997</v>
      </c>
      <c r="C95" s="318">
        <v>1080.3289990000001</v>
      </c>
      <c r="D95" s="318">
        <v>241.86073999999999</v>
      </c>
      <c r="E95" s="323">
        <v>488.02008000000001</v>
      </c>
      <c r="F95" s="318">
        <v>460.65106400000002</v>
      </c>
      <c r="G95" s="318">
        <v>135.989937</v>
      </c>
      <c r="H95" s="323">
        <v>722.32820400000003</v>
      </c>
      <c r="I95" s="318">
        <v>3.5000000000000001E-3</v>
      </c>
      <c r="J95" s="323">
        <v>666.05753800000002</v>
      </c>
      <c r="K95" s="318">
        <v>105.696657</v>
      </c>
      <c r="L95" s="318">
        <v>159.73280700000001</v>
      </c>
      <c r="M95" s="315"/>
    </row>
    <row r="96" spans="1:13" s="321" customFormat="1" ht="9" customHeight="1">
      <c r="A96" s="436" t="s">
        <v>11</v>
      </c>
      <c r="B96" s="314">
        <f t="shared" si="5"/>
        <v>1490.947823</v>
      </c>
      <c r="C96" s="315">
        <v>436.271635</v>
      </c>
      <c r="D96" s="315">
        <v>90.102031999999994</v>
      </c>
      <c r="E96" s="305">
        <v>218.03957299999999</v>
      </c>
      <c r="F96" s="315">
        <v>163.60821200000001</v>
      </c>
      <c r="G96" s="315">
        <v>34.123069999999998</v>
      </c>
      <c r="H96" s="305">
        <v>498.169015</v>
      </c>
      <c r="I96" s="315">
        <v>0</v>
      </c>
      <c r="J96" s="315">
        <v>0.32500000000000001</v>
      </c>
      <c r="K96" s="315">
        <v>39.405338999999998</v>
      </c>
      <c r="L96" s="315">
        <v>10.903947000000001</v>
      </c>
      <c r="M96" s="315"/>
    </row>
    <row r="97" spans="1:13" s="321" customFormat="1" ht="9" customHeight="1">
      <c r="A97" s="436" t="s">
        <v>12</v>
      </c>
      <c r="B97" s="314">
        <f t="shared" si="5"/>
        <v>4643.4244589999989</v>
      </c>
      <c r="C97" s="315">
        <v>1191.5013550000001</v>
      </c>
      <c r="D97" s="315">
        <v>211.498762</v>
      </c>
      <c r="E97" s="305">
        <v>379.03142000000003</v>
      </c>
      <c r="F97" s="315">
        <v>466.13446199999998</v>
      </c>
      <c r="G97" s="315">
        <v>83.879901000000004</v>
      </c>
      <c r="H97" s="305">
        <v>1845.571457</v>
      </c>
      <c r="I97" s="315">
        <v>1</v>
      </c>
      <c r="J97" s="305">
        <v>16.181404000000001</v>
      </c>
      <c r="K97" s="315">
        <v>100.92657699999999</v>
      </c>
      <c r="L97" s="315">
        <v>347.69912099999999</v>
      </c>
      <c r="M97" s="315"/>
    </row>
    <row r="98" spans="1:13" s="321" customFormat="1" ht="9" customHeight="1">
      <c r="A98" s="436" t="s">
        <v>13</v>
      </c>
      <c r="B98" s="314">
        <f t="shared" si="5"/>
        <v>2603.9886219999999</v>
      </c>
      <c r="C98" s="315">
        <v>630.017921</v>
      </c>
      <c r="D98" s="315">
        <v>108.092811</v>
      </c>
      <c r="E98" s="305">
        <v>141.16684799999999</v>
      </c>
      <c r="F98" s="315">
        <v>607.23436300000003</v>
      </c>
      <c r="G98" s="315">
        <v>33.955655</v>
      </c>
      <c r="H98" s="305">
        <v>538.36938299999997</v>
      </c>
      <c r="I98" s="315">
        <v>0.60699999999999998</v>
      </c>
      <c r="J98" s="305">
        <v>45.308298999999998</v>
      </c>
      <c r="K98" s="315">
        <v>217.62247600000001</v>
      </c>
      <c r="L98" s="315">
        <v>281.61386599999997</v>
      </c>
      <c r="M98" s="315"/>
    </row>
    <row r="99" spans="1:13" s="321" customFormat="1" ht="9" customHeight="1">
      <c r="A99" s="440" t="s">
        <v>14</v>
      </c>
      <c r="B99" s="328">
        <f t="shared" si="5"/>
        <v>1973.6226450000001</v>
      </c>
      <c r="C99" s="318">
        <v>441.25920400000001</v>
      </c>
      <c r="D99" s="318">
        <v>89.557924</v>
      </c>
      <c r="E99" s="318">
        <v>158.54534100000001</v>
      </c>
      <c r="F99" s="318">
        <v>399.28254299999998</v>
      </c>
      <c r="G99" s="318">
        <v>59.316828000000001</v>
      </c>
      <c r="H99" s="318">
        <v>755.43772899999999</v>
      </c>
      <c r="I99" s="318">
        <v>0</v>
      </c>
      <c r="J99" s="318">
        <v>5.3318479999999999</v>
      </c>
      <c r="K99" s="318">
        <v>21.320474000000001</v>
      </c>
      <c r="L99" s="318">
        <v>43.570754000000001</v>
      </c>
      <c r="M99" s="315"/>
    </row>
    <row r="100" spans="1:13" s="321" customFormat="1" ht="9" customHeight="1">
      <c r="A100" s="436" t="s">
        <v>15</v>
      </c>
      <c r="B100" s="314">
        <f t="shared" si="5"/>
        <v>7105.7669220000007</v>
      </c>
      <c r="C100" s="315">
        <v>2158.8971550000001</v>
      </c>
      <c r="D100" s="315">
        <v>369.28477500000002</v>
      </c>
      <c r="E100" s="315">
        <v>1305.227153</v>
      </c>
      <c r="F100" s="315">
        <v>888.13814500000001</v>
      </c>
      <c r="G100" s="315">
        <v>186.771772</v>
      </c>
      <c r="H100" s="315">
        <v>1621.17794</v>
      </c>
      <c r="I100" s="315">
        <v>0</v>
      </c>
      <c r="J100" s="315">
        <v>16.832985000000001</v>
      </c>
      <c r="K100" s="315">
        <v>140.85733400000001</v>
      </c>
      <c r="L100" s="315">
        <v>418.57966299999998</v>
      </c>
      <c r="M100" s="315"/>
    </row>
    <row r="101" spans="1:13" s="321" customFormat="1" ht="9" customHeight="1">
      <c r="A101" s="436" t="s">
        <v>16</v>
      </c>
      <c r="B101" s="314">
        <f t="shared" si="5"/>
        <v>11252.519692000002</v>
      </c>
      <c r="C101" s="315">
        <v>4032.7042080000001</v>
      </c>
      <c r="D101" s="315">
        <v>634.89540799999997</v>
      </c>
      <c r="E101" s="305">
        <v>1415.0416729999999</v>
      </c>
      <c r="F101" s="315">
        <v>1067.6216830000001</v>
      </c>
      <c r="G101" s="315">
        <v>345.66967799999998</v>
      </c>
      <c r="H101" s="305">
        <v>2033.613797</v>
      </c>
      <c r="I101" s="315">
        <v>0.05</v>
      </c>
      <c r="J101" s="315">
        <v>0.55786000000000002</v>
      </c>
      <c r="K101" s="315">
        <v>714.31280300000003</v>
      </c>
      <c r="L101" s="315">
        <v>1008.052582</v>
      </c>
      <c r="M101" s="315"/>
    </row>
    <row r="102" spans="1:13" s="321" customFormat="1" ht="9" customHeight="1">
      <c r="A102" s="436" t="s">
        <v>17</v>
      </c>
      <c r="B102" s="314">
        <f t="shared" si="5"/>
        <v>3713.371576</v>
      </c>
      <c r="C102" s="315">
        <v>958.81926299999998</v>
      </c>
      <c r="D102" s="315">
        <v>275.28950900000001</v>
      </c>
      <c r="E102" s="305">
        <v>441.091903</v>
      </c>
      <c r="F102" s="315">
        <v>372.99224500000003</v>
      </c>
      <c r="G102" s="315">
        <v>140.024641</v>
      </c>
      <c r="H102" s="305">
        <v>1231.8343950000001</v>
      </c>
      <c r="I102" s="315">
        <v>12.222519</v>
      </c>
      <c r="J102" s="305">
        <v>24.176561</v>
      </c>
      <c r="K102" s="315">
        <v>70.476112000000001</v>
      </c>
      <c r="L102" s="315">
        <v>186.44442799999999</v>
      </c>
      <c r="M102" s="315"/>
    </row>
    <row r="103" spans="1:13" s="321" customFormat="1" ht="9" customHeight="1">
      <c r="A103" s="440" t="s">
        <v>18</v>
      </c>
      <c r="B103" s="328">
        <f t="shared" si="5"/>
        <v>1388.4317230000001</v>
      </c>
      <c r="C103" s="318">
        <v>383.00780800000001</v>
      </c>
      <c r="D103" s="318">
        <v>43.410347999999999</v>
      </c>
      <c r="E103" s="323">
        <v>144.442409</v>
      </c>
      <c r="F103" s="318">
        <v>299.44183900000002</v>
      </c>
      <c r="G103" s="318">
        <v>18.925778000000001</v>
      </c>
      <c r="H103" s="323">
        <v>443.70626800000002</v>
      </c>
      <c r="I103" s="318">
        <v>8.3647430000000007</v>
      </c>
      <c r="J103" s="323">
        <v>2.5564800000000001</v>
      </c>
      <c r="K103" s="318">
        <v>18.048698999999999</v>
      </c>
      <c r="L103" s="318">
        <v>26.527350999999999</v>
      </c>
      <c r="M103" s="315"/>
    </row>
    <row r="104" spans="1:13" s="321" customFormat="1" ht="9" customHeight="1">
      <c r="A104" s="436" t="s">
        <v>19</v>
      </c>
      <c r="B104" s="314">
        <f t="shared" si="5"/>
        <v>988.13825299999996</v>
      </c>
      <c r="C104" s="315">
        <v>310.81774100000001</v>
      </c>
      <c r="D104" s="315">
        <v>78.086045999999996</v>
      </c>
      <c r="E104" s="305">
        <v>124.020858</v>
      </c>
      <c r="F104" s="315">
        <v>163.191968</v>
      </c>
      <c r="G104" s="315">
        <v>26.608892999999998</v>
      </c>
      <c r="H104" s="305">
        <v>163.20217500000001</v>
      </c>
      <c r="I104" s="315">
        <v>28.268225999999999</v>
      </c>
      <c r="J104" s="305">
        <v>2.3201160000000001</v>
      </c>
      <c r="K104" s="315">
        <v>8.6379009999999994</v>
      </c>
      <c r="L104" s="315">
        <v>82.984329000000002</v>
      </c>
      <c r="M104" s="315"/>
    </row>
    <row r="105" spans="1:13" s="321" customFormat="1" ht="9" customHeight="1">
      <c r="A105" s="436" t="s">
        <v>20</v>
      </c>
      <c r="B105" s="314">
        <f t="shared" si="5"/>
        <v>5132.1148529999991</v>
      </c>
      <c r="C105" s="315">
        <v>1723.00136</v>
      </c>
      <c r="D105" s="315">
        <v>457.25526200000002</v>
      </c>
      <c r="E105" s="305">
        <v>742.62646800000005</v>
      </c>
      <c r="F105" s="315">
        <v>377.06232499999999</v>
      </c>
      <c r="G105" s="315">
        <v>117.474071</v>
      </c>
      <c r="H105" s="305">
        <v>1076.1074349999999</v>
      </c>
      <c r="I105" s="315">
        <v>6.7495099999999999</v>
      </c>
      <c r="J105" s="305">
        <v>264.75991599999998</v>
      </c>
      <c r="K105" s="315">
        <v>157.696561</v>
      </c>
      <c r="L105" s="315">
        <v>209.381945</v>
      </c>
      <c r="M105" s="315"/>
    </row>
    <row r="106" spans="1:13" s="321" customFormat="1" ht="9" customHeight="1">
      <c r="A106" s="436" t="s">
        <v>21</v>
      </c>
      <c r="B106" s="314">
        <f t="shared" si="5"/>
        <v>1776.4272420000002</v>
      </c>
      <c r="C106" s="315">
        <v>469.82289700000001</v>
      </c>
      <c r="D106" s="315">
        <v>43.898738999999999</v>
      </c>
      <c r="E106" s="305">
        <v>334.78844800000002</v>
      </c>
      <c r="F106" s="315">
        <v>188.470776</v>
      </c>
      <c r="G106" s="315">
        <v>31.510739000000001</v>
      </c>
      <c r="H106" s="305">
        <v>408.79478599999999</v>
      </c>
      <c r="I106" s="315">
        <v>74.339645000000004</v>
      </c>
      <c r="J106" s="315">
        <v>8.2878279999999993</v>
      </c>
      <c r="K106" s="315">
        <v>39.605189000000003</v>
      </c>
      <c r="L106" s="315">
        <v>176.90819500000001</v>
      </c>
      <c r="M106" s="315"/>
    </row>
    <row r="107" spans="1:13" s="321" customFormat="1" ht="9" customHeight="1">
      <c r="A107" s="440" t="s">
        <v>22</v>
      </c>
      <c r="B107" s="328">
        <f t="shared" si="5"/>
        <v>3051.5885200000002</v>
      </c>
      <c r="C107" s="318">
        <v>754.51434300000005</v>
      </c>
      <c r="D107" s="318">
        <v>210.114756</v>
      </c>
      <c r="E107" s="323">
        <v>478.60119800000001</v>
      </c>
      <c r="F107" s="318">
        <v>527.58554400000003</v>
      </c>
      <c r="G107" s="318">
        <v>93.168311000000003</v>
      </c>
      <c r="H107" s="323">
        <v>653.73949700000003</v>
      </c>
      <c r="I107" s="318">
        <v>8.8195429999999995</v>
      </c>
      <c r="J107" s="318">
        <v>47.511757000000003</v>
      </c>
      <c r="K107" s="318">
        <v>144.92629400000001</v>
      </c>
      <c r="L107" s="318">
        <v>132.60727700000001</v>
      </c>
      <c r="M107" s="315"/>
    </row>
    <row r="108" spans="1:13" s="321" customFormat="1" ht="9" customHeight="1">
      <c r="A108" s="436" t="s">
        <v>23</v>
      </c>
      <c r="B108" s="314">
        <f t="shared" si="5"/>
        <v>1675.641093</v>
      </c>
      <c r="C108" s="315">
        <v>310.02095700000001</v>
      </c>
      <c r="D108" s="315">
        <v>31.173914</v>
      </c>
      <c r="E108" s="305">
        <v>87.831415000000007</v>
      </c>
      <c r="F108" s="315">
        <v>181.056398</v>
      </c>
      <c r="G108" s="315">
        <v>26.439544999999999</v>
      </c>
      <c r="H108" s="305">
        <v>944.56846399999995</v>
      </c>
      <c r="I108" s="315">
        <v>0.28256900000000001</v>
      </c>
      <c r="J108" s="315">
        <v>3.8596370000000002</v>
      </c>
      <c r="K108" s="315">
        <v>1.9434929999999999</v>
      </c>
      <c r="L108" s="315">
        <v>88.464701000000005</v>
      </c>
      <c r="M108" s="315"/>
    </row>
    <row r="109" spans="1:13" s="321" customFormat="1" ht="9" customHeight="1">
      <c r="A109" s="436" t="s">
        <v>106</v>
      </c>
      <c r="B109" s="314">
        <f t="shared" si="5"/>
        <v>1350.378876</v>
      </c>
      <c r="C109" s="315">
        <v>502.82935199999997</v>
      </c>
      <c r="D109" s="315">
        <v>112.581402</v>
      </c>
      <c r="E109" s="305">
        <v>218.352904</v>
      </c>
      <c r="F109" s="315">
        <v>143.175275</v>
      </c>
      <c r="G109" s="315">
        <v>43.442394999999998</v>
      </c>
      <c r="H109" s="305">
        <v>246.17833099999999</v>
      </c>
      <c r="I109" s="315">
        <v>0</v>
      </c>
      <c r="J109" s="305">
        <v>2.3612630000000001</v>
      </c>
      <c r="K109" s="315">
        <v>54.580367000000003</v>
      </c>
      <c r="L109" s="315">
        <v>26.877586999999998</v>
      </c>
      <c r="M109" s="315"/>
    </row>
    <row r="110" spans="1:13" s="321" customFormat="1" ht="9" customHeight="1">
      <c r="A110" s="436" t="s">
        <v>25</v>
      </c>
      <c r="B110" s="314">
        <f t="shared" si="5"/>
        <v>2178.247378</v>
      </c>
      <c r="C110" s="315">
        <v>553.46163200000001</v>
      </c>
      <c r="D110" s="315">
        <v>85.839817999999994</v>
      </c>
      <c r="E110" s="305">
        <v>217.308719</v>
      </c>
      <c r="F110" s="315">
        <v>261.80343199999999</v>
      </c>
      <c r="G110" s="315">
        <v>20.776471999999998</v>
      </c>
      <c r="H110" s="305">
        <v>651.22330099999999</v>
      </c>
      <c r="I110" s="315">
        <v>0</v>
      </c>
      <c r="J110" s="305">
        <v>276.62278700000002</v>
      </c>
      <c r="K110" s="315">
        <v>19.256205999999999</v>
      </c>
      <c r="L110" s="315">
        <v>91.955010999999999</v>
      </c>
      <c r="M110" s="315"/>
    </row>
    <row r="111" spans="1:13" s="321" customFormat="1" ht="9" customHeight="1">
      <c r="A111" s="440" t="s">
        <v>26</v>
      </c>
      <c r="B111" s="328">
        <f t="shared" si="5"/>
        <v>2458.6545120000001</v>
      </c>
      <c r="C111" s="318">
        <v>894.25825899999995</v>
      </c>
      <c r="D111" s="318">
        <v>229.30276799999999</v>
      </c>
      <c r="E111" s="318">
        <v>314.97967799999998</v>
      </c>
      <c r="F111" s="318">
        <v>212.77143899999999</v>
      </c>
      <c r="G111" s="318">
        <v>71.882698000000005</v>
      </c>
      <c r="H111" s="318">
        <v>514.60023899999999</v>
      </c>
      <c r="I111" s="318">
        <v>0</v>
      </c>
      <c r="J111" s="318">
        <v>51.464241000000001</v>
      </c>
      <c r="K111" s="318">
        <v>140.27435399999999</v>
      </c>
      <c r="L111" s="318">
        <v>29.120836000000001</v>
      </c>
      <c r="M111" s="315"/>
    </row>
    <row r="112" spans="1:13" s="321" customFormat="1" ht="9" customHeight="1">
      <c r="A112" s="436" t="s">
        <v>27</v>
      </c>
      <c r="B112" s="314">
        <f t="shared" si="5"/>
        <v>2461.2468890000005</v>
      </c>
      <c r="C112" s="315">
        <v>1021.415798</v>
      </c>
      <c r="D112" s="315">
        <v>217.172189</v>
      </c>
      <c r="E112" s="305">
        <v>374.28029800000002</v>
      </c>
      <c r="F112" s="315">
        <v>243.20953900000001</v>
      </c>
      <c r="G112" s="315">
        <v>58.730089999999997</v>
      </c>
      <c r="H112" s="305">
        <v>308.302547</v>
      </c>
      <c r="I112" s="315">
        <v>1E-3</v>
      </c>
      <c r="J112" s="305">
        <v>9.9550319999999992</v>
      </c>
      <c r="K112" s="315">
        <v>147.11622700000001</v>
      </c>
      <c r="L112" s="315">
        <v>81.064169000000007</v>
      </c>
      <c r="M112" s="315"/>
    </row>
    <row r="113" spans="1:13" s="321" customFormat="1" ht="9" customHeight="1">
      <c r="A113" s="436" t="s">
        <v>28</v>
      </c>
      <c r="B113" s="314">
        <f t="shared" si="5"/>
        <v>3718.5828610000003</v>
      </c>
      <c r="C113" s="315">
        <v>880.35114899999996</v>
      </c>
      <c r="D113" s="315">
        <v>139.12408400000001</v>
      </c>
      <c r="E113" s="305">
        <v>200.742648</v>
      </c>
      <c r="F113" s="315">
        <v>223.08639099999999</v>
      </c>
      <c r="G113" s="315">
        <v>48.930937999999998</v>
      </c>
      <c r="H113" s="305">
        <v>1148.9085279999999</v>
      </c>
      <c r="I113" s="315">
        <v>0</v>
      </c>
      <c r="J113" s="305">
        <v>1048.732135</v>
      </c>
      <c r="K113" s="315">
        <v>0.97182400000000002</v>
      </c>
      <c r="L113" s="315">
        <v>27.735164000000001</v>
      </c>
      <c r="M113" s="315"/>
    </row>
    <row r="114" spans="1:13" s="321" customFormat="1" ht="9" customHeight="1">
      <c r="A114" s="436" t="s">
        <v>29</v>
      </c>
      <c r="B114" s="314">
        <f t="shared" si="5"/>
        <v>2913.8906209999996</v>
      </c>
      <c r="C114" s="315">
        <v>405.750157</v>
      </c>
      <c r="D114" s="315">
        <v>125.17966699999999</v>
      </c>
      <c r="E114" s="305">
        <v>594.19773699999996</v>
      </c>
      <c r="F114" s="315">
        <v>358.46785899999998</v>
      </c>
      <c r="G114" s="315">
        <v>373.337087</v>
      </c>
      <c r="H114" s="305">
        <v>732.42188699999997</v>
      </c>
      <c r="I114" s="315">
        <v>0</v>
      </c>
      <c r="J114" s="305">
        <v>30.662351999999998</v>
      </c>
      <c r="K114" s="315">
        <v>123.728874</v>
      </c>
      <c r="L114" s="315">
        <v>170.14500100000001</v>
      </c>
      <c r="M114" s="315"/>
    </row>
    <row r="115" spans="1:13" s="321" customFormat="1" ht="9" customHeight="1">
      <c r="A115" s="440" t="s">
        <v>30</v>
      </c>
      <c r="B115" s="328">
        <f t="shared" si="5"/>
        <v>888.83563500000002</v>
      </c>
      <c r="C115" s="318">
        <v>193.48058399999999</v>
      </c>
      <c r="D115" s="318">
        <v>45.093232999999998</v>
      </c>
      <c r="E115" s="323">
        <v>73.922855999999996</v>
      </c>
      <c r="F115" s="318">
        <v>213.261593</v>
      </c>
      <c r="G115" s="318">
        <v>14.900399999999999</v>
      </c>
      <c r="H115" s="323">
        <v>273.66954299999998</v>
      </c>
      <c r="I115" s="318">
        <v>2.1426000000000001E-2</v>
      </c>
      <c r="J115" s="323">
        <v>28.518827999999999</v>
      </c>
      <c r="K115" s="318">
        <v>0.42011500000000002</v>
      </c>
      <c r="L115" s="318">
        <v>45.547057000000002</v>
      </c>
      <c r="M115" s="315"/>
    </row>
    <row r="116" spans="1:13" s="321" customFormat="1" ht="9" customHeight="1">
      <c r="A116" s="436" t="s">
        <v>31</v>
      </c>
      <c r="B116" s="329">
        <f t="shared" si="5"/>
        <v>3707.4118269999999</v>
      </c>
      <c r="C116" s="315">
        <v>1463.0506009999999</v>
      </c>
      <c r="D116" s="315">
        <v>245.90546699999999</v>
      </c>
      <c r="E116" s="305">
        <v>839.90054399999997</v>
      </c>
      <c r="F116" s="315">
        <v>171.045132</v>
      </c>
      <c r="G116" s="315">
        <v>34.150503</v>
      </c>
      <c r="H116" s="305">
        <v>531.44407899999999</v>
      </c>
      <c r="I116" s="315">
        <v>1.961525</v>
      </c>
      <c r="J116" s="305">
        <v>182.59901400000001</v>
      </c>
      <c r="K116" s="315">
        <v>141.531901</v>
      </c>
      <c r="L116" s="315">
        <v>95.823060999999996</v>
      </c>
      <c r="M116" s="315"/>
    </row>
    <row r="117" spans="1:13" s="321" customFormat="1" ht="9" customHeight="1">
      <c r="A117" s="436" t="s">
        <v>32</v>
      </c>
      <c r="B117" s="314">
        <f t="shared" si="5"/>
        <v>1071.0847699999999</v>
      </c>
      <c r="C117" s="315">
        <v>404.65816000000001</v>
      </c>
      <c r="D117" s="315">
        <v>33.894520999999997</v>
      </c>
      <c r="E117" s="305">
        <v>60.373125000000002</v>
      </c>
      <c r="F117" s="315">
        <v>183.75063599999999</v>
      </c>
      <c r="G117" s="315">
        <v>15.16757</v>
      </c>
      <c r="H117" s="305">
        <v>335.88609700000001</v>
      </c>
      <c r="I117" s="315">
        <v>0</v>
      </c>
      <c r="J117" s="305">
        <v>0.69306599999999996</v>
      </c>
      <c r="K117" s="315">
        <v>4.2474400000000001</v>
      </c>
      <c r="L117" s="315">
        <v>32.414155000000001</v>
      </c>
      <c r="M117" s="315"/>
    </row>
    <row r="118" spans="1:13" s="321" customFormat="1" ht="9" customHeight="1">
      <c r="A118" s="436" t="s">
        <v>33</v>
      </c>
      <c r="B118" s="329">
        <f t="shared" si="5"/>
        <v>1837.2967079999999</v>
      </c>
      <c r="C118" s="315">
        <v>429.66024900000002</v>
      </c>
      <c r="D118" s="315">
        <v>94.212360000000004</v>
      </c>
      <c r="E118" s="305">
        <v>206.184179</v>
      </c>
      <c r="F118" s="315">
        <v>504.138507</v>
      </c>
      <c r="G118" s="315">
        <v>19.580216</v>
      </c>
      <c r="H118" s="305">
        <v>331.62646999999998</v>
      </c>
      <c r="I118" s="315">
        <v>59.082894000000003</v>
      </c>
      <c r="J118" s="305">
        <v>47.741401000000003</v>
      </c>
      <c r="K118" s="315">
        <v>58.388353000000002</v>
      </c>
      <c r="L118" s="315">
        <v>86.682079000000002</v>
      </c>
      <c r="M118" s="315"/>
    </row>
    <row r="119" spans="1:13" s="321" customFormat="1" ht="9" customHeight="1">
      <c r="A119" s="436"/>
      <c r="B119" s="315"/>
      <c r="C119" s="315"/>
      <c r="D119" s="315"/>
      <c r="E119" s="315"/>
      <c r="F119" s="315"/>
      <c r="G119" s="315"/>
      <c r="H119" s="315"/>
      <c r="I119" s="315"/>
      <c r="J119" s="315"/>
      <c r="K119" s="315"/>
      <c r="L119" s="315"/>
      <c r="M119" s="315"/>
    </row>
    <row r="120" spans="1:13" s="321" customFormat="1" ht="9" customHeight="1">
      <c r="A120" s="333">
        <v>2001</v>
      </c>
      <c r="B120" s="407"/>
      <c r="C120" s="407"/>
      <c r="D120" s="407"/>
      <c r="E120" s="407"/>
      <c r="F120" s="407"/>
      <c r="G120" s="407"/>
      <c r="H120" s="407"/>
      <c r="I120" s="407"/>
      <c r="J120" s="407"/>
      <c r="K120" s="407"/>
      <c r="L120" s="407"/>
      <c r="M120" s="410"/>
    </row>
    <row r="121" spans="1:13" s="321" customFormat="1" ht="9" customHeight="1">
      <c r="A121" s="333" t="s">
        <v>1</v>
      </c>
      <c r="B121" s="407">
        <f>SUM(B123:B153)</f>
        <v>100851.62748599998</v>
      </c>
      <c r="C121" s="407">
        <f t="shared" ref="C121:L121" si="6">SUM(C123:C153)</f>
        <v>29780.159817000003</v>
      </c>
      <c r="D121" s="407">
        <f t="shared" si="6"/>
        <v>5490.4419359999983</v>
      </c>
      <c r="E121" s="407">
        <f t="shared" si="6"/>
        <v>11653.951834</v>
      </c>
      <c r="F121" s="407">
        <f t="shared" si="6"/>
        <v>14211.421709</v>
      </c>
      <c r="G121" s="407">
        <f t="shared" si="6"/>
        <v>3742.6180269999995</v>
      </c>
      <c r="H121" s="407">
        <f t="shared" si="6"/>
        <v>24240.420693</v>
      </c>
      <c r="I121" s="407">
        <f t="shared" si="6"/>
        <v>147.06504899999999</v>
      </c>
      <c r="J121" s="407">
        <f t="shared" si="6"/>
        <v>3166.8829410000003</v>
      </c>
      <c r="K121" s="407">
        <f t="shared" si="6"/>
        <v>2594.1553130000007</v>
      </c>
      <c r="L121" s="407">
        <f t="shared" si="6"/>
        <v>5824.5101670000013</v>
      </c>
      <c r="M121" s="410"/>
    </row>
    <row r="122" spans="1:13" s="321" customFormat="1" ht="3.6" customHeight="1">
      <c r="A122" s="333"/>
      <c r="B122" s="407"/>
      <c r="C122" s="407"/>
      <c r="D122" s="407"/>
      <c r="E122" s="407"/>
      <c r="F122" s="407"/>
      <c r="G122" s="407"/>
      <c r="H122" s="407"/>
      <c r="I122" s="407"/>
      <c r="J122" s="407"/>
      <c r="K122" s="407"/>
      <c r="L122" s="304"/>
      <c r="M122" s="410"/>
    </row>
    <row r="123" spans="1:13" s="321" customFormat="1" ht="9" customHeight="1">
      <c r="A123" s="443" t="s">
        <v>104</v>
      </c>
      <c r="B123" s="314">
        <f>SUM(C123:L123)</f>
        <v>1365.287658</v>
      </c>
      <c r="C123" s="316">
        <v>542.92491900000005</v>
      </c>
      <c r="D123" s="316">
        <v>69.537503999999998</v>
      </c>
      <c r="E123" s="304">
        <v>142.921899</v>
      </c>
      <c r="F123" s="316">
        <v>84.555597000000006</v>
      </c>
      <c r="G123" s="316">
        <v>33.941915999999999</v>
      </c>
      <c r="H123" s="304">
        <v>435.61562500000002</v>
      </c>
      <c r="I123" s="316">
        <v>0</v>
      </c>
      <c r="J123" s="316">
        <v>3.183049</v>
      </c>
      <c r="K123" s="316">
        <v>43.018974999999998</v>
      </c>
      <c r="L123" s="316">
        <v>9.5881740000000004</v>
      </c>
      <c r="M123" s="315"/>
    </row>
    <row r="124" spans="1:13" s="321" customFormat="1" ht="9" customHeight="1">
      <c r="A124" s="443" t="s">
        <v>3</v>
      </c>
      <c r="B124" s="314">
        <f t="shared" ref="B124:B153" si="7">SUM(C124:L124)</f>
        <v>3425.3167849999995</v>
      </c>
      <c r="C124" s="316">
        <v>1842.6520760000001</v>
      </c>
      <c r="D124" s="316">
        <v>189.34101699999999</v>
      </c>
      <c r="E124" s="304">
        <v>411.25853000000001</v>
      </c>
      <c r="F124" s="316">
        <v>274.355931</v>
      </c>
      <c r="G124" s="316">
        <v>38.324905999999999</v>
      </c>
      <c r="H124" s="304">
        <v>468.37154500000003</v>
      </c>
      <c r="I124" s="316">
        <v>0.25124600000000002</v>
      </c>
      <c r="J124" s="304">
        <v>43.656835000000001</v>
      </c>
      <c r="K124" s="316">
        <v>127.77757099999999</v>
      </c>
      <c r="L124" s="316">
        <v>29.327127999999998</v>
      </c>
      <c r="M124" s="315"/>
    </row>
    <row r="125" spans="1:13" s="321" customFormat="1" ht="9" customHeight="1">
      <c r="A125" s="443" t="s">
        <v>105</v>
      </c>
      <c r="B125" s="314">
        <f t="shared" si="7"/>
        <v>906.02802100000019</v>
      </c>
      <c r="C125" s="316">
        <v>442.67915299999999</v>
      </c>
      <c r="D125" s="316">
        <v>71.589343999999997</v>
      </c>
      <c r="E125" s="304">
        <v>101.987829</v>
      </c>
      <c r="F125" s="316">
        <v>50.634995000000004</v>
      </c>
      <c r="G125" s="316">
        <v>28.497761000000001</v>
      </c>
      <c r="H125" s="304">
        <v>95.668068000000005</v>
      </c>
      <c r="I125" s="316">
        <v>0</v>
      </c>
      <c r="J125" s="304">
        <v>18.019127000000001</v>
      </c>
      <c r="K125" s="316">
        <v>82.785696000000002</v>
      </c>
      <c r="L125" s="316">
        <v>14.166048</v>
      </c>
      <c r="M125" s="315"/>
    </row>
    <row r="126" spans="1:13" s="321" customFormat="1" ht="9" customHeight="1">
      <c r="A126" s="440" t="s">
        <v>5</v>
      </c>
      <c r="B126" s="328">
        <f t="shared" si="7"/>
        <v>1263.9662309999999</v>
      </c>
      <c r="C126" s="318">
        <v>410.008082</v>
      </c>
      <c r="D126" s="318">
        <v>78.165086000000002</v>
      </c>
      <c r="E126" s="323">
        <v>152.78925799999999</v>
      </c>
      <c r="F126" s="318">
        <v>359.98595999999998</v>
      </c>
      <c r="G126" s="318">
        <v>24.502314999999999</v>
      </c>
      <c r="H126" s="323">
        <v>197.349929</v>
      </c>
      <c r="I126" s="318">
        <v>0</v>
      </c>
      <c r="J126" s="323">
        <v>6.8300739999999998</v>
      </c>
      <c r="K126" s="318">
        <v>6.6803939999999997</v>
      </c>
      <c r="L126" s="318">
        <v>27.655132999999999</v>
      </c>
      <c r="M126" s="315"/>
    </row>
    <row r="127" spans="1:13" s="321" customFormat="1" ht="9" customHeight="1">
      <c r="A127" s="443" t="s">
        <v>6</v>
      </c>
      <c r="B127" s="314">
        <f t="shared" si="7"/>
        <v>2548.2587349999994</v>
      </c>
      <c r="C127" s="316">
        <v>801.41056300000002</v>
      </c>
      <c r="D127" s="316">
        <v>182.86888400000001</v>
      </c>
      <c r="E127" s="304">
        <v>435.46468599999997</v>
      </c>
      <c r="F127" s="316">
        <v>463.20880499999998</v>
      </c>
      <c r="G127" s="316">
        <v>49.184553000000001</v>
      </c>
      <c r="H127" s="304">
        <v>422.27199100000001</v>
      </c>
      <c r="I127" s="316">
        <v>2.7020740000000001</v>
      </c>
      <c r="J127" s="304">
        <v>33.221964</v>
      </c>
      <c r="K127" s="316">
        <v>78.462671</v>
      </c>
      <c r="L127" s="316">
        <v>79.462543999999994</v>
      </c>
      <c r="M127" s="315"/>
    </row>
    <row r="128" spans="1:13" s="321" customFormat="1" ht="9" customHeight="1">
      <c r="A128" s="443" t="s">
        <v>7</v>
      </c>
      <c r="B128" s="314">
        <f t="shared" si="7"/>
        <v>826.12004599999989</v>
      </c>
      <c r="C128" s="316">
        <v>397.23626400000001</v>
      </c>
      <c r="D128" s="316">
        <v>57.035823000000001</v>
      </c>
      <c r="E128" s="304">
        <v>82.720410000000001</v>
      </c>
      <c r="F128" s="316">
        <v>134.055002</v>
      </c>
      <c r="G128" s="316">
        <v>18.784331000000002</v>
      </c>
      <c r="H128" s="304">
        <v>82.765416999999999</v>
      </c>
      <c r="I128" s="316">
        <v>0</v>
      </c>
      <c r="J128" s="304">
        <v>12.423018000000001</v>
      </c>
      <c r="K128" s="316">
        <v>41.092740999999997</v>
      </c>
      <c r="L128" s="316">
        <v>7.0400000000000003E-3</v>
      </c>
      <c r="M128" s="315"/>
    </row>
    <row r="129" spans="1:13" s="321" customFormat="1" ht="9" customHeight="1">
      <c r="A129" s="443" t="s">
        <v>8</v>
      </c>
      <c r="B129" s="314">
        <f t="shared" si="7"/>
        <v>1249.133797</v>
      </c>
      <c r="C129" s="316">
        <v>335.726226</v>
      </c>
      <c r="D129" s="316">
        <v>93.949867999999995</v>
      </c>
      <c r="E129" s="304">
        <v>158.98890900000001</v>
      </c>
      <c r="F129" s="316">
        <v>268.39357000000001</v>
      </c>
      <c r="G129" s="316">
        <v>26.107994999999999</v>
      </c>
      <c r="H129" s="304">
        <v>334.33313700000002</v>
      </c>
      <c r="I129" s="316">
        <v>0</v>
      </c>
      <c r="J129" s="304">
        <v>0.74854100000000001</v>
      </c>
      <c r="K129" s="316">
        <v>0</v>
      </c>
      <c r="L129" s="316">
        <v>30.885551</v>
      </c>
      <c r="M129" s="315"/>
    </row>
    <row r="130" spans="1:13" s="321" customFormat="1" ht="9" customHeight="1">
      <c r="A130" s="440" t="s">
        <v>9</v>
      </c>
      <c r="B130" s="328">
        <f t="shared" si="7"/>
        <v>3950.5821089999999</v>
      </c>
      <c r="C130" s="318">
        <v>597.27390300000002</v>
      </c>
      <c r="D130" s="318">
        <v>153.30886599999999</v>
      </c>
      <c r="E130" s="323">
        <v>297.54611799999998</v>
      </c>
      <c r="F130" s="318">
        <v>441.06336099999999</v>
      </c>
      <c r="G130" s="318">
        <v>687.773143</v>
      </c>
      <c r="H130" s="323">
        <v>267.22639600000002</v>
      </c>
      <c r="I130" s="318">
        <v>0</v>
      </c>
      <c r="J130" s="323">
        <v>1348.524803</v>
      </c>
      <c r="K130" s="318">
        <v>59.169789000000002</v>
      </c>
      <c r="L130" s="318">
        <v>98.695729999999998</v>
      </c>
      <c r="M130" s="315"/>
    </row>
    <row r="131" spans="1:13" s="321" customFormat="1" ht="9" customHeight="1">
      <c r="A131" s="443" t="s">
        <v>11</v>
      </c>
      <c r="B131" s="314">
        <f t="shared" si="7"/>
        <v>1752.1302760000001</v>
      </c>
      <c r="C131" s="316">
        <v>565.727036</v>
      </c>
      <c r="D131" s="316">
        <v>113.538848</v>
      </c>
      <c r="E131" s="304">
        <v>273.64975199999998</v>
      </c>
      <c r="F131" s="316">
        <v>165.29038800000001</v>
      </c>
      <c r="G131" s="316">
        <v>46.642975</v>
      </c>
      <c r="H131" s="304">
        <v>515.83965899999998</v>
      </c>
      <c r="I131" s="316">
        <v>0</v>
      </c>
      <c r="J131" s="304">
        <v>0</v>
      </c>
      <c r="K131" s="316">
        <v>46.488487999999997</v>
      </c>
      <c r="L131" s="316">
        <v>24.953130000000002</v>
      </c>
      <c r="M131" s="315"/>
    </row>
    <row r="132" spans="1:13" s="321" customFormat="1" ht="9" customHeight="1">
      <c r="A132" s="443" t="s">
        <v>12</v>
      </c>
      <c r="B132" s="314">
        <f t="shared" si="7"/>
        <v>5298.8801759999997</v>
      </c>
      <c r="C132" s="316">
        <v>1391.987691</v>
      </c>
      <c r="D132" s="316">
        <v>220.344854</v>
      </c>
      <c r="E132" s="304">
        <v>467.086141</v>
      </c>
      <c r="F132" s="316">
        <v>750.30168300000003</v>
      </c>
      <c r="G132" s="316">
        <v>129.022493</v>
      </c>
      <c r="H132" s="304">
        <v>1477.508744</v>
      </c>
      <c r="I132" s="316">
        <v>1.6992069999999999</v>
      </c>
      <c r="J132" s="304">
        <v>29.561723000000001</v>
      </c>
      <c r="K132" s="316">
        <v>108.200675</v>
      </c>
      <c r="L132" s="316">
        <v>723.166965</v>
      </c>
      <c r="M132" s="315"/>
    </row>
    <row r="133" spans="1:13" s="321" customFormat="1" ht="9" customHeight="1">
      <c r="A133" s="443" t="s">
        <v>13</v>
      </c>
      <c r="B133" s="314">
        <f t="shared" si="7"/>
        <v>3239.9321709999999</v>
      </c>
      <c r="C133" s="316">
        <v>736.56746999999996</v>
      </c>
      <c r="D133" s="316">
        <v>144.841499</v>
      </c>
      <c r="E133" s="304">
        <v>172.320427</v>
      </c>
      <c r="F133" s="316">
        <v>565.64832100000001</v>
      </c>
      <c r="G133" s="316">
        <v>51.545436000000002</v>
      </c>
      <c r="H133" s="304">
        <v>1193.427402</v>
      </c>
      <c r="I133" s="316">
        <v>34.828232999999997</v>
      </c>
      <c r="J133" s="304">
        <v>26.953500999999999</v>
      </c>
      <c r="K133" s="316">
        <v>31.537410999999999</v>
      </c>
      <c r="L133" s="316">
        <v>282.26247100000001</v>
      </c>
      <c r="M133" s="315"/>
    </row>
    <row r="134" spans="1:13" s="321" customFormat="1" ht="9" customHeight="1">
      <c r="A134" s="440" t="s">
        <v>14</v>
      </c>
      <c r="B134" s="328">
        <f t="shared" si="7"/>
        <v>2367.7440679999995</v>
      </c>
      <c r="C134" s="318">
        <v>668.686643</v>
      </c>
      <c r="D134" s="318">
        <v>155.20439999999999</v>
      </c>
      <c r="E134" s="318">
        <v>303.92352199999999</v>
      </c>
      <c r="F134" s="318">
        <v>286.00368099999997</v>
      </c>
      <c r="G134" s="318">
        <v>51.918793999999998</v>
      </c>
      <c r="H134" s="318">
        <v>829.61514599999998</v>
      </c>
      <c r="I134" s="318">
        <v>0.19201799999999999</v>
      </c>
      <c r="J134" s="318">
        <v>10.505174999999999</v>
      </c>
      <c r="K134" s="318">
        <v>23.525345999999999</v>
      </c>
      <c r="L134" s="318">
        <v>38.169342999999998</v>
      </c>
      <c r="M134" s="315"/>
    </row>
    <row r="135" spans="1:13" s="321" customFormat="1" ht="9" customHeight="1">
      <c r="A135" s="443" t="s">
        <v>15</v>
      </c>
      <c r="B135" s="314">
        <f t="shared" si="7"/>
        <v>8497.7009519999992</v>
      </c>
      <c r="C135" s="316">
        <v>2682.1667440000001</v>
      </c>
      <c r="D135" s="316">
        <v>492.408996</v>
      </c>
      <c r="E135" s="316">
        <v>1446.9459360000001</v>
      </c>
      <c r="F135" s="316">
        <v>1479.234866</v>
      </c>
      <c r="G135" s="316">
        <v>374.12007499999999</v>
      </c>
      <c r="H135" s="316">
        <v>1269.6117630000001</v>
      </c>
      <c r="I135" s="316">
        <v>0</v>
      </c>
      <c r="J135" s="316">
        <v>53.004961999999999</v>
      </c>
      <c r="K135" s="316">
        <v>151.80095399999999</v>
      </c>
      <c r="L135" s="316">
        <v>548.406656</v>
      </c>
      <c r="M135" s="315"/>
    </row>
    <row r="136" spans="1:13" s="321" customFormat="1" ht="9" customHeight="1">
      <c r="A136" s="443" t="s">
        <v>16</v>
      </c>
      <c r="B136" s="314">
        <f t="shared" si="7"/>
        <v>13847.558941000001</v>
      </c>
      <c r="C136" s="316">
        <v>4975.9651240000003</v>
      </c>
      <c r="D136" s="316">
        <v>718.91129999999998</v>
      </c>
      <c r="E136" s="304">
        <v>1737.903425</v>
      </c>
      <c r="F136" s="316">
        <v>1129.4674649999999</v>
      </c>
      <c r="G136" s="316">
        <v>702.20516699999996</v>
      </c>
      <c r="H136" s="304">
        <v>2241.7200670000002</v>
      </c>
      <c r="I136" s="316">
        <v>0</v>
      </c>
      <c r="J136" s="304">
        <v>166.03039699999999</v>
      </c>
      <c r="K136" s="316">
        <v>560.12025400000005</v>
      </c>
      <c r="L136" s="316">
        <v>1615.2357420000001</v>
      </c>
      <c r="M136" s="315"/>
    </row>
    <row r="137" spans="1:13" s="321" customFormat="1" ht="9" customHeight="1">
      <c r="A137" s="443" t="s">
        <v>17</v>
      </c>
      <c r="B137" s="314">
        <f t="shared" si="7"/>
        <v>4467.0056019999993</v>
      </c>
      <c r="C137" s="316">
        <v>1182.4143039999999</v>
      </c>
      <c r="D137" s="316">
        <v>316.993289</v>
      </c>
      <c r="E137" s="304">
        <v>485.71886999999998</v>
      </c>
      <c r="F137" s="316">
        <v>484.62673599999999</v>
      </c>
      <c r="G137" s="316">
        <v>82.107183000000006</v>
      </c>
      <c r="H137" s="304">
        <v>1670.6515910000001</v>
      </c>
      <c r="I137" s="316">
        <v>0</v>
      </c>
      <c r="J137" s="304">
        <v>24.866941000000001</v>
      </c>
      <c r="K137" s="316">
        <v>124.275997</v>
      </c>
      <c r="L137" s="316">
        <v>95.350690999999998</v>
      </c>
      <c r="M137" s="315"/>
    </row>
    <row r="138" spans="1:13" s="321" customFormat="1" ht="9" customHeight="1">
      <c r="A138" s="440" t="s">
        <v>18</v>
      </c>
      <c r="B138" s="328">
        <f t="shared" si="7"/>
        <v>2019.8279779999996</v>
      </c>
      <c r="C138" s="318">
        <v>582.58875599999999</v>
      </c>
      <c r="D138" s="318">
        <v>85.147509999999997</v>
      </c>
      <c r="E138" s="323">
        <v>213.15459300000001</v>
      </c>
      <c r="F138" s="318">
        <v>371.29500000000002</v>
      </c>
      <c r="G138" s="318">
        <v>68.312223000000003</v>
      </c>
      <c r="H138" s="323">
        <v>557.40206999999998</v>
      </c>
      <c r="I138" s="318">
        <v>10.551603</v>
      </c>
      <c r="J138" s="323">
        <v>9.8208909999999996</v>
      </c>
      <c r="K138" s="318">
        <v>19.205791999999999</v>
      </c>
      <c r="L138" s="318">
        <v>102.34954</v>
      </c>
      <c r="M138" s="315"/>
    </row>
    <row r="139" spans="1:13" s="321" customFormat="1" ht="9" customHeight="1">
      <c r="A139" s="443" t="s">
        <v>19</v>
      </c>
      <c r="B139" s="314">
        <f t="shared" si="7"/>
        <v>1141.0924210000003</v>
      </c>
      <c r="C139" s="316">
        <v>355.635943</v>
      </c>
      <c r="D139" s="316">
        <v>76.117261999999997</v>
      </c>
      <c r="E139" s="304">
        <v>133.389872</v>
      </c>
      <c r="F139" s="316">
        <v>251.29270099999999</v>
      </c>
      <c r="G139" s="316">
        <v>14.546110000000001</v>
      </c>
      <c r="H139" s="304">
        <v>242.74865199999999</v>
      </c>
      <c r="I139" s="316">
        <v>0.15057699999999999</v>
      </c>
      <c r="J139" s="304">
        <v>6.4518120000000003</v>
      </c>
      <c r="K139" s="316">
        <v>10.892706</v>
      </c>
      <c r="L139" s="316">
        <v>49.866785999999998</v>
      </c>
      <c r="M139" s="315"/>
    </row>
    <row r="140" spans="1:13" s="321" customFormat="1" ht="9" customHeight="1">
      <c r="A140" s="443" t="s">
        <v>20</v>
      </c>
      <c r="B140" s="314">
        <f t="shared" si="7"/>
        <v>5973.0294059999997</v>
      </c>
      <c r="C140" s="316">
        <v>2132.858545</v>
      </c>
      <c r="D140" s="316">
        <v>518.63791800000001</v>
      </c>
      <c r="E140" s="304">
        <v>875.50251500000002</v>
      </c>
      <c r="F140" s="316">
        <v>718.42612899999995</v>
      </c>
      <c r="G140" s="316">
        <v>246.582582</v>
      </c>
      <c r="H140" s="304">
        <v>764.03410499999995</v>
      </c>
      <c r="I140" s="316">
        <v>4.4496589999999996</v>
      </c>
      <c r="J140" s="304">
        <v>141.00443100000001</v>
      </c>
      <c r="K140" s="316">
        <v>167.70818600000001</v>
      </c>
      <c r="L140" s="316">
        <v>403.82533599999999</v>
      </c>
      <c r="M140" s="315"/>
    </row>
    <row r="141" spans="1:13" s="321" customFormat="1" ht="9" customHeight="1">
      <c r="A141" s="443" t="s">
        <v>21</v>
      </c>
      <c r="B141" s="314">
        <f t="shared" si="7"/>
        <v>3158.1055770000003</v>
      </c>
      <c r="C141" s="316">
        <v>395.32554599999997</v>
      </c>
      <c r="D141" s="316">
        <v>130.10278199999999</v>
      </c>
      <c r="E141" s="304">
        <v>224.908343</v>
      </c>
      <c r="F141" s="316">
        <v>637.13792000000001</v>
      </c>
      <c r="G141" s="316">
        <v>70.208189000000004</v>
      </c>
      <c r="H141" s="304">
        <v>1378.082627</v>
      </c>
      <c r="I141" s="316">
        <v>28.239941999999999</v>
      </c>
      <c r="J141" s="304">
        <v>8.7555829999999997</v>
      </c>
      <c r="K141" s="316">
        <v>41.849800000000002</v>
      </c>
      <c r="L141" s="316">
        <v>243.494845</v>
      </c>
      <c r="M141" s="315"/>
    </row>
    <row r="142" spans="1:13" s="321" customFormat="1" ht="9" customHeight="1">
      <c r="A142" s="440" t="s">
        <v>22</v>
      </c>
      <c r="B142" s="328">
        <f t="shared" si="7"/>
        <v>2401.7652939999998</v>
      </c>
      <c r="C142" s="318">
        <v>360.95637799999997</v>
      </c>
      <c r="D142" s="318">
        <v>81.657342999999997</v>
      </c>
      <c r="E142" s="323">
        <v>300.719494</v>
      </c>
      <c r="F142" s="318">
        <v>435.24278299999997</v>
      </c>
      <c r="G142" s="318">
        <v>30.945330999999999</v>
      </c>
      <c r="H142" s="323">
        <v>793.88108499999998</v>
      </c>
      <c r="I142" s="318">
        <v>0</v>
      </c>
      <c r="J142" s="323">
        <v>7.2011459999999996</v>
      </c>
      <c r="K142" s="318">
        <v>79.549121</v>
      </c>
      <c r="L142" s="318">
        <v>311.61261300000001</v>
      </c>
      <c r="M142" s="315"/>
    </row>
    <row r="143" spans="1:13" s="321" customFormat="1" ht="9" customHeight="1">
      <c r="A143" s="443" t="s">
        <v>23</v>
      </c>
      <c r="B143" s="314">
        <f t="shared" si="7"/>
        <v>2090.8315650000004</v>
      </c>
      <c r="C143" s="316">
        <v>390.43067600000001</v>
      </c>
      <c r="D143" s="316">
        <v>37.055264999999999</v>
      </c>
      <c r="E143" s="304">
        <v>133.99681000000001</v>
      </c>
      <c r="F143" s="316">
        <v>556.06398999999999</v>
      </c>
      <c r="G143" s="316">
        <v>123.05368900000001</v>
      </c>
      <c r="H143" s="304">
        <v>803.49860200000001</v>
      </c>
      <c r="I143" s="316">
        <v>0</v>
      </c>
      <c r="J143" s="316">
        <v>4.5125599999999997</v>
      </c>
      <c r="K143" s="316">
        <v>1.9001749999999999</v>
      </c>
      <c r="L143" s="316">
        <v>40.319797999999999</v>
      </c>
      <c r="M143" s="315"/>
    </row>
    <row r="144" spans="1:13" s="321" customFormat="1" ht="9" customHeight="1">
      <c r="A144" s="443" t="s">
        <v>106</v>
      </c>
      <c r="B144" s="314">
        <f t="shared" si="7"/>
        <v>1547.876945</v>
      </c>
      <c r="C144" s="316">
        <v>607.29067599999996</v>
      </c>
      <c r="D144" s="316">
        <v>122.089202</v>
      </c>
      <c r="E144" s="304">
        <v>280.48420299999998</v>
      </c>
      <c r="F144" s="316">
        <v>148.80705</v>
      </c>
      <c r="G144" s="316">
        <v>44.744883000000002</v>
      </c>
      <c r="H144" s="304">
        <v>267.01729499999999</v>
      </c>
      <c r="I144" s="316">
        <v>0</v>
      </c>
      <c r="J144" s="304">
        <v>1.267002</v>
      </c>
      <c r="K144" s="316">
        <v>34.346263999999998</v>
      </c>
      <c r="L144" s="316">
        <v>41.830370000000002</v>
      </c>
      <c r="M144" s="315"/>
    </row>
    <row r="145" spans="1:13" s="321" customFormat="1" ht="9" customHeight="1">
      <c r="A145" s="443" t="s">
        <v>25</v>
      </c>
      <c r="B145" s="314">
        <f t="shared" si="7"/>
        <v>2647.5450949999999</v>
      </c>
      <c r="C145" s="316">
        <v>685.46487300000001</v>
      </c>
      <c r="D145" s="316">
        <v>100.356973</v>
      </c>
      <c r="E145" s="304">
        <v>256.60954800000002</v>
      </c>
      <c r="F145" s="316">
        <v>483.30023899999998</v>
      </c>
      <c r="G145" s="316">
        <v>31.182933999999999</v>
      </c>
      <c r="H145" s="304">
        <v>727.06556699999999</v>
      </c>
      <c r="I145" s="316">
        <v>4.325113</v>
      </c>
      <c r="J145" s="304">
        <v>152.157073</v>
      </c>
      <c r="K145" s="316">
        <v>25.465328</v>
      </c>
      <c r="L145" s="316">
        <v>181.617447</v>
      </c>
      <c r="M145" s="315"/>
    </row>
    <row r="146" spans="1:13" s="321" customFormat="1" ht="9" customHeight="1">
      <c r="A146" s="440" t="s">
        <v>26</v>
      </c>
      <c r="B146" s="328">
        <f t="shared" si="7"/>
        <v>2744.2406130000004</v>
      </c>
      <c r="C146" s="318">
        <v>1014.273882</v>
      </c>
      <c r="D146" s="318">
        <v>262.69030099999998</v>
      </c>
      <c r="E146" s="318">
        <v>283.441417</v>
      </c>
      <c r="F146" s="318">
        <v>353.99407200000002</v>
      </c>
      <c r="G146" s="318">
        <v>28.517375999999999</v>
      </c>
      <c r="H146" s="318">
        <v>550.85961499999996</v>
      </c>
      <c r="I146" s="318">
        <v>0</v>
      </c>
      <c r="J146" s="318">
        <v>22.147252000000002</v>
      </c>
      <c r="K146" s="318">
        <v>189.33786799999999</v>
      </c>
      <c r="L146" s="318">
        <v>38.978830000000002</v>
      </c>
      <c r="M146" s="315"/>
    </row>
    <row r="147" spans="1:13" s="321" customFormat="1" ht="9" customHeight="1">
      <c r="A147" s="443" t="s">
        <v>27</v>
      </c>
      <c r="B147" s="314">
        <f t="shared" si="7"/>
        <v>3004.4898120000003</v>
      </c>
      <c r="C147" s="316">
        <v>1244.7890520000001</v>
      </c>
      <c r="D147" s="316">
        <v>267.17387600000001</v>
      </c>
      <c r="E147" s="304">
        <v>476.86469899999997</v>
      </c>
      <c r="F147" s="316">
        <v>272.25993399999999</v>
      </c>
      <c r="G147" s="316">
        <v>153.389297</v>
      </c>
      <c r="H147" s="304">
        <v>391.56642799999997</v>
      </c>
      <c r="I147" s="316">
        <v>0</v>
      </c>
      <c r="J147" s="304">
        <v>2.205057</v>
      </c>
      <c r="K147" s="316">
        <v>130.33438799999999</v>
      </c>
      <c r="L147" s="316">
        <v>65.907081000000005</v>
      </c>
      <c r="M147" s="315"/>
    </row>
    <row r="148" spans="1:13" s="321" customFormat="1" ht="9" customHeight="1">
      <c r="A148" s="443" t="s">
        <v>28</v>
      </c>
      <c r="B148" s="314">
        <f t="shared" si="7"/>
        <v>3716.429016</v>
      </c>
      <c r="C148" s="316">
        <v>888.638823</v>
      </c>
      <c r="D148" s="316">
        <v>121.0925</v>
      </c>
      <c r="E148" s="304">
        <v>177.09678500000001</v>
      </c>
      <c r="F148" s="316">
        <v>940.52573800000005</v>
      </c>
      <c r="G148" s="316">
        <v>78.327202999999997</v>
      </c>
      <c r="H148" s="304">
        <v>636.72957399999996</v>
      </c>
      <c r="I148" s="316">
        <v>0</v>
      </c>
      <c r="J148" s="316">
        <v>654.24738200000002</v>
      </c>
      <c r="K148" s="316">
        <v>7.1215479999999998</v>
      </c>
      <c r="L148" s="316">
        <v>212.649463</v>
      </c>
      <c r="M148" s="315"/>
    </row>
    <row r="149" spans="1:13" s="321" customFormat="1" ht="9" customHeight="1">
      <c r="A149" s="443" t="s">
        <v>29</v>
      </c>
      <c r="B149" s="314">
        <f t="shared" si="7"/>
        <v>4271.2475750000003</v>
      </c>
      <c r="C149" s="316">
        <v>610.08763199999999</v>
      </c>
      <c r="D149" s="316">
        <v>148.81324599999999</v>
      </c>
      <c r="E149" s="304">
        <v>314.22396500000002</v>
      </c>
      <c r="F149" s="316">
        <v>609.040975</v>
      </c>
      <c r="G149" s="316">
        <v>87.836411999999996</v>
      </c>
      <c r="H149" s="304">
        <v>2030.787135</v>
      </c>
      <c r="I149" s="316">
        <v>4.0000000000000002E-4</v>
      </c>
      <c r="J149" s="304">
        <v>7.3846069999999999</v>
      </c>
      <c r="K149" s="316">
        <v>290.78549900000002</v>
      </c>
      <c r="L149" s="316">
        <v>172.28770399999999</v>
      </c>
      <c r="M149" s="315"/>
    </row>
    <row r="150" spans="1:13" s="321" customFormat="1" ht="9" customHeight="1">
      <c r="A150" s="440" t="s">
        <v>30</v>
      </c>
      <c r="B150" s="328">
        <f t="shared" si="7"/>
        <v>1042.769875</v>
      </c>
      <c r="C150" s="318">
        <v>259.902402</v>
      </c>
      <c r="D150" s="318">
        <v>53.509160000000001</v>
      </c>
      <c r="E150" s="323">
        <v>58.590490000000003</v>
      </c>
      <c r="F150" s="318">
        <v>299.35562399999998</v>
      </c>
      <c r="G150" s="318">
        <v>3.5398930000000002</v>
      </c>
      <c r="H150" s="323">
        <v>353.79821099999998</v>
      </c>
      <c r="I150" s="318">
        <v>0</v>
      </c>
      <c r="J150" s="323">
        <v>7.7957679999999998</v>
      </c>
      <c r="K150" s="318">
        <v>0</v>
      </c>
      <c r="L150" s="318">
        <v>6.278327</v>
      </c>
      <c r="M150" s="315"/>
    </row>
    <row r="151" spans="1:13" s="321" customFormat="1" ht="9" customHeight="1">
      <c r="A151" s="443" t="s">
        <v>31</v>
      </c>
      <c r="B151" s="329">
        <f t="shared" si="7"/>
        <v>7057.3412860000008</v>
      </c>
      <c r="C151" s="316">
        <v>1818.443346</v>
      </c>
      <c r="D151" s="316">
        <v>259.63149600000003</v>
      </c>
      <c r="E151" s="304">
        <v>941.64294099999995</v>
      </c>
      <c r="F151" s="316">
        <v>556.770397</v>
      </c>
      <c r="G151" s="316">
        <v>376.64294599999999</v>
      </c>
      <c r="H151" s="304">
        <v>2566.0956270000001</v>
      </c>
      <c r="I151" s="316">
        <v>11.600204</v>
      </c>
      <c r="J151" s="304">
        <v>211.52519699999999</v>
      </c>
      <c r="K151" s="316">
        <v>57.652203999999998</v>
      </c>
      <c r="L151" s="316">
        <v>257.336928</v>
      </c>
      <c r="M151" s="315"/>
    </row>
    <row r="152" spans="1:13" s="321" customFormat="1" ht="9" customHeight="1">
      <c r="A152" s="443" t="s">
        <v>32</v>
      </c>
      <c r="B152" s="314">
        <f t="shared" si="7"/>
        <v>962.35987799999987</v>
      </c>
      <c r="C152" s="316">
        <v>336.374076</v>
      </c>
      <c r="D152" s="316">
        <v>70.353678000000002</v>
      </c>
      <c r="E152" s="304">
        <v>112.19934499999999</v>
      </c>
      <c r="F152" s="316">
        <v>126.09678599999999</v>
      </c>
      <c r="G152" s="316">
        <v>20.162707000000001</v>
      </c>
      <c r="H152" s="304">
        <v>210.32106899999999</v>
      </c>
      <c r="I152" s="316">
        <v>0</v>
      </c>
      <c r="J152" s="304">
        <v>55.742443000000002</v>
      </c>
      <c r="K152" s="316">
        <v>20.394929999999999</v>
      </c>
      <c r="L152" s="316">
        <v>10.714843999999999</v>
      </c>
      <c r="M152" s="315"/>
    </row>
    <row r="153" spans="1:13" s="321" customFormat="1" ht="9" customHeight="1">
      <c r="A153" s="443" t="s">
        <v>33</v>
      </c>
      <c r="B153" s="329">
        <f t="shared" si="7"/>
        <v>2067.0295819999997</v>
      </c>
      <c r="C153" s="316">
        <v>523.67301299999997</v>
      </c>
      <c r="D153" s="316">
        <v>97.973845999999995</v>
      </c>
      <c r="E153" s="304">
        <v>199.90110200000001</v>
      </c>
      <c r="F153" s="316">
        <v>514.98600999999996</v>
      </c>
      <c r="G153" s="316">
        <v>19.947209000000001</v>
      </c>
      <c r="H153" s="304">
        <v>464.55655100000001</v>
      </c>
      <c r="I153" s="316">
        <v>48.074773</v>
      </c>
      <c r="J153" s="304">
        <v>97.134626999999995</v>
      </c>
      <c r="K153" s="316">
        <v>32.674542000000002</v>
      </c>
      <c r="L153" s="316">
        <v>68.107909000000006</v>
      </c>
      <c r="M153" s="315"/>
    </row>
    <row r="154" spans="1:13" s="321" customFormat="1" ht="9" customHeight="1">
      <c r="A154" s="442"/>
      <c r="B154" s="316"/>
      <c r="C154" s="316"/>
      <c r="D154" s="316"/>
      <c r="E154" s="316"/>
      <c r="F154" s="316"/>
      <c r="G154" s="316"/>
      <c r="H154" s="316"/>
      <c r="I154" s="316"/>
      <c r="J154" s="316"/>
      <c r="K154" s="316"/>
      <c r="L154" s="316"/>
      <c r="M154" s="315"/>
    </row>
    <row r="155" spans="1:13" s="321" customFormat="1" ht="9" customHeight="1">
      <c r="A155" s="333">
        <v>2002</v>
      </c>
      <c r="B155" s="407"/>
      <c r="C155" s="407"/>
      <c r="D155" s="407"/>
      <c r="E155" s="407"/>
      <c r="F155" s="407"/>
      <c r="G155" s="407"/>
      <c r="H155" s="407"/>
      <c r="I155" s="407"/>
      <c r="J155" s="407"/>
      <c r="K155" s="407"/>
      <c r="L155" s="407"/>
      <c r="M155" s="410"/>
    </row>
    <row r="156" spans="1:13" s="321" customFormat="1" ht="9" customHeight="1">
      <c r="A156" s="333" t="s">
        <v>1</v>
      </c>
      <c r="B156" s="407">
        <f>SUM(B158:B188)</f>
        <v>122343.32146099998</v>
      </c>
      <c r="C156" s="407">
        <f t="shared" ref="C156:L156" si="8">SUM(C158:C188)</f>
        <v>37732.188323000002</v>
      </c>
      <c r="D156" s="407">
        <f t="shared" si="8"/>
        <v>5857.6068330000007</v>
      </c>
      <c r="E156" s="407">
        <f t="shared" si="8"/>
        <v>14029.636197</v>
      </c>
      <c r="F156" s="407">
        <f t="shared" si="8"/>
        <v>15071.311954000001</v>
      </c>
      <c r="G156" s="407">
        <f t="shared" si="8"/>
        <v>2881.5336309999998</v>
      </c>
      <c r="H156" s="407">
        <f t="shared" si="8"/>
        <v>31991.256573000002</v>
      </c>
      <c r="I156" s="407">
        <f t="shared" si="8"/>
        <v>76.930080000000004</v>
      </c>
      <c r="J156" s="407">
        <f t="shared" si="8"/>
        <v>1754.292481</v>
      </c>
      <c r="K156" s="407">
        <f t="shared" si="8"/>
        <v>4357.5298590000002</v>
      </c>
      <c r="L156" s="407">
        <f t="shared" si="8"/>
        <v>8591.035530000001</v>
      </c>
      <c r="M156" s="410"/>
    </row>
    <row r="157" spans="1:13" s="321" customFormat="1" ht="3.6" customHeight="1">
      <c r="A157" s="333"/>
      <c r="B157" s="407"/>
      <c r="C157" s="407"/>
      <c r="D157" s="407"/>
      <c r="E157" s="407"/>
      <c r="F157" s="407"/>
      <c r="G157" s="407"/>
      <c r="H157" s="407"/>
      <c r="I157" s="407"/>
      <c r="J157" s="407"/>
      <c r="K157" s="407"/>
      <c r="L157" s="304"/>
      <c r="M157" s="410"/>
    </row>
    <row r="158" spans="1:13" s="321" customFormat="1" ht="9" customHeight="1">
      <c r="A158" s="443" t="s">
        <v>104</v>
      </c>
      <c r="B158" s="314">
        <f>SUM(C158:L158)</f>
        <v>1323.4400640000001</v>
      </c>
      <c r="C158" s="316">
        <v>594.67163800000003</v>
      </c>
      <c r="D158" s="316">
        <v>62.798440999999997</v>
      </c>
      <c r="E158" s="304">
        <v>120.364769</v>
      </c>
      <c r="F158" s="316">
        <v>89.156757999999996</v>
      </c>
      <c r="G158" s="316">
        <v>40.806323999999996</v>
      </c>
      <c r="H158" s="304">
        <v>350.860522</v>
      </c>
      <c r="I158" s="316">
        <v>0</v>
      </c>
      <c r="J158" s="316">
        <v>15.085625</v>
      </c>
      <c r="K158" s="316">
        <v>36.751658999999997</v>
      </c>
      <c r="L158" s="316">
        <v>12.944328000000001</v>
      </c>
      <c r="M158" s="315"/>
    </row>
    <row r="159" spans="1:13" s="321" customFormat="1" ht="9" customHeight="1">
      <c r="A159" s="443" t="s">
        <v>3</v>
      </c>
      <c r="B159" s="314">
        <f t="shared" ref="B159:B188" si="9">SUM(C159:L159)</f>
        <v>3761.0157460000009</v>
      </c>
      <c r="C159" s="316">
        <v>2035.6379509999999</v>
      </c>
      <c r="D159" s="316">
        <v>185.93466799999999</v>
      </c>
      <c r="E159" s="304">
        <v>453.72884800000003</v>
      </c>
      <c r="F159" s="316">
        <v>258.76790899999997</v>
      </c>
      <c r="G159" s="316">
        <v>117.16954699999999</v>
      </c>
      <c r="H159" s="304">
        <v>520.18541800000003</v>
      </c>
      <c r="I159" s="316">
        <v>9.5102000000000006E-2</v>
      </c>
      <c r="J159" s="304">
        <v>4.0780580000000004</v>
      </c>
      <c r="K159" s="316">
        <v>57.610692</v>
      </c>
      <c r="L159" s="316">
        <v>127.807553</v>
      </c>
      <c r="M159" s="315"/>
    </row>
    <row r="160" spans="1:13" s="321" customFormat="1" ht="9" customHeight="1">
      <c r="A160" s="443" t="s">
        <v>105</v>
      </c>
      <c r="B160" s="314">
        <f t="shared" si="9"/>
        <v>936.77169399999991</v>
      </c>
      <c r="C160" s="316">
        <v>525.48648200000002</v>
      </c>
      <c r="D160" s="316">
        <v>75.848271999999994</v>
      </c>
      <c r="E160" s="304">
        <v>95.283704999999998</v>
      </c>
      <c r="F160" s="316">
        <v>25.571919000000001</v>
      </c>
      <c r="G160" s="316">
        <v>11.983207999999999</v>
      </c>
      <c r="H160" s="304">
        <v>70.591155000000001</v>
      </c>
      <c r="I160" s="316">
        <v>7.5793879999999998</v>
      </c>
      <c r="J160" s="304">
        <v>21.346361000000002</v>
      </c>
      <c r="K160" s="316">
        <v>93.512664999999998</v>
      </c>
      <c r="L160" s="316">
        <v>9.5685389999999995</v>
      </c>
      <c r="M160" s="315"/>
    </row>
    <row r="161" spans="1:13" s="321" customFormat="1" ht="9" customHeight="1">
      <c r="A161" s="440" t="s">
        <v>5</v>
      </c>
      <c r="B161" s="328">
        <f t="shared" si="9"/>
        <v>1346.225862</v>
      </c>
      <c r="C161" s="318">
        <v>479.34850499999999</v>
      </c>
      <c r="D161" s="318">
        <v>63.614269999999998</v>
      </c>
      <c r="E161" s="323">
        <v>136.71855199999999</v>
      </c>
      <c r="F161" s="318">
        <v>375.99403699999999</v>
      </c>
      <c r="G161" s="318">
        <v>9.4017839999999993</v>
      </c>
      <c r="H161" s="323">
        <v>177.74093500000001</v>
      </c>
      <c r="I161" s="318">
        <v>2.0597989999999999</v>
      </c>
      <c r="J161" s="323">
        <v>32.217222</v>
      </c>
      <c r="K161" s="318">
        <v>40.308292000000002</v>
      </c>
      <c r="L161" s="318">
        <v>28.822465999999999</v>
      </c>
      <c r="M161" s="315"/>
    </row>
    <row r="162" spans="1:13" s="321" customFormat="1" ht="9" customHeight="1">
      <c r="A162" s="443" t="s">
        <v>6</v>
      </c>
      <c r="B162" s="314">
        <f t="shared" si="9"/>
        <v>2826.9817799999996</v>
      </c>
      <c r="C162" s="316">
        <v>949.77994899999999</v>
      </c>
      <c r="D162" s="316">
        <v>201.03300300000001</v>
      </c>
      <c r="E162" s="304">
        <v>485.78519699999998</v>
      </c>
      <c r="F162" s="316">
        <v>435.40154799999999</v>
      </c>
      <c r="G162" s="316">
        <v>21.468264000000001</v>
      </c>
      <c r="H162" s="304">
        <v>526.78516500000001</v>
      </c>
      <c r="I162" s="316">
        <v>0.25238699999999997</v>
      </c>
      <c r="J162" s="304">
        <v>15.675729</v>
      </c>
      <c r="K162" s="316">
        <v>28.128104</v>
      </c>
      <c r="L162" s="316">
        <v>162.67243400000001</v>
      </c>
      <c r="M162" s="315"/>
    </row>
    <row r="163" spans="1:13" s="321" customFormat="1" ht="9" customHeight="1">
      <c r="A163" s="443" t="s">
        <v>7</v>
      </c>
      <c r="B163" s="314">
        <f t="shared" si="9"/>
        <v>978.58779199999992</v>
      </c>
      <c r="C163" s="316">
        <v>428.99697400000002</v>
      </c>
      <c r="D163" s="316">
        <v>48.398510000000002</v>
      </c>
      <c r="E163" s="304">
        <v>80.138244999999998</v>
      </c>
      <c r="F163" s="316">
        <v>193.910359</v>
      </c>
      <c r="G163" s="316">
        <v>5.9985790000000003</v>
      </c>
      <c r="H163" s="304">
        <v>128.94470000000001</v>
      </c>
      <c r="I163" s="316">
        <v>0.60342799999999996</v>
      </c>
      <c r="J163" s="304">
        <v>15.925561999999999</v>
      </c>
      <c r="K163" s="316">
        <v>32.710529999999999</v>
      </c>
      <c r="L163" s="316">
        <v>42.960904999999997</v>
      </c>
      <c r="M163" s="315"/>
    </row>
    <row r="164" spans="1:13" s="321" customFormat="1" ht="9" customHeight="1">
      <c r="A164" s="443" t="s">
        <v>8</v>
      </c>
      <c r="B164" s="314">
        <f t="shared" si="9"/>
        <v>5076.2389789999997</v>
      </c>
      <c r="C164" s="316">
        <v>900.94090600000004</v>
      </c>
      <c r="D164" s="316">
        <v>240.45589799999999</v>
      </c>
      <c r="E164" s="304">
        <v>341.36103100000003</v>
      </c>
      <c r="F164" s="316">
        <v>684.13999100000001</v>
      </c>
      <c r="G164" s="316">
        <v>60.721041999999997</v>
      </c>
      <c r="H164" s="304">
        <v>2299.8583979999999</v>
      </c>
      <c r="I164" s="316">
        <v>4.7E-2</v>
      </c>
      <c r="J164" s="304">
        <v>96.487030000000004</v>
      </c>
      <c r="K164" s="316">
        <v>13.244433000000001</v>
      </c>
      <c r="L164" s="316">
        <v>438.98325</v>
      </c>
      <c r="M164" s="315"/>
    </row>
    <row r="165" spans="1:13" s="321" customFormat="1" ht="9" customHeight="1">
      <c r="A165" s="440" t="s">
        <v>9</v>
      </c>
      <c r="B165" s="328">
        <f t="shared" si="9"/>
        <v>4378.4219450000001</v>
      </c>
      <c r="C165" s="318">
        <v>1483.0128930000001</v>
      </c>
      <c r="D165" s="318">
        <v>238.538668</v>
      </c>
      <c r="E165" s="323">
        <v>495.87919199999999</v>
      </c>
      <c r="F165" s="318">
        <v>563.88459799999998</v>
      </c>
      <c r="G165" s="318">
        <v>261.20751300000001</v>
      </c>
      <c r="H165" s="323">
        <v>1074.501385</v>
      </c>
      <c r="I165" s="318">
        <v>0.60987499999999994</v>
      </c>
      <c r="J165" s="323">
        <v>1.808953</v>
      </c>
      <c r="K165" s="318">
        <v>113.46410400000001</v>
      </c>
      <c r="L165" s="318">
        <v>145.51476400000001</v>
      </c>
      <c r="M165" s="315"/>
    </row>
    <row r="166" spans="1:13" s="321" customFormat="1" ht="9" customHeight="1">
      <c r="A166" s="443" t="s">
        <v>11</v>
      </c>
      <c r="B166" s="314">
        <f t="shared" si="9"/>
        <v>1809.8959749999999</v>
      </c>
      <c r="C166" s="316">
        <v>584.67602499999998</v>
      </c>
      <c r="D166" s="316">
        <v>99.816056000000003</v>
      </c>
      <c r="E166" s="304">
        <v>249.498255</v>
      </c>
      <c r="F166" s="316">
        <v>224.70782299999999</v>
      </c>
      <c r="G166" s="316">
        <v>45.242061</v>
      </c>
      <c r="H166" s="304">
        <v>498.68147900000002</v>
      </c>
      <c r="I166" s="316">
        <v>0</v>
      </c>
      <c r="J166" s="316">
        <v>3.9967999999999997E-2</v>
      </c>
      <c r="K166" s="316">
        <v>55.012053000000002</v>
      </c>
      <c r="L166" s="316">
        <v>52.222254999999997</v>
      </c>
      <c r="M166" s="315"/>
    </row>
    <row r="167" spans="1:13" s="321" customFormat="1" ht="9" customHeight="1">
      <c r="A167" s="443" t="s">
        <v>12</v>
      </c>
      <c r="B167" s="314">
        <f t="shared" si="9"/>
        <v>6341.7577909999991</v>
      </c>
      <c r="C167" s="316">
        <v>1628.5876149999999</v>
      </c>
      <c r="D167" s="316">
        <v>250.95450700000001</v>
      </c>
      <c r="E167" s="304">
        <v>432.42079699999999</v>
      </c>
      <c r="F167" s="316">
        <v>925.12451799999997</v>
      </c>
      <c r="G167" s="316">
        <v>78.201021999999995</v>
      </c>
      <c r="H167" s="304">
        <v>1967.907146</v>
      </c>
      <c r="I167" s="316">
        <v>6.2960000000000004E-3</v>
      </c>
      <c r="J167" s="304">
        <v>103.09402</v>
      </c>
      <c r="K167" s="316">
        <v>349.74393700000002</v>
      </c>
      <c r="L167" s="316">
        <v>605.71793300000002</v>
      </c>
      <c r="M167" s="315"/>
    </row>
    <row r="168" spans="1:13" s="321" customFormat="1" ht="9" customHeight="1">
      <c r="A168" s="443" t="s">
        <v>13</v>
      </c>
      <c r="B168" s="314">
        <f t="shared" si="9"/>
        <v>2871.994314</v>
      </c>
      <c r="C168" s="316">
        <v>782.09853599999997</v>
      </c>
      <c r="D168" s="316">
        <v>117.702281</v>
      </c>
      <c r="E168" s="304">
        <v>212.836072</v>
      </c>
      <c r="F168" s="316">
        <v>413.537826</v>
      </c>
      <c r="G168" s="316">
        <v>18.657442</v>
      </c>
      <c r="H168" s="304">
        <v>854.39072399999998</v>
      </c>
      <c r="I168" s="316">
        <v>0</v>
      </c>
      <c r="J168" s="304">
        <v>7.0983970000000003</v>
      </c>
      <c r="K168" s="316">
        <v>20.874253</v>
      </c>
      <c r="L168" s="316">
        <v>444.79878300000001</v>
      </c>
      <c r="M168" s="315"/>
    </row>
    <row r="169" spans="1:13" s="321" customFormat="1" ht="9" customHeight="1">
      <c r="A169" s="440" t="s">
        <v>14</v>
      </c>
      <c r="B169" s="328">
        <f t="shared" si="9"/>
        <v>2483.7115939999999</v>
      </c>
      <c r="C169" s="318">
        <v>746.16797299999996</v>
      </c>
      <c r="D169" s="318">
        <v>162.215791</v>
      </c>
      <c r="E169" s="318">
        <v>327.92496</v>
      </c>
      <c r="F169" s="318">
        <v>341.84560499999998</v>
      </c>
      <c r="G169" s="318">
        <v>25.200693000000001</v>
      </c>
      <c r="H169" s="318">
        <v>799.33071700000005</v>
      </c>
      <c r="I169" s="318">
        <v>0</v>
      </c>
      <c r="J169" s="318">
        <v>16.298673000000001</v>
      </c>
      <c r="K169" s="318">
        <v>20.002217999999999</v>
      </c>
      <c r="L169" s="318">
        <v>44.724964</v>
      </c>
      <c r="M169" s="315"/>
    </row>
    <row r="170" spans="1:13" s="321" customFormat="1" ht="9" customHeight="1">
      <c r="A170" s="443" t="s">
        <v>15</v>
      </c>
      <c r="B170" s="314">
        <f t="shared" si="9"/>
        <v>10997.344139999999</v>
      </c>
      <c r="C170" s="316">
        <v>3251.5961699999998</v>
      </c>
      <c r="D170" s="316">
        <v>428.415031</v>
      </c>
      <c r="E170" s="316">
        <v>1603.779362</v>
      </c>
      <c r="F170" s="316">
        <v>1685.814656</v>
      </c>
      <c r="G170" s="316">
        <v>225.046595</v>
      </c>
      <c r="H170" s="316">
        <v>2054.482751</v>
      </c>
      <c r="I170" s="316">
        <v>3.2969569999999999</v>
      </c>
      <c r="J170" s="316">
        <v>40.074384000000002</v>
      </c>
      <c r="K170" s="316">
        <v>448.28975800000001</v>
      </c>
      <c r="L170" s="316">
        <v>1256.5484759999999</v>
      </c>
      <c r="M170" s="315"/>
    </row>
    <row r="171" spans="1:13" s="321" customFormat="1" ht="9" customHeight="1">
      <c r="A171" s="443" t="s">
        <v>16</v>
      </c>
      <c r="B171" s="314">
        <f t="shared" si="9"/>
        <v>16916.539448</v>
      </c>
      <c r="C171" s="316">
        <v>6083.336198</v>
      </c>
      <c r="D171" s="316">
        <v>850.17956000000004</v>
      </c>
      <c r="E171" s="304">
        <v>2195.2795839999999</v>
      </c>
      <c r="F171" s="316">
        <v>1446.315863</v>
      </c>
      <c r="G171" s="316">
        <v>447.43013300000001</v>
      </c>
      <c r="H171" s="304">
        <v>2774.4784570000002</v>
      </c>
      <c r="I171" s="316">
        <v>0.05</v>
      </c>
      <c r="J171" s="304">
        <v>56.975611999999998</v>
      </c>
      <c r="K171" s="316">
        <v>1441.3410859999999</v>
      </c>
      <c r="L171" s="316">
        <v>1621.152955</v>
      </c>
      <c r="M171" s="315"/>
    </row>
    <row r="172" spans="1:13" s="321" customFormat="1" ht="9" customHeight="1">
      <c r="A172" s="443" t="s">
        <v>17</v>
      </c>
      <c r="B172" s="314">
        <f t="shared" si="9"/>
        <v>4829.8510960000003</v>
      </c>
      <c r="C172" s="316">
        <v>1479.3362</v>
      </c>
      <c r="D172" s="316">
        <v>305.74381799999998</v>
      </c>
      <c r="E172" s="304">
        <v>554.04284500000006</v>
      </c>
      <c r="F172" s="316">
        <v>472.75741699999998</v>
      </c>
      <c r="G172" s="316">
        <v>225.151488</v>
      </c>
      <c r="H172" s="304">
        <v>1499.6863699999999</v>
      </c>
      <c r="I172" s="316">
        <v>0</v>
      </c>
      <c r="J172" s="304">
        <v>25.116869999999999</v>
      </c>
      <c r="K172" s="316">
        <v>135.34251800000001</v>
      </c>
      <c r="L172" s="316">
        <v>132.67357000000001</v>
      </c>
      <c r="M172" s="315"/>
    </row>
    <row r="173" spans="1:13" s="321" customFormat="1" ht="9" customHeight="1">
      <c r="A173" s="440" t="s">
        <v>18</v>
      </c>
      <c r="B173" s="328">
        <f t="shared" si="9"/>
        <v>2378.7432090000002</v>
      </c>
      <c r="C173" s="318">
        <v>706.78734599999996</v>
      </c>
      <c r="D173" s="318">
        <v>83.107907999999995</v>
      </c>
      <c r="E173" s="323">
        <v>224.662837</v>
      </c>
      <c r="F173" s="318">
        <v>404.68226199999998</v>
      </c>
      <c r="G173" s="318">
        <v>61.994815000000003</v>
      </c>
      <c r="H173" s="323">
        <v>647.08650799999998</v>
      </c>
      <c r="I173" s="318">
        <v>4.1801279999999998</v>
      </c>
      <c r="J173" s="323">
        <v>28.289083000000002</v>
      </c>
      <c r="K173" s="318">
        <v>34.105339000000001</v>
      </c>
      <c r="L173" s="318">
        <v>183.84698299999999</v>
      </c>
      <c r="M173" s="315"/>
    </row>
    <row r="174" spans="1:13" s="321" customFormat="1" ht="9" customHeight="1">
      <c r="A174" s="443" t="s">
        <v>19</v>
      </c>
      <c r="B174" s="314">
        <f t="shared" si="9"/>
        <v>1222.3280999999999</v>
      </c>
      <c r="C174" s="316">
        <v>414.25486999999998</v>
      </c>
      <c r="D174" s="316">
        <v>72.211844999999997</v>
      </c>
      <c r="E174" s="304">
        <v>148.98093600000001</v>
      </c>
      <c r="F174" s="316">
        <v>195.66706400000001</v>
      </c>
      <c r="G174" s="316">
        <v>5.2216290000000001</v>
      </c>
      <c r="H174" s="304">
        <v>273.29151400000001</v>
      </c>
      <c r="I174" s="316">
        <v>0</v>
      </c>
      <c r="J174" s="304">
        <v>33.267890000000001</v>
      </c>
      <c r="K174" s="316">
        <v>19.716698000000001</v>
      </c>
      <c r="L174" s="316">
        <v>59.715654000000001</v>
      </c>
      <c r="M174" s="315"/>
    </row>
    <row r="175" spans="1:13" s="321" customFormat="1" ht="9" customHeight="1">
      <c r="A175" s="443" t="s">
        <v>20</v>
      </c>
      <c r="B175" s="314">
        <f t="shared" si="9"/>
        <v>7413.0970980000002</v>
      </c>
      <c r="C175" s="316">
        <v>2489.5076290000002</v>
      </c>
      <c r="D175" s="316">
        <v>464.016954</v>
      </c>
      <c r="E175" s="304">
        <v>1040.3568809999999</v>
      </c>
      <c r="F175" s="316">
        <v>766.93055300000003</v>
      </c>
      <c r="G175" s="316">
        <v>206.07331300000001</v>
      </c>
      <c r="H175" s="304">
        <v>1382.727298</v>
      </c>
      <c r="I175" s="316">
        <v>1.355604</v>
      </c>
      <c r="J175" s="304">
        <v>231.403469</v>
      </c>
      <c r="K175" s="316">
        <v>294.80729300000002</v>
      </c>
      <c r="L175" s="316">
        <v>535.91810399999997</v>
      </c>
      <c r="M175" s="315"/>
    </row>
    <row r="176" spans="1:13" s="321" customFormat="1" ht="9" customHeight="1">
      <c r="A176" s="443" t="s">
        <v>21</v>
      </c>
      <c r="B176" s="314">
        <f t="shared" si="9"/>
        <v>4053.4662799999996</v>
      </c>
      <c r="C176" s="316">
        <v>751.91065800000001</v>
      </c>
      <c r="D176" s="316">
        <v>99.591876999999997</v>
      </c>
      <c r="E176" s="304">
        <v>408.22810900000002</v>
      </c>
      <c r="F176" s="316">
        <v>328.12156299999998</v>
      </c>
      <c r="G176" s="316">
        <v>92.800216000000006</v>
      </c>
      <c r="H176" s="304">
        <v>1650.8168020000001</v>
      </c>
      <c r="I176" s="316">
        <v>0</v>
      </c>
      <c r="J176" s="304">
        <v>82.901290000000003</v>
      </c>
      <c r="K176" s="316">
        <v>67.085783000000006</v>
      </c>
      <c r="L176" s="316">
        <v>572.00998200000004</v>
      </c>
      <c r="M176" s="315"/>
    </row>
    <row r="177" spans="1:13" s="321" customFormat="1" ht="9" customHeight="1">
      <c r="A177" s="440" t="s">
        <v>22</v>
      </c>
      <c r="B177" s="328">
        <f t="shared" si="9"/>
        <v>5934.7458390000002</v>
      </c>
      <c r="C177" s="318">
        <v>1168.3667720000001</v>
      </c>
      <c r="D177" s="318">
        <v>242.72945100000001</v>
      </c>
      <c r="E177" s="323">
        <v>502.57409100000001</v>
      </c>
      <c r="F177" s="318">
        <v>695.94314899999995</v>
      </c>
      <c r="G177" s="318">
        <v>124.1648</v>
      </c>
      <c r="H177" s="323">
        <v>2107.5064910000001</v>
      </c>
      <c r="I177" s="318">
        <v>0</v>
      </c>
      <c r="J177" s="323">
        <v>18.972142000000002</v>
      </c>
      <c r="K177" s="318">
        <v>161.76875799999999</v>
      </c>
      <c r="L177" s="318">
        <v>912.72018500000001</v>
      </c>
      <c r="M177" s="315"/>
    </row>
    <row r="178" spans="1:13" s="321" customFormat="1" ht="9" customHeight="1">
      <c r="A178" s="443" t="s">
        <v>23</v>
      </c>
      <c r="B178" s="314">
        <f t="shared" si="9"/>
        <v>2306.0045990000003</v>
      </c>
      <c r="C178" s="316">
        <v>452.65092099999998</v>
      </c>
      <c r="D178" s="316">
        <v>37.622525000000003</v>
      </c>
      <c r="E178" s="304">
        <v>128.91813400000001</v>
      </c>
      <c r="F178" s="316">
        <v>407.949457</v>
      </c>
      <c r="G178" s="316">
        <v>64.970142999999993</v>
      </c>
      <c r="H178" s="304">
        <v>1136.7865019999999</v>
      </c>
      <c r="I178" s="316">
        <v>13.941897000000001</v>
      </c>
      <c r="J178" s="316">
        <v>15.898441999999999</v>
      </c>
      <c r="K178" s="316">
        <v>2.9017019999999998</v>
      </c>
      <c r="L178" s="316">
        <v>44.364876000000002</v>
      </c>
      <c r="M178" s="315"/>
    </row>
    <row r="179" spans="1:13" s="321" customFormat="1" ht="9" customHeight="1">
      <c r="A179" s="443" t="s">
        <v>106</v>
      </c>
      <c r="B179" s="314">
        <f t="shared" si="9"/>
        <v>1853.0697399999999</v>
      </c>
      <c r="C179" s="316">
        <v>756.23192700000004</v>
      </c>
      <c r="D179" s="316">
        <v>132.30586</v>
      </c>
      <c r="E179" s="304">
        <v>319.08424300000001</v>
      </c>
      <c r="F179" s="316">
        <v>262.12354299999998</v>
      </c>
      <c r="G179" s="316">
        <v>66.390596000000002</v>
      </c>
      <c r="H179" s="304">
        <v>202.71988200000001</v>
      </c>
      <c r="I179" s="316">
        <v>0</v>
      </c>
      <c r="J179" s="304">
        <v>2.473725</v>
      </c>
      <c r="K179" s="316">
        <v>61.433323000000001</v>
      </c>
      <c r="L179" s="316">
        <v>50.306640999999999</v>
      </c>
      <c r="M179" s="315"/>
    </row>
    <row r="180" spans="1:13" s="321" customFormat="1" ht="9" customHeight="1">
      <c r="A180" s="443" t="s">
        <v>25</v>
      </c>
      <c r="B180" s="314">
        <f t="shared" si="9"/>
        <v>3020.4674040000004</v>
      </c>
      <c r="C180" s="316">
        <v>796.32296399999996</v>
      </c>
      <c r="D180" s="316">
        <v>98.816019999999995</v>
      </c>
      <c r="E180" s="304">
        <v>269.57311900000002</v>
      </c>
      <c r="F180" s="316">
        <v>705.81917599999997</v>
      </c>
      <c r="G180" s="316">
        <v>21.178331</v>
      </c>
      <c r="H180" s="304">
        <v>793.99056499999995</v>
      </c>
      <c r="I180" s="316">
        <v>1.890541</v>
      </c>
      <c r="J180" s="304">
        <v>149.76223899999999</v>
      </c>
      <c r="K180" s="316">
        <v>82.536491999999996</v>
      </c>
      <c r="L180" s="316">
        <v>100.577957</v>
      </c>
      <c r="M180" s="315"/>
    </row>
    <row r="181" spans="1:13" s="321" customFormat="1" ht="9" customHeight="1">
      <c r="A181" s="440" t="s">
        <v>26</v>
      </c>
      <c r="B181" s="328">
        <f t="shared" si="9"/>
        <v>2942.7760229999999</v>
      </c>
      <c r="C181" s="318">
        <v>1232.30261</v>
      </c>
      <c r="D181" s="318">
        <v>161.04861600000001</v>
      </c>
      <c r="E181" s="318">
        <v>547.33753100000001</v>
      </c>
      <c r="F181" s="318">
        <v>276.61548099999999</v>
      </c>
      <c r="G181" s="318">
        <v>58.499586000000001</v>
      </c>
      <c r="H181" s="318">
        <v>561.518598</v>
      </c>
      <c r="I181" s="318">
        <v>0</v>
      </c>
      <c r="J181" s="318">
        <v>1.6148579999999999</v>
      </c>
      <c r="K181" s="318">
        <v>103.502285</v>
      </c>
      <c r="L181" s="318">
        <v>0.33645799999999998</v>
      </c>
      <c r="M181" s="315"/>
    </row>
    <row r="182" spans="1:13" s="321" customFormat="1" ht="9" customHeight="1">
      <c r="A182" s="443" t="s">
        <v>27</v>
      </c>
      <c r="B182" s="314">
        <f t="shared" si="9"/>
        <v>3214.3856879999994</v>
      </c>
      <c r="C182" s="316">
        <v>1440.455854</v>
      </c>
      <c r="D182" s="316">
        <v>261.42742900000002</v>
      </c>
      <c r="E182" s="304">
        <v>464.85177599999997</v>
      </c>
      <c r="F182" s="316">
        <v>246.524564</v>
      </c>
      <c r="G182" s="316">
        <v>69.633703999999994</v>
      </c>
      <c r="H182" s="304">
        <v>480.06918899999999</v>
      </c>
      <c r="I182" s="316">
        <v>4.986065</v>
      </c>
      <c r="J182" s="304">
        <v>3.7967240000000002</v>
      </c>
      <c r="K182" s="316">
        <v>188.70405400000001</v>
      </c>
      <c r="L182" s="316">
        <v>53.936329000000001</v>
      </c>
      <c r="M182" s="315"/>
    </row>
    <row r="183" spans="1:13" s="321" customFormat="1" ht="9" customHeight="1">
      <c r="A183" s="443" t="s">
        <v>28</v>
      </c>
      <c r="B183" s="314">
        <f t="shared" si="9"/>
        <v>3573.1266540000001</v>
      </c>
      <c r="C183" s="316">
        <v>944.22247800000002</v>
      </c>
      <c r="D183" s="316">
        <v>100.284353</v>
      </c>
      <c r="E183" s="304">
        <v>186.186308</v>
      </c>
      <c r="F183" s="316">
        <v>751.20681400000001</v>
      </c>
      <c r="G183" s="316">
        <v>61.312525999999998</v>
      </c>
      <c r="H183" s="304">
        <v>1111.0191090000001</v>
      </c>
      <c r="I183" s="316">
        <v>0</v>
      </c>
      <c r="J183" s="316">
        <v>245.636177</v>
      </c>
      <c r="K183" s="316">
        <v>1.2939590000000001</v>
      </c>
      <c r="L183" s="316">
        <v>171.96493000000001</v>
      </c>
      <c r="M183" s="315"/>
    </row>
    <row r="184" spans="1:13" s="321" customFormat="1" ht="9" customHeight="1">
      <c r="A184" s="443" t="s">
        <v>29</v>
      </c>
      <c r="B184" s="314">
        <f t="shared" si="9"/>
        <v>4187.6561979999997</v>
      </c>
      <c r="C184" s="316">
        <v>799.40778899999998</v>
      </c>
      <c r="D184" s="316">
        <v>172.53619599999999</v>
      </c>
      <c r="E184" s="304">
        <v>500.19272799999999</v>
      </c>
      <c r="F184" s="316">
        <v>650.09385799999995</v>
      </c>
      <c r="G184" s="316">
        <v>129.79302200000001</v>
      </c>
      <c r="H184" s="304">
        <v>1484.7242630000001</v>
      </c>
      <c r="I184" s="316">
        <v>0</v>
      </c>
      <c r="J184" s="304">
        <v>58.755274999999997</v>
      </c>
      <c r="K184" s="316">
        <v>124.145163</v>
      </c>
      <c r="L184" s="316">
        <v>268.007904</v>
      </c>
      <c r="M184" s="315"/>
    </row>
    <row r="185" spans="1:13" s="321" customFormat="1" ht="9" customHeight="1">
      <c r="A185" s="440" t="s">
        <v>30</v>
      </c>
      <c r="B185" s="328">
        <f t="shared" si="9"/>
        <v>967.67027599999994</v>
      </c>
      <c r="C185" s="318">
        <v>291.93291699999997</v>
      </c>
      <c r="D185" s="318">
        <v>50.234076999999999</v>
      </c>
      <c r="E185" s="323">
        <v>55.545425999999999</v>
      </c>
      <c r="F185" s="318">
        <v>274.13768900000002</v>
      </c>
      <c r="G185" s="318">
        <v>8.9055800000000005</v>
      </c>
      <c r="H185" s="323">
        <v>237.76114200000001</v>
      </c>
      <c r="I185" s="318">
        <v>0</v>
      </c>
      <c r="J185" s="323">
        <v>15.457451000000001</v>
      </c>
      <c r="K185" s="318">
        <v>0.538045</v>
      </c>
      <c r="L185" s="318">
        <v>33.157949000000002</v>
      </c>
      <c r="M185" s="315"/>
    </row>
    <row r="186" spans="1:13" s="321" customFormat="1" ht="9" customHeight="1">
      <c r="A186" s="443" t="s">
        <v>31</v>
      </c>
      <c r="B186" s="329">
        <f t="shared" si="9"/>
        <v>8136.7804950000009</v>
      </c>
      <c r="C186" s="316">
        <v>2297.6399040000001</v>
      </c>
      <c r="D186" s="316">
        <v>288.29641199999998</v>
      </c>
      <c r="E186" s="304">
        <v>1083.457979</v>
      </c>
      <c r="F186" s="316">
        <v>315.43591700000002</v>
      </c>
      <c r="G186" s="316">
        <v>239.151229</v>
      </c>
      <c r="H186" s="304">
        <v>3087.35122</v>
      </c>
      <c r="I186" s="316">
        <v>0.17680000000000001</v>
      </c>
      <c r="J186" s="304">
        <v>265.967174</v>
      </c>
      <c r="K186" s="316">
        <v>271.065068</v>
      </c>
      <c r="L186" s="316">
        <v>288.23879199999999</v>
      </c>
      <c r="M186" s="315"/>
    </row>
    <row r="187" spans="1:13" s="321" customFormat="1" ht="9" customHeight="1">
      <c r="A187" s="443" t="s">
        <v>32</v>
      </c>
      <c r="B187" s="314">
        <f t="shared" si="9"/>
        <v>1981.9914660000002</v>
      </c>
      <c r="C187" s="316">
        <v>612.42169200000001</v>
      </c>
      <c r="D187" s="316">
        <v>157.71865399999999</v>
      </c>
      <c r="E187" s="304">
        <v>152.806355</v>
      </c>
      <c r="F187" s="316">
        <v>238.98393799999999</v>
      </c>
      <c r="G187" s="316">
        <v>43.597031000000001</v>
      </c>
      <c r="H187" s="304">
        <v>682.66316700000004</v>
      </c>
      <c r="I187" s="316">
        <v>0</v>
      </c>
      <c r="J187" s="304">
        <v>7.5486440000000004</v>
      </c>
      <c r="K187" s="316">
        <v>23.733059999999998</v>
      </c>
      <c r="L187" s="316">
        <v>62.518925000000003</v>
      </c>
      <c r="M187" s="315"/>
    </row>
    <row r="188" spans="1:13" s="321" customFormat="1" ht="9" customHeight="1">
      <c r="A188" s="443" t="s">
        <v>33</v>
      </c>
      <c r="B188" s="329">
        <f t="shared" si="9"/>
        <v>2278.2341720000004</v>
      </c>
      <c r="C188" s="316">
        <v>624.09797700000001</v>
      </c>
      <c r="D188" s="316">
        <v>104.009882</v>
      </c>
      <c r="E188" s="304">
        <v>211.83833000000001</v>
      </c>
      <c r="F188" s="316">
        <v>414.14609899999999</v>
      </c>
      <c r="G188" s="316">
        <v>34.161414999999998</v>
      </c>
      <c r="H188" s="304">
        <v>552.79900099999998</v>
      </c>
      <c r="I188" s="316">
        <v>35.798813000000003</v>
      </c>
      <c r="J188" s="304">
        <v>141.22543400000001</v>
      </c>
      <c r="K188" s="316">
        <v>33.856535000000001</v>
      </c>
      <c r="L188" s="316">
        <v>126.300686</v>
      </c>
      <c r="M188" s="315"/>
    </row>
    <row r="189" spans="1:13" s="321" customFormat="1" ht="9" customHeight="1">
      <c r="A189" s="442"/>
      <c r="B189" s="316"/>
      <c r="C189" s="316"/>
      <c r="D189" s="316"/>
      <c r="E189" s="316"/>
      <c r="F189" s="316"/>
      <c r="G189" s="316"/>
      <c r="H189" s="316"/>
      <c r="I189" s="316"/>
      <c r="J189" s="316"/>
      <c r="K189" s="316"/>
      <c r="L189" s="316"/>
      <c r="M189" s="315"/>
    </row>
    <row r="190" spans="1:13" s="321" customFormat="1" ht="9" customHeight="1">
      <c r="A190" s="333">
        <v>2003</v>
      </c>
      <c r="B190" s="407"/>
      <c r="C190" s="407"/>
      <c r="D190" s="407"/>
      <c r="E190" s="407"/>
      <c r="F190" s="407"/>
      <c r="G190" s="407"/>
      <c r="H190" s="407"/>
      <c r="I190" s="407"/>
      <c r="J190" s="407"/>
      <c r="K190" s="407"/>
      <c r="L190" s="407"/>
      <c r="M190" s="410"/>
    </row>
    <row r="191" spans="1:13" s="321" customFormat="1" ht="9" customHeight="1">
      <c r="A191" s="333" t="s">
        <v>1</v>
      </c>
      <c r="B191" s="407">
        <f>SUM(B193:B223)</f>
        <v>135875.467424</v>
      </c>
      <c r="C191" s="407">
        <f t="shared" ref="C191:L191" si="10">SUM(C193:C223)</f>
        <v>42886.409262000001</v>
      </c>
      <c r="D191" s="407">
        <f t="shared" si="10"/>
        <v>7146.3758110000017</v>
      </c>
      <c r="E191" s="407">
        <f t="shared" si="10"/>
        <v>15124.949206999998</v>
      </c>
      <c r="F191" s="407">
        <f t="shared" si="10"/>
        <v>13256.623985999997</v>
      </c>
      <c r="G191" s="407">
        <f t="shared" si="10"/>
        <v>2634.9388630000003</v>
      </c>
      <c r="H191" s="407">
        <f t="shared" si="10"/>
        <v>37483.262995000012</v>
      </c>
      <c r="I191" s="407">
        <f t="shared" si="10"/>
        <v>99.518422999999984</v>
      </c>
      <c r="J191" s="407">
        <f t="shared" si="10"/>
        <v>4888.1548199999997</v>
      </c>
      <c r="K191" s="407">
        <f t="shared" si="10"/>
        <v>5701.1627289999997</v>
      </c>
      <c r="L191" s="407">
        <f t="shared" si="10"/>
        <v>6654.071328</v>
      </c>
      <c r="M191" s="410"/>
    </row>
    <row r="192" spans="1:13" s="321" customFormat="1" ht="3.6" customHeight="1">
      <c r="A192" s="333"/>
      <c r="B192" s="407"/>
      <c r="C192" s="407"/>
      <c r="D192" s="407"/>
      <c r="E192" s="407"/>
      <c r="F192" s="407"/>
      <c r="G192" s="407"/>
      <c r="H192" s="407"/>
      <c r="I192" s="407"/>
      <c r="J192" s="407"/>
      <c r="K192" s="407"/>
      <c r="L192" s="304"/>
      <c r="M192" s="410"/>
    </row>
    <row r="193" spans="1:13" s="321" customFormat="1" ht="9" customHeight="1">
      <c r="A193" s="443" t="s">
        <v>104</v>
      </c>
      <c r="B193" s="314">
        <f>SUM(C193:L193)</f>
        <v>1629.1742729999999</v>
      </c>
      <c r="C193" s="316">
        <v>696.01165500000002</v>
      </c>
      <c r="D193" s="316">
        <v>80.685486999999995</v>
      </c>
      <c r="E193" s="304">
        <v>147.337761</v>
      </c>
      <c r="F193" s="316">
        <v>77.661841999999993</v>
      </c>
      <c r="G193" s="316">
        <v>58.281568999999998</v>
      </c>
      <c r="H193" s="304">
        <v>466.908389</v>
      </c>
      <c r="I193" s="316">
        <v>0</v>
      </c>
      <c r="J193" s="316">
        <v>26.120737999999999</v>
      </c>
      <c r="K193" s="316">
        <v>41.426862999999997</v>
      </c>
      <c r="L193" s="316">
        <v>34.739969000000002</v>
      </c>
      <c r="M193" s="315"/>
    </row>
    <row r="194" spans="1:13" s="321" customFormat="1" ht="9" customHeight="1">
      <c r="A194" s="443" t="s">
        <v>3</v>
      </c>
      <c r="B194" s="314">
        <f t="shared" ref="B194:B223" si="11">SUM(C194:L194)</f>
        <v>4528.3153989999992</v>
      </c>
      <c r="C194" s="316">
        <v>2276.3609860000001</v>
      </c>
      <c r="D194" s="316">
        <v>218.75494499999999</v>
      </c>
      <c r="E194" s="304">
        <v>465.994936</v>
      </c>
      <c r="F194" s="316">
        <v>285.44859500000001</v>
      </c>
      <c r="G194" s="316">
        <v>172.94833499999999</v>
      </c>
      <c r="H194" s="304">
        <v>622.699389</v>
      </c>
      <c r="I194" s="316">
        <v>0</v>
      </c>
      <c r="J194" s="304">
        <v>138.35023000000001</v>
      </c>
      <c r="K194" s="316">
        <v>154.18439100000001</v>
      </c>
      <c r="L194" s="316">
        <v>193.57359199999999</v>
      </c>
      <c r="M194" s="315"/>
    </row>
    <row r="195" spans="1:13" s="321" customFormat="1" ht="9" customHeight="1">
      <c r="A195" s="443" t="s">
        <v>105</v>
      </c>
      <c r="B195" s="314">
        <f t="shared" si="11"/>
        <v>1090.621341</v>
      </c>
      <c r="C195" s="316">
        <v>596.55670399999997</v>
      </c>
      <c r="D195" s="316">
        <v>114.686936</v>
      </c>
      <c r="E195" s="304">
        <v>135.69827799999999</v>
      </c>
      <c r="F195" s="316">
        <v>34.940233999999997</v>
      </c>
      <c r="G195" s="316">
        <v>16.461891000000001</v>
      </c>
      <c r="H195" s="304">
        <v>91.234427999999994</v>
      </c>
      <c r="I195" s="316">
        <v>0</v>
      </c>
      <c r="J195" s="304">
        <v>17.971482000000002</v>
      </c>
      <c r="K195" s="316">
        <v>68.824116000000004</v>
      </c>
      <c r="L195" s="316">
        <v>14.247272000000001</v>
      </c>
      <c r="M195" s="315"/>
    </row>
    <row r="196" spans="1:13" s="321" customFormat="1" ht="9" customHeight="1">
      <c r="A196" s="440" t="s">
        <v>5</v>
      </c>
      <c r="B196" s="328">
        <f t="shared" si="11"/>
        <v>1555.061463</v>
      </c>
      <c r="C196" s="318">
        <v>554.81422899999995</v>
      </c>
      <c r="D196" s="318">
        <v>77.402834999999996</v>
      </c>
      <c r="E196" s="323">
        <v>172.28391500000001</v>
      </c>
      <c r="F196" s="318">
        <v>244.14632399999999</v>
      </c>
      <c r="G196" s="318">
        <v>7.1188669999999998</v>
      </c>
      <c r="H196" s="323">
        <v>253.701573</v>
      </c>
      <c r="I196" s="318">
        <v>0</v>
      </c>
      <c r="J196" s="323">
        <v>194.51287199999999</v>
      </c>
      <c r="K196" s="318">
        <v>23.340693000000002</v>
      </c>
      <c r="L196" s="318">
        <v>27.740155000000001</v>
      </c>
      <c r="M196" s="315"/>
    </row>
    <row r="197" spans="1:13" s="321" customFormat="1" ht="9" customHeight="1">
      <c r="A197" s="443" t="s">
        <v>6</v>
      </c>
      <c r="B197" s="314">
        <f t="shared" si="11"/>
        <v>3056.4421019999995</v>
      </c>
      <c r="C197" s="316">
        <v>1102.1579159999999</v>
      </c>
      <c r="D197" s="316">
        <v>230.505402</v>
      </c>
      <c r="E197" s="304">
        <v>556.05287299999998</v>
      </c>
      <c r="F197" s="316">
        <v>201.03487100000001</v>
      </c>
      <c r="G197" s="316">
        <v>90.120609999999999</v>
      </c>
      <c r="H197" s="304">
        <v>674.77104199999997</v>
      </c>
      <c r="I197" s="316">
        <v>0.13125100000000001</v>
      </c>
      <c r="J197" s="304">
        <v>8.0354209999999995</v>
      </c>
      <c r="K197" s="316">
        <v>46.239381999999999</v>
      </c>
      <c r="L197" s="316">
        <v>147.39333400000001</v>
      </c>
      <c r="M197" s="315"/>
    </row>
    <row r="198" spans="1:13" s="321" customFormat="1" ht="9" customHeight="1">
      <c r="A198" s="443" t="s">
        <v>7</v>
      </c>
      <c r="B198" s="314">
        <f t="shared" si="11"/>
        <v>1059.3567540000001</v>
      </c>
      <c r="C198" s="316">
        <v>540.97658899999999</v>
      </c>
      <c r="D198" s="316">
        <v>56.742185999999997</v>
      </c>
      <c r="E198" s="304">
        <v>95.183620000000005</v>
      </c>
      <c r="F198" s="316">
        <v>103.75651499999999</v>
      </c>
      <c r="G198" s="316">
        <v>12.778798999999999</v>
      </c>
      <c r="H198" s="304">
        <v>145.56171800000001</v>
      </c>
      <c r="I198" s="316">
        <v>7.9200000000000007E-2</v>
      </c>
      <c r="J198" s="304">
        <v>14.196880999999999</v>
      </c>
      <c r="K198" s="316">
        <v>81.017915000000002</v>
      </c>
      <c r="L198" s="316">
        <v>9.0633309999999998</v>
      </c>
      <c r="M198" s="315"/>
    </row>
    <row r="199" spans="1:13" s="321" customFormat="1" ht="9" customHeight="1">
      <c r="A199" s="443" t="s">
        <v>8</v>
      </c>
      <c r="B199" s="314">
        <f t="shared" si="11"/>
        <v>5815.1341309999998</v>
      </c>
      <c r="C199" s="316">
        <v>1109.5397700000001</v>
      </c>
      <c r="D199" s="316">
        <v>302.309484</v>
      </c>
      <c r="E199" s="304">
        <v>393.96250199999997</v>
      </c>
      <c r="F199" s="316">
        <v>621.302412</v>
      </c>
      <c r="G199" s="316">
        <v>62.717798000000002</v>
      </c>
      <c r="H199" s="304">
        <v>2641.526394</v>
      </c>
      <c r="I199" s="316">
        <v>1.5077560000000001</v>
      </c>
      <c r="J199" s="304">
        <v>19.971561999999999</v>
      </c>
      <c r="K199" s="316">
        <v>22.781168999999998</v>
      </c>
      <c r="L199" s="316">
        <v>639.51528399999995</v>
      </c>
      <c r="M199" s="315"/>
    </row>
    <row r="200" spans="1:13" s="321" customFormat="1" ht="9" customHeight="1">
      <c r="A200" s="440" t="s">
        <v>9</v>
      </c>
      <c r="B200" s="328">
        <f t="shared" si="11"/>
        <v>4763.0163269999994</v>
      </c>
      <c r="C200" s="318">
        <v>1549.860044</v>
      </c>
      <c r="D200" s="318">
        <v>373.52776</v>
      </c>
      <c r="E200" s="323">
        <v>551.39858500000003</v>
      </c>
      <c r="F200" s="318">
        <v>724.62946999999997</v>
      </c>
      <c r="G200" s="318">
        <v>76.495271000000002</v>
      </c>
      <c r="H200" s="323">
        <v>1219.2184600000001</v>
      </c>
      <c r="I200" s="318">
        <v>0</v>
      </c>
      <c r="J200" s="323">
        <v>24.286145000000001</v>
      </c>
      <c r="K200" s="318">
        <v>89.73236</v>
      </c>
      <c r="L200" s="318">
        <v>153.86823200000001</v>
      </c>
      <c r="M200" s="315"/>
    </row>
    <row r="201" spans="1:13" s="321" customFormat="1" ht="9" customHeight="1">
      <c r="A201" s="443" t="s">
        <v>11</v>
      </c>
      <c r="B201" s="314">
        <f t="shared" si="11"/>
        <v>2134.8543020000002</v>
      </c>
      <c r="C201" s="316">
        <v>705.32436800000005</v>
      </c>
      <c r="D201" s="316">
        <v>138.84982600000001</v>
      </c>
      <c r="E201" s="304">
        <v>299.62124699999998</v>
      </c>
      <c r="F201" s="316">
        <v>210.81265400000001</v>
      </c>
      <c r="G201" s="316">
        <v>30.114698000000001</v>
      </c>
      <c r="H201" s="304">
        <v>534.96522000000004</v>
      </c>
      <c r="I201" s="316">
        <v>0</v>
      </c>
      <c r="J201" s="304">
        <v>0</v>
      </c>
      <c r="K201" s="316">
        <v>183.166729</v>
      </c>
      <c r="L201" s="316">
        <v>31.999559999999999</v>
      </c>
      <c r="M201" s="315"/>
    </row>
    <row r="202" spans="1:13" s="321" customFormat="1" ht="9" customHeight="1">
      <c r="A202" s="443" t="s">
        <v>12</v>
      </c>
      <c r="B202" s="314">
        <f t="shared" si="11"/>
        <v>5924.089003</v>
      </c>
      <c r="C202" s="316">
        <v>1742.9775340000001</v>
      </c>
      <c r="D202" s="316">
        <v>307.018146</v>
      </c>
      <c r="E202" s="304">
        <v>503.66242999999997</v>
      </c>
      <c r="F202" s="316">
        <v>875.44689500000004</v>
      </c>
      <c r="G202" s="316">
        <v>124.66604599999999</v>
      </c>
      <c r="H202" s="304">
        <v>1791.2541040000001</v>
      </c>
      <c r="I202" s="316">
        <v>59.616055000000003</v>
      </c>
      <c r="J202" s="304">
        <v>179.933052</v>
      </c>
      <c r="K202" s="316">
        <v>99.307035999999997</v>
      </c>
      <c r="L202" s="316">
        <v>240.207705</v>
      </c>
      <c r="M202" s="315"/>
    </row>
    <row r="203" spans="1:13" s="321" customFormat="1" ht="9" customHeight="1">
      <c r="A203" s="443" t="s">
        <v>13</v>
      </c>
      <c r="B203" s="314">
        <f t="shared" si="11"/>
        <v>4171.9885969999996</v>
      </c>
      <c r="C203" s="316">
        <v>985.57248800000002</v>
      </c>
      <c r="D203" s="316">
        <v>298.98053800000002</v>
      </c>
      <c r="E203" s="304">
        <v>180.914289</v>
      </c>
      <c r="F203" s="316">
        <v>436.78753599999999</v>
      </c>
      <c r="G203" s="316">
        <v>83.836270999999996</v>
      </c>
      <c r="H203" s="304">
        <v>1757.8129240000001</v>
      </c>
      <c r="I203" s="316">
        <v>0.89249999999999996</v>
      </c>
      <c r="J203" s="304">
        <v>64.617999999999995</v>
      </c>
      <c r="K203" s="316">
        <v>16.902536000000001</v>
      </c>
      <c r="L203" s="316">
        <v>345.671515</v>
      </c>
      <c r="M203" s="315"/>
    </row>
    <row r="204" spans="1:13" s="321" customFormat="1" ht="9" customHeight="1">
      <c r="A204" s="440" t="s">
        <v>14</v>
      </c>
      <c r="B204" s="328">
        <f t="shared" si="11"/>
        <v>2517.8876190000001</v>
      </c>
      <c r="C204" s="318">
        <v>959.94367999999997</v>
      </c>
      <c r="D204" s="318">
        <v>188.847252</v>
      </c>
      <c r="E204" s="318">
        <v>281.12191300000001</v>
      </c>
      <c r="F204" s="318">
        <v>274.89436000000001</v>
      </c>
      <c r="G204" s="318">
        <v>50.116864</v>
      </c>
      <c r="H204" s="318">
        <v>652.272064</v>
      </c>
      <c r="I204" s="318">
        <v>0</v>
      </c>
      <c r="J204" s="318">
        <v>6.8637059999999996</v>
      </c>
      <c r="K204" s="318">
        <v>17.693656000000001</v>
      </c>
      <c r="L204" s="318">
        <v>86.134124</v>
      </c>
      <c r="M204" s="315"/>
    </row>
    <row r="205" spans="1:13" s="321" customFormat="1" ht="9" customHeight="1">
      <c r="A205" s="443" t="s">
        <v>15</v>
      </c>
      <c r="B205" s="314">
        <f t="shared" si="11"/>
        <v>10732.138346</v>
      </c>
      <c r="C205" s="316">
        <v>3646.3070969999999</v>
      </c>
      <c r="D205" s="316">
        <v>543.00133000000005</v>
      </c>
      <c r="E205" s="316">
        <v>1671.8821720000001</v>
      </c>
      <c r="F205" s="316">
        <v>908.62670100000003</v>
      </c>
      <c r="G205" s="316">
        <v>144.68911900000001</v>
      </c>
      <c r="H205" s="316">
        <v>2399.2472750000002</v>
      </c>
      <c r="I205" s="316">
        <v>0</v>
      </c>
      <c r="J205" s="316">
        <v>265.14033999999998</v>
      </c>
      <c r="K205" s="316">
        <v>853.90526299999999</v>
      </c>
      <c r="L205" s="316">
        <v>299.33904899999999</v>
      </c>
      <c r="M205" s="315"/>
    </row>
    <row r="206" spans="1:13" s="321" customFormat="1" ht="9" customHeight="1">
      <c r="A206" s="443" t="s">
        <v>16</v>
      </c>
      <c r="B206" s="314">
        <f t="shared" si="11"/>
        <v>18526.891829</v>
      </c>
      <c r="C206" s="316">
        <v>7138.2155629999997</v>
      </c>
      <c r="D206" s="316">
        <v>877.16400699999997</v>
      </c>
      <c r="E206" s="304">
        <v>2292.0698430000002</v>
      </c>
      <c r="F206" s="316">
        <v>1743.8340290000001</v>
      </c>
      <c r="G206" s="316">
        <v>429.86636800000002</v>
      </c>
      <c r="H206" s="304">
        <v>3209.3299940000002</v>
      </c>
      <c r="I206" s="316">
        <v>0</v>
      </c>
      <c r="J206" s="304">
        <v>384.80986799999999</v>
      </c>
      <c r="K206" s="316">
        <v>1349.6030249999999</v>
      </c>
      <c r="L206" s="316">
        <v>1101.9991319999999</v>
      </c>
      <c r="M206" s="315"/>
    </row>
    <row r="207" spans="1:13" s="321" customFormat="1" ht="9" customHeight="1">
      <c r="A207" s="443" t="s">
        <v>17</v>
      </c>
      <c r="B207" s="314">
        <f t="shared" si="11"/>
        <v>5573.195936000001</v>
      </c>
      <c r="C207" s="316">
        <v>1673.1154200000001</v>
      </c>
      <c r="D207" s="316">
        <v>366.67509999999999</v>
      </c>
      <c r="E207" s="304">
        <v>626.56759299999999</v>
      </c>
      <c r="F207" s="316">
        <v>481.66422699999998</v>
      </c>
      <c r="G207" s="316">
        <v>112.147419</v>
      </c>
      <c r="H207" s="304">
        <v>1751.1018690000001</v>
      </c>
      <c r="I207" s="316">
        <v>1.112398</v>
      </c>
      <c r="J207" s="304">
        <v>20.060815000000002</v>
      </c>
      <c r="K207" s="316">
        <v>390.10637200000002</v>
      </c>
      <c r="L207" s="316">
        <v>150.644723</v>
      </c>
      <c r="M207" s="315"/>
    </row>
    <row r="208" spans="1:13" s="321" customFormat="1" ht="9" customHeight="1">
      <c r="A208" s="440" t="s">
        <v>18</v>
      </c>
      <c r="B208" s="328">
        <f t="shared" si="11"/>
        <v>2477.7021260000006</v>
      </c>
      <c r="C208" s="318">
        <v>843.56973000000005</v>
      </c>
      <c r="D208" s="318">
        <v>106.141053</v>
      </c>
      <c r="E208" s="323">
        <v>198.85199</v>
      </c>
      <c r="F208" s="318">
        <v>108.30354199999999</v>
      </c>
      <c r="G208" s="318">
        <v>46.537210000000002</v>
      </c>
      <c r="H208" s="323">
        <v>907.844696</v>
      </c>
      <c r="I208" s="318">
        <v>0</v>
      </c>
      <c r="J208" s="323">
        <v>113.75761799999999</v>
      </c>
      <c r="K208" s="318">
        <v>68.627116999999998</v>
      </c>
      <c r="L208" s="318">
        <v>84.06917</v>
      </c>
      <c r="M208" s="315"/>
    </row>
    <row r="209" spans="1:13" s="321" customFormat="1" ht="9" customHeight="1">
      <c r="A209" s="443" t="s">
        <v>19</v>
      </c>
      <c r="B209" s="314">
        <f t="shared" si="11"/>
        <v>1505.7746500000003</v>
      </c>
      <c r="C209" s="316">
        <v>581.07910600000002</v>
      </c>
      <c r="D209" s="316">
        <v>106.552093</v>
      </c>
      <c r="E209" s="304">
        <v>156.30440400000001</v>
      </c>
      <c r="F209" s="316">
        <v>118.664252</v>
      </c>
      <c r="G209" s="316">
        <v>17.664902000000001</v>
      </c>
      <c r="H209" s="304">
        <v>413.52458100000001</v>
      </c>
      <c r="I209" s="316">
        <v>0</v>
      </c>
      <c r="J209" s="304">
        <v>22.766128999999999</v>
      </c>
      <c r="K209" s="316">
        <v>34.079611</v>
      </c>
      <c r="L209" s="316">
        <v>55.139572000000001</v>
      </c>
      <c r="M209" s="315"/>
    </row>
    <row r="210" spans="1:13" s="321" customFormat="1" ht="9" customHeight="1">
      <c r="A210" s="443" t="s">
        <v>20</v>
      </c>
      <c r="B210" s="314">
        <f t="shared" si="11"/>
        <v>7823.0639890000011</v>
      </c>
      <c r="C210" s="316">
        <v>2765.58446</v>
      </c>
      <c r="D210" s="316">
        <v>568.34590500000002</v>
      </c>
      <c r="E210" s="304">
        <v>966.26873499999999</v>
      </c>
      <c r="F210" s="316">
        <v>346.92851400000001</v>
      </c>
      <c r="G210" s="316">
        <v>153.57178500000001</v>
      </c>
      <c r="H210" s="304">
        <v>2064.0193989999998</v>
      </c>
      <c r="I210" s="316">
        <v>0.77956099999999995</v>
      </c>
      <c r="J210" s="304">
        <v>300.89829900000001</v>
      </c>
      <c r="K210" s="316">
        <v>386.36914400000001</v>
      </c>
      <c r="L210" s="316">
        <v>270.29818699999998</v>
      </c>
      <c r="M210" s="315"/>
    </row>
    <row r="211" spans="1:13" s="321" customFormat="1" ht="9" customHeight="1">
      <c r="A211" s="443" t="s">
        <v>21</v>
      </c>
      <c r="B211" s="314">
        <f t="shared" si="11"/>
        <v>4162.4920729999994</v>
      </c>
      <c r="C211" s="316">
        <v>728.41869399999996</v>
      </c>
      <c r="D211" s="316">
        <v>75.054390999999995</v>
      </c>
      <c r="E211" s="304">
        <v>432.54433299999999</v>
      </c>
      <c r="F211" s="316">
        <v>481.40322400000002</v>
      </c>
      <c r="G211" s="316">
        <v>82.717549000000005</v>
      </c>
      <c r="H211" s="304">
        <v>1444.6061159999999</v>
      </c>
      <c r="I211" s="316">
        <v>12.287324999999999</v>
      </c>
      <c r="J211" s="304">
        <v>13.524101999999999</v>
      </c>
      <c r="K211" s="316">
        <v>61.532283</v>
      </c>
      <c r="L211" s="316">
        <v>830.40405599999997</v>
      </c>
      <c r="M211" s="315"/>
    </row>
    <row r="212" spans="1:13" s="321" customFormat="1" ht="9" customHeight="1">
      <c r="A212" s="440" t="s">
        <v>22</v>
      </c>
      <c r="B212" s="328">
        <f t="shared" si="11"/>
        <v>6383.9593029999996</v>
      </c>
      <c r="C212" s="318">
        <v>1186.8359760000001</v>
      </c>
      <c r="D212" s="318">
        <v>242.03303299999999</v>
      </c>
      <c r="E212" s="323">
        <v>716.13783599999999</v>
      </c>
      <c r="F212" s="318">
        <v>682.89633400000002</v>
      </c>
      <c r="G212" s="318">
        <v>95.301491999999996</v>
      </c>
      <c r="H212" s="323">
        <v>2455.172102</v>
      </c>
      <c r="I212" s="318">
        <v>0</v>
      </c>
      <c r="J212" s="323">
        <v>170.05068399999999</v>
      </c>
      <c r="K212" s="318">
        <v>126.39492300000001</v>
      </c>
      <c r="L212" s="318">
        <v>709.13692300000002</v>
      </c>
      <c r="M212" s="315"/>
    </row>
    <row r="213" spans="1:13" s="321" customFormat="1" ht="9" customHeight="1">
      <c r="A213" s="443" t="s">
        <v>23</v>
      </c>
      <c r="B213" s="314">
        <f t="shared" si="11"/>
        <v>2678.8803929999995</v>
      </c>
      <c r="C213" s="316">
        <v>911.18682799999999</v>
      </c>
      <c r="D213" s="316">
        <v>86.140974</v>
      </c>
      <c r="E213" s="304">
        <v>264.64772199999999</v>
      </c>
      <c r="F213" s="316">
        <v>249.659142</v>
      </c>
      <c r="G213" s="316">
        <v>115.385036</v>
      </c>
      <c r="H213" s="304">
        <v>971.67162199999996</v>
      </c>
      <c r="I213" s="316">
        <v>0</v>
      </c>
      <c r="J213" s="316">
        <v>12.716689000000001</v>
      </c>
      <c r="K213" s="316">
        <v>6.8210480000000002</v>
      </c>
      <c r="L213" s="316">
        <v>60.651331999999996</v>
      </c>
      <c r="M213" s="315"/>
    </row>
    <row r="214" spans="1:13" s="321" customFormat="1" ht="9" customHeight="1">
      <c r="A214" s="443" t="s">
        <v>106</v>
      </c>
      <c r="B214" s="314">
        <f t="shared" si="11"/>
        <v>2496.2668790000002</v>
      </c>
      <c r="C214" s="316">
        <v>983.45797500000003</v>
      </c>
      <c r="D214" s="316">
        <v>195.54789400000001</v>
      </c>
      <c r="E214" s="304">
        <v>444.55299300000001</v>
      </c>
      <c r="F214" s="316">
        <v>202.58077299999999</v>
      </c>
      <c r="G214" s="316">
        <v>124.020684</v>
      </c>
      <c r="H214" s="304">
        <v>420.39808499999998</v>
      </c>
      <c r="I214" s="316">
        <v>3.956976</v>
      </c>
      <c r="J214" s="304">
        <v>3.916979</v>
      </c>
      <c r="K214" s="316">
        <v>43.622529</v>
      </c>
      <c r="L214" s="316">
        <v>74.211990999999998</v>
      </c>
      <c r="M214" s="315"/>
    </row>
    <row r="215" spans="1:13" s="321" customFormat="1" ht="9" customHeight="1">
      <c r="A215" s="443" t="s">
        <v>25</v>
      </c>
      <c r="B215" s="314">
        <f t="shared" si="11"/>
        <v>3527.4841240000005</v>
      </c>
      <c r="C215" s="316">
        <v>918.089878</v>
      </c>
      <c r="D215" s="316">
        <v>110.675207</v>
      </c>
      <c r="E215" s="304">
        <v>293.087197</v>
      </c>
      <c r="F215" s="316">
        <v>430.36223899999999</v>
      </c>
      <c r="G215" s="316">
        <v>8.3451059999999995</v>
      </c>
      <c r="H215" s="304">
        <v>859.69908599999997</v>
      </c>
      <c r="I215" s="316">
        <v>3.2365189999999999</v>
      </c>
      <c r="J215" s="304">
        <v>711.47322899999995</v>
      </c>
      <c r="K215" s="316">
        <v>141.462074</v>
      </c>
      <c r="L215" s="316">
        <v>51.053589000000002</v>
      </c>
      <c r="M215" s="315"/>
    </row>
    <row r="216" spans="1:13" s="321" customFormat="1" ht="9" customHeight="1">
      <c r="A216" s="440" t="s">
        <v>26</v>
      </c>
      <c r="B216" s="328">
        <f t="shared" si="11"/>
        <v>3357.8025190000003</v>
      </c>
      <c r="C216" s="318">
        <v>1345.9272289999999</v>
      </c>
      <c r="D216" s="318">
        <v>213.69079199999999</v>
      </c>
      <c r="E216" s="318">
        <v>548.93693499999995</v>
      </c>
      <c r="F216" s="318">
        <v>259.77299699999998</v>
      </c>
      <c r="G216" s="318">
        <v>62.759242</v>
      </c>
      <c r="H216" s="318">
        <v>688.14642700000002</v>
      </c>
      <c r="I216" s="318">
        <v>0</v>
      </c>
      <c r="J216" s="318">
        <v>22.718056000000001</v>
      </c>
      <c r="K216" s="318">
        <v>209.12990600000001</v>
      </c>
      <c r="L216" s="318">
        <v>6.7209349999999999</v>
      </c>
      <c r="M216" s="315"/>
    </row>
    <row r="217" spans="1:13" s="321" customFormat="1" ht="9" customHeight="1">
      <c r="A217" s="443" t="s">
        <v>27</v>
      </c>
      <c r="B217" s="314">
        <f t="shared" si="11"/>
        <v>3501.4200569999998</v>
      </c>
      <c r="C217" s="316">
        <v>1621.4027639999999</v>
      </c>
      <c r="D217" s="316">
        <v>262.984039</v>
      </c>
      <c r="E217" s="304">
        <v>484.83569899999998</v>
      </c>
      <c r="F217" s="316">
        <v>222.95414</v>
      </c>
      <c r="G217" s="316">
        <v>98.783788000000001</v>
      </c>
      <c r="H217" s="304">
        <v>428.521207</v>
      </c>
      <c r="I217" s="316">
        <v>6.7786</v>
      </c>
      <c r="J217" s="304">
        <v>7.4330759999999998</v>
      </c>
      <c r="K217" s="316">
        <v>235.02987100000001</v>
      </c>
      <c r="L217" s="316">
        <v>132.69687300000001</v>
      </c>
      <c r="M217" s="315"/>
    </row>
    <row r="218" spans="1:13" s="321" customFormat="1" ht="9" customHeight="1">
      <c r="A218" s="443" t="s">
        <v>28</v>
      </c>
      <c r="B218" s="314">
        <f t="shared" si="11"/>
        <v>5184.3017420000006</v>
      </c>
      <c r="C218" s="316">
        <v>1417.5753400000001</v>
      </c>
      <c r="D218" s="316">
        <v>170.868663</v>
      </c>
      <c r="E218" s="304">
        <v>253.61699899999999</v>
      </c>
      <c r="F218" s="316">
        <v>751.66614200000004</v>
      </c>
      <c r="G218" s="316">
        <v>42.789420999999997</v>
      </c>
      <c r="H218" s="304">
        <v>1375.4301479999999</v>
      </c>
      <c r="I218" s="316">
        <v>0</v>
      </c>
      <c r="J218" s="316">
        <v>1044.6805830000001</v>
      </c>
      <c r="K218" s="316">
        <v>1.5779999999999999E-2</v>
      </c>
      <c r="L218" s="316">
        <v>127.658666</v>
      </c>
      <c r="M218" s="315"/>
    </row>
    <row r="219" spans="1:13" s="321" customFormat="1" ht="9" customHeight="1">
      <c r="A219" s="443" t="s">
        <v>29</v>
      </c>
      <c r="B219" s="314">
        <f t="shared" si="11"/>
        <v>5494.0610470000001</v>
      </c>
      <c r="C219" s="316">
        <v>978.92696799999999</v>
      </c>
      <c r="D219" s="316">
        <v>195.883824</v>
      </c>
      <c r="E219" s="304">
        <v>658.57267300000001</v>
      </c>
      <c r="F219" s="316">
        <v>596.608744</v>
      </c>
      <c r="G219" s="316">
        <v>103.617942</v>
      </c>
      <c r="H219" s="304">
        <v>2168.9015250000002</v>
      </c>
      <c r="I219" s="316">
        <v>0</v>
      </c>
      <c r="J219" s="304">
        <v>64.551216999999994</v>
      </c>
      <c r="K219" s="316">
        <v>489.32595400000002</v>
      </c>
      <c r="L219" s="316">
        <v>237.6722</v>
      </c>
      <c r="M219" s="315"/>
    </row>
    <row r="220" spans="1:13" s="321" customFormat="1" ht="9" customHeight="1">
      <c r="A220" s="440" t="s">
        <v>30</v>
      </c>
      <c r="B220" s="328">
        <f t="shared" si="11"/>
        <v>1034.322523</v>
      </c>
      <c r="C220" s="318">
        <v>309.679574</v>
      </c>
      <c r="D220" s="318">
        <v>52.052326000000001</v>
      </c>
      <c r="E220" s="323">
        <v>78.845534000000001</v>
      </c>
      <c r="F220" s="318">
        <v>191.83959400000001</v>
      </c>
      <c r="G220" s="318">
        <v>9.9046369999999992</v>
      </c>
      <c r="H220" s="323">
        <v>302.903931</v>
      </c>
      <c r="I220" s="318">
        <v>0.48967899999999998</v>
      </c>
      <c r="J220" s="323">
        <v>10.165705000000001</v>
      </c>
      <c r="K220" s="318">
        <v>5.0969369999999996</v>
      </c>
      <c r="L220" s="318">
        <v>73.344605999999999</v>
      </c>
      <c r="M220" s="315"/>
    </row>
    <row r="221" spans="1:13" s="321" customFormat="1" ht="9" customHeight="1">
      <c r="A221" s="443" t="s">
        <v>31</v>
      </c>
      <c r="B221" s="329">
        <f t="shared" si="11"/>
        <v>8295.2854889999999</v>
      </c>
      <c r="C221" s="316">
        <v>1595.974901</v>
      </c>
      <c r="D221" s="316">
        <v>311.479848</v>
      </c>
      <c r="E221" s="304">
        <v>863.93216299999995</v>
      </c>
      <c r="F221" s="316">
        <v>992.23134900000002</v>
      </c>
      <c r="G221" s="316">
        <v>102.56891400000001</v>
      </c>
      <c r="H221" s="304">
        <v>3065.9731299999999</v>
      </c>
      <c r="I221" s="316">
        <v>1.7999999999999999E-2</v>
      </c>
      <c r="J221" s="304">
        <v>844.783593</v>
      </c>
      <c r="K221" s="316">
        <v>150.61925500000001</v>
      </c>
      <c r="L221" s="316">
        <v>367.70433600000001</v>
      </c>
      <c r="M221" s="315"/>
    </row>
    <row r="222" spans="1:13" s="321" customFormat="1" ht="9" customHeight="1">
      <c r="A222" s="443" t="s">
        <v>32</v>
      </c>
      <c r="B222" s="314">
        <f t="shared" si="11"/>
        <v>2322.524711</v>
      </c>
      <c r="C222" s="316">
        <v>701.54366700000003</v>
      </c>
      <c r="D222" s="316">
        <v>163.74912800000001</v>
      </c>
      <c r="E222" s="304">
        <v>167.96371500000001</v>
      </c>
      <c r="F222" s="316">
        <v>270.31484499999999</v>
      </c>
      <c r="G222" s="316">
        <v>43.074860000000001</v>
      </c>
      <c r="H222" s="304">
        <v>837.62183700000003</v>
      </c>
      <c r="I222" s="316">
        <v>0</v>
      </c>
      <c r="J222" s="304">
        <v>4.2948329999999997</v>
      </c>
      <c r="K222" s="316">
        <v>116.397524</v>
      </c>
      <c r="L222" s="316">
        <v>17.564302000000001</v>
      </c>
      <c r="M222" s="315"/>
    </row>
    <row r="223" spans="1:13" s="321" customFormat="1" ht="9" customHeight="1">
      <c r="A223" s="443" t="s">
        <v>33</v>
      </c>
      <c r="B223" s="329">
        <f t="shared" si="11"/>
        <v>2551.9583769999999</v>
      </c>
      <c r="C223" s="316">
        <v>719.42212900000004</v>
      </c>
      <c r="D223" s="316">
        <v>110.025407</v>
      </c>
      <c r="E223" s="304">
        <v>222.098322</v>
      </c>
      <c r="F223" s="316">
        <v>125.45149000000001</v>
      </c>
      <c r="G223" s="316">
        <v>55.536369999999998</v>
      </c>
      <c r="H223" s="304">
        <v>867.22425999999996</v>
      </c>
      <c r="I223" s="316">
        <v>8.6326029999999996</v>
      </c>
      <c r="J223" s="304">
        <v>175.55291600000001</v>
      </c>
      <c r="K223" s="316">
        <v>188.40726699999999</v>
      </c>
      <c r="L223" s="316">
        <v>79.607613000000001</v>
      </c>
      <c r="M223" s="315"/>
    </row>
    <row r="224" spans="1:13" s="321" customFormat="1" ht="9" customHeight="1">
      <c r="A224" s="442"/>
      <c r="B224" s="316"/>
      <c r="C224" s="316"/>
      <c r="D224" s="316"/>
      <c r="E224" s="316"/>
      <c r="F224" s="316"/>
      <c r="G224" s="316"/>
      <c r="H224" s="316"/>
      <c r="I224" s="316"/>
      <c r="J224" s="316"/>
      <c r="K224" s="316"/>
      <c r="L224" s="316"/>
      <c r="M224" s="315"/>
    </row>
    <row r="225" spans="1:13" s="321" customFormat="1" ht="9" customHeight="1">
      <c r="A225" s="333">
        <v>2004</v>
      </c>
      <c r="B225" s="407"/>
      <c r="C225" s="407"/>
      <c r="D225" s="407"/>
      <c r="E225" s="407"/>
      <c r="F225" s="407"/>
      <c r="G225" s="407"/>
      <c r="H225" s="407"/>
      <c r="I225" s="407"/>
      <c r="J225" s="407"/>
      <c r="K225" s="407"/>
      <c r="L225" s="407"/>
      <c r="M225" s="410"/>
    </row>
    <row r="226" spans="1:13" s="321" customFormat="1" ht="9" customHeight="1">
      <c r="A226" s="333" t="s">
        <v>1</v>
      </c>
      <c r="B226" s="407">
        <f>SUM(B228:B258)</f>
        <v>149586.118697</v>
      </c>
      <c r="C226" s="407">
        <f t="shared" ref="C226:L226" si="12">SUM(C228:C258)</f>
        <v>49178.855480999991</v>
      </c>
      <c r="D226" s="407">
        <f t="shared" si="12"/>
        <v>8142.8992139999982</v>
      </c>
      <c r="E226" s="407">
        <f t="shared" si="12"/>
        <v>16923.624032999996</v>
      </c>
      <c r="F226" s="407">
        <f t="shared" si="12"/>
        <v>14249.763301999999</v>
      </c>
      <c r="G226" s="407">
        <f t="shared" si="12"/>
        <v>3392.1391190000004</v>
      </c>
      <c r="H226" s="407">
        <f t="shared" si="12"/>
        <v>40672.600233000005</v>
      </c>
      <c r="I226" s="407">
        <f t="shared" si="12"/>
        <v>107.121287</v>
      </c>
      <c r="J226" s="407">
        <f t="shared" si="12"/>
        <v>3983.0792010000005</v>
      </c>
      <c r="K226" s="407">
        <f t="shared" si="12"/>
        <v>6523.2595840000022</v>
      </c>
      <c r="L226" s="407">
        <f t="shared" si="12"/>
        <v>6412.7772429999995</v>
      </c>
      <c r="M226" s="410"/>
    </row>
    <row r="227" spans="1:13" s="321" customFormat="1" ht="3.6" customHeight="1">
      <c r="A227" s="333"/>
      <c r="B227" s="407"/>
      <c r="C227" s="407"/>
      <c r="D227" s="407"/>
      <c r="E227" s="407"/>
      <c r="F227" s="407"/>
      <c r="G227" s="407"/>
      <c r="H227" s="407"/>
      <c r="I227" s="407"/>
      <c r="J227" s="407"/>
      <c r="K227" s="407"/>
      <c r="L227" s="304"/>
      <c r="M227" s="410"/>
    </row>
    <row r="228" spans="1:13" s="321" customFormat="1" ht="9" customHeight="1">
      <c r="A228" s="443" t="s">
        <v>104</v>
      </c>
      <c r="B228" s="314">
        <f>SUM(C228:L228)</f>
        <v>1705.9315720000002</v>
      </c>
      <c r="C228" s="316">
        <v>784.64549399999999</v>
      </c>
      <c r="D228" s="316">
        <v>82.457160000000002</v>
      </c>
      <c r="E228" s="304">
        <v>134.744733</v>
      </c>
      <c r="F228" s="316">
        <v>81.205879999999993</v>
      </c>
      <c r="G228" s="316">
        <v>33.191617999999998</v>
      </c>
      <c r="H228" s="304">
        <v>483.98796499999997</v>
      </c>
      <c r="I228" s="316">
        <v>0</v>
      </c>
      <c r="J228" s="316">
        <v>24.397715000000002</v>
      </c>
      <c r="K228" s="316">
        <v>67.928376999999998</v>
      </c>
      <c r="L228" s="316">
        <v>13.372629999999999</v>
      </c>
      <c r="M228" s="315"/>
    </row>
    <row r="229" spans="1:13" s="321" customFormat="1" ht="9" customHeight="1">
      <c r="A229" s="443" t="s">
        <v>3</v>
      </c>
      <c r="B229" s="314">
        <f t="shared" ref="B229:B258" si="13">SUM(C229:L229)</f>
        <v>4979.5571259999988</v>
      </c>
      <c r="C229" s="316">
        <v>2500.3680180000001</v>
      </c>
      <c r="D229" s="316">
        <v>231.89232999999999</v>
      </c>
      <c r="E229" s="304">
        <v>520.58078899999998</v>
      </c>
      <c r="F229" s="316">
        <v>645.96310800000003</v>
      </c>
      <c r="G229" s="316">
        <v>111.71650099999999</v>
      </c>
      <c r="H229" s="304">
        <v>527.77481499999999</v>
      </c>
      <c r="I229" s="316">
        <v>0</v>
      </c>
      <c r="J229" s="304">
        <v>7.6644860000000001</v>
      </c>
      <c r="K229" s="316">
        <v>205.098848</v>
      </c>
      <c r="L229" s="316">
        <v>228.498231</v>
      </c>
      <c r="M229" s="315"/>
    </row>
    <row r="230" spans="1:13" s="321" customFormat="1" ht="9" customHeight="1">
      <c r="A230" s="443" t="s">
        <v>105</v>
      </c>
      <c r="B230" s="314">
        <f t="shared" si="13"/>
        <v>1292.2141870000003</v>
      </c>
      <c r="C230" s="316">
        <v>664.83741599999996</v>
      </c>
      <c r="D230" s="316">
        <v>93.419608999999994</v>
      </c>
      <c r="E230" s="304">
        <v>134.31262899999999</v>
      </c>
      <c r="F230" s="316">
        <v>40.532313000000002</v>
      </c>
      <c r="G230" s="316">
        <v>16.940104999999999</v>
      </c>
      <c r="H230" s="304">
        <v>135.64121599999999</v>
      </c>
      <c r="I230" s="316">
        <v>20.195951999999998</v>
      </c>
      <c r="J230" s="304">
        <v>49.830356999999999</v>
      </c>
      <c r="K230" s="316">
        <v>100.934099</v>
      </c>
      <c r="L230" s="316">
        <v>35.570490999999997</v>
      </c>
      <c r="M230" s="315"/>
    </row>
    <row r="231" spans="1:13" s="321" customFormat="1" ht="9" customHeight="1">
      <c r="A231" s="440" t="s">
        <v>5</v>
      </c>
      <c r="B231" s="328">
        <f t="shared" si="13"/>
        <v>1911.7453829999999</v>
      </c>
      <c r="C231" s="318">
        <v>611.430429</v>
      </c>
      <c r="D231" s="318">
        <v>71.531910999999994</v>
      </c>
      <c r="E231" s="323">
        <v>181.238361</v>
      </c>
      <c r="F231" s="318">
        <v>267.86082399999998</v>
      </c>
      <c r="G231" s="318">
        <v>26.081302000000001</v>
      </c>
      <c r="H231" s="323">
        <v>426.365861</v>
      </c>
      <c r="I231" s="318">
        <v>0</v>
      </c>
      <c r="J231" s="323">
        <v>271.72672499999999</v>
      </c>
      <c r="K231" s="318">
        <v>29.367740000000001</v>
      </c>
      <c r="L231" s="318">
        <v>26.142230000000001</v>
      </c>
      <c r="M231" s="315"/>
    </row>
    <row r="232" spans="1:13" s="321" customFormat="1" ht="9" customHeight="1">
      <c r="A232" s="443" t="s">
        <v>6</v>
      </c>
      <c r="B232" s="314">
        <f t="shared" si="13"/>
        <v>3381.5364919999993</v>
      </c>
      <c r="C232" s="316">
        <v>1215.2606370000001</v>
      </c>
      <c r="D232" s="316">
        <v>245.36398600000001</v>
      </c>
      <c r="E232" s="304">
        <v>622.35296900000003</v>
      </c>
      <c r="F232" s="316">
        <v>218.62223499999999</v>
      </c>
      <c r="G232" s="316">
        <v>54.522764000000002</v>
      </c>
      <c r="H232" s="304">
        <v>848.32340599999998</v>
      </c>
      <c r="I232" s="316">
        <v>0.211536</v>
      </c>
      <c r="J232" s="304">
        <v>8.8833359999999999</v>
      </c>
      <c r="K232" s="316">
        <v>56.065123</v>
      </c>
      <c r="L232" s="316">
        <v>111.93049999999999</v>
      </c>
      <c r="M232" s="315"/>
    </row>
    <row r="233" spans="1:13" s="321" customFormat="1" ht="9" customHeight="1">
      <c r="A233" s="443" t="s">
        <v>7</v>
      </c>
      <c r="B233" s="314">
        <f t="shared" si="13"/>
        <v>1139.4564379999999</v>
      </c>
      <c r="C233" s="316">
        <v>531.48409000000004</v>
      </c>
      <c r="D233" s="316">
        <v>66.194768999999994</v>
      </c>
      <c r="E233" s="304">
        <v>98.289787000000004</v>
      </c>
      <c r="F233" s="316">
        <v>118.512677</v>
      </c>
      <c r="G233" s="316">
        <v>28.043417999999999</v>
      </c>
      <c r="H233" s="304">
        <v>158.06443999999999</v>
      </c>
      <c r="I233" s="316">
        <v>7.3999999999999996E-2</v>
      </c>
      <c r="J233" s="304">
        <v>21.362928</v>
      </c>
      <c r="K233" s="316">
        <v>75.464225999999996</v>
      </c>
      <c r="L233" s="316">
        <v>41.966102999999997</v>
      </c>
      <c r="M233" s="315"/>
    </row>
    <row r="234" spans="1:13" s="321" customFormat="1" ht="9" customHeight="1">
      <c r="A234" s="443" t="s">
        <v>8</v>
      </c>
      <c r="B234" s="314">
        <f t="shared" si="13"/>
        <v>6046.381394</v>
      </c>
      <c r="C234" s="316">
        <v>1143.044537</v>
      </c>
      <c r="D234" s="316">
        <v>341.85634199999998</v>
      </c>
      <c r="E234" s="304">
        <v>472.31357000000003</v>
      </c>
      <c r="F234" s="316">
        <v>392.57534500000003</v>
      </c>
      <c r="G234" s="316">
        <v>63.95234</v>
      </c>
      <c r="H234" s="304">
        <v>3341.526989</v>
      </c>
      <c r="I234" s="316">
        <v>1.815717</v>
      </c>
      <c r="J234" s="304">
        <v>16.055213999999999</v>
      </c>
      <c r="K234" s="316">
        <v>11.203023</v>
      </c>
      <c r="L234" s="316">
        <v>262.03831700000001</v>
      </c>
      <c r="M234" s="315"/>
    </row>
    <row r="235" spans="1:13" s="321" customFormat="1" ht="9" customHeight="1">
      <c r="A235" s="440" t="s">
        <v>9</v>
      </c>
      <c r="B235" s="328">
        <f t="shared" si="13"/>
        <v>5055.6154660000011</v>
      </c>
      <c r="C235" s="318">
        <v>1683.4200430000001</v>
      </c>
      <c r="D235" s="318">
        <v>373.22396300000003</v>
      </c>
      <c r="E235" s="323">
        <v>639.394721</v>
      </c>
      <c r="F235" s="318">
        <v>793.68163700000002</v>
      </c>
      <c r="G235" s="318">
        <v>156.115725</v>
      </c>
      <c r="H235" s="323">
        <v>1229.296247</v>
      </c>
      <c r="I235" s="318">
        <v>0</v>
      </c>
      <c r="J235" s="323">
        <v>17.702553999999999</v>
      </c>
      <c r="K235" s="318">
        <v>38.435118000000003</v>
      </c>
      <c r="L235" s="318">
        <v>124.34545799999999</v>
      </c>
      <c r="M235" s="315"/>
    </row>
    <row r="236" spans="1:13" s="321" customFormat="1" ht="9" customHeight="1">
      <c r="A236" s="443" t="s">
        <v>11</v>
      </c>
      <c r="B236" s="314">
        <f t="shared" si="13"/>
        <v>2197.014529</v>
      </c>
      <c r="C236" s="316">
        <v>746.20966399999998</v>
      </c>
      <c r="D236" s="316">
        <v>140.08134799999999</v>
      </c>
      <c r="E236" s="304">
        <v>333.80710299999998</v>
      </c>
      <c r="F236" s="316">
        <v>201.50320600000001</v>
      </c>
      <c r="G236" s="316">
        <v>29.859068000000001</v>
      </c>
      <c r="H236" s="304">
        <v>548.34892100000002</v>
      </c>
      <c r="I236" s="316">
        <v>0</v>
      </c>
      <c r="J236" s="304">
        <v>10.919105</v>
      </c>
      <c r="K236" s="316">
        <v>162.45572000000001</v>
      </c>
      <c r="L236" s="316">
        <v>23.830393999999998</v>
      </c>
      <c r="M236" s="315"/>
    </row>
    <row r="237" spans="1:13" s="321" customFormat="1" ht="9" customHeight="1">
      <c r="A237" s="443" t="s">
        <v>12</v>
      </c>
      <c r="B237" s="314">
        <f t="shared" si="13"/>
        <v>6357.9474049999999</v>
      </c>
      <c r="C237" s="316">
        <v>2054.0910399999998</v>
      </c>
      <c r="D237" s="316">
        <v>388.68202400000001</v>
      </c>
      <c r="E237" s="304">
        <v>539.64002300000004</v>
      </c>
      <c r="F237" s="316">
        <v>691.83152800000005</v>
      </c>
      <c r="G237" s="316">
        <v>138.42752999999999</v>
      </c>
      <c r="H237" s="304">
        <v>1840.011094</v>
      </c>
      <c r="I237" s="316">
        <v>15.99113</v>
      </c>
      <c r="J237" s="304">
        <v>178.68278799999999</v>
      </c>
      <c r="K237" s="316">
        <v>114.892526</v>
      </c>
      <c r="L237" s="316">
        <v>395.697722</v>
      </c>
      <c r="M237" s="315"/>
    </row>
    <row r="238" spans="1:13" s="321" customFormat="1" ht="9" customHeight="1">
      <c r="A238" s="443" t="s">
        <v>13</v>
      </c>
      <c r="B238" s="314">
        <f t="shared" si="13"/>
        <v>4678.4981190000008</v>
      </c>
      <c r="C238" s="316">
        <v>1269.2401649999999</v>
      </c>
      <c r="D238" s="316">
        <v>199.50469699999999</v>
      </c>
      <c r="E238" s="304">
        <v>250.67250899999999</v>
      </c>
      <c r="F238" s="316">
        <v>275.41045200000002</v>
      </c>
      <c r="G238" s="316">
        <v>59.063071999999998</v>
      </c>
      <c r="H238" s="304">
        <v>2219.0985700000001</v>
      </c>
      <c r="I238" s="316">
        <v>1.9228369999999999</v>
      </c>
      <c r="J238" s="304">
        <v>226.76976500000001</v>
      </c>
      <c r="K238" s="316">
        <v>60.559578000000002</v>
      </c>
      <c r="L238" s="316">
        <v>116.256474</v>
      </c>
      <c r="M238" s="315"/>
    </row>
    <row r="239" spans="1:13" s="321" customFormat="1" ht="9" customHeight="1">
      <c r="A239" s="440" t="s">
        <v>14</v>
      </c>
      <c r="B239" s="328">
        <f t="shared" si="13"/>
        <v>2661.5025129999995</v>
      </c>
      <c r="C239" s="318">
        <v>1074.7745560000001</v>
      </c>
      <c r="D239" s="318">
        <v>196.85821100000001</v>
      </c>
      <c r="E239" s="318">
        <v>350.59490299999999</v>
      </c>
      <c r="F239" s="318">
        <v>308.81172800000002</v>
      </c>
      <c r="G239" s="318">
        <v>42.484777000000001</v>
      </c>
      <c r="H239" s="318">
        <v>593.38835800000004</v>
      </c>
      <c r="I239" s="318">
        <v>1.5</v>
      </c>
      <c r="J239" s="318">
        <v>5.6557219999999999</v>
      </c>
      <c r="K239" s="318">
        <v>15.415528999999999</v>
      </c>
      <c r="L239" s="318">
        <v>72.018728999999993</v>
      </c>
      <c r="M239" s="315"/>
    </row>
    <row r="240" spans="1:13" s="321" customFormat="1" ht="9" customHeight="1">
      <c r="A240" s="443" t="s">
        <v>15</v>
      </c>
      <c r="B240" s="314">
        <f t="shared" si="13"/>
        <v>11867.534790000002</v>
      </c>
      <c r="C240" s="316">
        <v>4214.7877230000004</v>
      </c>
      <c r="D240" s="316">
        <v>588.18219699999997</v>
      </c>
      <c r="E240" s="316">
        <v>1593.147052</v>
      </c>
      <c r="F240" s="316">
        <v>1016.847751</v>
      </c>
      <c r="G240" s="316">
        <v>289.90694200000002</v>
      </c>
      <c r="H240" s="316">
        <v>2289.0064480000001</v>
      </c>
      <c r="I240" s="316">
        <v>0</v>
      </c>
      <c r="J240" s="316">
        <v>366.816284</v>
      </c>
      <c r="K240" s="316">
        <v>472.44153899999998</v>
      </c>
      <c r="L240" s="316">
        <v>1036.398854</v>
      </c>
      <c r="M240" s="315"/>
    </row>
    <row r="241" spans="1:13" s="321" customFormat="1" ht="9" customHeight="1">
      <c r="A241" s="443" t="s">
        <v>16</v>
      </c>
      <c r="B241" s="314">
        <f t="shared" si="13"/>
        <v>20867.129267999997</v>
      </c>
      <c r="C241" s="316">
        <v>8440.9117499999993</v>
      </c>
      <c r="D241" s="316">
        <v>1081.1349110000001</v>
      </c>
      <c r="E241" s="304">
        <v>2656.315572</v>
      </c>
      <c r="F241" s="316">
        <v>1930.979394</v>
      </c>
      <c r="G241" s="316">
        <v>831.19051100000001</v>
      </c>
      <c r="H241" s="304">
        <v>2970.5635769999999</v>
      </c>
      <c r="I241" s="316">
        <v>0.1</v>
      </c>
      <c r="J241" s="304">
        <v>73.344396000000003</v>
      </c>
      <c r="K241" s="316">
        <v>1828.499147</v>
      </c>
      <c r="L241" s="316">
        <v>1054.0900099999999</v>
      </c>
      <c r="M241" s="315"/>
    </row>
    <row r="242" spans="1:13" s="321" customFormat="1" ht="9" customHeight="1">
      <c r="A242" s="443" t="s">
        <v>17</v>
      </c>
      <c r="B242" s="314">
        <f t="shared" si="13"/>
        <v>6524.816412000001</v>
      </c>
      <c r="C242" s="316">
        <v>1791.154626</v>
      </c>
      <c r="D242" s="316">
        <v>366.60636</v>
      </c>
      <c r="E242" s="304">
        <v>658.50933199999997</v>
      </c>
      <c r="F242" s="316">
        <v>488.94405699999999</v>
      </c>
      <c r="G242" s="316">
        <v>103.82690100000001</v>
      </c>
      <c r="H242" s="304">
        <v>2444.9174710000002</v>
      </c>
      <c r="I242" s="316">
        <v>1.4964839999999999</v>
      </c>
      <c r="J242" s="304">
        <v>25.550837999999999</v>
      </c>
      <c r="K242" s="316">
        <v>454.27704499999999</v>
      </c>
      <c r="L242" s="316">
        <v>189.533298</v>
      </c>
      <c r="M242" s="315"/>
    </row>
    <row r="243" spans="1:13" s="321" customFormat="1" ht="9" customHeight="1">
      <c r="A243" s="440" t="s">
        <v>18</v>
      </c>
      <c r="B243" s="328">
        <f t="shared" si="13"/>
        <v>2857.1861420000005</v>
      </c>
      <c r="C243" s="318">
        <v>973.63777700000003</v>
      </c>
      <c r="D243" s="318">
        <v>144.90671499999999</v>
      </c>
      <c r="E243" s="323">
        <v>272.55544900000001</v>
      </c>
      <c r="F243" s="318">
        <v>141.27514500000001</v>
      </c>
      <c r="G243" s="318">
        <v>147.970518</v>
      </c>
      <c r="H243" s="323">
        <v>911.12281599999994</v>
      </c>
      <c r="I243" s="318">
        <v>2.6352910000000001</v>
      </c>
      <c r="J243" s="323">
        <v>44.360692</v>
      </c>
      <c r="K243" s="318">
        <v>113.043846</v>
      </c>
      <c r="L243" s="318">
        <v>105.677893</v>
      </c>
      <c r="M243" s="315"/>
    </row>
    <row r="244" spans="1:13" s="321" customFormat="1" ht="9" customHeight="1">
      <c r="A244" s="443" t="s">
        <v>19</v>
      </c>
      <c r="B244" s="314">
        <f t="shared" si="13"/>
        <v>1781.9314859999997</v>
      </c>
      <c r="C244" s="316">
        <v>662.15977199999998</v>
      </c>
      <c r="D244" s="316">
        <v>104.521978</v>
      </c>
      <c r="E244" s="304">
        <v>155.16419999999999</v>
      </c>
      <c r="F244" s="316">
        <v>168.616614</v>
      </c>
      <c r="G244" s="316">
        <v>39.472752</v>
      </c>
      <c r="H244" s="304">
        <v>495.16810299999997</v>
      </c>
      <c r="I244" s="316">
        <v>0</v>
      </c>
      <c r="J244" s="304">
        <v>33.135933999999999</v>
      </c>
      <c r="K244" s="316">
        <v>43.957853</v>
      </c>
      <c r="L244" s="316">
        <v>79.734279999999998</v>
      </c>
      <c r="M244" s="315"/>
    </row>
    <row r="245" spans="1:13" s="321" customFormat="1" ht="9" customHeight="1">
      <c r="A245" s="443" t="s">
        <v>20</v>
      </c>
      <c r="B245" s="314">
        <f t="shared" si="13"/>
        <v>9168.4349839999995</v>
      </c>
      <c r="C245" s="316">
        <v>3388.710791</v>
      </c>
      <c r="D245" s="316">
        <v>805.12592600000005</v>
      </c>
      <c r="E245" s="304">
        <v>1157.7259790000001</v>
      </c>
      <c r="F245" s="316">
        <v>389.83950199999998</v>
      </c>
      <c r="G245" s="316">
        <v>310.46286400000002</v>
      </c>
      <c r="H245" s="304">
        <v>1652.1957110000001</v>
      </c>
      <c r="I245" s="316">
        <v>24.142157999999998</v>
      </c>
      <c r="J245" s="304">
        <v>551.89266399999997</v>
      </c>
      <c r="K245" s="316">
        <v>639.54674599999998</v>
      </c>
      <c r="L245" s="316">
        <v>248.792643</v>
      </c>
      <c r="M245" s="315"/>
    </row>
    <row r="246" spans="1:13" s="321" customFormat="1" ht="9" customHeight="1">
      <c r="A246" s="443" t="s">
        <v>21</v>
      </c>
      <c r="B246" s="314">
        <f t="shared" si="13"/>
        <v>3387.0735119999999</v>
      </c>
      <c r="C246" s="316">
        <v>734.90489200000002</v>
      </c>
      <c r="D246" s="316">
        <v>179.96884499999999</v>
      </c>
      <c r="E246" s="304">
        <v>424.490343</v>
      </c>
      <c r="F246" s="316">
        <v>201.44385299999999</v>
      </c>
      <c r="G246" s="316">
        <v>96.653672999999998</v>
      </c>
      <c r="H246" s="304">
        <v>1517.6614159999999</v>
      </c>
      <c r="I246" s="316">
        <v>0</v>
      </c>
      <c r="J246" s="304">
        <v>132.77438699999999</v>
      </c>
      <c r="K246" s="316">
        <v>2.830409</v>
      </c>
      <c r="L246" s="316">
        <v>96.345693999999995</v>
      </c>
      <c r="M246" s="315"/>
    </row>
    <row r="247" spans="1:13" s="321" customFormat="1" ht="9" customHeight="1">
      <c r="A247" s="440" t="s">
        <v>22</v>
      </c>
      <c r="B247" s="328">
        <f t="shared" si="13"/>
        <v>7185.3522370000001</v>
      </c>
      <c r="C247" s="318">
        <v>1417.023001</v>
      </c>
      <c r="D247" s="318">
        <v>263.02647300000001</v>
      </c>
      <c r="E247" s="323">
        <v>772.861583</v>
      </c>
      <c r="F247" s="318">
        <v>931.89125999999999</v>
      </c>
      <c r="G247" s="318">
        <v>51.010956</v>
      </c>
      <c r="H247" s="323">
        <v>3369.1510069999999</v>
      </c>
      <c r="I247" s="318">
        <v>0</v>
      </c>
      <c r="J247" s="323">
        <v>12.764571</v>
      </c>
      <c r="K247" s="318">
        <v>213.299656</v>
      </c>
      <c r="L247" s="318">
        <v>154.32373000000001</v>
      </c>
      <c r="M247" s="315"/>
    </row>
    <row r="248" spans="1:13" s="321" customFormat="1" ht="9" customHeight="1">
      <c r="A248" s="443" t="s">
        <v>23</v>
      </c>
      <c r="B248" s="314">
        <f t="shared" si="13"/>
        <v>3217.2984460000002</v>
      </c>
      <c r="C248" s="316">
        <v>1070.244694</v>
      </c>
      <c r="D248" s="316">
        <v>116.575262</v>
      </c>
      <c r="E248" s="304">
        <v>400.86154699999997</v>
      </c>
      <c r="F248" s="316">
        <v>318.10894300000001</v>
      </c>
      <c r="G248" s="316">
        <v>82.811184999999995</v>
      </c>
      <c r="H248" s="304">
        <v>957.45264399999996</v>
      </c>
      <c r="I248" s="316">
        <v>4.349971</v>
      </c>
      <c r="J248" s="316">
        <v>17.742943</v>
      </c>
      <c r="K248" s="316">
        <v>125.746565</v>
      </c>
      <c r="L248" s="316">
        <v>123.404692</v>
      </c>
      <c r="M248" s="315"/>
    </row>
    <row r="249" spans="1:13" s="321" customFormat="1" ht="9" customHeight="1">
      <c r="A249" s="443" t="s">
        <v>106</v>
      </c>
      <c r="B249" s="314">
        <f t="shared" si="13"/>
        <v>2614.3478009999999</v>
      </c>
      <c r="C249" s="316">
        <v>1155.4139680000001</v>
      </c>
      <c r="D249" s="316">
        <v>233.71431699999999</v>
      </c>
      <c r="E249" s="304">
        <v>427.76545199999998</v>
      </c>
      <c r="F249" s="316">
        <v>156.82738699999999</v>
      </c>
      <c r="G249" s="316">
        <v>31.652260999999999</v>
      </c>
      <c r="H249" s="304">
        <v>476.92751700000002</v>
      </c>
      <c r="I249" s="316">
        <v>1.378085</v>
      </c>
      <c r="J249" s="304">
        <v>9.8456200000000003</v>
      </c>
      <c r="K249" s="316">
        <v>60.649599000000002</v>
      </c>
      <c r="L249" s="316">
        <v>60.173594999999999</v>
      </c>
      <c r="M249" s="315"/>
    </row>
    <row r="250" spans="1:13" s="321" customFormat="1" ht="9" customHeight="1">
      <c r="A250" s="443" t="s">
        <v>25</v>
      </c>
      <c r="B250" s="314">
        <f t="shared" si="13"/>
        <v>3350.2596400000007</v>
      </c>
      <c r="C250" s="316">
        <v>1028.676451</v>
      </c>
      <c r="D250" s="316">
        <v>112.356346</v>
      </c>
      <c r="E250" s="304">
        <v>340.99614700000001</v>
      </c>
      <c r="F250" s="316">
        <v>567.60857599999997</v>
      </c>
      <c r="G250" s="316">
        <v>24.238531999999999</v>
      </c>
      <c r="H250" s="304">
        <v>896.25003800000002</v>
      </c>
      <c r="I250" s="316">
        <v>23.773357000000001</v>
      </c>
      <c r="J250" s="304">
        <v>161.54538299999999</v>
      </c>
      <c r="K250" s="316">
        <v>47.733947000000001</v>
      </c>
      <c r="L250" s="316">
        <v>147.08086299999999</v>
      </c>
      <c r="M250" s="315"/>
    </row>
    <row r="251" spans="1:13" s="321" customFormat="1" ht="9" customHeight="1">
      <c r="A251" s="440" t="s">
        <v>26</v>
      </c>
      <c r="B251" s="328">
        <f t="shared" si="13"/>
        <v>3705.6540479999999</v>
      </c>
      <c r="C251" s="318">
        <v>1367.3846040000001</v>
      </c>
      <c r="D251" s="318">
        <v>270.73069099999998</v>
      </c>
      <c r="E251" s="318">
        <v>575.489687</v>
      </c>
      <c r="F251" s="318">
        <v>368.30881099999999</v>
      </c>
      <c r="G251" s="318">
        <v>49.963850000000001</v>
      </c>
      <c r="H251" s="318">
        <v>658.829654</v>
      </c>
      <c r="I251" s="318">
        <v>0</v>
      </c>
      <c r="J251" s="318">
        <v>44.866224000000003</v>
      </c>
      <c r="K251" s="318">
        <v>345.63662599999998</v>
      </c>
      <c r="L251" s="318">
        <v>24.443901</v>
      </c>
      <c r="M251" s="315"/>
    </row>
    <row r="252" spans="1:13" s="321" customFormat="1" ht="9" customHeight="1">
      <c r="A252" s="443" t="s">
        <v>27</v>
      </c>
      <c r="B252" s="314">
        <f t="shared" si="13"/>
        <v>3876.3073970000009</v>
      </c>
      <c r="C252" s="316">
        <v>1759.4305750000001</v>
      </c>
      <c r="D252" s="316">
        <v>286.28532999999999</v>
      </c>
      <c r="E252" s="304">
        <v>607.17331799999999</v>
      </c>
      <c r="F252" s="316">
        <v>250.90536399999999</v>
      </c>
      <c r="G252" s="316">
        <v>141.30637100000001</v>
      </c>
      <c r="H252" s="304">
        <v>518.96821299999999</v>
      </c>
      <c r="I252" s="316">
        <v>4.2580869999999997</v>
      </c>
      <c r="J252" s="304">
        <v>5.0689510000000002</v>
      </c>
      <c r="K252" s="316">
        <v>195.818085</v>
      </c>
      <c r="L252" s="316">
        <v>107.093103</v>
      </c>
      <c r="M252" s="315"/>
    </row>
    <row r="253" spans="1:13" s="321" customFormat="1" ht="9" customHeight="1">
      <c r="A253" s="443" t="s">
        <v>28</v>
      </c>
      <c r="B253" s="314">
        <f t="shared" si="13"/>
        <v>5951.1949040000009</v>
      </c>
      <c r="C253" s="316">
        <v>1580.1711110000001</v>
      </c>
      <c r="D253" s="316">
        <v>138.45423700000001</v>
      </c>
      <c r="E253" s="304">
        <v>271.80623400000002</v>
      </c>
      <c r="F253" s="316">
        <v>654.083438</v>
      </c>
      <c r="G253" s="316">
        <v>113.29633699999999</v>
      </c>
      <c r="H253" s="304">
        <v>1413.78225</v>
      </c>
      <c r="I253" s="316">
        <v>0</v>
      </c>
      <c r="J253" s="316">
        <v>1462.8419490000001</v>
      </c>
      <c r="K253" s="316">
        <v>1.820028</v>
      </c>
      <c r="L253" s="316">
        <v>314.93932000000001</v>
      </c>
      <c r="M253" s="315"/>
    </row>
    <row r="254" spans="1:13" s="321" customFormat="1" ht="9" customHeight="1">
      <c r="A254" s="443" t="s">
        <v>29</v>
      </c>
      <c r="B254" s="314">
        <f t="shared" si="13"/>
        <v>6159.1662909999995</v>
      </c>
      <c r="C254" s="316">
        <v>821.85049500000002</v>
      </c>
      <c r="D254" s="316">
        <v>178.05828099999999</v>
      </c>
      <c r="E254" s="304">
        <v>506.75486799999999</v>
      </c>
      <c r="F254" s="316">
        <v>1609.6570489999999</v>
      </c>
      <c r="G254" s="316">
        <v>73.678479999999993</v>
      </c>
      <c r="H254" s="304">
        <v>1604.845611</v>
      </c>
      <c r="I254" s="316">
        <v>0</v>
      </c>
      <c r="J254" s="304">
        <v>15.33267</v>
      </c>
      <c r="K254" s="316">
        <v>548.22405300000003</v>
      </c>
      <c r="L254" s="316">
        <v>800.76478399999996</v>
      </c>
      <c r="M254" s="315"/>
    </row>
    <row r="255" spans="1:13" s="321" customFormat="1" ht="9" customHeight="1">
      <c r="A255" s="440" t="s">
        <v>30</v>
      </c>
      <c r="B255" s="328">
        <f t="shared" si="13"/>
        <v>1384.0837500000002</v>
      </c>
      <c r="C255" s="318">
        <v>432.87362200000001</v>
      </c>
      <c r="D255" s="318">
        <v>78.132998000000001</v>
      </c>
      <c r="E255" s="323">
        <v>156.62694999999999</v>
      </c>
      <c r="F255" s="318">
        <v>186.40729400000001</v>
      </c>
      <c r="G255" s="318">
        <v>16.165459999999999</v>
      </c>
      <c r="H255" s="323">
        <v>463.061756</v>
      </c>
      <c r="I255" s="318">
        <v>0</v>
      </c>
      <c r="J255" s="323">
        <v>7.1000160000000001</v>
      </c>
      <c r="K255" s="318">
        <v>2.3936459999999999</v>
      </c>
      <c r="L255" s="318">
        <v>41.322007999999997</v>
      </c>
      <c r="M255" s="315"/>
    </row>
    <row r="256" spans="1:13" s="321" customFormat="1" ht="9" customHeight="1">
      <c r="A256" s="443" t="s">
        <v>31</v>
      </c>
      <c r="B256" s="329">
        <f t="shared" si="13"/>
        <v>9091.0904379999993</v>
      </c>
      <c r="C256" s="316">
        <v>2429.1317490000001</v>
      </c>
      <c r="D256" s="316">
        <v>461.516164</v>
      </c>
      <c r="E256" s="304">
        <v>1159.5883449999999</v>
      </c>
      <c r="F256" s="316">
        <v>433.34238099999999</v>
      </c>
      <c r="G256" s="316">
        <v>173.95766900000001</v>
      </c>
      <c r="H256" s="304">
        <v>3848.557417</v>
      </c>
      <c r="I256" s="316">
        <v>2.959362</v>
      </c>
      <c r="J256" s="304">
        <v>114.840215</v>
      </c>
      <c r="K256" s="316">
        <v>148.96824799999999</v>
      </c>
      <c r="L256" s="316">
        <v>318.22888799999998</v>
      </c>
      <c r="M256" s="315"/>
    </row>
    <row r="257" spans="1:13" s="321" customFormat="1" ht="9" customHeight="1">
      <c r="A257" s="443" t="s">
        <v>32</v>
      </c>
      <c r="B257" s="314">
        <f t="shared" si="13"/>
        <v>2520.0931370000003</v>
      </c>
      <c r="C257" s="316">
        <v>824.22267699999998</v>
      </c>
      <c r="D257" s="316">
        <v>182.37384499999999</v>
      </c>
      <c r="E257" s="304">
        <v>244.86657299999999</v>
      </c>
      <c r="F257" s="316">
        <v>247.59125700000001</v>
      </c>
      <c r="G257" s="316">
        <v>24.532789999999999</v>
      </c>
      <c r="H257" s="304">
        <v>822.44627200000002</v>
      </c>
      <c r="I257" s="316">
        <v>0</v>
      </c>
      <c r="J257" s="304">
        <v>32.690238000000001</v>
      </c>
      <c r="K257" s="316">
        <v>103.85106399999999</v>
      </c>
      <c r="L257" s="316">
        <v>37.518420999999996</v>
      </c>
      <c r="M257" s="315"/>
    </row>
    <row r="258" spans="1:13" s="321" customFormat="1" ht="9" customHeight="1">
      <c r="A258" s="443" t="s">
        <v>33</v>
      </c>
      <c r="B258" s="329">
        <f t="shared" si="13"/>
        <v>2669.7633900000001</v>
      </c>
      <c r="C258" s="316">
        <v>807.35911399999998</v>
      </c>
      <c r="D258" s="316">
        <v>120.16198799999999</v>
      </c>
      <c r="E258" s="304">
        <v>262.98330499999997</v>
      </c>
      <c r="F258" s="316">
        <v>150.57429300000001</v>
      </c>
      <c r="G258" s="316">
        <v>29.642847</v>
      </c>
      <c r="H258" s="304">
        <v>1009.86443</v>
      </c>
      <c r="I258" s="316">
        <v>0.31731999999999999</v>
      </c>
      <c r="J258" s="304">
        <v>30.914531</v>
      </c>
      <c r="K258" s="316">
        <v>236.70157499999999</v>
      </c>
      <c r="L258" s="316">
        <v>21.243987000000001</v>
      </c>
      <c r="M258" s="315"/>
    </row>
    <row r="259" spans="1:13" s="321" customFormat="1" ht="9" customHeight="1">
      <c r="A259" s="442"/>
      <c r="B259" s="316"/>
      <c r="C259" s="316"/>
      <c r="D259" s="316"/>
      <c r="E259" s="316"/>
      <c r="F259" s="316"/>
      <c r="G259" s="316"/>
      <c r="H259" s="316"/>
      <c r="I259" s="316"/>
      <c r="J259" s="316"/>
      <c r="K259" s="316"/>
      <c r="L259" s="316"/>
      <c r="M259" s="315"/>
    </row>
    <row r="260" spans="1:13" s="321" customFormat="1" ht="9" customHeight="1">
      <c r="A260" s="333">
        <v>2005</v>
      </c>
      <c r="B260" s="407"/>
      <c r="C260" s="407"/>
      <c r="D260" s="407"/>
      <c r="E260" s="407"/>
      <c r="F260" s="407"/>
      <c r="G260" s="407"/>
      <c r="H260" s="407"/>
      <c r="I260" s="407"/>
      <c r="J260" s="407"/>
      <c r="K260" s="407"/>
      <c r="L260" s="407"/>
      <c r="M260" s="380"/>
    </row>
    <row r="261" spans="1:13" s="321" customFormat="1" ht="9" customHeight="1">
      <c r="A261" s="333" t="s">
        <v>1</v>
      </c>
      <c r="B261" s="407">
        <f>SUM(B263:B293)</f>
        <v>165669.23233100004</v>
      </c>
      <c r="C261" s="407">
        <f t="shared" ref="C261:L261" si="14">SUM(C263:C293)</f>
        <v>55417.425423999994</v>
      </c>
      <c r="D261" s="407">
        <f t="shared" si="14"/>
        <v>9013.7696269999997</v>
      </c>
      <c r="E261" s="407">
        <f t="shared" si="14"/>
        <v>19412.107390999998</v>
      </c>
      <c r="F261" s="407">
        <f t="shared" si="14"/>
        <v>15135.422176</v>
      </c>
      <c r="G261" s="407">
        <f t="shared" si="14"/>
        <v>4282.1184840000005</v>
      </c>
      <c r="H261" s="407">
        <f t="shared" si="14"/>
        <v>42046.574950999995</v>
      </c>
      <c r="I261" s="407">
        <f t="shared" si="14"/>
        <v>107.308117</v>
      </c>
      <c r="J261" s="407">
        <f t="shared" si="14"/>
        <v>2849.4875660000007</v>
      </c>
      <c r="K261" s="407">
        <f t="shared" si="14"/>
        <v>8010.9478149999995</v>
      </c>
      <c r="L261" s="407">
        <f t="shared" si="14"/>
        <v>9394.07078</v>
      </c>
      <c r="M261" s="380"/>
    </row>
    <row r="262" spans="1:13" s="321" customFormat="1" ht="3.6" customHeight="1">
      <c r="A262" s="333"/>
      <c r="B262" s="407"/>
      <c r="C262" s="407"/>
      <c r="D262" s="407"/>
      <c r="E262" s="407"/>
      <c r="F262" s="407"/>
      <c r="G262" s="407"/>
      <c r="H262" s="407"/>
      <c r="I262" s="407"/>
      <c r="J262" s="407"/>
      <c r="K262" s="407"/>
      <c r="L262" s="304"/>
      <c r="M262" s="410"/>
    </row>
    <row r="263" spans="1:13" s="321" customFormat="1" ht="9" customHeight="1">
      <c r="A263" s="443" t="s">
        <v>104</v>
      </c>
      <c r="B263" s="314">
        <f>SUM(C263:L263)</f>
        <v>2125.62547</v>
      </c>
      <c r="C263" s="316">
        <v>790.98039000000006</v>
      </c>
      <c r="D263" s="316">
        <v>87.364388000000005</v>
      </c>
      <c r="E263" s="304">
        <v>211.597668</v>
      </c>
      <c r="F263" s="316">
        <v>98.570407000000003</v>
      </c>
      <c r="G263" s="316">
        <v>73.189822000000007</v>
      </c>
      <c r="H263" s="304">
        <v>647.38797199999999</v>
      </c>
      <c r="I263" s="316">
        <v>1.0024489999999999</v>
      </c>
      <c r="J263" s="316">
        <v>41.120542999999998</v>
      </c>
      <c r="K263" s="316">
        <v>86.186775999999995</v>
      </c>
      <c r="L263" s="316">
        <v>88.225054999999998</v>
      </c>
      <c r="M263" s="315"/>
    </row>
    <row r="264" spans="1:13" s="321" customFormat="1" ht="9" customHeight="1">
      <c r="A264" s="443" t="s">
        <v>3</v>
      </c>
      <c r="B264" s="314">
        <f t="shared" ref="B264:B293" si="15">SUM(C264:L264)</f>
        <v>5578.8317189999998</v>
      </c>
      <c r="C264" s="316">
        <v>2964.3009499999998</v>
      </c>
      <c r="D264" s="316">
        <v>329.90133100000003</v>
      </c>
      <c r="E264" s="304">
        <v>474.96394700000002</v>
      </c>
      <c r="F264" s="316">
        <v>515.50298699999996</v>
      </c>
      <c r="G264" s="316">
        <v>310.128736</v>
      </c>
      <c r="H264" s="304">
        <v>492.74002300000001</v>
      </c>
      <c r="I264" s="316">
        <v>0</v>
      </c>
      <c r="J264" s="304">
        <v>2.870244</v>
      </c>
      <c r="K264" s="316">
        <v>208.264881</v>
      </c>
      <c r="L264" s="316">
        <v>280.15861999999998</v>
      </c>
      <c r="M264" s="315"/>
    </row>
    <row r="265" spans="1:13" s="321" customFormat="1" ht="9" customHeight="1">
      <c r="A265" s="443" t="s">
        <v>105</v>
      </c>
      <c r="B265" s="314">
        <f t="shared" si="15"/>
        <v>1656.6150660000001</v>
      </c>
      <c r="C265" s="316">
        <v>781.20993699999997</v>
      </c>
      <c r="D265" s="316">
        <v>115.785011</v>
      </c>
      <c r="E265" s="304">
        <v>161.43569199999999</v>
      </c>
      <c r="F265" s="316">
        <v>74.264786999999998</v>
      </c>
      <c r="G265" s="316">
        <v>40.756948000000001</v>
      </c>
      <c r="H265" s="304">
        <v>206.308954</v>
      </c>
      <c r="I265" s="316">
        <v>0</v>
      </c>
      <c r="J265" s="304">
        <v>41.373314000000001</v>
      </c>
      <c r="K265" s="316">
        <v>109.773467</v>
      </c>
      <c r="L265" s="316">
        <v>125.70695600000001</v>
      </c>
      <c r="M265" s="315"/>
    </row>
    <row r="266" spans="1:13" s="321" customFormat="1" ht="9" customHeight="1">
      <c r="A266" s="440" t="s">
        <v>5</v>
      </c>
      <c r="B266" s="328">
        <f t="shared" si="15"/>
        <v>2097.403566</v>
      </c>
      <c r="C266" s="318">
        <v>700.91656699999999</v>
      </c>
      <c r="D266" s="318">
        <v>70.750843000000003</v>
      </c>
      <c r="E266" s="323">
        <v>198.65595099999999</v>
      </c>
      <c r="F266" s="318">
        <v>296.26915700000001</v>
      </c>
      <c r="G266" s="318">
        <v>10.568369000000001</v>
      </c>
      <c r="H266" s="323">
        <v>399.70483000000002</v>
      </c>
      <c r="I266" s="318">
        <v>0</v>
      </c>
      <c r="J266" s="323">
        <v>293.17690399999998</v>
      </c>
      <c r="K266" s="318">
        <v>63.979449000000002</v>
      </c>
      <c r="L266" s="318">
        <v>63.381495999999999</v>
      </c>
      <c r="M266" s="315"/>
    </row>
    <row r="267" spans="1:13" s="321" customFormat="1" ht="9" customHeight="1">
      <c r="A267" s="443" t="s">
        <v>6</v>
      </c>
      <c r="B267" s="314">
        <f t="shared" si="15"/>
        <v>4115.3200230000002</v>
      </c>
      <c r="C267" s="316">
        <v>1402.813373</v>
      </c>
      <c r="D267" s="316">
        <v>248.87664899999999</v>
      </c>
      <c r="E267" s="304">
        <v>685.58490900000004</v>
      </c>
      <c r="F267" s="316">
        <v>264.72686199999998</v>
      </c>
      <c r="G267" s="316">
        <v>60.412858999999997</v>
      </c>
      <c r="H267" s="304">
        <v>1171.45181</v>
      </c>
      <c r="I267" s="316">
        <v>0</v>
      </c>
      <c r="J267" s="304">
        <v>70.313935999999998</v>
      </c>
      <c r="K267" s="316">
        <v>51.749198</v>
      </c>
      <c r="L267" s="316">
        <v>159.39042699999999</v>
      </c>
      <c r="M267" s="315"/>
    </row>
    <row r="268" spans="1:13" s="321" customFormat="1" ht="9" customHeight="1">
      <c r="A268" s="443" t="s">
        <v>7</v>
      </c>
      <c r="B268" s="314">
        <f t="shared" si="15"/>
        <v>1316.3822660000001</v>
      </c>
      <c r="C268" s="316">
        <v>598.538184</v>
      </c>
      <c r="D268" s="316">
        <v>72.869168999999999</v>
      </c>
      <c r="E268" s="304">
        <v>119.48553200000001</v>
      </c>
      <c r="F268" s="316">
        <v>125.533349</v>
      </c>
      <c r="G268" s="316">
        <v>18.917038000000002</v>
      </c>
      <c r="H268" s="304">
        <v>195.44362799999999</v>
      </c>
      <c r="I268" s="316">
        <v>55.269171999999998</v>
      </c>
      <c r="J268" s="304">
        <v>12.838979999999999</v>
      </c>
      <c r="K268" s="316">
        <v>82.750195000000005</v>
      </c>
      <c r="L268" s="316">
        <v>34.737018999999997</v>
      </c>
      <c r="M268" s="315"/>
    </row>
    <row r="269" spans="1:13" s="321" customFormat="1" ht="9" customHeight="1">
      <c r="A269" s="443" t="s">
        <v>8</v>
      </c>
      <c r="B269" s="314">
        <f t="shared" si="15"/>
        <v>6084.5186100000001</v>
      </c>
      <c r="C269" s="316">
        <v>1411.2752809999999</v>
      </c>
      <c r="D269" s="316">
        <v>369.16150699999997</v>
      </c>
      <c r="E269" s="304">
        <v>529.83361500000001</v>
      </c>
      <c r="F269" s="316">
        <v>408.06599799999998</v>
      </c>
      <c r="G269" s="316">
        <v>97.384361999999996</v>
      </c>
      <c r="H269" s="304">
        <v>2281.997511</v>
      </c>
      <c r="I269" s="316">
        <v>1.311064</v>
      </c>
      <c r="J269" s="304">
        <v>7.8488980000000002</v>
      </c>
      <c r="K269" s="316">
        <v>33.868597000000001</v>
      </c>
      <c r="L269" s="316">
        <v>943.77177700000004</v>
      </c>
      <c r="M269" s="315"/>
    </row>
    <row r="270" spans="1:13" s="321" customFormat="1" ht="9" customHeight="1">
      <c r="A270" s="440" t="s">
        <v>9</v>
      </c>
      <c r="B270" s="328">
        <f t="shared" si="15"/>
        <v>5820.6889120000005</v>
      </c>
      <c r="C270" s="318">
        <v>1912.300806</v>
      </c>
      <c r="D270" s="318">
        <v>454.06682799999999</v>
      </c>
      <c r="E270" s="323">
        <v>730.92409799999996</v>
      </c>
      <c r="F270" s="318">
        <v>944.97488899999996</v>
      </c>
      <c r="G270" s="318">
        <v>219.17641800000001</v>
      </c>
      <c r="H270" s="323">
        <v>1302.873891</v>
      </c>
      <c r="I270" s="318">
        <v>0</v>
      </c>
      <c r="J270" s="323">
        <v>100.233796</v>
      </c>
      <c r="K270" s="318">
        <v>30.677976000000001</v>
      </c>
      <c r="L270" s="318">
        <v>125.46021</v>
      </c>
      <c r="M270" s="315"/>
    </row>
    <row r="271" spans="1:13" s="321" customFormat="1" ht="9" customHeight="1">
      <c r="A271" s="443" t="s">
        <v>11</v>
      </c>
      <c r="B271" s="314">
        <f t="shared" si="15"/>
        <v>2663.1233899999997</v>
      </c>
      <c r="C271" s="316">
        <v>891.75931200000002</v>
      </c>
      <c r="D271" s="316">
        <v>153.64816099999999</v>
      </c>
      <c r="E271" s="304">
        <v>568.45514700000001</v>
      </c>
      <c r="F271" s="316">
        <v>207.23984799999999</v>
      </c>
      <c r="G271" s="316">
        <v>69.737181000000007</v>
      </c>
      <c r="H271" s="304">
        <v>581.31076700000006</v>
      </c>
      <c r="I271" s="316">
        <v>0</v>
      </c>
      <c r="J271" s="304">
        <v>0</v>
      </c>
      <c r="K271" s="316">
        <v>158.45819700000001</v>
      </c>
      <c r="L271" s="316">
        <v>32.514777000000002</v>
      </c>
      <c r="M271" s="315"/>
    </row>
    <row r="272" spans="1:13" s="321" customFormat="1" ht="9" customHeight="1">
      <c r="A272" s="443" t="s">
        <v>12</v>
      </c>
      <c r="B272" s="314">
        <f t="shared" si="15"/>
        <v>7403.3028719999993</v>
      </c>
      <c r="C272" s="316">
        <v>2236.0902380000002</v>
      </c>
      <c r="D272" s="316">
        <v>375.16595799999999</v>
      </c>
      <c r="E272" s="304">
        <v>594.21398399999998</v>
      </c>
      <c r="F272" s="316">
        <v>658.68595400000004</v>
      </c>
      <c r="G272" s="316">
        <v>218.434371</v>
      </c>
      <c r="H272" s="304">
        <v>2375.3668210000001</v>
      </c>
      <c r="I272" s="316">
        <v>0.4</v>
      </c>
      <c r="J272" s="304">
        <v>176.85814199999999</v>
      </c>
      <c r="K272" s="316">
        <v>142.78172599999999</v>
      </c>
      <c r="L272" s="316">
        <v>625.30567799999994</v>
      </c>
      <c r="M272" s="315"/>
    </row>
    <row r="273" spans="1:13" s="321" customFormat="1" ht="9" customHeight="1">
      <c r="A273" s="443" t="s">
        <v>13</v>
      </c>
      <c r="B273" s="314">
        <f t="shared" si="15"/>
        <v>5017.4596110000002</v>
      </c>
      <c r="C273" s="316">
        <v>1206.550446</v>
      </c>
      <c r="D273" s="316">
        <v>160.753815</v>
      </c>
      <c r="E273" s="304">
        <v>198.17051699999999</v>
      </c>
      <c r="F273" s="316">
        <v>611.61788300000001</v>
      </c>
      <c r="G273" s="316">
        <v>26.303401000000001</v>
      </c>
      <c r="H273" s="304">
        <v>2272.547857</v>
      </c>
      <c r="I273" s="316">
        <v>0</v>
      </c>
      <c r="J273" s="304">
        <v>54.34487</v>
      </c>
      <c r="K273" s="316">
        <v>35.705795999999999</v>
      </c>
      <c r="L273" s="316">
        <v>451.46502600000002</v>
      </c>
      <c r="M273" s="315"/>
    </row>
    <row r="274" spans="1:13" s="321" customFormat="1" ht="9" customHeight="1">
      <c r="A274" s="440" t="s">
        <v>14</v>
      </c>
      <c r="B274" s="328">
        <f t="shared" si="15"/>
        <v>3018.5867169999992</v>
      </c>
      <c r="C274" s="318">
        <v>1239.6893319999999</v>
      </c>
      <c r="D274" s="318">
        <v>222.91723099999999</v>
      </c>
      <c r="E274" s="318">
        <v>414.74603300000001</v>
      </c>
      <c r="F274" s="318">
        <v>304.29114399999997</v>
      </c>
      <c r="G274" s="318">
        <v>21.937474000000002</v>
      </c>
      <c r="H274" s="318">
        <v>750.88635699999998</v>
      </c>
      <c r="I274" s="318">
        <v>0</v>
      </c>
      <c r="J274" s="318">
        <v>1.8902380000000001</v>
      </c>
      <c r="K274" s="318">
        <v>30.795902999999999</v>
      </c>
      <c r="L274" s="318">
        <v>31.433005000000001</v>
      </c>
      <c r="M274" s="315"/>
    </row>
    <row r="275" spans="1:13" s="321" customFormat="1" ht="9" customHeight="1">
      <c r="A275" s="443" t="s">
        <v>15</v>
      </c>
      <c r="B275" s="314">
        <f t="shared" si="15"/>
        <v>14025.302810000001</v>
      </c>
      <c r="C275" s="316">
        <v>4588.5032170000004</v>
      </c>
      <c r="D275" s="316">
        <v>919.35703100000001</v>
      </c>
      <c r="E275" s="316">
        <v>1793.426719</v>
      </c>
      <c r="F275" s="316">
        <v>1138.2997889999999</v>
      </c>
      <c r="G275" s="316">
        <v>507.48352299999999</v>
      </c>
      <c r="H275" s="316">
        <v>3410.908058</v>
      </c>
      <c r="I275" s="316">
        <v>0</v>
      </c>
      <c r="J275" s="316">
        <v>126.964371</v>
      </c>
      <c r="K275" s="316">
        <v>946.82413299999996</v>
      </c>
      <c r="L275" s="316">
        <v>593.53596900000002</v>
      </c>
      <c r="M275" s="315"/>
    </row>
    <row r="276" spans="1:13" s="321" customFormat="1" ht="9" customHeight="1">
      <c r="A276" s="443" t="s">
        <v>16</v>
      </c>
      <c r="B276" s="314">
        <f t="shared" si="15"/>
        <v>23585.383655999998</v>
      </c>
      <c r="C276" s="316">
        <v>9265.3909430000003</v>
      </c>
      <c r="D276" s="316">
        <v>1114.5141960000001</v>
      </c>
      <c r="E276" s="304">
        <v>2779.0592839999999</v>
      </c>
      <c r="F276" s="316">
        <v>2352.6734740000002</v>
      </c>
      <c r="G276" s="316">
        <v>498.72049199999998</v>
      </c>
      <c r="H276" s="304">
        <v>4478.1842919999999</v>
      </c>
      <c r="I276" s="316">
        <v>0</v>
      </c>
      <c r="J276" s="304">
        <v>305.08866</v>
      </c>
      <c r="K276" s="316">
        <v>1989.6500699999999</v>
      </c>
      <c r="L276" s="316">
        <v>802.10224500000004</v>
      </c>
      <c r="M276" s="315"/>
    </row>
    <row r="277" spans="1:13" s="321" customFormat="1" ht="9" customHeight="1">
      <c r="A277" s="443" t="s">
        <v>17</v>
      </c>
      <c r="B277" s="314">
        <f t="shared" si="15"/>
        <v>6726.20244</v>
      </c>
      <c r="C277" s="316">
        <v>2057.188388</v>
      </c>
      <c r="D277" s="316">
        <v>381.880313</v>
      </c>
      <c r="E277" s="304">
        <v>750.03556300000002</v>
      </c>
      <c r="F277" s="316">
        <v>576.20122500000002</v>
      </c>
      <c r="G277" s="316">
        <v>269.05319400000002</v>
      </c>
      <c r="H277" s="304">
        <v>2067.0129999999999</v>
      </c>
      <c r="I277" s="316">
        <v>0</v>
      </c>
      <c r="J277" s="304">
        <v>45.687381999999999</v>
      </c>
      <c r="K277" s="316">
        <v>251.49423400000001</v>
      </c>
      <c r="L277" s="316">
        <v>327.64914099999999</v>
      </c>
      <c r="M277" s="315"/>
    </row>
    <row r="278" spans="1:13" s="321" customFormat="1" ht="9" customHeight="1">
      <c r="A278" s="440" t="s">
        <v>18</v>
      </c>
      <c r="B278" s="328">
        <f t="shared" si="15"/>
        <v>3273.5222000000008</v>
      </c>
      <c r="C278" s="318">
        <v>1342.4308390000001</v>
      </c>
      <c r="D278" s="318">
        <v>182.018238</v>
      </c>
      <c r="E278" s="323">
        <v>360.68995200000001</v>
      </c>
      <c r="F278" s="318">
        <v>230.12359900000001</v>
      </c>
      <c r="G278" s="318">
        <v>94.191079000000002</v>
      </c>
      <c r="H278" s="323">
        <v>652.09959900000001</v>
      </c>
      <c r="I278" s="318">
        <v>0</v>
      </c>
      <c r="J278" s="323">
        <v>136.430307</v>
      </c>
      <c r="K278" s="318">
        <v>94.083442000000005</v>
      </c>
      <c r="L278" s="318">
        <v>181.45514499999999</v>
      </c>
      <c r="M278" s="315"/>
    </row>
    <row r="279" spans="1:13" s="321" customFormat="1" ht="9" customHeight="1">
      <c r="A279" s="443" t="s">
        <v>19</v>
      </c>
      <c r="B279" s="314">
        <f t="shared" si="15"/>
        <v>1990.1769159999999</v>
      </c>
      <c r="C279" s="316">
        <v>746.91790600000002</v>
      </c>
      <c r="D279" s="316">
        <v>121.123897</v>
      </c>
      <c r="E279" s="304">
        <v>149.664636</v>
      </c>
      <c r="F279" s="316">
        <v>154.82073700000001</v>
      </c>
      <c r="G279" s="316">
        <v>6.0030289999999997</v>
      </c>
      <c r="H279" s="304">
        <v>585.43060100000002</v>
      </c>
      <c r="I279" s="316">
        <v>0.19023399999999999</v>
      </c>
      <c r="J279" s="304">
        <v>15.662485</v>
      </c>
      <c r="K279" s="316">
        <v>82.708108999999993</v>
      </c>
      <c r="L279" s="316">
        <v>127.655282</v>
      </c>
      <c r="M279" s="315"/>
    </row>
    <row r="280" spans="1:13" s="321" customFormat="1" ht="9" customHeight="1">
      <c r="A280" s="443" t="s">
        <v>20</v>
      </c>
      <c r="B280" s="314">
        <f t="shared" si="15"/>
        <v>9729.5304930000002</v>
      </c>
      <c r="C280" s="316">
        <v>3536.3255690000001</v>
      </c>
      <c r="D280" s="316">
        <v>730.05530799999997</v>
      </c>
      <c r="E280" s="304">
        <v>1307.18337</v>
      </c>
      <c r="F280" s="316">
        <v>463.59377499999999</v>
      </c>
      <c r="G280" s="316">
        <v>154.52978300000001</v>
      </c>
      <c r="H280" s="304">
        <v>1461.265175</v>
      </c>
      <c r="I280" s="316">
        <v>0.31669199999999997</v>
      </c>
      <c r="J280" s="304">
        <v>211.585105</v>
      </c>
      <c r="K280" s="316">
        <v>1463.268352</v>
      </c>
      <c r="L280" s="316">
        <v>401.40736399999997</v>
      </c>
      <c r="M280" s="315"/>
    </row>
    <row r="281" spans="1:13" s="321" customFormat="1" ht="9" customHeight="1">
      <c r="A281" s="443" t="s">
        <v>21</v>
      </c>
      <c r="B281" s="314">
        <f t="shared" si="15"/>
        <v>2721.763465</v>
      </c>
      <c r="C281" s="316">
        <v>904.81179399999996</v>
      </c>
      <c r="D281" s="316">
        <v>106.60521</v>
      </c>
      <c r="E281" s="304">
        <v>392.16971599999999</v>
      </c>
      <c r="F281" s="316">
        <v>214.621003</v>
      </c>
      <c r="G281" s="316">
        <v>87.750248999999997</v>
      </c>
      <c r="H281" s="304">
        <v>618.05937600000004</v>
      </c>
      <c r="I281" s="316">
        <v>9.5349509999999995</v>
      </c>
      <c r="J281" s="304">
        <v>10.310675</v>
      </c>
      <c r="K281" s="316">
        <v>4.5558769999999997</v>
      </c>
      <c r="L281" s="304">
        <v>373.34461399999998</v>
      </c>
      <c r="M281" s="315"/>
    </row>
    <row r="282" spans="1:13" s="321" customFormat="1" ht="9" customHeight="1">
      <c r="A282" s="440" t="s">
        <v>22</v>
      </c>
      <c r="B282" s="328">
        <f t="shared" si="15"/>
        <v>6994.0387819999996</v>
      </c>
      <c r="C282" s="318">
        <v>1423.8983920000001</v>
      </c>
      <c r="D282" s="318">
        <v>271.99059299999999</v>
      </c>
      <c r="E282" s="323">
        <v>948.87259400000005</v>
      </c>
      <c r="F282" s="318">
        <v>762.84767499999998</v>
      </c>
      <c r="G282" s="318">
        <v>159.87140199999999</v>
      </c>
      <c r="H282" s="323">
        <v>1895.547808</v>
      </c>
      <c r="I282" s="318">
        <v>0</v>
      </c>
      <c r="J282" s="323">
        <v>11.350562999999999</v>
      </c>
      <c r="K282" s="318">
        <v>199.006407</v>
      </c>
      <c r="L282" s="318">
        <v>1320.6533480000001</v>
      </c>
      <c r="M282" s="315"/>
    </row>
    <row r="283" spans="1:13" s="321" customFormat="1" ht="9" customHeight="1">
      <c r="A283" s="443" t="s">
        <v>23</v>
      </c>
      <c r="B283" s="314">
        <f t="shared" si="15"/>
        <v>3820.1753400000007</v>
      </c>
      <c r="C283" s="316">
        <v>1221.4321179999999</v>
      </c>
      <c r="D283" s="316">
        <v>135.32481000000001</v>
      </c>
      <c r="E283" s="304">
        <v>501.20297499999998</v>
      </c>
      <c r="F283" s="316">
        <v>394.56191200000001</v>
      </c>
      <c r="G283" s="316">
        <v>79.438379999999995</v>
      </c>
      <c r="H283" s="304">
        <v>1278.2590499999999</v>
      </c>
      <c r="I283" s="316">
        <v>11.865562000000001</v>
      </c>
      <c r="J283" s="316">
        <v>9.6694040000000001</v>
      </c>
      <c r="K283" s="316">
        <v>29.219816999999999</v>
      </c>
      <c r="L283" s="316">
        <v>159.201312</v>
      </c>
      <c r="M283" s="315"/>
    </row>
    <row r="284" spans="1:13" s="321" customFormat="1" ht="9" customHeight="1">
      <c r="A284" s="443" t="s">
        <v>106</v>
      </c>
      <c r="B284" s="314">
        <f t="shared" si="15"/>
        <v>3696.1873019999994</v>
      </c>
      <c r="C284" s="316">
        <v>1412.742107</v>
      </c>
      <c r="D284" s="316">
        <v>272.26876199999998</v>
      </c>
      <c r="E284" s="304">
        <v>531.16709100000003</v>
      </c>
      <c r="F284" s="316">
        <v>197.60934499999999</v>
      </c>
      <c r="G284" s="316">
        <v>144.217636</v>
      </c>
      <c r="H284" s="304">
        <v>507.23852299999999</v>
      </c>
      <c r="I284" s="316">
        <v>6.5572879999999998</v>
      </c>
      <c r="J284" s="304">
        <v>42.798386999999998</v>
      </c>
      <c r="K284" s="316">
        <v>465.62400600000001</v>
      </c>
      <c r="L284" s="316">
        <v>115.964157</v>
      </c>
      <c r="M284" s="315"/>
    </row>
    <row r="285" spans="1:13" s="321" customFormat="1" ht="9" customHeight="1">
      <c r="A285" s="443" t="s">
        <v>25</v>
      </c>
      <c r="B285" s="314">
        <f t="shared" si="15"/>
        <v>4024.0632079999996</v>
      </c>
      <c r="C285" s="316">
        <v>1130.165391</v>
      </c>
      <c r="D285" s="316">
        <v>119.503094</v>
      </c>
      <c r="E285" s="304">
        <v>339.15982500000001</v>
      </c>
      <c r="F285" s="316">
        <v>440.12222500000001</v>
      </c>
      <c r="G285" s="316">
        <v>30.313271</v>
      </c>
      <c r="H285" s="304">
        <v>1208.3088769999999</v>
      </c>
      <c r="I285" s="316">
        <v>13.680489</v>
      </c>
      <c r="J285" s="304">
        <v>296.14201300000002</v>
      </c>
      <c r="K285" s="316">
        <v>223.932864</v>
      </c>
      <c r="L285" s="316">
        <v>222.73515900000001</v>
      </c>
      <c r="M285" s="315"/>
    </row>
    <row r="286" spans="1:13" s="321" customFormat="1" ht="9" customHeight="1">
      <c r="A286" s="440" t="s">
        <v>26</v>
      </c>
      <c r="B286" s="328">
        <f t="shared" si="15"/>
        <v>3995.9189409999999</v>
      </c>
      <c r="C286" s="318">
        <v>1492.6592920000001</v>
      </c>
      <c r="D286" s="318">
        <v>298.794149</v>
      </c>
      <c r="E286" s="318">
        <v>770.67815499999995</v>
      </c>
      <c r="F286" s="318">
        <v>411.79803099999998</v>
      </c>
      <c r="G286" s="318">
        <v>119.370009</v>
      </c>
      <c r="H286" s="318">
        <v>622.46517700000004</v>
      </c>
      <c r="I286" s="318">
        <v>0</v>
      </c>
      <c r="J286" s="318">
        <v>5.3222719999999999</v>
      </c>
      <c r="K286" s="318">
        <v>212.18921399999999</v>
      </c>
      <c r="L286" s="318">
        <v>62.642642000000002</v>
      </c>
      <c r="M286" s="315"/>
    </row>
    <row r="287" spans="1:13" s="321" customFormat="1" ht="9" customHeight="1">
      <c r="A287" s="443" t="s">
        <v>27</v>
      </c>
      <c r="B287" s="314">
        <f t="shared" si="15"/>
        <v>4431.4404539999996</v>
      </c>
      <c r="C287" s="316">
        <v>1912.5519879999999</v>
      </c>
      <c r="D287" s="316">
        <v>325.21521100000001</v>
      </c>
      <c r="E287" s="304">
        <v>663.36034299999994</v>
      </c>
      <c r="F287" s="316">
        <v>305.89262000000002</v>
      </c>
      <c r="G287" s="316">
        <v>141.53691900000001</v>
      </c>
      <c r="H287" s="304">
        <v>554.30944199999999</v>
      </c>
      <c r="I287" s="316">
        <v>1.99681</v>
      </c>
      <c r="J287" s="304">
        <v>40.607982999999997</v>
      </c>
      <c r="K287" s="316">
        <v>352.51482499999997</v>
      </c>
      <c r="L287" s="316">
        <v>133.45431300000001</v>
      </c>
      <c r="M287" s="315"/>
    </row>
    <row r="288" spans="1:13" s="321" customFormat="1" ht="9" customHeight="1">
      <c r="A288" s="443" t="s">
        <v>28</v>
      </c>
      <c r="B288" s="314">
        <f t="shared" si="15"/>
        <v>6029.3481309999997</v>
      </c>
      <c r="C288" s="316">
        <v>1936.1829310000001</v>
      </c>
      <c r="D288" s="316">
        <v>168.60081500000001</v>
      </c>
      <c r="E288" s="304">
        <v>294.42169000000001</v>
      </c>
      <c r="F288" s="316">
        <v>518.49026500000002</v>
      </c>
      <c r="G288" s="316">
        <v>132.709225</v>
      </c>
      <c r="H288" s="304">
        <v>1862.5773959999999</v>
      </c>
      <c r="I288" s="316">
        <v>0</v>
      </c>
      <c r="J288" s="316">
        <v>491.65601400000003</v>
      </c>
      <c r="K288" s="316">
        <v>27.642544999999998</v>
      </c>
      <c r="L288" s="316">
        <v>597.06724999999994</v>
      </c>
      <c r="M288" s="315"/>
    </row>
    <row r="289" spans="1:13" s="321" customFormat="1" ht="9" customHeight="1">
      <c r="A289" s="443" t="s">
        <v>29</v>
      </c>
      <c r="B289" s="314">
        <f t="shared" si="15"/>
        <v>6104.3297850000008</v>
      </c>
      <c r="C289" s="316">
        <v>1103.205506</v>
      </c>
      <c r="D289" s="316">
        <v>258.19513999999998</v>
      </c>
      <c r="E289" s="304">
        <v>930.73851500000001</v>
      </c>
      <c r="F289" s="316">
        <v>1022.830995</v>
      </c>
      <c r="G289" s="316">
        <v>191.71590399999999</v>
      </c>
      <c r="H289" s="304">
        <v>1964.6155799999999</v>
      </c>
      <c r="I289" s="316">
        <v>0</v>
      </c>
      <c r="J289" s="304">
        <v>57.631013000000003</v>
      </c>
      <c r="K289" s="316">
        <v>264.73792200000003</v>
      </c>
      <c r="L289" s="316">
        <v>310.65920999999997</v>
      </c>
      <c r="M289" s="315"/>
    </row>
    <row r="290" spans="1:13" s="321" customFormat="1" ht="9" customHeight="1">
      <c r="A290" s="440" t="s">
        <v>30</v>
      </c>
      <c r="B290" s="328">
        <f t="shared" si="15"/>
        <v>1427.2469250000001</v>
      </c>
      <c r="C290" s="318">
        <v>427.4529</v>
      </c>
      <c r="D290" s="318">
        <v>71.558063000000004</v>
      </c>
      <c r="E290" s="323">
        <v>126.258724</v>
      </c>
      <c r="F290" s="318">
        <v>225.12121099999999</v>
      </c>
      <c r="G290" s="318">
        <v>40.369990000000001</v>
      </c>
      <c r="H290" s="323">
        <v>445.00384100000002</v>
      </c>
      <c r="I290" s="318">
        <v>0</v>
      </c>
      <c r="J290" s="323">
        <v>8.5709560000000007</v>
      </c>
      <c r="K290" s="318">
        <v>6.7258870000000002</v>
      </c>
      <c r="L290" s="318">
        <v>76.185353000000006</v>
      </c>
      <c r="M290" s="315"/>
    </row>
    <row r="291" spans="1:13" s="321" customFormat="1" ht="9" customHeight="1">
      <c r="A291" s="443" t="s">
        <v>31</v>
      </c>
      <c r="B291" s="329">
        <f t="shared" si="15"/>
        <v>10385.398364999997</v>
      </c>
      <c r="C291" s="316">
        <v>2923.9626170000001</v>
      </c>
      <c r="D291" s="316">
        <v>540.01035000000002</v>
      </c>
      <c r="E291" s="304">
        <v>1312.503659</v>
      </c>
      <c r="F291" s="316">
        <v>377.28862500000002</v>
      </c>
      <c r="G291" s="316">
        <v>321.29663199999999</v>
      </c>
      <c r="H291" s="304">
        <v>4194.5782639999998</v>
      </c>
      <c r="I291" s="316">
        <v>5.1834059999999997</v>
      </c>
      <c r="J291" s="304">
        <v>217.81155999999999</v>
      </c>
      <c r="K291" s="316">
        <v>30.343819</v>
      </c>
      <c r="L291" s="304">
        <v>462.41943300000003</v>
      </c>
      <c r="M291" s="315"/>
    </row>
    <row r="292" spans="1:13" s="321" customFormat="1" ht="9" customHeight="1">
      <c r="A292" s="443" t="s">
        <v>32</v>
      </c>
      <c r="B292" s="314">
        <f t="shared" si="15"/>
        <v>2769.3680270000004</v>
      </c>
      <c r="C292" s="316">
        <v>911.13019599999996</v>
      </c>
      <c r="D292" s="316">
        <v>188.40364</v>
      </c>
      <c r="E292" s="304">
        <v>262.247052</v>
      </c>
      <c r="F292" s="316">
        <v>338.93749100000002</v>
      </c>
      <c r="G292" s="316">
        <v>53.587677999999997</v>
      </c>
      <c r="H292" s="304">
        <v>811.54055600000004</v>
      </c>
      <c r="I292" s="316">
        <v>0</v>
      </c>
      <c r="J292" s="304">
        <v>10.690782</v>
      </c>
      <c r="K292" s="316">
        <v>119.39237799999999</v>
      </c>
      <c r="L292" s="316">
        <v>73.438254000000001</v>
      </c>
      <c r="M292" s="315"/>
    </row>
    <row r="293" spans="1:13" s="321" customFormat="1" ht="9" customHeight="1">
      <c r="A293" s="443" t="s">
        <v>33</v>
      </c>
      <c r="B293" s="329">
        <f t="shared" si="15"/>
        <v>3041.9768689999996</v>
      </c>
      <c r="C293" s="316">
        <v>944.04851399999995</v>
      </c>
      <c r="D293" s="316">
        <v>147.08991599999999</v>
      </c>
      <c r="E293" s="304">
        <v>311.20043500000003</v>
      </c>
      <c r="F293" s="316">
        <v>499.84491400000002</v>
      </c>
      <c r="G293" s="316">
        <v>83.013109999999998</v>
      </c>
      <c r="H293" s="304">
        <v>751.14991499999996</v>
      </c>
      <c r="I293" s="316">
        <v>0</v>
      </c>
      <c r="J293" s="304">
        <v>2.637769</v>
      </c>
      <c r="K293" s="316">
        <v>212.041753</v>
      </c>
      <c r="L293" s="316">
        <v>90.950542999999996</v>
      </c>
      <c r="M293" s="315"/>
    </row>
    <row r="294" spans="1:13" s="321" customFormat="1" ht="9" customHeight="1">
      <c r="A294" s="443"/>
      <c r="B294" s="315"/>
      <c r="C294" s="315"/>
      <c r="D294" s="315"/>
      <c r="E294" s="315"/>
      <c r="F294" s="315"/>
      <c r="G294" s="315"/>
      <c r="H294" s="315"/>
      <c r="I294" s="315"/>
      <c r="J294" s="315"/>
      <c r="K294" s="315"/>
      <c r="L294" s="315"/>
      <c r="M294" s="315"/>
    </row>
    <row r="295" spans="1:13" s="321" customFormat="1" ht="9" customHeight="1">
      <c r="A295" s="333">
        <v>2006</v>
      </c>
      <c r="B295" s="407"/>
      <c r="C295" s="407"/>
      <c r="D295" s="407"/>
      <c r="E295" s="407"/>
      <c r="F295" s="407"/>
      <c r="G295" s="407"/>
      <c r="H295" s="407"/>
      <c r="I295" s="407"/>
      <c r="J295" s="407"/>
      <c r="K295" s="407"/>
      <c r="L295" s="407"/>
      <c r="M295" s="410"/>
    </row>
    <row r="296" spans="1:13" s="321" customFormat="1" ht="9" customHeight="1">
      <c r="A296" s="333" t="s">
        <v>1</v>
      </c>
      <c r="B296" s="407">
        <f>SUM(B298:B328)</f>
        <v>192598.01273899997</v>
      </c>
      <c r="C296" s="407">
        <f t="shared" ref="C296:L296" si="16">SUM(C298:C328)</f>
        <v>62348.366762000012</v>
      </c>
      <c r="D296" s="407">
        <f t="shared" si="16"/>
        <v>9847.0474489999997</v>
      </c>
      <c r="E296" s="407">
        <f t="shared" si="16"/>
        <v>21842.905891000002</v>
      </c>
      <c r="F296" s="407">
        <f t="shared" si="16"/>
        <v>16256.885770999997</v>
      </c>
      <c r="G296" s="407">
        <f t="shared" si="16"/>
        <v>4077.0967630000005</v>
      </c>
      <c r="H296" s="407">
        <f t="shared" si="16"/>
        <v>51997.325898000003</v>
      </c>
      <c r="I296" s="407">
        <f t="shared" si="16"/>
        <v>97.554345000000012</v>
      </c>
      <c r="J296" s="407">
        <f t="shared" si="16"/>
        <v>3032.7982030000003</v>
      </c>
      <c r="K296" s="407">
        <f t="shared" si="16"/>
        <v>12442.330220000002</v>
      </c>
      <c r="L296" s="407">
        <f t="shared" si="16"/>
        <v>10655.701436999998</v>
      </c>
      <c r="M296" s="410"/>
    </row>
    <row r="297" spans="1:13" s="321" customFormat="1" ht="3.6" customHeight="1">
      <c r="A297" s="333"/>
      <c r="B297" s="407"/>
      <c r="C297" s="407"/>
      <c r="D297" s="407"/>
      <c r="E297" s="407"/>
      <c r="F297" s="407"/>
      <c r="G297" s="407"/>
      <c r="H297" s="407"/>
      <c r="I297" s="407"/>
      <c r="J297" s="407"/>
      <c r="K297" s="407"/>
      <c r="L297" s="304"/>
      <c r="M297" s="410"/>
    </row>
    <row r="298" spans="1:13" s="321" customFormat="1" ht="9" customHeight="1">
      <c r="A298" s="443" t="s">
        <v>104</v>
      </c>
      <c r="B298" s="314">
        <f>SUM(C298:L298)</f>
        <v>2485.9400300000002</v>
      </c>
      <c r="C298" s="316">
        <v>939.13536899999997</v>
      </c>
      <c r="D298" s="316">
        <v>97.631410000000002</v>
      </c>
      <c r="E298" s="304">
        <v>231.78491299999999</v>
      </c>
      <c r="F298" s="316">
        <v>115.316613</v>
      </c>
      <c r="G298" s="316">
        <v>67.224598</v>
      </c>
      <c r="H298" s="304">
        <v>794.92766600000004</v>
      </c>
      <c r="I298" s="316">
        <v>9.9195329999999995</v>
      </c>
      <c r="J298" s="316">
        <v>31.094203</v>
      </c>
      <c r="K298" s="316">
        <v>89.425303</v>
      </c>
      <c r="L298" s="316">
        <v>109.480422</v>
      </c>
      <c r="M298" s="315"/>
    </row>
    <row r="299" spans="1:13" s="321" customFormat="1" ht="9" customHeight="1">
      <c r="A299" s="443" t="s">
        <v>3</v>
      </c>
      <c r="B299" s="314">
        <f t="shared" ref="B299:B328" si="17">SUM(C299:L299)</f>
        <v>6404.1328679999997</v>
      </c>
      <c r="C299" s="316">
        <v>3271.4517289999999</v>
      </c>
      <c r="D299" s="316">
        <v>403.53422699999999</v>
      </c>
      <c r="E299" s="304">
        <v>592.02285500000005</v>
      </c>
      <c r="F299" s="316">
        <v>680.38637200000005</v>
      </c>
      <c r="G299" s="316">
        <v>117.967259</v>
      </c>
      <c r="H299" s="304">
        <v>726.12425599999995</v>
      </c>
      <c r="I299" s="316">
        <v>0</v>
      </c>
      <c r="J299" s="316">
        <v>45.635663000000001</v>
      </c>
      <c r="K299" s="316">
        <v>328.888893</v>
      </c>
      <c r="L299" s="316">
        <v>238.12161399999999</v>
      </c>
      <c r="M299" s="315"/>
    </row>
    <row r="300" spans="1:13" s="321" customFormat="1" ht="9" customHeight="1">
      <c r="A300" s="443" t="s">
        <v>105</v>
      </c>
      <c r="B300" s="314">
        <f t="shared" si="17"/>
        <v>2205.9530239999999</v>
      </c>
      <c r="C300" s="316">
        <v>949.05859099999998</v>
      </c>
      <c r="D300" s="316">
        <v>160.251957</v>
      </c>
      <c r="E300" s="304">
        <v>247.27279100000001</v>
      </c>
      <c r="F300" s="316">
        <v>141.86991800000001</v>
      </c>
      <c r="G300" s="316">
        <v>120.955045</v>
      </c>
      <c r="H300" s="304">
        <v>291.14573000000001</v>
      </c>
      <c r="I300" s="316">
        <v>0</v>
      </c>
      <c r="J300" s="304">
        <v>10.38321</v>
      </c>
      <c r="K300" s="316">
        <v>95.211489999999998</v>
      </c>
      <c r="L300" s="316">
        <v>189.804292</v>
      </c>
      <c r="M300" s="315"/>
    </row>
    <row r="301" spans="1:13" s="321" customFormat="1" ht="9" customHeight="1">
      <c r="A301" s="440" t="s">
        <v>5</v>
      </c>
      <c r="B301" s="328">
        <f t="shared" si="17"/>
        <v>2464.6080230000002</v>
      </c>
      <c r="C301" s="318">
        <v>772.39163900000005</v>
      </c>
      <c r="D301" s="318">
        <v>72.299104</v>
      </c>
      <c r="E301" s="323">
        <v>239.24829500000001</v>
      </c>
      <c r="F301" s="318">
        <v>354.43385699999999</v>
      </c>
      <c r="G301" s="318">
        <v>10.948143</v>
      </c>
      <c r="H301" s="323">
        <v>486.86566699999997</v>
      </c>
      <c r="I301" s="318">
        <v>3.271E-3</v>
      </c>
      <c r="J301" s="323">
        <v>381.04662200000001</v>
      </c>
      <c r="K301" s="318">
        <v>65.743179999999995</v>
      </c>
      <c r="L301" s="318">
        <v>81.628245000000007</v>
      </c>
      <c r="M301" s="315"/>
    </row>
    <row r="302" spans="1:13" s="321" customFormat="1" ht="9" customHeight="1">
      <c r="A302" s="443" t="s">
        <v>6</v>
      </c>
      <c r="B302" s="314">
        <f t="shared" si="17"/>
        <v>4423.8002610000003</v>
      </c>
      <c r="C302" s="316">
        <v>1451.6539310000001</v>
      </c>
      <c r="D302" s="316">
        <v>284.517493</v>
      </c>
      <c r="E302" s="304">
        <v>807.70174499999996</v>
      </c>
      <c r="F302" s="316">
        <v>313.58811600000001</v>
      </c>
      <c r="G302" s="316">
        <v>108.380438</v>
      </c>
      <c r="H302" s="304">
        <v>1020.295519</v>
      </c>
      <c r="I302" s="316">
        <v>1.158928</v>
      </c>
      <c r="J302" s="304">
        <v>18.384218000000001</v>
      </c>
      <c r="K302" s="316">
        <v>45.276482999999999</v>
      </c>
      <c r="L302" s="316">
        <v>372.84339</v>
      </c>
      <c r="M302" s="315"/>
    </row>
    <row r="303" spans="1:13" s="321" customFormat="1" ht="9" customHeight="1">
      <c r="A303" s="443" t="s">
        <v>7</v>
      </c>
      <c r="B303" s="314">
        <f t="shared" si="17"/>
        <v>1540.9239970000001</v>
      </c>
      <c r="C303" s="316">
        <v>701.49089500000002</v>
      </c>
      <c r="D303" s="316">
        <v>78.228192000000007</v>
      </c>
      <c r="E303" s="304">
        <v>136.47447500000001</v>
      </c>
      <c r="F303" s="316">
        <v>164.58777900000001</v>
      </c>
      <c r="G303" s="316">
        <v>17.219783</v>
      </c>
      <c r="H303" s="304">
        <v>182.46793500000001</v>
      </c>
      <c r="I303" s="316">
        <v>0</v>
      </c>
      <c r="J303" s="304">
        <v>88.481181000000007</v>
      </c>
      <c r="K303" s="316">
        <v>146.231762</v>
      </c>
      <c r="L303" s="316">
        <v>25.741994999999999</v>
      </c>
      <c r="M303" s="315"/>
    </row>
    <row r="304" spans="1:13" s="321" customFormat="1" ht="9" customHeight="1">
      <c r="A304" s="443" t="s">
        <v>8</v>
      </c>
      <c r="B304" s="314">
        <f t="shared" si="17"/>
        <v>9333.2072659999994</v>
      </c>
      <c r="C304" s="316">
        <v>1793.960202</v>
      </c>
      <c r="D304" s="316">
        <v>463.10253399999999</v>
      </c>
      <c r="E304" s="304">
        <v>660.27103399999999</v>
      </c>
      <c r="F304" s="316">
        <v>624.63477999999998</v>
      </c>
      <c r="G304" s="316">
        <v>139.315496</v>
      </c>
      <c r="H304" s="304">
        <v>3445.953348</v>
      </c>
      <c r="I304" s="316">
        <v>0</v>
      </c>
      <c r="J304" s="304">
        <v>3.2659050000000001</v>
      </c>
      <c r="K304" s="316">
        <v>190.267832</v>
      </c>
      <c r="L304" s="304">
        <v>2012.4361349999999</v>
      </c>
      <c r="M304" s="315"/>
    </row>
    <row r="305" spans="1:13" s="321" customFormat="1" ht="9" customHeight="1">
      <c r="A305" s="440" t="s">
        <v>9</v>
      </c>
      <c r="B305" s="328">
        <f t="shared" si="17"/>
        <v>7293.5499909999999</v>
      </c>
      <c r="C305" s="318">
        <v>2136.3773219999998</v>
      </c>
      <c r="D305" s="318">
        <v>369.615498</v>
      </c>
      <c r="E305" s="323">
        <v>789.23989400000005</v>
      </c>
      <c r="F305" s="318">
        <v>658.99142300000005</v>
      </c>
      <c r="G305" s="318">
        <v>215.632417</v>
      </c>
      <c r="H305" s="323">
        <v>2072.0278229999999</v>
      </c>
      <c r="I305" s="318">
        <v>0.77797400000000005</v>
      </c>
      <c r="J305" s="323">
        <v>63.492271000000002</v>
      </c>
      <c r="K305" s="318">
        <v>415.63846999999998</v>
      </c>
      <c r="L305" s="318">
        <v>571.75689899999998</v>
      </c>
      <c r="M305" s="315"/>
    </row>
    <row r="306" spans="1:13" s="321" customFormat="1" ht="9" customHeight="1">
      <c r="A306" s="443" t="s">
        <v>11</v>
      </c>
      <c r="B306" s="314">
        <f t="shared" si="17"/>
        <v>2840.1229499999999</v>
      </c>
      <c r="C306" s="316">
        <v>978.17143299999998</v>
      </c>
      <c r="D306" s="316">
        <v>168.08160599999999</v>
      </c>
      <c r="E306" s="304">
        <v>398.17526700000002</v>
      </c>
      <c r="F306" s="316">
        <v>281.40060499999998</v>
      </c>
      <c r="G306" s="316">
        <v>48.358134999999997</v>
      </c>
      <c r="H306" s="304">
        <v>696.28303600000004</v>
      </c>
      <c r="I306" s="316">
        <v>0</v>
      </c>
      <c r="J306" s="304">
        <v>0</v>
      </c>
      <c r="K306" s="316">
        <v>194.99743699999999</v>
      </c>
      <c r="L306" s="316">
        <v>74.655430999999993</v>
      </c>
      <c r="M306" s="315"/>
    </row>
    <row r="307" spans="1:13" s="321" customFormat="1" ht="9" customHeight="1">
      <c r="A307" s="443" t="s">
        <v>12</v>
      </c>
      <c r="B307" s="314">
        <f t="shared" si="17"/>
        <v>8544.6064750000005</v>
      </c>
      <c r="C307" s="316">
        <v>2600.5675569999999</v>
      </c>
      <c r="D307" s="316">
        <v>394.52693299999999</v>
      </c>
      <c r="E307" s="304">
        <v>656.31734200000005</v>
      </c>
      <c r="F307" s="316">
        <v>756.223882</v>
      </c>
      <c r="G307" s="316">
        <v>166.502454</v>
      </c>
      <c r="H307" s="304">
        <v>3113.9544970000002</v>
      </c>
      <c r="I307" s="316">
        <v>0.94620099999999996</v>
      </c>
      <c r="J307" s="304">
        <v>243.66847000000001</v>
      </c>
      <c r="K307" s="316">
        <v>137.40461500000001</v>
      </c>
      <c r="L307" s="316">
        <v>474.49452400000001</v>
      </c>
      <c r="M307" s="315"/>
    </row>
    <row r="308" spans="1:13" s="321" customFormat="1" ht="9" customHeight="1">
      <c r="A308" s="443" t="s">
        <v>13</v>
      </c>
      <c r="B308" s="314">
        <f t="shared" si="17"/>
        <v>5730.6283880000001</v>
      </c>
      <c r="C308" s="316">
        <v>1695.006756</v>
      </c>
      <c r="D308" s="316">
        <v>240.54148000000001</v>
      </c>
      <c r="E308" s="304">
        <v>282.228182</v>
      </c>
      <c r="F308" s="316">
        <v>302.406094</v>
      </c>
      <c r="G308" s="316">
        <v>73.325959999999995</v>
      </c>
      <c r="H308" s="304">
        <v>2650.2982109999998</v>
      </c>
      <c r="I308" s="316">
        <v>3.1842480000000002</v>
      </c>
      <c r="J308" s="304">
        <v>117.682402</v>
      </c>
      <c r="K308" s="316">
        <v>112.168829</v>
      </c>
      <c r="L308" s="316">
        <v>253.786226</v>
      </c>
      <c r="M308" s="315"/>
    </row>
    <row r="309" spans="1:13" s="321" customFormat="1" ht="9" customHeight="1">
      <c r="A309" s="440" t="s">
        <v>14</v>
      </c>
      <c r="B309" s="328">
        <f t="shared" si="17"/>
        <v>3142.2737529999999</v>
      </c>
      <c r="C309" s="318">
        <v>1304.6859910000001</v>
      </c>
      <c r="D309" s="318">
        <v>232.18436399999999</v>
      </c>
      <c r="E309" s="318">
        <v>396.06154700000002</v>
      </c>
      <c r="F309" s="318">
        <v>383.75606699999997</v>
      </c>
      <c r="G309" s="318">
        <v>76.571727999999993</v>
      </c>
      <c r="H309" s="318">
        <v>549.12979099999995</v>
      </c>
      <c r="I309" s="318">
        <v>0</v>
      </c>
      <c r="J309" s="318">
        <v>28.998290000000001</v>
      </c>
      <c r="K309" s="318">
        <v>5.2531230000000004</v>
      </c>
      <c r="L309" s="318">
        <v>165.63285200000001</v>
      </c>
      <c r="M309" s="315"/>
    </row>
    <row r="310" spans="1:13" s="321" customFormat="1" ht="9" customHeight="1">
      <c r="A310" s="443" t="s">
        <v>15</v>
      </c>
      <c r="B310" s="314">
        <f t="shared" si="17"/>
        <v>17327.441576999998</v>
      </c>
      <c r="C310" s="316">
        <v>5451.5920859999997</v>
      </c>
      <c r="D310" s="316">
        <v>912.29672600000004</v>
      </c>
      <c r="E310" s="316">
        <v>2135.7215540000002</v>
      </c>
      <c r="F310" s="316">
        <v>1283.3978709999999</v>
      </c>
      <c r="G310" s="316">
        <v>309.70131500000002</v>
      </c>
      <c r="H310" s="316">
        <v>3653.7897109999999</v>
      </c>
      <c r="I310" s="316">
        <v>0</v>
      </c>
      <c r="J310" s="316">
        <v>80.157523999999995</v>
      </c>
      <c r="K310" s="316">
        <v>2943.1222170000001</v>
      </c>
      <c r="L310" s="316">
        <v>557.66257299999995</v>
      </c>
      <c r="M310" s="315"/>
    </row>
    <row r="311" spans="1:13" s="321" customFormat="1" ht="9" customHeight="1">
      <c r="A311" s="443" t="s">
        <v>16</v>
      </c>
      <c r="B311" s="314">
        <f t="shared" si="17"/>
        <v>26394.588649000001</v>
      </c>
      <c r="C311" s="316">
        <v>10665.70291</v>
      </c>
      <c r="D311" s="316">
        <v>1172.6497260000001</v>
      </c>
      <c r="E311" s="304">
        <v>2791.0405679999999</v>
      </c>
      <c r="F311" s="316">
        <v>2218.630717</v>
      </c>
      <c r="G311" s="316">
        <v>674.53584000000001</v>
      </c>
      <c r="H311" s="304">
        <v>4061.1075729999998</v>
      </c>
      <c r="I311" s="316">
        <v>0</v>
      </c>
      <c r="J311" s="304">
        <v>29.926117000000001</v>
      </c>
      <c r="K311" s="316">
        <v>2716.9659780000002</v>
      </c>
      <c r="L311" s="316">
        <v>2064.0292199999999</v>
      </c>
      <c r="M311" s="315"/>
    </row>
    <row r="312" spans="1:13" s="321" customFormat="1" ht="9" customHeight="1">
      <c r="A312" s="443" t="s">
        <v>17</v>
      </c>
      <c r="B312" s="314">
        <f t="shared" si="17"/>
        <v>8001.6524099999997</v>
      </c>
      <c r="C312" s="316">
        <v>2266.9497000000001</v>
      </c>
      <c r="D312" s="316">
        <v>433.14396699999998</v>
      </c>
      <c r="E312" s="304">
        <v>842.79654100000005</v>
      </c>
      <c r="F312" s="316">
        <v>673.01793999999995</v>
      </c>
      <c r="G312" s="316">
        <v>291.52893899999998</v>
      </c>
      <c r="H312" s="304">
        <v>2680.235529</v>
      </c>
      <c r="I312" s="316">
        <v>0</v>
      </c>
      <c r="J312" s="304">
        <v>17.016603</v>
      </c>
      <c r="K312" s="316">
        <v>536.63867500000003</v>
      </c>
      <c r="L312" s="304">
        <v>260.32451600000002</v>
      </c>
      <c r="M312" s="315"/>
    </row>
    <row r="313" spans="1:13" s="321" customFormat="1" ht="9" customHeight="1">
      <c r="A313" s="440" t="s">
        <v>18</v>
      </c>
      <c r="B313" s="328">
        <f t="shared" si="17"/>
        <v>3534.2498700000006</v>
      </c>
      <c r="C313" s="318">
        <v>1463.193109</v>
      </c>
      <c r="D313" s="318">
        <v>219.85686999999999</v>
      </c>
      <c r="E313" s="323">
        <v>394.73279200000002</v>
      </c>
      <c r="F313" s="318">
        <v>267.27997299999998</v>
      </c>
      <c r="G313" s="318">
        <v>68.654104000000004</v>
      </c>
      <c r="H313" s="323">
        <v>804.00142300000005</v>
      </c>
      <c r="I313" s="318">
        <v>0</v>
      </c>
      <c r="J313" s="323">
        <v>3.288243</v>
      </c>
      <c r="K313" s="318">
        <v>101.80883900000001</v>
      </c>
      <c r="L313" s="318">
        <v>211.434517</v>
      </c>
      <c r="M313" s="315"/>
    </row>
    <row r="314" spans="1:13" s="321" customFormat="1" ht="9" customHeight="1">
      <c r="A314" s="443" t="s">
        <v>19</v>
      </c>
      <c r="B314" s="314">
        <f t="shared" si="17"/>
        <v>2320.4891259999999</v>
      </c>
      <c r="C314" s="316">
        <v>886.39078099999995</v>
      </c>
      <c r="D314" s="316">
        <v>152.480672</v>
      </c>
      <c r="E314" s="304">
        <v>178.43640300000001</v>
      </c>
      <c r="F314" s="316">
        <v>177.36261500000001</v>
      </c>
      <c r="G314" s="316">
        <v>38.280209999999997</v>
      </c>
      <c r="H314" s="304">
        <v>593.42115799999999</v>
      </c>
      <c r="I314" s="316">
        <v>3.2168019999999999</v>
      </c>
      <c r="J314" s="304">
        <v>94.749162999999996</v>
      </c>
      <c r="K314" s="316">
        <v>98.382484000000005</v>
      </c>
      <c r="L314" s="316">
        <v>97.768838000000002</v>
      </c>
      <c r="M314" s="315"/>
    </row>
    <row r="315" spans="1:13" s="321" customFormat="1" ht="9" customHeight="1">
      <c r="A315" s="443" t="s">
        <v>20</v>
      </c>
      <c r="B315" s="314">
        <f t="shared" si="17"/>
        <v>10772.573237999999</v>
      </c>
      <c r="C315" s="316">
        <v>3682.6508990000002</v>
      </c>
      <c r="D315" s="316">
        <v>765.91842599999995</v>
      </c>
      <c r="E315" s="304">
        <v>1527.7438259999999</v>
      </c>
      <c r="F315" s="316">
        <v>477.78209099999998</v>
      </c>
      <c r="G315" s="316">
        <v>171.71793400000001</v>
      </c>
      <c r="H315" s="304">
        <v>1597.121584</v>
      </c>
      <c r="I315" s="316">
        <v>3.214728</v>
      </c>
      <c r="J315" s="304">
        <v>351.88136500000002</v>
      </c>
      <c r="K315" s="316">
        <v>1649.789201</v>
      </c>
      <c r="L315" s="316">
        <v>544.75318400000003</v>
      </c>
      <c r="M315" s="315"/>
    </row>
    <row r="316" spans="1:13" s="321" customFormat="1" ht="9" customHeight="1">
      <c r="A316" s="443" t="s">
        <v>21</v>
      </c>
      <c r="B316" s="314">
        <f t="shared" si="17"/>
        <v>2428.5600430000004</v>
      </c>
      <c r="C316" s="316">
        <v>761.493246</v>
      </c>
      <c r="D316" s="316">
        <v>138.35417799999999</v>
      </c>
      <c r="E316" s="304">
        <v>344.693758</v>
      </c>
      <c r="F316" s="316">
        <v>90.462598999999997</v>
      </c>
      <c r="G316" s="316">
        <v>95.151970000000006</v>
      </c>
      <c r="H316" s="304">
        <v>697.74264900000003</v>
      </c>
      <c r="I316" s="316">
        <v>5.8878769999999996</v>
      </c>
      <c r="J316" s="304">
        <v>11.108124999999999</v>
      </c>
      <c r="K316" s="316">
        <v>44.323239000000001</v>
      </c>
      <c r="L316" s="316">
        <v>239.34240199999999</v>
      </c>
      <c r="M316" s="315"/>
    </row>
    <row r="317" spans="1:13" s="321" customFormat="1" ht="9" customHeight="1">
      <c r="A317" s="440" t="s">
        <v>22</v>
      </c>
      <c r="B317" s="328">
        <f t="shared" si="17"/>
        <v>9499.7425769999991</v>
      </c>
      <c r="C317" s="318">
        <v>1713.103934</v>
      </c>
      <c r="D317" s="318">
        <v>344.510042</v>
      </c>
      <c r="E317" s="323">
        <v>1132.883063</v>
      </c>
      <c r="F317" s="318">
        <v>1192.6211069999999</v>
      </c>
      <c r="G317" s="318">
        <v>152.27004299999999</v>
      </c>
      <c r="H317" s="323">
        <v>4165.5867429999998</v>
      </c>
      <c r="I317" s="318">
        <v>0</v>
      </c>
      <c r="J317" s="323">
        <v>54.641339000000002</v>
      </c>
      <c r="K317" s="318">
        <v>288.63264800000002</v>
      </c>
      <c r="L317" s="318">
        <v>455.49365799999998</v>
      </c>
      <c r="M317" s="315"/>
    </row>
    <row r="318" spans="1:13" s="321" customFormat="1" ht="9" customHeight="1">
      <c r="A318" s="443" t="s">
        <v>23</v>
      </c>
      <c r="B318" s="314">
        <f t="shared" si="17"/>
        <v>4461.5692029999991</v>
      </c>
      <c r="C318" s="316">
        <v>1521.1693029999999</v>
      </c>
      <c r="D318" s="316">
        <v>167.33780100000001</v>
      </c>
      <c r="E318" s="304">
        <v>611.46445900000003</v>
      </c>
      <c r="F318" s="316">
        <v>444.81885299999999</v>
      </c>
      <c r="G318" s="316">
        <v>83.893170999999995</v>
      </c>
      <c r="H318" s="304">
        <v>1314.646127</v>
      </c>
      <c r="I318" s="316">
        <v>0.765926</v>
      </c>
      <c r="J318" s="316">
        <v>40.375706999999998</v>
      </c>
      <c r="K318" s="316">
        <v>173.51566199999999</v>
      </c>
      <c r="L318" s="316">
        <v>103.582194</v>
      </c>
      <c r="M318" s="315"/>
    </row>
    <row r="319" spans="1:13" s="321" customFormat="1" ht="9" customHeight="1">
      <c r="A319" s="443" t="s">
        <v>106</v>
      </c>
      <c r="B319" s="314">
        <f t="shared" si="17"/>
        <v>3940.8866480000006</v>
      </c>
      <c r="C319" s="316">
        <v>1661.7890769999999</v>
      </c>
      <c r="D319" s="316">
        <v>230.75912099999999</v>
      </c>
      <c r="E319" s="304">
        <v>634.91090899999995</v>
      </c>
      <c r="F319" s="316">
        <v>308.52072199999998</v>
      </c>
      <c r="G319" s="316">
        <v>69.523539999999997</v>
      </c>
      <c r="H319" s="304">
        <v>810.684078</v>
      </c>
      <c r="I319" s="316">
        <v>8.9660480000000007</v>
      </c>
      <c r="J319" s="304">
        <v>14.483904000000001</v>
      </c>
      <c r="K319" s="316">
        <v>137.804103</v>
      </c>
      <c r="L319" s="316">
        <v>63.445146000000001</v>
      </c>
      <c r="M319" s="315"/>
    </row>
    <row r="320" spans="1:13" s="321" customFormat="1" ht="9" customHeight="1">
      <c r="A320" s="443" t="s">
        <v>25</v>
      </c>
      <c r="B320" s="314">
        <f t="shared" si="17"/>
        <v>4300.6235820000002</v>
      </c>
      <c r="C320" s="316">
        <v>1286.1391699999999</v>
      </c>
      <c r="D320" s="316">
        <v>124.551906</v>
      </c>
      <c r="E320" s="304">
        <v>360.254344</v>
      </c>
      <c r="F320" s="316">
        <v>582.25607600000001</v>
      </c>
      <c r="G320" s="316">
        <v>25.167514000000001</v>
      </c>
      <c r="H320" s="304">
        <v>1434.955678</v>
      </c>
      <c r="I320" s="316">
        <v>46.623930000000001</v>
      </c>
      <c r="J320" s="304">
        <v>267.281137</v>
      </c>
      <c r="K320" s="316">
        <v>121.473685</v>
      </c>
      <c r="L320" s="316">
        <v>51.920141999999998</v>
      </c>
      <c r="M320" s="315"/>
    </row>
    <row r="321" spans="1:13" s="321" customFormat="1" ht="9" customHeight="1">
      <c r="A321" s="440" t="s">
        <v>26</v>
      </c>
      <c r="B321" s="328">
        <f t="shared" si="17"/>
        <v>4553.2677890000004</v>
      </c>
      <c r="C321" s="318">
        <v>1684.7084090000001</v>
      </c>
      <c r="D321" s="318">
        <v>317.55159099999997</v>
      </c>
      <c r="E321" s="318">
        <v>804.50163899999995</v>
      </c>
      <c r="F321" s="318">
        <v>445.54578600000002</v>
      </c>
      <c r="G321" s="318">
        <v>118.84702</v>
      </c>
      <c r="H321" s="318">
        <v>728.70500800000002</v>
      </c>
      <c r="I321" s="318">
        <v>0</v>
      </c>
      <c r="J321" s="318">
        <v>15.473336</v>
      </c>
      <c r="K321" s="318">
        <v>437.935</v>
      </c>
      <c r="L321" s="318">
        <v>0</v>
      </c>
      <c r="M321" s="315"/>
    </row>
    <row r="322" spans="1:13" s="321" customFormat="1" ht="9" customHeight="1">
      <c r="A322" s="443" t="s">
        <v>27</v>
      </c>
      <c r="B322" s="314">
        <f t="shared" si="17"/>
        <v>4901.1199210000004</v>
      </c>
      <c r="C322" s="316">
        <v>2139.8654179999999</v>
      </c>
      <c r="D322" s="316">
        <v>349.646657</v>
      </c>
      <c r="E322" s="304">
        <v>773.72343100000001</v>
      </c>
      <c r="F322" s="316">
        <v>421.18481000000003</v>
      </c>
      <c r="G322" s="316">
        <v>107.77302299999999</v>
      </c>
      <c r="H322" s="304">
        <v>626.27975900000001</v>
      </c>
      <c r="I322" s="316">
        <v>0.72655000000000003</v>
      </c>
      <c r="J322" s="304">
        <v>5.654325</v>
      </c>
      <c r="K322" s="316">
        <v>314.71116499999999</v>
      </c>
      <c r="L322" s="316">
        <v>161.55478299999999</v>
      </c>
      <c r="M322" s="315"/>
    </row>
    <row r="323" spans="1:13" s="321" customFormat="1" ht="9" customHeight="1">
      <c r="A323" s="443" t="s">
        <v>28</v>
      </c>
      <c r="B323" s="314">
        <f t="shared" si="17"/>
        <v>6270.2609619999994</v>
      </c>
      <c r="C323" s="316">
        <v>1517.812101</v>
      </c>
      <c r="D323" s="316">
        <v>161.896332</v>
      </c>
      <c r="E323" s="304">
        <v>239.46095500000001</v>
      </c>
      <c r="F323" s="316">
        <v>48.573625999999997</v>
      </c>
      <c r="G323" s="316">
        <v>33.419623000000001</v>
      </c>
      <c r="H323" s="304">
        <v>3315.002</v>
      </c>
      <c r="I323" s="316">
        <v>0</v>
      </c>
      <c r="J323" s="316">
        <v>626.18687899999998</v>
      </c>
      <c r="K323" s="316">
        <v>119.432086</v>
      </c>
      <c r="L323" s="316">
        <v>208.47736</v>
      </c>
      <c r="M323" s="315"/>
    </row>
    <row r="324" spans="1:13" s="321" customFormat="1" ht="9" customHeight="1">
      <c r="A324" s="443" t="s">
        <v>29</v>
      </c>
      <c r="B324" s="314">
        <f t="shared" si="17"/>
        <v>7176.1551129999998</v>
      </c>
      <c r="C324" s="316">
        <v>1359.7469639999999</v>
      </c>
      <c r="D324" s="316">
        <v>313.38900599999999</v>
      </c>
      <c r="E324" s="304">
        <v>1080.7420420000001</v>
      </c>
      <c r="F324" s="316">
        <v>837.90547900000001</v>
      </c>
      <c r="G324" s="316">
        <v>144.27986799999999</v>
      </c>
      <c r="H324" s="304">
        <v>2222.9847880000002</v>
      </c>
      <c r="I324" s="316">
        <v>1.676801</v>
      </c>
      <c r="J324" s="304">
        <v>367.738902</v>
      </c>
      <c r="K324" s="316">
        <v>407.13838600000003</v>
      </c>
      <c r="L324" s="316">
        <v>440.55287700000002</v>
      </c>
      <c r="M324" s="315"/>
    </row>
    <row r="325" spans="1:13" s="321" customFormat="1" ht="9" customHeight="1">
      <c r="A325" s="440" t="s">
        <v>30</v>
      </c>
      <c r="B325" s="328">
        <f t="shared" si="17"/>
        <v>1644.0591959999997</v>
      </c>
      <c r="C325" s="318">
        <v>455.28015299999998</v>
      </c>
      <c r="D325" s="318">
        <v>76.085159000000004</v>
      </c>
      <c r="E325" s="323">
        <v>144.895197</v>
      </c>
      <c r="F325" s="318">
        <v>285.67231099999998</v>
      </c>
      <c r="G325" s="318">
        <v>43.532435999999997</v>
      </c>
      <c r="H325" s="323">
        <v>511.98445800000002</v>
      </c>
      <c r="I325" s="318">
        <v>0</v>
      </c>
      <c r="J325" s="323">
        <v>13.349050999999999</v>
      </c>
      <c r="K325" s="318">
        <v>7.6599969999999997</v>
      </c>
      <c r="L325" s="318">
        <v>105.60043400000001</v>
      </c>
      <c r="M325" s="315"/>
    </row>
    <row r="326" spans="1:13" s="321" customFormat="1" ht="9" customHeight="1">
      <c r="A326" s="443" t="s">
        <v>31</v>
      </c>
      <c r="B326" s="329">
        <f t="shared" si="17"/>
        <v>11977.464492999999</v>
      </c>
      <c r="C326" s="316">
        <v>3130.7332660000002</v>
      </c>
      <c r="D326" s="316">
        <v>605.52577499999995</v>
      </c>
      <c r="E326" s="304">
        <v>1665.6896280000001</v>
      </c>
      <c r="F326" s="316">
        <v>809.57151599999997</v>
      </c>
      <c r="G326" s="316">
        <v>368.25753500000002</v>
      </c>
      <c r="H326" s="304">
        <v>5006.9899910000004</v>
      </c>
      <c r="I326" s="316">
        <v>10.485528</v>
      </c>
      <c r="J326" s="304">
        <v>4.2862270000000002</v>
      </c>
      <c r="K326" s="316">
        <v>149.55711600000001</v>
      </c>
      <c r="L326" s="316">
        <v>226.36791099999999</v>
      </c>
      <c r="M326" s="315"/>
    </row>
    <row r="327" spans="1:13" s="321" customFormat="1" ht="9" customHeight="1">
      <c r="A327" s="443" t="s">
        <v>32</v>
      </c>
      <c r="B327" s="314">
        <f t="shared" si="17"/>
        <v>3301.3768789999999</v>
      </c>
      <c r="C327" s="316">
        <v>1063.574523</v>
      </c>
      <c r="D327" s="316">
        <v>225.54599899999999</v>
      </c>
      <c r="E327" s="304">
        <v>389.250788</v>
      </c>
      <c r="F327" s="316">
        <v>435.60389400000003</v>
      </c>
      <c r="G327" s="316">
        <v>46.087356</v>
      </c>
      <c r="H327" s="304">
        <v>780.84019599999999</v>
      </c>
      <c r="I327" s="316">
        <v>0</v>
      </c>
      <c r="J327" s="304">
        <v>2.2948590000000002</v>
      </c>
      <c r="K327" s="316">
        <v>161.84472</v>
      </c>
      <c r="L327" s="316">
        <v>196.33454399999999</v>
      </c>
      <c r="M327" s="315"/>
    </row>
    <row r="328" spans="1:13" s="321" customFormat="1" ht="9" customHeight="1">
      <c r="A328" s="443" t="s">
        <v>33</v>
      </c>
      <c r="B328" s="329">
        <f t="shared" si="17"/>
        <v>3382.1844369999999</v>
      </c>
      <c r="C328" s="316">
        <v>1042.5202979999999</v>
      </c>
      <c r="D328" s="316">
        <v>171.03269700000001</v>
      </c>
      <c r="E328" s="304">
        <v>353.16565400000002</v>
      </c>
      <c r="F328" s="316">
        <v>479.08227900000003</v>
      </c>
      <c r="G328" s="316">
        <v>72.073865999999995</v>
      </c>
      <c r="H328" s="304">
        <v>961.77396599999997</v>
      </c>
      <c r="I328" s="316">
        <v>0</v>
      </c>
      <c r="J328" s="304">
        <v>0.77296200000000004</v>
      </c>
      <c r="K328" s="316">
        <v>205.087602</v>
      </c>
      <c r="L328" s="316">
        <v>96.675112999999996</v>
      </c>
      <c r="M328" s="315"/>
    </row>
    <row r="329" spans="1:13" s="321" customFormat="1" ht="9" customHeight="1">
      <c r="A329" s="443"/>
      <c r="B329" s="315"/>
      <c r="C329" s="315"/>
      <c r="D329" s="315"/>
      <c r="E329" s="315"/>
      <c r="F329" s="315"/>
      <c r="G329" s="315"/>
      <c r="H329" s="315"/>
      <c r="I329" s="315"/>
      <c r="J329" s="315"/>
      <c r="K329" s="315"/>
      <c r="L329" s="315"/>
      <c r="M329" s="315"/>
    </row>
    <row r="330" spans="1:13" s="321" customFormat="1" ht="9" customHeight="1">
      <c r="A330" s="333">
        <v>2007</v>
      </c>
      <c r="B330" s="407"/>
      <c r="C330" s="407"/>
      <c r="D330" s="407"/>
      <c r="E330" s="407"/>
      <c r="F330" s="407"/>
      <c r="G330" s="407"/>
      <c r="H330" s="407"/>
      <c r="I330" s="407"/>
      <c r="J330" s="407"/>
      <c r="K330" s="407"/>
      <c r="L330" s="407"/>
      <c r="M330" s="410"/>
    </row>
    <row r="331" spans="1:13" s="321" customFormat="1" ht="9" customHeight="1">
      <c r="A331" s="333" t="s">
        <v>1</v>
      </c>
      <c r="B331" s="407">
        <f>SUM(B333:B363)</f>
        <v>204840.411165</v>
      </c>
      <c r="C331" s="407">
        <f t="shared" ref="C331:L331" si="18">SUM(C333:C363)</f>
        <v>69653.177284999998</v>
      </c>
      <c r="D331" s="407">
        <f t="shared" si="18"/>
        <v>10364.411384999998</v>
      </c>
      <c r="E331" s="407">
        <f t="shared" si="18"/>
        <v>24874.239456000003</v>
      </c>
      <c r="F331" s="407">
        <f t="shared" si="18"/>
        <v>17970.439109000003</v>
      </c>
      <c r="G331" s="407">
        <f t="shared" si="18"/>
        <v>4116.9619979999998</v>
      </c>
      <c r="H331" s="407">
        <f t="shared" si="18"/>
        <v>53216.115536000005</v>
      </c>
      <c r="I331" s="407">
        <f t="shared" si="18"/>
        <v>107.737647</v>
      </c>
      <c r="J331" s="407">
        <f t="shared" si="18"/>
        <v>3015.5218970000005</v>
      </c>
      <c r="K331" s="407">
        <f t="shared" si="18"/>
        <v>10620.197239999996</v>
      </c>
      <c r="L331" s="407">
        <f t="shared" si="18"/>
        <v>10901.609612000002</v>
      </c>
      <c r="M331" s="410"/>
    </row>
    <row r="332" spans="1:13" s="321" customFormat="1" ht="3.6" customHeight="1">
      <c r="A332" s="333"/>
      <c r="B332" s="407"/>
      <c r="C332" s="407"/>
      <c r="D332" s="407"/>
      <c r="E332" s="407"/>
      <c r="F332" s="407"/>
      <c r="G332" s="407"/>
      <c r="H332" s="407"/>
      <c r="I332" s="407"/>
      <c r="J332" s="407"/>
      <c r="K332" s="407"/>
      <c r="L332" s="304"/>
      <c r="M332" s="410"/>
    </row>
    <row r="333" spans="1:13" s="321" customFormat="1" ht="9" customHeight="1">
      <c r="A333" s="443" t="s">
        <v>104</v>
      </c>
      <c r="B333" s="314">
        <f>SUM(C333:L333)</f>
        <v>2578.8195040000001</v>
      </c>
      <c r="C333" s="314">
        <v>1058.9618800000001</v>
      </c>
      <c r="D333" s="314">
        <v>109.55479</v>
      </c>
      <c r="E333" s="314">
        <v>225.197339</v>
      </c>
      <c r="F333" s="314">
        <v>193.36720700000001</v>
      </c>
      <c r="G333" s="314">
        <v>51.350386</v>
      </c>
      <c r="H333" s="314">
        <v>645.81542000000002</v>
      </c>
      <c r="I333" s="314">
        <v>11.117951</v>
      </c>
      <c r="J333" s="314">
        <v>58.881762000000002</v>
      </c>
      <c r="K333" s="314">
        <v>134.48383200000001</v>
      </c>
      <c r="L333" s="314">
        <v>90.088937000000001</v>
      </c>
      <c r="M333" s="327"/>
    </row>
    <row r="334" spans="1:13" s="321" customFormat="1" ht="9" customHeight="1">
      <c r="A334" s="443" t="s">
        <v>3</v>
      </c>
      <c r="B334" s="314">
        <f t="shared" ref="B334:B363" si="19">SUM(C334:L334)</f>
        <v>6771.3653149999991</v>
      </c>
      <c r="C334" s="314">
        <v>4154.0567140000003</v>
      </c>
      <c r="D334" s="314">
        <v>325.72710699999999</v>
      </c>
      <c r="E334" s="314">
        <v>749.18152399999997</v>
      </c>
      <c r="F334" s="314">
        <v>489.30113599999999</v>
      </c>
      <c r="G334" s="314">
        <v>72.666327999999993</v>
      </c>
      <c r="H334" s="314">
        <v>581.42645600000003</v>
      </c>
      <c r="I334" s="314">
        <v>0</v>
      </c>
      <c r="J334" s="329">
        <v>0.57189400000000001</v>
      </c>
      <c r="K334" s="314">
        <v>327.74317500000001</v>
      </c>
      <c r="L334" s="314">
        <v>70.690980999999994</v>
      </c>
      <c r="M334" s="327"/>
    </row>
    <row r="335" spans="1:13" s="321" customFormat="1" ht="9" customHeight="1">
      <c r="A335" s="443" t="s">
        <v>105</v>
      </c>
      <c r="B335" s="314">
        <f t="shared" si="19"/>
        <v>2930.659721</v>
      </c>
      <c r="C335" s="314">
        <v>1095.017597</v>
      </c>
      <c r="D335" s="314">
        <v>194.90697299999999</v>
      </c>
      <c r="E335" s="314">
        <v>368.204206</v>
      </c>
      <c r="F335" s="314">
        <v>212.32446300000001</v>
      </c>
      <c r="G335" s="314">
        <v>203.56576899999999</v>
      </c>
      <c r="H335" s="314">
        <v>670.24565700000005</v>
      </c>
      <c r="I335" s="314">
        <v>28.048769</v>
      </c>
      <c r="J335" s="314">
        <v>15.156559</v>
      </c>
      <c r="K335" s="314">
        <v>113.387309</v>
      </c>
      <c r="L335" s="314">
        <v>29.802419</v>
      </c>
      <c r="M335" s="327"/>
    </row>
    <row r="336" spans="1:13" s="321" customFormat="1" ht="9" customHeight="1">
      <c r="A336" s="440" t="s">
        <v>5</v>
      </c>
      <c r="B336" s="328">
        <f t="shared" si="19"/>
        <v>2618.132372</v>
      </c>
      <c r="C336" s="328">
        <v>852.20996200000002</v>
      </c>
      <c r="D336" s="328">
        <v>94.470080999999993</v>
      </c>
      <c r="E336" s="328">
        <v>311.35537799999997</v>
      </c>
      <c r="F336" s="328">
        <v>379.87295799999998</v>
      </c>
      <c r="G336" s="328">
        <v>20.036766</v>
      </c>
      <c r="H336" s="328">
        <v>566.94574499999999</v>
      </c>
      <c r="I336" s="328">
        <v>0</v>
      </c>
      <c r="J336" s="328">
        <v>292.85379799999998</v>
      </c>
      <c r="K336" s="328">
        <v>16.216847000000001</v>
      </c>
      <c r="L336" s="328">
        <v>84.170837000000006</v>
      </c>
      <c r="M336" s="327"/>
    </row>
    <row r="337" spans="1:13" s="321" customFormat="1" ht="9" customHeight="1">
      <c r="A337" s="443" t="s">
        <v>6</v>
      </c>
      <c r="B337" s="314">
        <f t="shared" si="19"/>
        <v>5149.0474699999995</v>
      </c>
      <c r="C337" s="314">
        <v>1696.4570309999999</v>
      </c>
      <c r="D337" s="314">
        <v>343.48181599999998</v>
      </c>
      <c r="E337" s="314">
        <v>972.598749</v>
      </c>
      <c r="F337" s="314">
        <v>421.08304600000002</v>
      </c>
      <c r="G337" s="314">
        <v>91.681695000000005</v>
      </c>
      <c r="H337" s="314">
        <v>1124.7088329999999</v>
      </c>
      <c r="I337" s="314">
        <v>6.938434</v>
      </c>
      <c r="J337" s="314">
        <v>183.48871800000001</v>
      </c>
      <c r="K337" s="314">
        <v>50.132584000000001</v>
      </c>
      <c r="L337" s="314">
        <v>258.476564</v>
      </c>
      <c r="M337" s="327"/>
    </row>
    <row r="338" spans="1:13" s="321" customFormat="1" ht="9" customHeight="1">
      <c r="A338" s="443" t="s">
        <v>7</v>
      </c>
      <c r="B338" s="314">
        <f t="shared" si="19"/>
        <v>1597.4283390000001</v>
      </c>
      <c r="C338" s="314">
        <v>818.00572999999997</v>
      </c>
      <c r="D338" s="314">
        <v>68.116185000000002</v>
      </c>
      <c r="E338" s="314">
        <v>148.05347</v>
      </c>
      <c r="F338" s="314">
        <v>158.13550799999999</v>
      </c>
      <c r="G338" s="314">
        <v>30.651232</v>
      </c>
      <c r="H338" s="314">
        <v>218.54975899999999</v>
      </c>
      <c r="I338" s="314">
        <v>7.7366479999999997</v>
      </c>
      <c r="J338" s="314">
        <v>72.809056999999996</v>
      </c>
      <c r="K338" s="314">
        <v>59.750413999999999</v>
      </c>
      <c r="L338" s="314">
        <v>15.620336</v>
      </c>
      <c r="M338" s="327"/>
    </row>
    <row r="339" spans="1:13" s="321" customFormat="1" ht="9" customHeight="1">
      <c r="A339" s="443" t="s">
        <v>8</v>
      </c>
      <c r="B339" s="314">
        <f t="shared" si="19"/>
        <v>8917.421604000001</v>
      </c>
      <c r="C339" s="314">
        <v>1682.6526630000001</v>
      </c>
      <c r="D339" s="314">
        <v>436.28075999999999</v>
      </c>
      <c r="E339" s="314">
        <v>609.39212999999995</v>
      </c>
      <c r="F339" s="314">
        <v>537.59657100000004</v>
      </c>
      <c r="G339" s="314">
        <v>112.630718</v>
      </c>
      <c r="H339" s="314">
        <v>4672.7978830000002</v>
      </c>
      <c r="I339" s="314">
        <v>0</v>
      </c>
      <c r="J339" s="314">
        <v>2.3728410000000002</v>
      </c>
      <c r="K339" s="314">
        <v>99.125722999999994</v>
      </c>
      <c r="L339" s="314">
        <v>764.572315</v>
      </c>
      <c r="M339" s="327"/>
    </row>
    <row r="340" spans="1:13" s="321" customFormat="1" ht="9" customHeight="1">
      <c r="A340" s="440" t="s">
        <v>9</v>
      </c>
      <c r="B340" s="328">
        <f t="shared" si="19"/>
        <v>7046.0950449999991</v>
      </c>
      <c r="C340" s="328">
        <v>2337.3271589999999</v>
      </c>
      <c r="D340" s="328">
        <v>293.23141099999998</v>
      </c>
      <c r="E340" s="328">
        <v>1030.6283699999999</v>
      </c>
      <c r="F340" s="328">
        <v>1026.882257</v>
      </c>
      <c r="G340" s="328">
        <v>146.49577600000001</v>
      </c>
      <c r="H340" s="328">
        <v>2029.3168009999999</v>
      </c>
      <c r="I340" s="328">
        <v>0</v>
      </c>
      <c r="J340" s="328">
        <v>23.748618</v>
      </c>
      <c r="K340" s="328">
        <v>76.923276999999999</v>
      </c>
      <c r="L340" s="328">
        <v>81.541376</v>
      </c>
      <c r="M340" s="327"/>
    </row>
    <row r="341" spans="1:13" s="321" customFormat="1" ht="9" customHeight="1">
      <c r="A341" s="443" t="s">
        <v>11</v>
      </c>
      <c r="B341" s="314">
        <f t="shared" si="19"/>
        <v>3230.4041689999995</v>
      </c>
      <c r="C341" s="314">
        <v>1064.273807</v>
      </c>
      <c r="D341" s="314">
        <v>163.64506700000001</v>
      </c>
      <c r="E341" s="314">
        <v>485.14452499999999</v>
      </c>
      <c r="F341" s="314">
        <v>283.10100899999998</v>
      </c>
      <c r="G341" s="314">
        <v>44.324475</v>
      </c>
      <c r="H341" s="314">
        <v>942.92515400000002</v>
      </c>
      <c r="I341" s="314">
        <v>0</v>
      </c>
      <c r="J341" s="314">
        <v>0</v>
      </c>
      <c r="K341" s="314">
        <v>220.46149399999999</v>
      </c>
      <c r="L341" s="314">
        <v>26.528638000000001</v>
      </c>
      <c r="M341" s="327"/>
    </row>
    <row r="342" spans="1:13" s="321" customFormat="1" ht="9" customHeight="1">
      <c r="A342" s="443" t="s">
        <v>12</v>
      </c>
      <c r="B342" s="314">
        <f t="shared" si="19"/>
        <v>9101.9380490000003</v>
      </c>
      <c r="C342" s="314">
        <v>2870.1529909999999</v>
      </c>
      <c r="D342" s="314">
        <v>463.96640200000002</v>
      </c>
      <c r="E342" s="314">
        <v>808.69044699999995</v>
      </c>
      <c r="F342" s="314">
        <v>842.06705399999998</v>
      </c>
      <c r="G342" s="314">
        <v>280.36934100000002</v>
      </c>
      <c r="H342" s="314">
        <v>2450.08626</v>
      </c>
      <c r="I342" s="329">
        <v>0.202933</v>
      </c>
      <c r="J342" s="314">
        <v>361.638082</v>
      </c>
      <c r="K342" s="314">
        <v>105.083023</v>
      </c>
      <c r="L342" s="314">
        <v>919.68151599999999</v>
      </c>
      <c r="M342" s="327"/>
    </row>
    <row r="343" spans="1:13" s="321" customFormat="1" ht="9" customHeight="1">
      <c r="A343" s="443" t="s">
        <v>13</v>
      </c>
      <c r="B343" s="314">
        <f t="shared" si="19"/>
        <v>6436.7896920000003</v>
      </c>
      <c r="C343" s="314">
        <v>1731.1364639999999</v>
      </c>
      <c r="D343" s="314">
        <v>278.97305899999998</v>
      </c>
      <c r="E343" s="314">
        <v>339.09656100000001</v>
      </c>
      <c r="F343" s="314">
        <v>333.99135699999999</v>
      </c>
      <c r="G343" s="314">
        <v>48.812950999999998</v>
      </c>
      <c r="H343" s="314">
        <v>3136.9932680000002</v>
      </c>
      <c r="I343" s="314">
        <v>17.178259000000001</v>
      </c>
      <c r="J343" s="314">
        <v>100.25367900000001</v>
      </c>
      <c r="K343" s="314">
        <v>140.931769</v>
      </c>
      <c r="L343" s="314">
        <v>309.422325</v>
      </c>
      <c r="M343" s="327"/>
    </row>
    <row r="344" spans="1:13" s="321" customFormat="1" ht="9" customHeight="1">
      <c r="A344" s="440" t="s">
        <v>14</v>
      </c>
      <c r="B344" s="328">
        <f t="shared" si="19"/>
        <v>4082.8527730000001</v>
      </c>
      <c r="C344" s="328">
        <v>1507.3061439999999</v>
      </c>
      <c r="D344" s="328">
        <v>271.83715699999999</v>
      </c>
      <c r="E344" s="328">
        <v>518.24589400000002</v>
      </c>
      <c r="F344" s="328">
        <v>349.29777799999999</v>
      </c>
      <c r="G344" s="328">
        <v>79.885885999999999</v>
      </c>
      <c r="H344" s="328">
        <v>840.44300199999998</v>
      </c>
      <c r="I344" s="328">
        <v>0</v>
      </c>
      <c r="J344" s="328">
        <v>28.105706999999999</v>
      </c>
      <c r="K344" s="328">
        <v>17.798479</v>
      </c>
      <c r="L344" s="328">
        <v>469.932726</v>
      </c>
      <c r="M344" s="327"/>
    </row>
    <row r="345" spans="1:13" s="321" customFormat="1" ht="9" customHeight="1">
      <c r="A345" s="443" t="s">
        <v>15</v>
      </c>
      <c r="B345" s="314">
        <f t="shared" si="19"/>
        <v>16021.158755</v>
      </c>
      <c r="C345" s="314">
        <v>6362.2599270000001</v>
      </c>
      <c r="D345" s="314">
        <v>1018.66414</v>
      </c>
      <c r="E345" s="314">
        <v>2327.9524179999999</v>
      </c>
      <c r="F345" s="314">
        <v>1149.086571</v>
      </c>
      <c r="G345" s="314">
        <v>346.97384799999998</v>
      </c>
      <c r="H345" s="314">
        <v>1793.5964019999999</v>
      </c>
      <c r="I345" s="314">
        <v>4.5417759999999996</v>
      </c>
      <c r="J345" s="314">
        <v>30.588474999999999</v>
      </c>
      <c r="K345" s="314">
        <v>1768.0011460000001</v>
      </c>
      <c r="L345" s="314">
        <v>1219.494052</v>
      </c>
      <c r="M345" s="327"/>
    </row>
    <row r="346" spans="1:13" s="321" customFormat="1" ht="9" customHeight="1">
      <c r="A346" s="443" t="s">
        <v>16</v>
      </c>
      <c r="B346" s="314">
        <f t="shared" si="19"/>
        <v>30159.428449000003</v>
      </c>
      <c r="C346" s="314">
        <v>12257.861370000001</v>
      </c>
      <c r="D346" s="314">
        <v>1291.171478</v>
      </c>
      <c r="E346" s="314">
        <v>3654.3802959999998</v>
      </c>
      <c r="F346" s="314">
        <v>2598.8819239999998</v>
      </c>
      <c r="G346" s="314">
        <v>799.37177099999997</v>
      </c>
      <c r="H346" s="314">
        <v>4464.8589149999998</v>
      </c>
      <c r="I346" s="329">
        <v>0.05</v>
      </c>
      <c r="J346" s="314">
        <v>853.15315799999996</v>
      </c>
      <c r="K346" s="314">
        <v>1935.105945</v>
      </c>
      <c r="L346" s="314">
        <v>2304.5935920000002</v>
      </c>
      <c r="M346" s="327"/>
    </row>
    <row r="347" spans="1:13" s="321" customFormat="1" ht="9" customHeight="1">
      <c r="A347" s="443" t="s">
        <v>17</v>
      </c>
      <c r="B347" s="314">
        <f t="shared" si="19"/>
        <v>8910.9546850000006</v>
      </c>
      <c r="C347" s="314">
        <v>2357.992342</v>
      </c>
      <c r="D347" s="314">
        <v>440.88031000000001</v>
      </c>
      <c r="E347" s="314">
        <v>856.280799</v>
      </c>
      <c r="F347" s="314">
        <v>668.91725599999995</v>
      </c>
      <c r="G347" s="314">
        <v>254.83318700000001</v>
      </c>
      <c r="H347" s="314">
        <v>3257.9361610000001</v>
      </c>
      <c r="I347" s="314">
        <v>13.559367999999999</v>
      </c>
      <c r="J347" s="314">
        <v>73.364872000000005</v>
      </c>
      <c r="K347" s="314">
        <v>622.93349599999999</v>
      </c>
      <c r="L347" s="314">
        <v>364.25689399999999</v>
      </c>
      <c r="M347" s="327"/>
    </row>
    <row r="348" spans="1:13" s="321" customFormat="1" ht="9" customHeight="1">
      <c r="A348" s="440" t="s">
        <v>18</v>
      </c>
      <c r="B348" s="328">
        <f t="shared" si="19"/>
        <v>4010.3742009999996</v>
      </c>
      <c r="C348" s="328">
        <v>1680.362433</v>
      </c>
      <c r="D348" s="328">
        <v>218.86928599999999</v>
      </c>
      <c r="E348" s="328">
        <v>596.29655600000001</v>
      </c>
      <c r="F348" s="328">
        <v>289.93231200000002</v>
      </c>
      <c r="G348" s="328">
        <v>148.80283</v>
      </c>
      <c r="H348" s="328">
        <v>741.30919700000004</v>
      </c>
      <c r="I348" s="328">
        <v>0</v>
      </c>
      <c r="J348" s="328">
        <v>0</v>
      </c>
      <c r="K348" s="328">
        <v>27.971333999999999</v>
      </c>
      <c r="L348" s="328">
        <v>306.83025300000003</v>
      </c>
      <c r="M348" s="327"/>
    </row>
    <row r="349" spans="1:13" s="321" customFormat="1" ht="9" customHeight="1">
      <c r="A349" s="443" t="s">
        <v>19</v>
      </c>
      <c r="B349" s="314">
        <f t="shared" si="19"/>
        <v>2641.4794740000007</v>
      </c>
      <c r="C349" s="314">
        <v>1041.1329920000001</v>
      </c>
      <c r="D349" s="314">
        <v>149.893494</v>
      </c>
      <c r="E349" s="314">
        <v>217.33272600000001</v>
      </c>
      <c r="F349" s="314">
        <v>168.00848099999999</v>
      </c>
      <c r="G349" s="314">
        <v>15.110003000000001</v>
      </c>
      <c r="H349" s="314">
        <v>716.43405399999995</v>
      </c>
      <c r="I349" s="314">
        <v>0</v>
      </c>
      <c r="J349" s="314">
        <v>55.539493</v>
      </c>
      <c r="K349" s="314">
        <v>142.056285</v>
      </c>
      <c r="L349" s="314">
        <v>135.971946</v>
      </c>
      <c r="M349" s="327"/>
    </row>
    <row r="350" spans="1:13" s="321" customFormat="1" ht="9" customHeight="1">
      <c r="A350" s="443" t="s">
        <v>20</v>
      </c>
      <c r="B350" s="314">
        <f t="shared" si="19"/>
        <v>11221.911848</v>
      </c>
      <c r="C350" s="314">
        <v>4060.1447910000002</v>
      </c>
      <c r="D350" s="314">
        <v>802.86739699999998</v>
      </c>
      <c r="E350" s="314">
        <v>1748.612701</v>
      </c>
      <c r="F350" s="314">
        <v>541.19648400000005</v>
      </c>
      <c r="G350" s="314">
        <v>247.171209</v>
      </c>
      <c r="H350" s="314">
        <v>1909.648999</v>
      </c>
      <c r="I350" s="314">
        <v>0</v>
      </c>
      <c r="J350" s="314">
        <v>137.99960899999999</v>
      </c>
      <c r="K350" s="314">
        <v>1104.8323949999999</v>
      </c>
      <c r="L350" s="314">
        <v>669.43826300000001</v>
      </c>
      <c r="M350" s="327"/>
    </row>
    <row r="351" spans="1:13" s="321" customFormat="1" ht="9" customHeight="1">
      <c r="A351" s="443" t="s">
        <v>21</v>
      </c>
      <c r="B351" s="314">
        <f t="shared" si="19"/>
        <v>4305.8157810000002</v>
      </c>
      <c r="C351" s="314">
        <v>987.53556000000003</v>
      </c>
      <c r="D351" s="314">
        <v>230.27557899999999</v>
      </c>
      <c r="E351" s="314">
        <v>625.33139700000004</v>
      </c>
      <c r="F351" s="314">
        <v>77.127030000000005</v>
      </c>
      <c r="G351" s="314">
        <v>98.446622000000005</v>
      </c>
      <c r="H351" s="314">
        <v>1554.4847</v>
      </c>
      <c r="I351" s="314">
        <v>0</v>
      </c>
      <c r="J351" s="314">
        <v>185.55184800000001</v>
      </c>
      <c r="K351" s="314">
        <v>57.550365999999997</v>
      </c>
      <c r="L351" s="314">
        <v>489.51267899999999</v>
      </c>
      <c r="M351" s="327"/>
    </row>
    <row r="352" spans="1:13" s="321" customFormat="1" ht="9" customHeight="1">
      <c r="A352" s="440" t="s">
        <v>22</v>
      </c>
      <c r="B352" s="328">
        <f t="shared" si="19"/>
        <v>6472.9076179999993</v>
      </c>
      <c r="C352" s="328">
        <v>1136.253829</v>
      </c>
      <c r="D352" s="328">
        <v>245.44933599999999</v>
      </c>
      <c r="E352" s="328">
        <v>842.27428299999997</v>
      </c>
      <c r="F352" s="328">
        <v>545.19511499999999</v>
      </c>
      <c r="G352" s="328">
        <v>41.827807999999997</v>
      </c>
      <c r="H352" s="328">
        <v>3319.248736</v>
      </c>
      <c r="I352" s="328">
        <v>0</v>
      </c>
      <c r="J352" s="328">
        <v>0</v>
      </c>
      <c r="K352" s="328">
        <v>189.31547399999999</v>
      </c>
      <c r="L352" s="328">
        <v>153.34303700000001</v>
      </c>
      <c r="M352" s="327"/>
    </row>
    <row r="353" spans="1:13" s="321" customFormat="1" ht="9" customHeight="1">
      <c r="A353" s="443" t="s">
        <v>23</v>
      </c>
      <c r="B353" s="314">
        <f t="shared" si="19"/>
        <v>5444.9611109999996</v>
      </c>
      <c r="C353" s="314">
        <v>1693.015521</v>
      </c>
      <c r="D353" s="314">
        <v>238.92819800000001</v>
      </c>
      <c r="E353" s="314">
        <v>602.85780599999998</v>
      </c>
      <c r="F353" s="314">
        <v>412.44571500000001</v>
      </c>
      <c r="G353" s="314">
        <v>150.69188199999999</v>
      </c>
      <c r="H353" s="314">
        <v>1582.0928879999999</v>
      </c>
      <c r="I353" s="314">
        <v>1.905681</v>
      </c>
      <c r="J353" s="314">
        <v>6.1524640000000002</v>
      </c>
      <c r="K353" s="314">
        <v>431.64769999999999</v>
      </c>
      <c r="L353" s="314">
        <v>325.22325599999999</v>
      </c>
      <c r="M353" s="327"/>
    </row>
    <row r="354" spans="1:13" s="321" customFormat="1" ht="9" customHeight="1">
      <c r="A354" s="443" t="s">
        <v>106</v>
      </c>
      <c r="B354" s="314">
        <f t="shared" si="19"/>
        <v>4924.2047529999991</v>
      </c>
      <c r="C354" s="314">
        <v>1907.9873709999999</v>
      </c>
      <c r="D354" s="314">
        <v>434.72654399999999</v>
      </c>
      <c r="E354" s="314">
        <v>833.24301200000002</v>
      </c>
      <c r="F354" s="314">
        <v>367.23597999999998</v>
      </c>
      <c r="G354" s="314">
        <v>69.984778000000006</v>
      </c>
      <c r="H354" s="314">
        <v>920.01468</v>
      </c>
      <c r="I354" s="314">
        <v>4.7384769999999996</v>
      </c>
      <c r="J354" s="314">
        <v>12.287318000000001</v>
      </c>
      <c r="K354" s="314">
        <v>267.89698299999998</v>
      </c>
      <c r="L354" s="314">
        <v>106.08960999999999</v>
      </c>
      <c r="M354" s="327"/>
    </row>
    <row r="355" spans="1:13" s="321" customFormat="1" ht="9" customHeight="1">
      <c r="A355" s="443" t="s">
        <v>25</v>
      </c>
      <c r="B355" s="314">
        <f t="shared" si="19"/>
        <v>4704.6921859999993</v>
      </c>
      <c r="C355" s="314">
        <v>1494.0863710000001</v>
      </c>
      <c r="D355" s="314">
        <v>124.65428</v>
      </c>
      <c r="E355" s="314">
        <v>451.24497600000001</v>
      </c>
      <c r="F355" s="314">
        <v>691.24798499999997</v>
      </c>
      <c r="G355" s="314">
        <v>29.571073999999999</v>
      </c>
      <c r="H355" s="314">
        <v>1508.04214</v>
      </c>
      <c r="I355" s="314">
        <v>10.919351000000001</v>
      </c>
      <c r="J355" s="314">
        <v>51.836410000000001</v>
      </c>
      <c r="K355" s="314">
        <v>262.50367599999998</v>
      </c>
      <c r="L355" s="314">
        <v>80.585922999999994</v>
      </c>
      <c r="M355" s="327"/>
    </row>
    <row r="356" spans="1:13" s="321" customFormat="1" ht="9" customHeight="1">
      <c r="A356" s="440" t="s">
        <v>26</v>
      </c>
      <c r="B356" s="328">
        <f t="shared" si="19"/>
        <v>5594.979331999999</v>
      </c>
      <c r="C356" s="328">
        <v>1813.252602</v>
      </c>
      <c r="D356" s="328">
        <v>305.22650599999997</v>
      </c>
      <c r="E356" s="328">
        <v>913.47273099999995</v>
      </c>
      <c r="F356" s="328">
        <v>433.460218</v>
      </c>
      <c r="G356" s="328">
        <v>56.100788000000001</v>
      </c>
      <c r="H356" s="328">
        <v>1178.253645</v>
      </c>
      <c r="I356" s="328">
        <v>0</v>
      </c>
      <c r="J356" s="328">
        <v>39.809885000000001</v>
      </c>
      <c r="K356" s="328">
        <v>840.01015099999995</v>
      </c>
      <c r="L356" s="328">
        <v>15.392806</v>
      </c>
      <c r="M356" s="327"/>
    </row>
    <row r="357" spans="1:13" s="321" customFormat="1" ht="9" customHeight="1">
      <c r="A357" s="443" t="s">
        <v>27</v>
      </c>
      <c r="B357" s="314">
        <f t="shared" si="19"/>
        <v>5631.5495609999998</v>
      </c>
      <c r="C357" s="314">
        <v>2365.608416</v>
      </c>
      <c r="D357" s="314">
        <v>389.64942000000002</v>
      </c>
      <c r="E357" s="314">
        <v>899.83981700000004</v>
      </c>
      <c r="F357" s="314">
        <v>520.95417199999997</v>
      </c>
      <c r="G357" s="314">
        <v>217.690955</v>
      </c>
      <c r="H357" s="314">
        <v>758.73338799999999</v>
      </c>
      <c r="I357" s="314">
        <v>0.8</v>
      </c>
      <c r="J357" s="314">
        <v>4.3083669999999996</v>
      </c>
      <c r="K357" s="314">
        <v>226.32459800000001</v>
      </c>
      <c r="L357" s="314">
        <v>247.64042799999999</v>
      </c>
      <c r="M357" s="327"/>
    </row>
    <row r="358" spans="1:13" s="321" customFormat="1" ht="9" customHeight="1">
      <c r="A358" s="443" t="s">
        <v>28</v>
      </c>
      <c r="B358" s="314">
        <f t="shared" si="19"/>
        <v>6278.7028149999996</v>
      </c>
      <c r="C358" s="314">
        <v>2219.9502170000001</v>
      </c>
      <c r="D358" s="314">
        <v>226.578182</v>
      </c>
      <c r="E358" s="314">
        <v>317.475123</v>
      </c>
      <c r="F358" s="314">
        <v>1288.036409</v>
      </c>
      <c r="G358" s="314">
        <v>125.81800699999999</v>
      </c>
      <c r="H358" s="314">
        <v>1112.3294169999999</v>
      </c>
      <c r="I358" s="314">
        <v>0</v>
      </c>
      <c r="J358" s="314">
        <v>328.50254699999999</v>
      </c>
      <c r="K358" s="314">
        <v>79.484465</v>
      </c>
      <c r="L358" s="314">
        <v>580.52844800000003</v>
      </c>
      <c r="M358" s="327"/>
    </row>
    <row r="359" spans="1:13" s="321" customFormat="1" ht="9" customHeight="1">
      <c r="A359" s="443" t="s">
        <v>29</v>
      </c>
      <c r="B359" s="314">
        <f t="shared" si="19"/>
        <v>7369.1004400000002</v>
      </c>
      <c r="C359" s="314">
        <v>1662.3107930000001</v>
      </c>
      <c r="D359" s="314">
        <v>229.12840499999999</v>
      </c>
      <c r="E359" s="314">
        <v>798.94958099999997</v>
      </c>
      <c r="F359" s="314">
        <v>1360.0502770000001</v>
      </c>
      <c r="G359" s="314">
        <v>93.216789000000006</v>
      </c>
      <c r="H359" s="314">
        <v>2562.958443</v>
      </c>
      <c r="I359" s="314">
        <v>0</v>
      </c>
      <c r="J359" s="314">
        <v>52.054931000000003</v>
      </c>
      <c r="K359" s="314">
        <v>507.480593</v>
      </c>
      <c r="L359" s="314">
        <v>102.95062799999999</v>
      </c>
      <c r="M359" s="327"/>
    </row>
    <row r="360" spans="1:13" s="321" customFormat="1" ht="9" customHeight="1">
      <c r="A360" s="440" t="s">
        <v>30</v>
      </c>
      <c r="B360" s="328">
        <f t="shared" si="19"/>
        <v>760.89503099999979</v>
      </c>
      <c r="C360" s="328">
        <v>223.89002199999999</v>
      </c>
      <c r="D360" s="328">
        <v>31.014206000000001</v>
      </c>
      <c r="E360" s="328">
        <v>58.398176999999997</v>
      </c>
      <c r="F360" s="328">
        <v>109.979322</v>
      </c>
      <c r="G360" s="328">
        <v>15.590918</v>
      </c>
      <c r="H360" s="328">
        <v>302.36408899999998</v>
      </c>
      <c r="I360" s="328">
        <v>0</v>
      </c>
      <c r="J360" s="328">
        <v>0</v>
      </c>
      <c r="K360" s="328">
        <v>0.91400300000000001</v>
      </c>
      <c r="L360" s="328">
        <v>18.744294</v>
      </c>
      <c r="M360" s="327"/>
    </row>
    <row r="361" spans="1:13" s="321" customFormat="1" ht="9" customHeight="1">
      <c r="A361" s="443" t="s">
        <v>31</v>
      </c>
      <c r="B361" s="329">
        <f t="shared" si="19"/>
        <v>12560.109758999999</v>
      </c>
      <c r="C361" s="314">
        <v>3251.2354810000002</v>
      </c>
      <c r="D361" s="314">
        <v>576.93649900000003</v>
      </c>
      <c r="E361" s="314">
        <v>1771.532647</v>
      </c>
      <c r="F361" s="314">
        <v>670.97761800000001</v>
      </c>
      <c r="G361" s="314">
        <v>133.19638699999999</v>
      </c>
      <c r="H361" s="314">
        <v>5542.2458779999997</v>
      </c>
      <c r="I361" s="314">
        <v>0</v>
      </c>
      <c r="J361" s="314">
        <v>0.64700100000000005</v>
      </c>
      <c r="K361" s="314">
        <v>373.12103100000002</v>
      </c>
      <c r="L361" s="314">
        <v>240.21721700000001</v>
      </c>
      <c r="M361" s="327"/>
    </row>
    <row r="362" spans="1:13" s="321" customFormat="1" ht="9" customHeight="1">
      <c r="A362" s="443" t="s">
        <v>32</v>
      </c>
      <c r="B362" s="314">
        <f t="shared" si="19"/>
        <v>3651.2024350000002</v>
      </c>
      <c r="C362" s="314">
        <v>1102.1077499999999</v>
      </c>
      <c r="D362" s="314">
        <v>195.61565300000001</v>
      </c>
      <c r="E362" s="314">
        <v>379.78924899999998</v>
      </c>
      <c r="F362" s="314">
        <v>380.74057199999999</v>
      </c>
      <c r="G362" s="314">
        <v>40.535426999999999</v>
      </c>
      <c r="H362" s="314">
        <v>1053.577491</v>
      </c>
      <c r="I362" s="314">
        <v>0</v>
      </c>
      <c r="J362" s="314">
        <v>42.862496999999998</v>
      </c>
      <c r="K362" s="314">
        <v>108.686133</v>
      </c>
      <c r="L362" s="314">
        <v>347.28766300000001</v>
      </c>
      <c r="M362" s="327"/>
    </row>
    <row r="363" spans="1:13" s="321" customFormat="1" ht="9" customHeight="1">
      <c r="A363" s="443" t="s">
        <v>33</v>
      </c>
      <c r="B363" s="329">
        <f t="shared" si="19"/>
        <v>3715.0288779999996</v>
      </c>
      <c r="C363" s="314">
        <v>1168.631355</v>
      </c>
      <c r="D363" s="314">
        <v>169.691664</v>
      </c>
      <c r="E363" s="314">
        <v>413.18656800000002</v>
      </c>
      <c r="F363" s="314">
        <v>469.94532400000003</v>
      </c>
      <c r="G363" s="314">
        <v>49.556392000000002</v>
      </c>
      <c r="H363" s="314">
        <v>1057.7320749999999</v>
      </c>
      <c r="I363" s="314">
        <v>0</v>
      </c>
      <c r="J363" s="314">
        <v>0.98230700000000004</v>
      </c>
      <c r="K363" s="314">
        <v>312.32353999999998</v>
      </c>
      <c r="L363" s="314">
        <v>72.979652999999999</v>
      </c>
      <c r="M363" s="327"/>
    </row>
    <row r="364" spans="1:13" s="321" customFormat="1" ht="9" customHeight="1">
      <c r="A364" s="443"/>
      <c r="B364" s="315"/>
      <c r="C364" s="315"/>
      <c r="D364" s="315"/>
      <c r="E364" s="315"/>
      <c r="F364" s="315"/>
      <c r="G364" s="315"/>
      <c r="H364" s="315"/>
      <c r="I364" s="315"/>
      <c r="J364" s="315"/>
      <c r="K364" s="315"/>
      <c r="L364" s="315"/>
      <c r="M364" s="315"/>
    </row>
    <row r="365" spans="1:13" s="321" customFormat="1" ht="9" customHeight="1">
      <c r="A365" s="333">
        <v>2008</v>
      </c>
      <c r="B365" s="407"/>
      <c r="C365" s="407"/>
      <c r="D365" s="407"/>
      <c r="E365" s="407"/>
      <c r="F365" s="407"/>
      <c r="G365" s="407"/>
      <c r="H365" s="407"/>
      <c r="I365" s="407"/>
      <c r="J365" s="407"/>
      <c r="K365" s="407"/>
      <c r="L365" s="407"/>
      <c r="M365" s="410"/>
    </row>
    <row r="366" spans="1:13" s="321" customFormat="1" ht="9" customHeight="1">
      <c r="A366" s="333" t="s">
        <v>1</v>
      </c>
      <c r="B366" s="407">
        <f>SUM(B368:B398)</f>
        <v>256058.20648499994</v>
      </c>
      <c r="C366" s="407">
        <f t="shared" ref="C366:L366" si="20">SUM(C368:C398)</f>
        <v>78450.955987000023</v>
      </c>
      <c r="D366" s="407">
        <f t="shared" si="20"/>
        <v>12657.187085999998</v>
      </c>
      <c r="E366" s="407">
        <f t="shared" si="20"/>
        <v>29876.384933999991</v>
      </c>
      <c r="F366" s="407">
        <f t="shared" si="20"/>
        <v>22915.606068999998</v>
      </c>
      <c r="G366" s="407">
        <f t="shared" si="20"/>
        <v>7020.3755520000004</v>
      </c>
      <c r="H366" s="407">
        <f t="shared" si="20"/>
        <v>70800.220946000001</v>
      </c>
      <c r="I366" s="407">
        <f t="shared" si="20"/>
        <v>164.99948799999999</v>
      </c>
      <c r="J366" s="407">
        <f t="shared" si="20"/>
        <v>2957.4420910000003</v>
      </c>
      <c r="K366" s="407">
        <f t="shared" si="20"/>
        <v>11549.672262000002</v>
      </c>
      <c r="L366" s="407">
        <f t="shared" si="20"/>
        <v>19665.362069999996</v>
      </c>
      <c r="M366" s="410"/>
    </row>
    <row r="367" spans="1:13" s="321" customFormat="1" ht="3.6" customHeight="1">
      <c r="A367" s="333"/>
      <c r="B367" s="407"/>
      <c r="C367" s="407"/>
      <c r="D367" s="407"/>
      <c r="E367" s="407"/>
      <c r="F367" s="407"/>
      <c r="G367" s="407"/>
      <c r="H367" s="407"/>
      <c r="I367" s="407"/>
      <c r="J367" s="407"/>
      <c r="K367" s="407"/>
      <c r="L367" s="304"/>
      <c r="M367" s="410"/>
    </row>
    <row r="368" spans="1:13" s="321" customFormat="1" ht="9" customHeight="1">
      <c r="A368" s="443" t="s">
        <v>104</v>
      </c>
      <c r="B368" s="314">
        <f>SUM(C368:L368)</f>
        <v>3147.3645419999998</v>
      </c>
      <c r="C368" s="314">
        <v>1183.906109</v>
      </c>
      <c r="D368" s="314">
        <v>146.700175</v>
      </c>
      <c r="E368" s="314">
        <v>556.16540199999997</v>
      </c>
      <c r="F368" s="314">
        <v>279.75156600000003</v>
      </c>
      <c r="G368" s="314">
        <v>269.60731299999998</v>
      </c>
      <c r="H368" s="314">
        <v>408.08149900000001</v>
      </c>
      <c r="I368" s="314">
        <v>13.610412999999999</v>
      </c>
      <c r="J368" s="314">
        <v>2.9207740000000002</v>
      </c>
      <c r="K368" s="314">
        <v>99.712125</v>
      </c>
      <c r="L368" s="304">
        <v>186.909166</v>
      </c>
      <c r="M368" s="327"/>
    </row>
    <row r="369" spans="1:13" s="321" customFormat="1" ht="9" customHeight="1">
      <c r="A369" s="443" t="s">
        <v>3</v>
      </c>
      <c r="B369" s="314">
        <f t="shared" ref="B369:B398" si="21">SUM(C369:L369)</f>
        <v>7652.1794739999996</v>
      </c>
      <c r="C369" s="314">
        <v>4190.6501060000001</v>
      </c>
      <c r="D369" s="314">
        <v>383.28857099999999</v>
      </c>
      <c r="E369" s="314">
        <v>706.21935099999996</v>
      </c>
      <c r="F369" s="314">
        <v>846.10805100000005</v>
      </c>
      <c r="G369" s="314">
        <v>297.79637700000001</v>
      </c>
      <c r="H369" s="314">
        <v>845.15939000000003</v>
      </c>
      <c r="I369" s="314">
        <v>0</v>
      </c>
      <c r="J369" s="329">
        <v>1.328E-3</v>
      </c>
      <c r="K369" s="314">
        <v>171.30978899999999</v>
      </c>
      <c r="L369" s="304">
        <v>211.646511</v>
      </c>
      <c r="M369" s="327"/>
    </row>
    <row r="370" spans="1:13" s="321" customFormat="1" ht="9" customHeight="1">
      <c r="A370" s="443" t="s">
        <v>105</v>
      </c>
      <c r="B370" s="314">
        <f t="shared" si="21"/>
        <v>2778.2461780000003</v>
      </c>
      <c r="C370" s="314">
        <v>1243.2653379999999</v>
      </c>
      <c r="D370" s="314">
        <v>202.77793299999999</v>
      </c>
      <c r="E370" s="314">
        <v>311.67559799999998</v>
      </c>
      <c r="F370" s="314">
        <v>205.79137299999999</v>
      </c>
      <c r="G370" s="314">
        <v>49.204748000000002</v>
      </c>
      <c r="H370" s="314">
        <v>467.43833899999998</v>
      </c>
      <c r="I370" s="314">
        <v>32.564661000000001</v>
      </c>
      <c r="J370" s="314">
        <v>9.1600990000000007</v>
      </c>
      <c r="K370" s="314">
        <v>100.23551500000001</v>
      </c>
      <c r="L370" s="304">
        <v>156.13257400000001</v>
      </c>
      <c r="M370" s="327"/>
    </row>
    <row r="371" spans="1:13" s="321" customFormat="1" ht="9" customHeight="1">
      <c r="A371" s="440" t="s">
        <v>5</v>
      </c>
      <c r="B371" s="328">
        <f t="shared" si="21"/>
        <v>3433.3030599999997</v>
      </c>
      <c r="C371" s="328">
        <v>945.48504100000002</v>
      </c>
      <c r="D371" s="328">
        <v>116.50834</v>
      </c>
      <c r="E371" s="328">
        <v>410.96257400000002</v>
      </c>
      <c r="F371" s="328">
        <v>499.41245900000001</v>
      </c>
      <c r="G371" s="328">
        <v>41.091324</v>
      </c>
      <c r="H371" s="328">
        <v>985.84357999999997</v>
      </c>
      <c r="I371" s="328">
        <v>0</v>
      </c>
      <c r="J371" s="328">
        <v>103.38831399999999</v>
      </c>
      <c r="K371" s="328">
        <v>161.87634700000001</v>
      </c>
      <c r="L371" s="323">
        <v>168.73508100000001</v>
      </c>
      <c r="M371" s="327"/>
    </row>
    <row r="372" spans="1:13" s="321" customFormat="1" ht="9" customHeight="1">
      <c r="A372" s="443" t="s">
        <v>6</v>
      </c>
      <c r="B372" s="314">
        <f t="shared" si="21"/>
        <v>6340.9169939999992</v>
      </c>
      <c r="C372" s="314">
        <v>1877.3053319999999</v>
      </c>
      <c r="D372" s="314">
        <v>413.86759499999999</v>
      </c>
      <c r="E372" s="314">
        <v>1109.614975</v>
      </c>
      <c r="F372" s="314">
        <v>482.47558800000002</v>
      </c>
      <c r="G372" s="314">
        <v>104.582971</v>
      </c>
      <c r="H372" s="314">
        <v>1571.479313</v>
      </c>
      <c r="I372" s="314">
        <v>0</v>
      </c>
      <c r="J372" s="314">
        <v>262.42148800000001</v>
      </c>
      <c r="K372" s="314">
        <v>154.889601</v>
      </c>
      <c r="L372" s="304">
        <v>364.28013099999998</v>
      </c>
      <c r="M372" s="327"/>
    </row>
    <row r="373" spans="1:13" s="321" customFormat="1" ht="9" customHeight="1">
      <c r="A373" s="443" t="s">
        <v>7</v>
      </c>
      <c r="B373" s="314">
        <f t="shared" si="21"/>
        <v>2112.9312190000001</v>
      </c>
      <c r="C373" s="314">
        <v>907.06477400000006</v>
      </c>
      <c r="D373" s="314">
        <v>76.581669000000005</v>
      </c>
      <c r="E373" s="314">
        <v>138.42474799999999</v>
      </c>
      <c r="F373" s="314">
        <v>216.18050400000001</v>
      </c>
      <c r="G373" s="314">
        <v>8.8575219999999995</v>
      </c>
      <c r="H373" s="314">
        <v>358.18700899999999</v>
      </c>
      <c r="I373" s="314">
        <v>0</v>
      </c>
      <c r="J373" s="314">
        <v>107.601406</v>
      </c>
      <c r="K373" s="314">
        <v>132.037565</v>
      </c>
      <c r="L373" s="304">
        <v>167.99602200000001</v>
      </c>
      <c r="M373" s="327"/>
    </row>
    <row r="374" spans="1:13" s="321" customFormat="1" ht="9" customHeight="1">
      <c r="A374" s="443" t="s">
        <v>8</v>
      </c>
      <c r="B374" s="314">
        <f t="shared" si="21"/>
        <v>11106.923415999998</v>
      </c>
      <c r="C374" s="314">
        <v>2024.360891</v>
      </c>
      <c r="D374" s="314">
        <v>510.40737999999999</v>
      </c>
      <c r="E374" s="314">
        <v>826.63054499999998</v>
      </c>
      <c r="F374" s="314">
        <v>641.80627300000003</v>
      </c>
      <c r="G374" s="314">
        <v>173.977383</v>
      </c>
      <c r="H374" s="314">
        <v>4321.1326799999997</v>
      </c>
      <c r="I374" s="314">
        <v>0</v>
      </c>
      <c r="J374" s="314">
        <v>0</v>
      </c>
      <c r="K374" s="314">
        <v>247.23721599999999</v>
      </c>
      <c r="L374" s="304">
        <v>2361.371048</v>
      </c>
      <c r="M374" s="327"/>
    </row>
    <row r="375" spans="1:13" s="321" customFormat="1" ht="9" customHeight="1">
      <c r="A375" s="440" t="s">
        <v>9</v>
      </c>
      <c r="B375" s="328">
        <f t="shared" si="21"/>
        <v>8126.8005700000003</v>
      </c>
      <c r="C375" s="328">
        <v>2610.4272070000002</v>
      </c>
      <c r="D375" s="328">
        <v>364.68101100000001</v>
      </c>
      <c r="E375" s="328">
        <v>1172.3642870000001</v>
      </c>
      <c r="F375" s="328">
        <v>1274.571271</v>
      </c>
      <c r="G375" s="328">
        <v>348.16031700000002</v>
      </c>
      <c r="H375" s="328">
        <v>1845.451652</v>
      </c>
      <c r="I375" s="328">
        <v>0</v>
      </c>
      <c r="J375" s="328">
        <v>181.499334</v>
      </c>
      <c r="K375" s="328">
        <v>196.66750400000001</v>
      </c>
      <c r="L375" s="323">
        <v>132.97798700000001</v>
      </c>
      <c r="M375" s="327"/>
    </row>
    <row r="376" spans="1:13" s="321" customFormat="1" ht="9" customHeight="1">
      <c r="A376" s="443" t="s">
        <v>11</v>
      </c>
      <c r="B376" s="314">
        <f t="shared" si="21"/>
        <v>4678.4564449999989</v>
      </c>
      <c r="C376" s="314">
        <v>1263.3004089999999</v>
      </c>
      <c r="D376" s="314">
        <v>216.06625700000001</v>
      </c>
      <c r="E376" s="314">
        <v>610.01555599999995</v>
      </c>
      <c r="F376" s="314">
        <v>518.07631600000002</v>
      </c>
      <c r="G376" s="314">
        <v>201.49763300000001</v>
      </c>
      <c r="H376" s="314">
        <v>1273.8661549999999</v>
      </c>
      <c r="I376" s="314">
        <v>0</v>
      </c>
      <c r="J376" s="314">
        <v>0</v>
      </c>
      <c r="K376" s="314">
        <v>496.44235099999997</v>
      </c>
      <c r="L376" s="304">
        <v>99.191767999999996</v>
      </c>
      <c r="M376" s="327"/>
    </row>
    <row r="377" spans="1:13" s="321" customFormat="1" ht="9" customHeight="1">
      <c r="A377" s="443" t="s">
        <v>12</v>
      </c>
      <c r="B377" s="314">
        <f t="shared" si="21"/>
        <v>11821.611730000001</v>
      </c>
      <c r="C377" s="314">
        <v>3086.1574799999999</v>
      </c>
      <c r="D377" s="314">
        <v>501.36429399999997</v>
      </c>
      <c r="E377" s="314">
        <v>874.371397</v>
      </c>
      <c r="F377" s="314">
        <v>1158.900744</v>
      </c>
      <c r="G377" s="314">
        <v>243.98013599999999</v>
      </c>
      <c r="H377" s="314">
        <v>4318.887745</v>
      </c>
      <c r="I377" s="329">
        <v>0.20436299999999999</v>
      </c>
      <c r="J377" s="314">
        <v>198.56483399999999</v>
      </c>
      <c r="K377" s="314">
        <v>76.522377000000006</v>
      </c>
      <c r="L377" s="304">
        <v>1362.6583599999999</v>
      </c>
      <c r="M377" s="327"/>
    </row>
    <row r="378" spans="1:13" s="321" customFormat="1" ht="9" customHeight="1">
      <c r="A378" s="443" t="s">
        <v>13</v>
      </c>
      <c r="B378" s="314">
        <f t="shared" si="21"/>
        <v>5903.7927340000006</v>
      </c>
      <c r="C378" s="314">
        <v>1506.090406</v>
      </c>
      <c r="D378" s="314">
        <v>206.77523400000001</v>
      </c>
      <c r="E378" s="314">
        <v>288.87548800000002</v>
      </c>
      <c r="F378" s="314">
        <v>496.13832000000002</v>
      </c>
      <c r="G378" s="314">
        <v>58.715345999999997</v>
      </c>
      <c r="H378" s="314">
        <v>2908.233526</v>
      </c>
      <c r="I378" s="314">
        <v>0</v>
      </c>
      <c r="J378" s="314">
        <v>68.858849000000006</v>
      </c>
      <c r="K378" s="314">
        <v>80.513808999999995</v>
      </c>
      <c r="L378" s="304">
        <v>289.59175599999998</v>
      </c>
      <c r="M378" s="327"/>
    </row>
    <row r="379" spans="1:13" s="321" customFormat="1" ht="9" customHeight="1">
      <c r="A379" s="440" t="s">
        <v>14</v>
      </c>
      <c r="B379" s="328">
        <f t="shared" si="21"/>
        <v>4856.1881779999994</v>
      </c>
      <c r="C379" s="328">
        <v>1619.7099020000001</v>
      </c>
      <c r="D379" s="328">
        <v>280.50585000000001</v>
      </c>
      <c r="E379" s="328">
        <v>612.01633600000002</v>
      </c>
      <c r="F379" s="328">
        <v>454.53900399999998</v>
      </c>
      <c r="G379" s="328">
        <v>50.010624</v>
      </c>
      <c r="H379" s="328">
        <v>1589.03063</v>
      </c>
      <c r="I379" s="328">
        <v>0</v>
      </c>
      <c r="J379" s="330">
        <v>0.40184599999999998</v>
      </c>
      <c r="K379" s="328">
        <v>20.923479</v>
      </c>
      <c r="L379" s="318">
        <v>229.05050700000001</v>
      </c>
      <c r="M379" s="327"/>
    </row>
    <row r="380" spans="1:13" s="321" customFormat="1" ht="9" customHeight="1">
      <c r="A380" s="443" t="s">
        <v>15</v>
      </c>
      <c r="B380" s="314">
        <f t="shared" si="21"/>
        <v>23027.154952999997</v>
      </c>
      <c r="C380" s="314">
        <v>7114.2674420000003</v>
      </c>
      <c r="D380" s="314">
        <v>1372.8909389999999</v>
      </c>
      <c r="E380" s="314">
        <v>2718.5489040000002</v>
      </c>
      <c r="F380" s="314">
        <v>1935.1011000000001</v>
      </c>
      <c r="G380" s="314">
        <v>747.72520999999995</v>
      </c>
      <c r="H380" s="314">
        <v>3897.8761890000001</v>
      </c>
      <c r="I380" s="314">
        <v>4.9732269999999996</v>
      </c>
      <c r="J380" s="314">
        <v>10.735758000000001</v>
      </c>
      <c r="K380" s="314">
        <v>2221.5111149999998</v>
      </c>
      <c r="L380" s="316">
        <v>3003.5250689999998</v>
      </c>
      <c r="M380" s="327"/>
    </row>
    <row r="381" spans="1:13" s="321" customFormat="1" ht="9" customHeight="1">
      <c r="A381" s="443" t="s">
        <v>16</v>
      </c>
      <c r="B381" s="314">
        <f t="shared" si="21"/>
        <v>38071.291184999995</v>
      </c>
      <c r="C381" s="314">
        <v>13657.176935</v>
      </c>
      <c r="D381" s="314">
        <v>1731.6620539999999</v>
      </c>
      <c r="E381" s="314">
        <v>4468.757509</v>
      </c>
      <c r="F381" s="314">
        <v>3372.2929730000001</v>
      </c>
      <c r="G381" s="314">
        <v>931.86053000000004</v>
      </c>
      <c r="H381" s="314">
        <v>7393.7882980000004</v>
      </c>
      <c r="I381" s="329">
        <v>14.524231</v>
      </c>
      <c r="J381" s="314">
        <v>182.996836</v>
      </c>
      <c r="K381" s="314">
        <v>3566.2090400000002</v>
      </c>
      <c r="L381" s="304">
        <v>2752.0227789999999</v>
      </c>
      <c r="M381" s="327"/>
    </row>
    <row r="382" spans="1:13" s="321" customFormat="1" ht="9" customHeight="1">
      <c r="A382" s="443" t="s">
        <v>17</v>
      </c>
      <c r="B382" s="314">
        <f t="shared" si="21"/>
        <v>9907.6559939999988</v>
      </c>
      <c r="C382" s="314">
        <v>2870.0777659999999</v>
      </c>
      <c r="D382" s="314">
        <v>558.54465100000004</v>
      </c>
      <c r="E382" s="314">
        <v>1072.5286719999999</v>
      </c>
      <c r="F382" s="314">
        <v>801.57125299999996</v>
      </c>
      <c r="G382" s="314">
        <v>347.21616499999999</v>
      </c>
      <c r="H382" s="314">
        <v>3118.1242160000002</v>
      </c>
      <c r="I382" s="314">
        <v>23.250592999999999</v>
      </c>
      <c r="J382" s="314">
        <v>53.475197000000001</v>
      </c>
      <c r="K382" s="314">
        <v>461.96966300000003</v>
      </c>
      <c r="L382" s="304">
        <v>600.89781800000003</v>
      </c>
      <c r="M382" s="327"/>
    </row>
    <row r="383" spans="1:13" s="321" customFormat="1" ht="9" customHeight="1">
      <c r="A383" s="440" t="s">
        <v>18</v>
      </c>
      <c r="B383" s="328">
        <f t="shared" si="21"/>
        <v>4642.5212439999996</v>
      </c>
      <c r="C383" s="328">
        <v>1692.4718660000001</v>
      </c>
      <c r="D383" s="328">
        <v>222.92246599999999</v>
      </c>
      <c r="E383" s="328">
        <v>504.862774</v>
      </c>
      <c r="F383" s="328">
        <v>386.72506900000002</v>
      </c>
      <c r="G383" s="328">
        <v>113.200343</v>
      </c>
      <c r="H383" s="328">
        <v>1446.3356960000001</v>
      </c>
      <c r="I383" s="328">
        <v>0</v>
      </c>
      <c r="J383" s="328">
        <v>1.0000089999999999</v>
      </c>
      <c r="K383" s="328">
        <v>57.389063999999998</v>
      </c>
      <c r="L383" s="323">
        <v>217.613957</v>
      </c>
      <c r="M383" s="327"/>
    </row>
    <row r="384" spans="1:13" s="321" customFormat="1" ht="9" customHeight="1">
      <c r="A384" s="443" t="s">
        <v>19</v>
      </c>
      <c r="B384" s="314">
        <f t="shared" si="21"/>
        <v>3238.0362909999999</v>
      </c>
      <c r="C384" s="314">
        <v>1144.5562749999999</v>
      </c>
      <c r="D384" s="314">
        <v>161.61634900000001</v>
      </c>
      <c r="E384" s="314">
        <v>238.816025</v>
      </c>
      <c r="F384" s="314">
        <v>264.41121299999998</v>
      </c>
      <c r="G384" s="314">
        <v>40.611257000000002</v>
      </c>
      <c r="H384" s="314">
        <v>1138.58131</v>
      </c>
      <c r="I384" s="314">
        <v>0</v>
      </c>
      <c r="J384" s="314">
        <v>0</v>
      </c>
      <c r="K384" s="314">
        <v>185.40639899999999</v>
      </c>
      <c r="L384" s="304">
        <v>64.037463000000002</v>
      </c>
      <c r="M384" s="327"/>
    </row>
    <row r="385" spans="1:13" s="321" customFormat="1" ht="9" customHeight="1">
      <c r="A385" s="443" t="s">
        <v>20</v>
      </c>
      <c r="B385" s="314">
        <f t="shared" si="21"/>
        <v>13350.495874000002</v>
      </c>
      <c r="C385" s="314">
        <v>4838.0843809999997</v>
      </c>
      <c r="D385" s="314">
        <v>920.16938000000005</v>
      </c>
      <c r="E385" s="314">
        <v>2122.109477</v>
      </c>
      <c r="F385" s="314">
        <v>502.80861199999998</v>
      </c>
      <c r="G385" s="314">
        <v>268.78459600000002</v>
      </c>
      <c r="H385" s="314">
        <v>3602.2101120000002</v>
      </c>
      <c r="I385" s="314">
        <v>0</v>
      </c>
      <c r="J385" s="314">
        <v>81.653542000000002</v>
      </c>
      <c r="K385" s="314">
        <v>861.17333199999996</v>
      </c>
      <c r="L385" s="304">
        <v>153.502442</v>
      </c>
      <c r="M385" s="327"/>
    </row>
    <row r="386" spans="1:13" s="321" customFormat="1" ht="9" customHeight="1">
      <c r="A386" s="443" t="s">
        <v>21</v>
      </c>
      <c r="B386" s="314">
        <f t="shared" si="21"/>
        <v>6701.0871929999994</v>
      </c>
      <c r="C386" s="314">
        <v>1505.1584909999999</v>
      </c>
      <c r="D386" s="314">
        <v>323.13968499999999</v>
      </c>
      <c r="E386" s="314">
        <v>935.52150099999994</v>
      </c>
      <c r="F386" s="314">
        <v>116.913504</v>
      </c>
      <c r="G386" s="314">
        <v>187.88090600000001</v>
      </c>
      <c r="H386" s="314">
        <v>2390.5669499999999</v>
      </c>
      <c r="I386" s="329">
        <v>0.45008599999999999</v>
      </c>
      <c r="J386" s="314">
        <v>341.29693099999997</v>
      </c>
      <c r="K386" s="314">
        <v>26.945955000000001</v>
      </c>
      <c r="L386" s="304">
        <v>873.21318399999996</v>
      </c>
      <c r="M386" s="327"/>
    </row>
    <row r="387" spans="1:13" s="321" customFormat="1" ht="9" customHeight="1">
      <c r="A387" s="440" t="s">
        <v>22</v>
      </c>
      <c r="B387" s="328">
        <f t="shared" si="21"/>
        <v>7309.8803509999998</v>
      </c>
      <c r="C387" s="328">
        <v>1327.0669459999999</v>
      </c>
      <c r="D387" s="328">
        <v>293.66612400000002</v>
      </c>
      <c r="E387" s="328">
        <v>923.54621999999995</v>
      </c>
      <c r="F387" s="328">
        <v>705.30249600000002</v>
      </c>
      <c r="G387" s="328">
        <v>182.84415100000001</v>
      </c>
      <c r="H387" s="328">
        <v>2561.8337820000002</v>
      </c>
      <c r="I387" s="328">
        <v>40.409937999999997</v>
      </c>
      <c r="J387" s="328">
        <v>0</v>
      </c>
      <c r="K387" s="328">
        <v>168.82153299999999</v>
      </c>
      <c r="L387" s="323">
        <v>1106.3891610000001</v>
      </c>
      <c r="M387" s="327"/>
    </row>
    <row r="388" spans="1:13" s="321" customFormat="1" ht="9" customHeight="1">
      <c r="A388" s="443" t="s">
        <v>23</v>
      </c>
      <c r="B388" s="314">
        <f t="shared" si="21"/>
        <v>6765.0267880000001</v>
      </c>
      <c r="C388" s="314">
        <v>1919.5206820000001</v>
      </c>
      <c r="D388" s="314">
        <v>219.57438500000001</v>
      </c>
      <c r="E388" s="314">
        <v>780.29177000000004</v>
      </c>
      <c r="F388" s="314">
        <v>562.79024300000003</v>
      </c>
      <c r="G388" s="314">
        <v>126.328976</v>
      </c>
      <c r="H388" s="314">
        <v>2733.5643660000001</v>
      </c>
      <c r="I388" s="314">
        <v>0</v>
      </c>
      <c r="J388" s="314">
        <v>41.564506999999999</v>
      </c>
      <c r="K388" s="314">
        <v>103.49496000000001</v>
      </c>
      <c r="L388" s="304">
        <v>277.89689900000002</v>
      </c>
      <c r="M388" s="327"/>
    </row>
    <row r="389" spans="1:13" s="321" customFormat="1" ht="9" customHeight="1">
      <c r="A389" s="443" t="s">
        <v>106</v>
      </c>
      <c r="B389" s="314">
        <f t="shared" si="21"/>
        <v>5324.443397</v>
      </c>
      <c r="C389" s="314">
        <v>2086.9230109999999</v>
      </c>
      <c r="D389" s="314">
        <v>508.23876799999999</v>
      </c>
      <c r="E389" s="314">
        <v>733.47380499999997</v>
      </c>
      <c r="F389" s="314">
        <v>326.48639400000002</v>
      </c>
      <c r="G389" s="314">
        <v>462.063895</v>
      </c>
      <c r="H389" s="314">
        <v>790.06454900000006</v>
      </c>
      <c r="I389" s="314">
        <v>12.979614</v>
      </c>
      <c r="J389" s="314">
        <v>14.399805000000001</v>
      </c>
      <c r="K389" s="314">
        <v>153.46646200000001</v>
      </c>
      <c r="L389" s="304">
        <v>236.347094</v>
      </c>
      <c r="M389" s="327"/>
    </row>
    <row r="390" spans="1:13" s="321" customFormat="1" ht="9" customHeight="1">
      <c r="A390" s="443" t="s">
        <v>25</v>
      </c>
      <c r="B390" s="314">
        <f t="shared" si="21"/>
        <v>6020.7957650000008</v>
      </c>
      <c r="C390" s="314">
        <v>1650.660226</v>
      </c>
      <c r="D390" s="314">
        <v>146.55191500000001</v>
      </c>
      <c r="E390" s="314">
        <v>511.55223899999999</v>
      </c>
      <c r="F390" s="314">
        <v>778.70517299999995</v>
      </c>
      <c r="G390" s="314">
        <v>24.700904999999999</v>
      </c>
      <c r="H390" s="314">
        <v>2204.9503920000002</v>
      </c>
      <c r="I390" s="314">
        <v>21.032800000000002</v>
      </c>
      <c r="J390" s="314">
        <v>294.708977</v>
      </c>
      <c r="K390" s="314">
        <v>289.12062900000001</v>
      </c>
      <c r="L390" s="304">
        <v>98.812509000000006</v>
      </c>
      <c r="M390" s="327"/>
    </row>
    <row r="391" spans="1:13" s="321" customFormat="1" ht="9" customHeight="1">
      <c r="A391" s="440" t="s">
        <v>26</v>
      </c>
      <c r="B391" s="328">
        <f t="shared" si="21"/>
        <v>6205.7908889999999</v>
      </c>
      <c r="C391" s="328">
        <v>2229.2792760000002</v>
      </c>
      <c r="D391" s="328">
        <v>255.75702200000001</v>
      </c>
      <c r="E391" s="328">
        <v>1199.786844</v>
      </c>
      <c r="F391" s="328">
        <v>591.36641999999995</v>
      </c>
      <c r="G391" s="328">
        <v>271.31437699999998</v>
      </c>
      <c r="H391" s="328">
        <v>1310.913871</v>
      </c>
      <c r="I391" s="328">
        <v>0</v>
      </c>
      <c r="J391" s="328">
        <v>31.262056999999999</v>
      </c>
      <c r="K391" s="328">
        <v>225.00359499999999</v>
      </c>
      <c r="L391" s="318">
        <v>91.107427000000001</v>
      </c>
      <c r="M391" s="327"/>
    </row>
    <row r="392" spans="1:13" s="321" customFormat="1" ht="9" customHeight="1">
      <c r="A392" s="443" t="s">
        <v>27</v>
      </c>
      <c r="B392" s="314">
        <f t="shared" si="21"/>
        <v>6567.3556310000004</v>
      </c>
      <c r="C392" s="314">
        <v>2636.5620979999999</v>
      </c>
      <c r="D392" s="314">
        <v>441.29292700000002</v>
      </c>
      <c r="E392" s="314">
        <v>1065.3388130000001</v>
      </c>
      <c r="F392" s="314">
        <v>525.20900200000005</v>
      </c>
      <c r="G392" s="314">
        <v>219.57033999999999</v>
      </c>
      <c r="H392" s="314">
        <v>1249.146148</v>
      </c>
      <c r="I392" s="314">
        <v>0.99956199999999995</v>
      </c>
      <c r="J392" s="314">
        <v>25.141432999999999</v>
      </c>
      <c r="K392" s="314">
        <v>278.91093100000001</v>
      </c>
      <c r="L392" s="304">
        <v>125.184377</v>
      </c>
      <c r="M392" s="327"/>
    </row>
    <row r="393" spans="1:13" s="321" customFormat="1" ht="9" customHeight="1">
      <c r="A393" s="443" t="s">
        <v>28</v>
      </c>
      <c r="B393" s="314">
        <f t="shared" si="21"/>
        <v>7842.8963020000001</v>
      </c>
      <c r="C393" s="314">
        <v>2883.8602639999999</v>
      </c>
      <c r="D393" s="314">
        <v>338.01847299999997</v>
      </c>
      <c r="E393" s="314">
        <v>545.91260399999999</v>
      </c>
      <c r="F393" s="314">
        <v>897.25545899999997</v>
      </c>
      <c r="G393" s="314">
        <v>255.66422900000001</v>
      </c>
      <c r="H393" s="314">
        <v>1887.964228</v>
      </c>
      <c r="I393" s="314">
        <v>0</v>
      </c>
      <c r="J393" s="314">
        <v>475.83787999999998</v>
      </c>
      <c r="K393" s="314">
        <v>40.108961999999998</v>
      </c>
      <c r="L393" s="304">
        <v>518.27420299999994</v>
      </c>
      <c r="M393" s="327"/>
    </row>
    <row r="394" spans="1:13" s="321" customFormat="1" ht="9" customHeight="1">
      <c r="A394" s="443" t="s">
        <v>29</v>
      </c>
      <c r="B394" s="314">
        <f t="shared" si="21"/>
        <v>9334.0088319999995</v>
      </c>
      <c r="C394" s="314">
        <v>1284.001759</v>
      </c>
      <c r="D394" s="314">
        <v>369.32251200000002</v>
      </c>
      <c r="E394" s="314">
        <v>1077.4326510000001</v>
      </c>
      <c r="F394" s="314">
        <v>1542.749049</v>
      </c>
      <c r="G394" s="314">
        <v>318.35095000000001</v>
      </c>
      <c r="H394" s="314">
        <v>3217.0515180000002</v>
      </c>
      <c r="I394" s="314">
        <v>0</v>
      </c>
      <c r="J394" s="314">
        <v>424.65180500000002</v>
      </c>
      <c r="K394" s="314">
        <v>327.30294600000002</v>
      </c>
      <c r="L394" s="304">
        <v>773.14564199999995</v>
      </c>
      <c r="M394" s="327"/>
    </row>
    <row r="395" spans="1:13" s="321" customFormat="1" ht="9" customHeight="1">
      <c r="A395" s="440" t="s">
        <v>30</v>
      </c>
      <c r="B395" s="328">
        <f t="shared" si="21"/>
        <v>1955.5034610000002</v>
      </c>
      <c r="C395" s="328">
        <v>577.92666299999996</v>
      </c>
      <c r="D395" s="328">
        <v>95.500128000000004</v>
      </c>
      <c r="E395" s="328">
        <v>206.10357099999999</v>
      </c>
      <c r="F395" s="328">
        <v>257.03701999999998</v>
      </c>
      <c r="G395" s="328">
        <v>60.072811999999999</v>
      </c>
      <c r="H395" s="328">
        <v>610.29855599999996</v>
      </c>
      <c r="I395" s="328">
        <v>0</v>
      </c>
      <c r="J395" s="328">
        <v>14.538907999999999</v>
      </c>
      <c r="K395" s="328">
        <v>2.922107</v>
      </c>
      <c r="L395" s="323">
        <v>131.10369600000001</v>
      </c>
      <c r="M395" s="327"/>
    </row>
    <row r="396" spans="1:13" s="321" customFormat="1" ht="9" customHeight="1">
      <c r="A396" s="443" t="s">
        <v>31</v>
      </c>
      <c r="B396" s="329">
        <f t="shared" si="21"/>
        <v>18182.362156000003</v>
      </c>
      <c r="C396" s="314">
        <v>3947.1062900000002</v>
      </c>
      <c r="D396" s="314">
        <v>800.83783900000003</v>
      </c>
      <c r="E396" s="314">
        <v>2191.075237</v>
      </c>
      <c r="F396" s="314">
        <v>967.97410300000001</v>
      </c>
      <c r="G396" s="314">
        <v>366.36420199999998</v>
      </c>
      <c r="H396" s="314">
        <v>7494.2912100000003</v>
      </c>
      <c r="I396" s="314">
        <v>0</v>
      </c>
      <c r="J396" s="314">
        <v>18.943009</v>
      </c>
      <c r="K396" s="314">
        <v>202.284132</v>
      </c>
      <c r="L396" s="304">
        <v>2193.4861340000002</v>
      </c>
      <c r="M396" s="327"/>
    </row>
    <row r="397" spans="1:13" s="321" customFormat="1" ht="9" customHeight="1">
      <c r="A397" s="443" t="s">
        <v>32</v>
      </c>
      <c r="B397" s="314">
        <f t="shared" si="21"/>
        <v>4872.9038260000007</v>
      </c>
      <c r="C397" s="314">
        <v>1341.398465</v>
      </c>
      <c r="D397" s="314">
        <v>274.88477599999999</v>
      </c>
      <c r="E397" s="314">
        <v>504.41846500000003</v>
      </c>
      <c r="F397" s="314">
        <v>648.84445100000005</v>
      </c>
      <c r="G397" s="314">
        <v>149.032398</v>
      </c>
      <c r="H397" s="314">
        <v>1359.8044170000001</v>
      </c>
      <c r="I397" s="314">
        <v>0</v>
      </c>
      <c r="J397" s="314">
        <v>9.5620650000000005</v>
      </c>
      <c r="K397" s="314">
        <v>157.16364300000001</v>
      </c>
      <c r="L397" s="304">
        <v>427.79514599999999</v>
      </c>
      <c r="M397" s="327"/>
    </row>
    <row r="398" spans="1:13" s="321" customFormat="1" ht="9" customHeight="1">
      <c r="A398" s="443" t="s">
        <v>33</v>
      </c>
      <c r="B398" s="329">
        <f t="shared" si="21"/>
        <v>4780.2818129999987</v>
      </c>
      <c r="C398" s="314">
        <v>1287.1341560000001</v>
      </c>
      <c r="D398" s="314">
        <v>203.072384</v>
      </c>
      <c r="E398" s="314">
        <v>458.97159599999998</v>
      </c>
      <c r="F398" s="314">
        <v>658.31106599999998</v>
      </c>
      <c r="G398" s="314">
        <v>99.307615999999996</v>
      </c>
      <c r="H398" s="314">
        <v>1500.0636199999999</v>
      </c>
      <c r="I398" s="314">
        <v>0</v>
      </c>
      <c r="J398" s="314">
        <v>0.85509999999999997</v>
      </c>
      <c r="K398" s="314">
        <v>282.10011600000001</v>
      </c>
      <c r="L398" s="304">
        <v>290.466159</v>
      </c>
      <c r="M398" s="327"/>
    </row>
    <row r="399" spans="1:13" s="321" customFormat="1" ht="9" customHeight="1">
      <c r="A399" s="443"/>
      <c r="B399" s="315"/>
      <c r="C399" s="315"/>
      <c r="D399" s="315"/>
      <c r="E399" s="315"/>
      <c r="F399" s="315"/>
      <c r="G399" s="315"/>
      <c r="H399" s="315"/>
      <c r="I399" s="315"/>
      <c r="J399" s="315"/>
      <c r="K399" s="315"/>
      <c r="L399" s="315"/>
      <c r="M399" s="315"/>
    </row>
    <row r="400" spans="1:13" s="321" customFormat="1" ht="9" customHeight="1">
      <c r="A400" s="333">
        <v>2009</v>
      </c>
      <c r="B400" s="407"/>
      <c r="C400" s="407"/>
      <c r="D400" s="407"/>
      <c r="E400" s="407"/>
      <c r="F400" s="407"/>
      <c r="G400" s="407"/>
      <c r="H400" s="407"/>
      <c r="I400" s="407"/>
      <c r="J400" s="407"/>
      <c r="K400" s="407"/>
      <c r="L400" s="407"/>
      <c r="M400" s="410"/>
    </row>
    <row r="401" spans="1:13" s="321" customFormat="1" ht="9" customHeight="1">
      <c r="A401" s="333" t="s">
        <v>1</v>
      </c>
      <c r="B401" s="407">
        <f>SUM(B403:B433)</f>
        <v>272985.81797500001</v>
      </c>
      <c r="C401" s="407">
        <f t="shared" ref="C401:L401" si="22">SUM(C403:C433)</f>
        <v>84265.000874999983</v>
      </c>
      <c r="D401" s="407">
        <f t="shared" si="22"/>
        <v>13645.006479</v>
      </c>
      <c r="E401" s="407">
        <f t="shared" si="22"/>
        <v>30555.908066</v>
      </c>
      <c r="F401" s="407">
        <f t="shared" si="22"/>
        <v>23604.757026000003</v>
      </c>
      <c r="G401" s="407">
        <f t="shared" si="22"/>
        <v>5189.3472280000005</v>
      </c>
      <c r="H401" s="407">
        <f t="shared" si="22"/>
        <v>86359.113837000012</v>
      </c>
      <c r="I401" s="407">
        <f t="shared" si="22"/>
        <v>112.344717</v>
      </c>
      <c r="J401" s="407">
        <f t="shared" si="22"/>
        <v>3200.9516950000002</v>
      </c>
      <c r="K401" s="407">
        <f t="shared" si="22"/>
        <v>12528.231165000003</v>
      </c>
      <c r="L401" s="407">
        <f t="shared" si="22"/>
        <v>13525.156887000001</v>
      </c>
      <c r="M401" s="410"/>
    </row>
    <row r="402" spans="1:13" s="321" customFormat="1" ht="3.6" customHeight="1">
      <c r="A402" s="333"/>
      <c r="B402" s="407"/>
      <c r="C402" s="407"/>
      <c r="D402" s="407"/>
      <c r="E402" s="407"/>
      <c r="F402" s="407"/>
      <c r="G402" s="407"/>
      <c r="H402" s="407"/>
      <c r="I402" s="407"/>
      <c r="J402" s="407"/>
      <c r="K402" s="407"/>
      <c r="L402" s="304"/>
      <c r="M402" s="410"/>
    </row>
    <row r="403" spans="1:13" s="321" customFormat="1" ht="9" customHeight="1">
      <c r="A403" s="443" t="s">
        <v>104</v>
      </c>
      <c r="B403" s="314">
        <f>SUM(C403:L403)</f>
        <v>3118.8615910000003</v>
      </c>
      <c r="C403" s="314">
        <v>956.83634199999995</v>
      </c>
      <c r="D403" s="314">
        <v>88.786883000000003</v>
      </c>
      <c r="E403" s="314">
        <v>300.54783800000001</v>
      </c>
      <c r="F403" s="314">
        <v>165.974692</v>
      </c>
      <c r="G403" s="314">
        <v>37.636952000000001</v>
      </c>
      <c r="H403" s="314">
        <v>1307.5156340000001</v>
      </c>
      <c r="I403" s="314">
        <v>9.3717659999999992</v>
      </c>
      <c r="J403" s="314">
        <v>37.116093999999997</v>
      </c>
      <c r="K403" s="314">
        <v>164.89826600000001</v>
      </c>
      <c r="L403" s="304">
        <v>50.177123999999999</v>
      </c>
      <c r="M403" s="327"/>
    </row>
    <row r="404" spans="1:13" s="321" customFormat="1" ht="9" customHeight="1">
      <c r="A404" s="443" t="s">
        <v>3</v>
      </c>
      <c r="B404" s="314">
        <f t="shared" ref="B404:B433" si="23">SUM(C404:L404)</f>
        <v>8233.2137889999995</v>
      </c>
      <c r="C404" s="314">
        <v>4524.8290040000002</v>
      </c>
      <c r="D404" s="314">
        <v>517.378874</v>
      </c>
      <c r="E404" s="314">
        <v>717.88732200000004</v>
      </c>
      <c r="F404" s="314">
        <v>872.26004699999999</v>
      </c>
      <c r="G404" s="314">
        <v>148.89092099999999</v>
      </c>
      <c r="H404" s="314">
        <v>1261.78856</v>
      </c>
      <c r="I404" s="314">
        <v>0</v>
      </c>
      <c r="J404" s="329">
        <v>13.622966999999999</v>
      </c>
      <c r="K404" s="314">
        <v>129.64507800000001</v>
      </c>
      <c r="L404" s="304">
        <v>46.911015999999996</v>
      </c>
      <c r="M404" s="327"/>
    </row>
    <row r="405" spans="1:13" s="321" customFormat="1" ht="9" customHeight="1">
      <c r="A405" s="443" t="s">
        <v>105</v>
      </c>
      <c r="B405" s="314">
        <f t="shared" si="23"/>
        <v>3485.3583140000001</v>
      </c>
      <c r="C405" s="314">
        <v>1385.485158</v>
      </c>
      <c r="D405" s="314">
        <v>244.98037199999999</v>
      </c>
      <c r="E405" s="314">
        <v>303.01878900000003</v>
      </c>
      <c r="F405" s="314">
        <v>191.84399099999999</v>
      </c>
      <c r="G405" s="314">
        <v>47.510309999999997</v>
      </c>
      <c r="H405" s="314">
        <v>292.20079800000002</v>
      </c>
      <c r="I405" s="314">
        <v>35.096969999999999</v>
      </c>
      <c r="J405" s="314">
        <v>62.793770000000002</v>
      </c>
      <c r="K405" s="314">
        <v>750.507116</v>
      </c>
      <c r="L405" s="304">
        <v>171.92104</v>
      </c>
      <c r="M405" s="327"/>
    </row>
    <row r="406" spans="1:13" s="321" customFormat="1" ht="9" customHeight="1">
      <c r="A406" s="440" t="s">
        <v>5</v>
      </c>
      <c r="B406" s="328">
        <f t="shared" si="23"/>
        <v>3311.0974290000008</v>
      </c>
      <c r="C406" s="328">
        <v>1084.6541139999999</v>
      </c>
      <c r="D406" s="328">
        <v>121.013606</v>
      </c>
      <c r="E406" s="328">
        <v>342.17194499999999</v>
      </c>
      <c r="F406" s="328">
        <v>601.60585500000002</v>
      </c>
      <c r="G406" s="328">
        <v>13.008107000000001</v>
      </c>
      <c r="H406" s="328">
        <v>881.59593900000004</v>
      </c>
      <c r="I406" s="328">
        <v>0</v>
      </c>
      <c r="J406" s="328">
        <v>122.67617799999999</v>
      </c>
      <c r="K406" s="328">
        <v>76.238202999999999</v>
      </c>
      <c r="L406" s="323">
        <v>68.133482000000001</v>
      </c>
      <c r="M406" s="327"/>
    </row>
    <row r="407" spans="1:13" s="321" customFormat="1" ht="9" customHeight="1">
      <c r="A407" s="443" t="s">
        <v>6</v>
      </c>
      <c r="B407" s="314">
        <f t="shared" si="23"/>
        <v>6401.4118180000005</v>
      </c>
      <c r="C407" s="314">
        <v>1996.8143219999999</v>
      </c>
      <c r="D407" s="314">
        <v>371.12296199999997</v>
      </c>
      <c r="E407" s="314">
        <v>1109.623184</v>
      </c>
      <c r="F407" s="314">
        <v>572.87985600000002</v>
      </c>
      <c r="G407" s="314">
        <v>55.878957999999997</v>
      </c>
      <c r="H407" s="314">
        <v>1579.3207990000001</v>
      </c>
      <c r="I407" s="314">
        <v>0</v>
      </c>
      <c r="J407" s="314">
        <v>248.82711499999999</v>
      </c>
      <c r="K407" s="314">
        <v>188.40514200000001</v>
      </c>
      <c r="L407" s="304">
        <v>278.53948000000003</v>
      </c>
      <c r="M407" s="327"/>
    </row>
    <row r="408" spans="1:13" s="321" customFormat="1" ht="9" customHeight="1">
      <c r="A408" s="443" t="s">
        <v>7</v>
      </c>
      <c r="B408" s="314">
        <f t="shared" si="23"/>
        <v>1912.4559219999999</v>
      </c>
      <c r="C408" s="314">
        <v>977.37174700000003</v>
      </c>
      <c r="D408" s="314">
        <v>81.345421999999999</v>
      </c>
      <c r="E408" s="314">
        <v>154.65673699999999</v>
      </c>
      <c r="F408" s="314">
        <v>224.65365800000001</v>
      </c>
      <c r="G408" s="314">
        <v>19.400037999999999</v>
      </c>
      <c r="H408" s="314">
        <v>257.840891</v>
      </c>
      <c r="I408" s="314">
        <v>0</v>
      </c>
      <c r="J408" s="314">
        <v>120.242288</v>
      </c>
      <c r="K408" s="314">
        <v>43.586247</v>
      </c>
      <c r="L408" s="304">
        <v>33.358893999999999</v>
      </c>
      <c r="M408" s="327"/>
    </row>
    <row r="409" spans="1:13" s="321" customFormat="1" ht="9" customHeight="1">
      <c r="A409" s="443" t="s">
        <v>8</v>
      </c>
      <c r="B409" s="314">
        <f t="shared" si="23"/>
        <v>13006.969362000002</v>
      </c>
      <c r="C409" s="314">
        <v>2334.142053</v>
      </c>
      <c r="D409" s="314">
        <v>616.69224699999995</v>
      </c>
      <c r="E409" s="314">
        <v>936.90261399999997</v>
      </c>
      <c r="F409" s="314">
        <v>994.79863799999998</v>
      </c>
      <c r="G409" s="314">
        <v>208.60045600000001</v>
      </c>
      <c r="H409" s="314">
        <v>5577.3586640000003</v>
      </c>
      <c r="I409" s="314">
        <v>0</v>
      </c>
      <c r="J409" s="314">
        <v>0</v>
      </c>
      <c r="K409" s="314">
        <v>630.01335900000004</v>
      </c>
      <c r="L409" s="304">
        <v>1708.461331</v>
      </c>
      <c r="M409" s="327"/>
    </row>
    <row r="410" spans="1:13" s="321" customFormat="1" ht="9" customHeight="1">
      <c r="A410" s="440" t="s">
        <v>9</v>
      </c>
      <c r="B410" s="328">
        <f t="shared" si="23"/>
        <v>9017.0528849999992</v>
      </c>
      <c r="C410" s="328">
        <v>2587.8688649999999</v>
      </c>
      <c r="D410" s="328">
        <v>562.75482499999998</v>
      </c>
      <c r="E410" s="328">
        <v>1354.2246150000001</v>
      </c>
      <c r="F410" s="328">
        <v>1276.631969</v>
      </c>
      <c r="G410" s="328">
        <v>121.097499</v>
      </c>
      <c r="H410" s="328">
        <v>2400.958682</v>
      </c>
      <c r="I410" s="328">
        <v>0</v>
      </c>
      <c r="J410" s="328">
        <v>7.651357</v>
      </c>
      <c r="K410" s="328">
        <v>152.68511799999999</v>
      </c>
      <c r="L410" s="323">
        <v>553.17995499999995</v>
      </c>
      <c r="M410" s="327"/>
    </row>
    <row r="411" spans="1:13" s="321" customFormat="1" ht="9" customHeight="1">
      <c r="A411" s="443" t="s">
        <v>11</v>
      </c>
      <c r="B411" s="314">
        <f t="shared" si="23"/>
        <v>4965.9411979999995</v>
      </c>
      <c r="C411" s="314">
        <v>1407.763277</v>
      </c>
      <c r="D411" s="314">
        <v>256.96553799999998</v>
      </c>
      <c r="E411" s="314">
        <v>627.22993499999995</v>
      </c>
      <c r="F411" s="314">
        <v>706.457581</v>
      </c>
      <c r="G411" s="314">
        <v>122.50972400000001</v>
      </c>
      <c r="H411" s="314">
        <v>1215.3785399999999</v>
      </c>
      <c r="I411" s="314">
        <v>0</v>
      </c>
      <c r="J411" s="314">
        <v>0</v>
      </c>
      <c r="K411" s="314">
        <v>608.73127899999997</v>
      </c>
      <c r="L411" s="304">
        <v>20.905324</v>
      </c>
      <c r="M411" s="327"/>
    </row>
    <row r="412" spans="1:13" s="321" customFormat="1" ht="9" customHeight="1">
      <c r="A412" s="443" t="s">
        <v>12</v>
      </c>
      <c r="B412" s="314">
        <f t="shared" si="23"/>
        <v>13032.132661</v>
      </c>
      <c r="C412" s="314">
        <v>3474.503553</v>
      </c>
      <c r="D412" s="314">
        <v>483.32729999999998</v>
      </c>
      <c r="E412" s="314">
        <v>939.55515300000002</v>
      </c>
      <c r="F412" s="314">
        <v>1371.654282</v>
      </c>
      <c r="G412" s="314">
        <v>117.521655</v>
      </c>
      <c r="H412" s="314">
        <v>5027.1270940000004</v>
      </c>
      <c r="I412" s="329">
        <v>0</v>
      </c>
      <c r="J412" s="314">
        <v>280.83649600000001</v>
      </c>
      <c r="K412" s="314">
        <v>284.06142899999998</v>
      </c>
      <c r="L412" s="304">
        <v>1053.545699</v>
      </c>
      <c r="M412" s="327"/>
    </row>
    <row r="413" spans="1:13" s="321" customFormat="1" ht="9" customHeight="1">
      <c r="A413" s="443" t="s">
        <v>13</v>
      </c>
      <c r="B413" s="314">
        <f t="shared" si="23"/>
        <v>8825.846402000001</v>
      </c>
      <c r="C413" s="314">
        <v>2331.8113499999999</v>
      </c>
      <c r="D413" s="314">
        <v>353.79710899999998</v>
      </c>
      <c r="E413" s="314">
        <v>472.90903800000001</v>
      </c>
      <c r="F413" s="314">
        <v>539.52331500000003</v>
      </c>
      <c r="G413" s="314">
        <v>75.291011999999995</v>
      </c>
      <c r="H413" s="314">
        <v>4124.9033980000004</v>
      </c>
      <c r="I413" s="314">
        <v>24.833238999999999</v>
      </c>
      <c r="J413" s="314">
        <v>167.560596</v>
      </c>
      <c r="K413" s="314">
        <v>31.918125</v>
      </c>
      <c r="L413" s="304">
        <v>703.29921999999999</v>
      </c>
      <c r="M413" s="327"/>
    </row>
    <row r="414" spans="1:13" s="321" customFormat="1" ht="9" customHeight="1">
      <c r="A414" s="440" t="s">
        <v>14</v>
      </c>
      <c r="B414" s="328">
        <f t="shared" si="23"/>
        <v>4873.7854779999989</v>
      </c>
      <c r="C414" s="328">
        <v>1653.1424489999999</v>
      </c>
      <c r="D414" s="328">
        <v>266.58861400000001</v>
      </c>
      <c r="E414" s="328">
        <v>509.11478199999999</v>
      </c>
      <c r="F414" s="328">
        <v>422.75627600000001</v>
      </c>
      <c r="G414" s="328">
        <v>62.245449999999998</v>
      </c>
      <c r="H414" s="328">
        <v>1495.6237699999999</v>
      </c>
      <c r="I414" s="328">
        <v>0</v>
      </c>
      <c r="J414" s="330">
        <v>1.126509</v>
      </c>
      <c r="K414" s="328">
        <v>10.512869999999999</v>
      </c>
      <c r="L414" s="318">
        <v>452.674758</v>
      </c>
      <c r="M414" s="327"/>
    </row>
    <row r="415" spans="1:13" s="321" customFormat="1" ht="9" customHeight="1">
      <c r="A415" s="443" t="s">
        <v>15</v>
      </c>
      <c r="B415" s="314">
        <f t="shared" si="23"/>
        <v>22887.796964000001</v>
      </c>
      <c r="C415" s="314">
        <v>7681.754414</v>
      </c>
      <c r="D415" s="314">
        <v>1545.9310969999999</v>
      </c>
      <c r="E415" s="314">
        <v>2998.8443699999998</v>
      </c>
      <c r="F415" s="314">
        <v>2025.295464</v>
      </c>
      <c r="G415" s="314">
        <v>623.10258499999998</v>
      </c>
      <c r="H415" s="314">
        <v>5763.2423920000001</v>
      </c>
      <c r="I415" s="314">
        <v>0</v>
      </c>
      <c r="J415" s="314">
        <v>13.38119</v>
      </c>
      <c r="K415" s="314">
        <v>1448.589068</v>
      </c>
      <c r="L415" s="316">
        <v>787.656384</v>
      </c>
      <c r="M415" s="327"/>
    </row>
    <row r="416" spans="1:13" s="321" customFormat="1" ht="9" customHeight="1">
      <c r="A416" s="443" t="s">
        <v>16</v>
      </c>
      <c r="B416" s="314">
        <f t="shared" si="23"/>
        <v>38045.549437000001</v>
      </c>
      <c r="C416" s="314">
        <v>14053.715436</v>
      </c>
      <c r="D416" s="314">
        <v>1831.2018929999999</v>
      </c>
      <c r="E416" s="314">
        <v>4489.5534019999996</v>
      </c>
      <c r="F416" s="314">
        <v>3579.9524179999999</v>
      </c>
      <c r="G416" s="314">
        <v>806.111583</v>
      </c>
      <c r="H416" s="314">
        <v>7321.0111930000003</v>
      </c>
      <c r="I416" s="329">
        <v>0</v>
      </c>
      <c r="J416" s="314">
        <v>0</v>
      </c>
      <c r="K416" s="314">
        <v>3749.0566469999999</v>
      </c>
      <c r="L416" s="304">
        <v>2214.9468649999999</v>
      </c>
      <c r="M416" s="327"/>
    </row>
    <row r="417" spans="1:13" s="321" customFormat="1" ht="9" customHeight="1">
      <c r="A417" s="443" t="s">
        <v>17</v>
      </c>
      <c r="B417" s="314">
        <f t="shared" si="23"/>
        <v>10554.259266000001</v>
      </c>
      <c r="C417" s="314">
        <v>3110.0201729999999</v>
      </c>
      <c r="D417" s="314">
        <v>590.17428900000004</v>
      </c>
      <c r="E417" s="314">
        <v>991.814705</v>
      </c>
      <c r="F417" s="314">
        <v>700.82520599999998</v>
      </c>
      <c r="G417" s="314">
        <v>223.612717</v>
      </c>
      <c r="H417" s="314">
        <v>3963.6214279999999</v>
      </c>
      <c r="I417" s="314">
        <v>0</v>
      </c>
      <c r="J417" s="314">
        <v>22.984907</v>
      </c>
      <c r="K417" s="314">
        <v>268.48722299999997</v>
      </c>
      <c r="L417" s="304">
        <v>682.71861799999999</v>
      </c>
      <c r="M417" s="327"/>
    </row>
    <row r="418" spans="1:13" s="321" customFormat="1" ht="9" customHeight="1">
      <c r="A418" s="440" t="s">
        <v>18</v>
      </c>
      <c r="B418" s="328">
        <f t="shared" si="23"/>
        <v>4585.7733490000001</v>
      </c>
      <c r="C418" s="328">
        <v>1437.29898</v>
      </c>
      <c r="D418" s="328">
        <v>137.17681200000001</v>
      </c>
      <c r="E418" s="328">
        <v>341.46252399999997</v>
      </c>
      <c r="F418" s="328">
        <v>330.46875199999999</v>
      </c>
      <c r="G418" s="328">
        <v>67.158316999999997</v>
      </c>
      <c r="H418" s="328">
        <v>2156.2325099999998</v>
      </c>
      <c r="I418" s="328">
        <v>0</v>
      </c>
      <c r="J418" s="330">
        <v>2.8000000000000001E-2</v>
      </c>
      <c r="K418" s="328">
        <v>43.223619999999997</v>
      </c>
      <c r="L418" s="323">
        <v>72.723833999999997</v>
      </c>
      <c r="M418" s="327"/>
    </row>
    <row r="419" spans="1:13" s="321" customFormat="1" ht="9" customHeight="1">
      <c r="A419" s="443" t="s">
        <v>19</v>
      </c>
      <c r="B419" s="314">
        <f t="shared" si="23"/>
        <v>3873.4631719999998</v>
      </c>
      <c r="C419" s="314">
        <v>1261.38705</v>
      </c>
      <c r="D419" s="314">
        <v>211.446201</v>
      </c>
      <c r="E419" s="314">
        <v>301.39413200000001</v>
      </c>
      <c r="F419" s="314">
        <v>354.37478299999998</v>
      </c>
      <c r="G419" s="314">
        <v>80.915756000000002</v>
      </c>
      <c r="H419" s="314">
        <v>1343.8801490000001</v>
      </c>
      <c r="I419" s="314">
        <v>5.1891910000000001</v>
      </c>
      <c r="J419" s="314">
        <v>41.779499999999999</v>
      </c>
      <c r="K419" s="314">
        <v>111.933206</v>
      </c>
      <c r="L419" s="304">
        <v>161.16320400000001</v>
      </c>
      <c r="M419" s="327"/>
    </row>
    <row r="420" spans="1:13" s="321" customFormat="1" ht="9" customHeight="1">
      <c r="A420" s="443" t="s">
        <v>20</v>
      </c>
      <c r="B420" s="314">
        <f t="shared" si="23"/>
        <v>13713.175132</v>
      </c>
      <c r="C420" s="314">
        <v>5439.3299379999999</v>
      </c>
      <c r="D420" s="314">
        <v>810.770623</v>
      </c>
      <c r="E420" s="314">
        <v>1936.1362590000001</v>
      </c>
      <c r="F420" s="314">
        <v>468.66248999999999</v>
      </c>
      <c r="G420" s="314">
        <v>274.46112399999998</v>
      </c>
      <c r="H420" s="314">
        <v>3915.5006680000001</v>
      </c>
      <c r="I420" s="314">
        <v>0</v>
      </c>
      <c r="J420" s="314">
        <v>48.500843000000003</v>
      </c>
      <c r="K420" s="314">
        <v>538.26473899999996</v>
      </c>
      <c r="L420" s="304">
        <v>281.54844800000001</v>
      </c>
      <c r="M420" s="327"/>
    </row>
    <row r="421" spans="1:13" s="321" customFormat="1" ht="9" customHeight="1">
      <c r="A421" s="443" t="s">
        <v>21</v>
      </c>
      <c r="B421" s="314">
        <f t="shared" si="23"/>
        <v>6453.6523700000007</v>
      </c>
      <c r="C421" s="314">
        <v>1457.9553080000001</v>
      </c>
      <c r="D421" s="314">
        <v>327.23308100000003</v>
      </c>
      <c r="E421" s="314">
        <v>936.00777000000005</v>
      </c>
      <c r="F421" s="314">
        <v>109.820908</v>
      </c>
      <c r="G421" s="314">
        <v>144.393845</v>
      </c>
      <c r="H421" s="314">
        <v>2447.3629860000001</v>
      </c>
      <c r="I421" s="329">
        <v>0</v>
      </c>
      <c r="J421" s="314">
        <v>618.19572800000003</v>
      </c>
      <c r="K421" s="314">
        <v>90.328665999999998</v>
      </c>
      <c r="L421" s="304">
        <v>322.35407800000002</v>
      </c>
      <c r="M421" s="327"/>
    </row>
    <row r="422" spans="1:13" s="321" customFormat="1" ht="9" customHeight="1">
      <c r="A422" s="440" t="s">
        <v>22</v>
      </c>
      <c r="B422" s="328">
        <f t="shared" si="23"/>
        <v>10225.519972</v>
      </c>
      <c r="C422" s="328">
        <v>1693.9020379999999</v>
      </c>
      <c r="D422" s="328">
        <v>387.89224000000002</v>
      </c>
      <c r="E422" s="328">
        <v>1144.927747</v>
      </c>
      <c r="F422" s="328">
        <v>903.959743</v>
      </c>
      <c r="G422" s="328">
        <v>212.62644700000001</v>
      </c>
      <c r="H422" s="328">
        <v>4974.9049670000004</v>
      </c>
      <c r="I422" s="328">
        <v>0</v>
      </c>
      <c r="J422" s="328">
        <v>4.1528219999999996</v>
      </c>
      <c r="K422" s="328">
        <v>70.468531999999996</v>
      </c>
      <c r="L422" s="323">
        <v>832.68543599999998</v>
      </c>
      <c r="M422" s="327"/>
    </row>
    <row r="423" spans="1:13" s="321" customFormat="1" ht="9" customHeight="1">
      <c r="A423" s="443" t="s">
        <v>23</v>
      </c>
      <c r="B423" s="314">
        <f t="shared" si="23"/>
        <v>7400.5443909999995</v>
      </c>
      <c r="C423" s="314">
        <v>2169.975081</v>
      </c>
      <c r="D423" s="314">
        <v>238.60677200000001</v>
      </c>
      <c r="E423" s="314">
        <v>719.46732699999995</v>
      </c>
      <c r="F423" s="314">
        <v>511.320538</v>
      </c>
      <c r="G423" s="314">
        <v>90.985141999999996</v>
      </c>
      <c r="H423" s="314">
        <v>2663.82465</v>
      </c>
      <c r="I423" s="314">
        <v>0</v>
      </c>
      <c r="J423" s="314">
        <v>227.91802000000001</v>
      </c>
      <c r="K423" s="314">
        <v>158.80681200000001</v>
      </c>
      <c r="L423" s="304">
        <v>619.64004899999998</v>
      </c>
      <c r="M423" s="327"/>
    </row>
    <row r="424" spans="1:13" s="321" customFormat="1" ht="9" customHeight="1">
      <c r="A424" s="443" t="s">
        <v>106</v>
      </c>
      <c r="B424" s="314">
        <f t="shared" si="23"/>
        <v>5864.0584599999993</v>
      </c>
      <c r="C424" s="314">
        <v>2310.601447</v>
      </c>
      <c r="D424" s="314">
        <v>539.42198699999994</v>
      </c>
      <c r="E424" s="314">
        <v>921.974829</v>
      </c>
      <c r="F424" s="314">
        <v>301.135874</v>
      </c>
      <c r="G424" s="314">
        <v>412.72356600000001</v>
      </c>
      <c r="H424" s="314">
        <v>1007.403197</v>
      </c>
      <c r="I424" s="314">
        <v>2.8418510000000001</v>
      </c>
      <c r="J424" s="314">
        <v>5.0858590000000001</v>
      </c>
      <c r="K424" s="314">
        <v>338.84543300000001</v>
      </c>
      <c r="L424" s="304">
        <v>24.024417</v>
      </c>
      <c r="M424" s="327"/>
    </row>
    <row r="425" spans="1:13" s="321" customFormat="1" ht="9" customHeight="1">
      <c r="A425" s="443" t="s">
        <v>25</v>
      </c>
      <c r="B425" s="314">
        <f t="shared" si="23"/>
        <v>6697.4467269999996</v>
      </c>
      <c r="C425" s="314">
        <v>1796.7335700000001</v>
      </c>
      <c r="D425" s="314">
        <v>187.376093</v>
      </c>
      <c r="E425" s="314">
        <v>416.01607000000001</v>
      </c>
      <c r="F425" s="314">
        <v>1136.6607469999999</v>
      </c>
      <c r="G425" s="314">
        <v>18.764474</v>
      </c>
      <c r="H425" s="314">
        <v>2727.9372239999998</v>
      </c>
      <c r="I425" s="314">
        <v>2.0394860000000001</v>
      </c>
      <c r="J425" s="314">
        <v>129.38693599999999</v>
      </c>
      <c r="K425" s="314">
        <v>152.418577</v>
      </c>
      <c r="L425" s="304">
        <v>130.11355</v>
      </c>
      <c r="M425" s="327"/>
    </row>
    <row r="426" spans="1:13" s="321" customFormat="1" ht="9" customHeight="1">
      <c r="A426" s="440" t="s">
        <v>26</v>
      </c>
      <c r="B426" s="328">
        <f t="shared" si="23"/>
        <v>7381.637667</v>
      </c>
      <c r="C426" s="328">
        <v>2370.3398390000002</v>
      </c>
      <c r="D426" s="328">
        <v>371.92556500000001</v>
      </c>
      <c r="E426" s="328">
        <v>1271.7860539999999</v>
      </c>
      <c r="F426" s="328">
        <v>664.94106599999998</v>
      </c>
      <c r="G426" s="328">
        <v>212.67437000000001</v>
      </c>
      <c r="H426" s="328">
        <v>2106.624468</v>
      </c>
      <c r="I426" s="328">
        <v>0</v>
      </c>
      <c r="J426" s="328">
        <v>0</v>
      </c>
      <c r="K426" s="328">
        <v>251.11319599999999</v>
      </c>
      <c r="L426" s="318">
        <v>132.23310900000001</v>
      </c>
      <c r="M426" s="327"/>
    </row>
    <row r="427" spans="1:13" s="321" customFormat="1" ht="9" customHeight="1">
      <c r="A427" s="443" t="s">
        <v>27</v>
      </c>
      <c r="B427" s="314">
        <f t="shared" si="23"/>
        <v>6463.7800429999998</v>
      </c>
      <c r="C427" s="314">
        <v>2801.4478979999999</v>
      </c>
      <c r="D427" s="314">
        <v>444.47914400000002</v>
      </c>
      <c r="E427" s="314">
        <v>1060.3548579999999</v>
      </c>
      <c r="F427" s="314">
        <v>544.239868</v>
      </c>
      <c r="G427" s="314">
        <v>226.578597</v>
      </c>
      <c r="H427" s="314">
        <v>922.29391599999997</v>
      </c>
      <c r="I427" s="314">
        <v>1.069083</v>
      </c>
      <c r="J427" s="314">
        <v>2.8522590000000001</v>
      </c>
      <c r="K427" s="314">
        <v>279.80991599999999</v>
      </c>
      <c r="L427" s="304">
        <v>180.654504</v>
      </c>
      <c r="M427" s="327"/>
    </row>
    <row r="428" spans="1:13" s="321" customFormat="1" ht="9" customHeight="1">
      <c r="A428" s="443" t="s">
        <v>28</v>
      </c>
      <c r="B428" s="314">
        <f t="shared" si="23"/>
        <v>6946.0284959999999</v>
      </c>
      <c r="C428" s="314">
        <v>2588.02061</v>
      </c>
      <c r="D428" s="314">
        <v>241.873469</v>
      </c>
      <c r="E428" s="314">
        <v>263.368246</v>
      </c>
      <c r="F428" s="314">
        <v>514.76708099999996</v>
      </c>
      <c r="G428" s="314">
        <v>118.503787</v>
      </c>
      <c r="H428" s="314">
        <v>2026.543635</v>
      </c>
      <c r="I428" s="314">
        <v>0</v>
      </c>
      <c r="J428" s="314">
        <v>591.74721799999998</v>
      </c>
      <c r="K428" s="314">
        <v>65.816695999999993</v>
      </c>
      <c r="L428" s="304">
        <v>535.38775399999997</v>
      </c>
      <c r="M428" s="327"/>
    </row>
    <row r="429" spans="1:13" s="321" customFormat="1" ht="9" customHeight="1">
      <c r="A429" s="443" t="s">
        <v>29</v>
      </c>
      <c r="B429" s="314">
        <f t="shared" si="23"/>
        <v>10848.183030999999</v>
      </c>
      <c r="C429" s="314">
        <v>1650.7377059999999</v>
      </c>
      <c r="D429" s="314">
        <v>400.624842</v>
      </c>
      <c r="E429" s="314">
        <v>1505.8566249999999</v>
      </c>
      <c r="F429" s="314">
        <v>1302.519145</v>
      </c>
      <c r="G429" s="314">
        <v>120.01084899999999</v>
      </c>
      <c r="H429" s="314">
        <v>4369.7720829999998</v>
      </c>
      <c r="I429" s="329">
        <v>0.16397500000000001</v>
      </c>
      <c r="J429" s="314">
        <v>194.09668099999999</v>
      </c>
      <c r="K429" s="314">
        <v>673.35750299999995</v>
      </c>
      <c r="L429" s="304">
        <v>631.04362200000003</v>
      </c>
      <c r="M429" s="327"/>
    </row>
    <row r="430" spans="1:13" s="321" customFormat="1" ht="9" customHeight="1">
      <c r="A430" s="440" t="s">
        <v>30</v>
      </c>
      <c r="B430" s="328">
        <f t="shared" si="23"/>
        <v>2295.4833009999998</v>
      </c>
      <c r="C430" s="328">
        <v>642.82503699999995</v>
      </c>
      <c r="D430" s="328">
        <v>99.481863000000004</v>
      </c>
      <c r="E430" s="328">
        <v>177.727295</v>
      </c>
      <c r="F430" s="328">
        <v>330.204204</v>
      </c>
      <c r="G430" s="328">
        <v>36.319685</v>
      </c>
      <c r="H430" s="328">
        <v>891.87762999999995</v>
      </c>
      <c r="I430" s="328">
        <v>0</v>
      </c>
      <c r="J430" s="328">
        <v>37.093271000000001</v>
      </c>
      <c r="K430" s="328">
        <v>2.1112630000000001</v>
      </c>
      <c r="L430" s="323">
        <v>77.843052999999998</v>
      </c>
      <c r="M430" s="327"/>
    </row>
    <row r="431" spans="1:13" s="321" customFormat="1" ht="9" customHeight="1">
      <c r="A431" s="443" t="s">
        <v>31</v>
      </c>
      <c r="B431" s="329">
        <f t="shared" si="23"/>
        <v>19015.652557999998</v>
      </c>
      <c r="C431" s="314">
        <v>4276.3362379999999</v>
      </c>
      <c r="D431" s="314">
        <v>850.77746500000001</v>
      </c>
      <c r="E431" s="314">
        <v>2456.8810490000001</v>
      </c>
      <c r="F431" s="314">
        <v>1147.5953099999999</v>
      </c>
      <c r="G431" s="314">
        <v>406.12943100000001</v>
      </c>
      <c r="H431" s="314">
        <v>8708.4380660000006</v>
      </c>
      <c r="I431" s="314">
        <v>31.343033999999999</v>
      </c>
      <c r="J431" s="314">
        <v>153.288489</v>
      </c>
      <c r="K431" s="314">
        <v>687.72740799999997</v>
      </c>
      <c r="L431" s="304">
        <v>297.13606800000002</v>
      </c>
      <c r="M431" s="327"/>
    </row>
    <row r="432" spans="1:13" s="321" customFormat="1" ht="9" customHeight="1">
      <c r="A432" s="443" t="s">
        <v>32</v>
      </c>
      <c r="B432" s="314">
        <f t="shared" si="23"/>
        <v>4565.2775519999996</v>
      </c>
      <c r="C432" s="314">
        <v>1379.7072519999999</v>
      </c>
      <c r="D432" s="314">
        <v>249.494677</v>
      </c>
      <c r="E432" s="314">
        <v>334.11341299999998</v>
      </c>
      <c r="F432" s="314">
        <v>443.40359999999998</v>
      </c>
      <c r="G432" s="314">
        <v>52.844197999999999</v>
      </c>
      <c r="H432" s="314">
        <v>1448.1608470000001</v>
      </c>
      <c r="I432" s="329">
        <v>0.39612199999999997</v>
      </c>
      <c r="J432" s="314">
        <v>48.006602000000001</v>
      </c>
      <c r="K432" s="314">
        <v>236.07444899999999</v>
      </c>
      <c r="L432" s="304">
        <v>373.076392</v>
      </c>
      <c r="M432" s="327"/>
    </row>
    <row r="433" spans="1:13" s="321" customFormat="1" ht="9" customHeight="1">
      <c r="A433" s="443" t="s">
        <v>33</v>
      </c>
      <c r="B433" s="329">
        <f t="shared" si="23"/>
        <v>4984.4092379999993</v>
      </c>
      <c r="C433" s="314">
        <v>1427.6906260000001</v>
      </c>
      <c r="D433" s="314">
        <v>214.36461399999999</v>
      </c>
      <c r="E433" s="314">
        <v>520.37943900000005</v>
      </c>
      <c r="F433" s="314">
        <v>293.56966899999998</v>
      </c>
      <c r="G433" s="314">
        <v>31.839673000000001</v>
      </c>
      <c r="H433" s="314">
        <v>2178.8690590000001</v>
      </c>
      <c r="I433" s="314">
        <v>0</v>
      </c>
      <c r="J433" s="314">
        <v>0</v>
      </c>
      <c r="K433" s="314">
        <v>290.595979</v>
      </c>
      <c r="L433" s="304">
        <v>27.100179000000001</v>
      </c>
      <c r="M433" s="327"/>
    </row>
    <row r="434" spans="1:13" s="321" customFormat="1" ht="9" customHeight="1">
      <c r="A434" s="443"/>
      <c r="B434" s="304"/>
      <c r="C434" s="304"/>
      <c r="D434" s="304"/>
      <c r="E434" s="304"/>
      <c r="F434" s="304"/>
      <c r="G434" s="304"/>
      <c r="H434" s="304"/>
      <c r="I434" s="304"/>
      <c r="J434" s="304"/>
      <c r="K434" s="304"/>
      <c r="L434" s="304"/>
      <c r="M434" s="305"/>
    </row>
    <row r="435" spans="1:13" s="321" customFormat="1" ht="9" customHeight="1">
      <c r="A435" s="333">
        <v>2010</v>
      </c>
      <c r="B435" s="407"/>
      <c r="C435" s="407"/>
      <c r="D435" s="407"/>
      <c r="E435" s="407"/>
      <c r="F435" s="407"/>
      <c r="G435" s="407"/>
      <c r="H435" s="407"/>
      <c r="I435" s="407"/>
      <c r="J435" s="407"/>
      <c r="K435" s="407"/>
      <c r="L435" s="407"/>
      <c r="M435" s="410"/>
    </row>
    <row r="436" spans="1:13" s="321" customFormat="1" ht="9" customHeight="1">
      <c r="A436" s="333" t="s">
        <v>1</v>
      </c>
      <c r="B436" s="407">
        <f>SUM(B438:B468)</f>
        <v>280901.10919399996</v>
      </c>
      <c r="C436" s="407">
        <f t="shared" ref="C436:L436" si="24">SUM(C438:C468)</f>
        <v>87628.270727000025</v>
      </c>
      <c r="D436" s="407">
        <f t="shared" si="24"/>
        <v>13904.060348999999</v>
      </c>
      <c r="E436" s="407">
        <f t="shared" si="24"/>
        <v>32331.986628999999</v>
      </c>
      <c r="F436" s="407">
        <f t="shared" si="24"/>
        <v>28364.81224599999</v>
      </c>
      <c r="G436" s="407">
        <f t="shared" si="24"/>
        <v>5211.7942080000012</v>
      </c>
      <c r="H436" s="407">
        <f t="shared" si="24"/>
        <v>79794.001383999988</v>
      </c>
      <c r="I436" s="407">
        <f t="shared" si="24"/>
        <v>32.278350000000003</v>
      </c>
      <c r="J436" s="407">
        <f t="shared" si="24"/>
        <v>2090.2786940000001</v>
      </c>
      <c r="K436" s="407">
        <f t="shared" si="24"/>
        <v>16510.266639999998</v>
      </c>
      <c r="L436" s="407">
        <f t="shared" si="24"/>
        <v>15033.359966999997</v>
      </c>
      <c r="M436" s="410"/>
    </row>
    <row r="437" spans="1:13" s="321" customFormat="1" ht="3.6" customHeight="1">
      <c r="A437" s="333"/>
      <c r="B437" s="407"/>
      <c r="C437" s="407"/>
      <c r="D437" s="407"/>
      <c r="E437" s="407"/>
      <c r="F437" s="407"/>
      <c r="G437" s="407"/>
      <c r="H437" s="407"/>
      <c r="I437" s="407"/>
      <c r="J437" s="407"/>
      <c r="K437" s="407"/>
      <c r="L437" s="304"/>
      <c r="M437" s="410"/>
    </row>
    <row r="438" spans="1:13" s="321" customFormat="1" ht="9" customHeight="1">
      <c r="A438" s="443" t="s">
        <v>104</v>
      </c>
      <c r="B438" s="314">
        <f>SUM(C438:L438)</f>
        <v>3159.8492940000001</v>
      </c>
      <c r="C438" s="314">
        <v>991.341093</v>
      </c>
      <c r="D438" s="314">
        <v>93.933875</v>
      </c>
      <c r="E438" s="314">
        <v>324.22872699999999</v>
      </c>
      <c r="F438" s="314">
        <v>588.60834699999998</v>
      </c>
      <c r="G438" s="314">
        <v>21.284929999999999</v>
      </c>
      <c r="H438" s="314">
        <v>964.55363299999999</v>
      </c>
      <c r="I438" s="314">
        <v>0</v>
      </c>
      <c r="J438" s="314">
        <v>7.9285300000000003</v>
      </c>
      <c r="K438" s="314">
        <v>125.777005</v>
      </c>
      <c r="L438" s="304">
        <v>42.193154</v>
      </c>
      <c r="M438" s="327"/>
    </row>
    <row r="439" spans="1:13" s="321" customFormat="1" ht="9" customHeight="1">
      <c r="A439" s="443" t="s">
        <v>3</v>
      </c>
      <c r="B439" s="314">
        <f t="shared" ref="B439:B468" si="25">SUM(C439:L439)</f>
        <v>10825.281886000001</v>
      </c>
      <c r="C439" s="314">
        <v>4836.2636350000002</v>
      </c>
      <c r="D439" s="314">
        <v>487.94244900000001</v>
      </c>
      <c r="E439" s="314">
        <v>904.34716100000003</v>
      </c>
      <c r="F439" s="314">
        <v>740.19455800000003</v>
      </c>
      <c r="G439" s="314">
        <v>139.40146300000001</v>
      </c>
      <c r="H439" s="314">
        <v>2060.645751</v>
      </c>
      <c r="I439" s="314">
        <v>0</v>
      </c>
      <c r="J439" s="329">
        <v>69.920680000000004</v>
      </c>
      <c r="K439" s="314">
        <v>189.66705099999999</v>
      </c>
      <c r="L439" s="304">
        <v>1396.899138</v>
      </c>
      <c r="M439" s="327"/>
    </row>
    <row r="440" spans="1:13" s="321" customFormat="1" ht="9" customHeight="1">
      <c r="A440" s="443" t="s">
        <v>105</v>
      </c>
      <c r="B440" s="314">
        <f t="shared" si="25"/>
        <v>2944.6157409999996</v>
      </c>
      <c r="C440" s="314">
        <v>1510.8247349999999</v>
      </c>
      <c r="D440" s="314">
        <v>216.04029800000001</v>
      </c>
      <c r="E440" s="314">
        <v>286.86689200000001</v>
      </c>
      <c r="F440" s="314">
        <v>141.26356799999999</v>
      </c>
      <c r="G440" s="314">
        <v>26.157585999999998</v>
      </c>
      <c r="H440" s="314">
        <v>396.95991199999997</v>
      </c>
      <c r="I440" s="314">
        <v>0</v>
      </c>
      <c r="J440" s="314">
        <v>45.909246000000003</v>
      </c>
      <c r="K440" s="314">
        <v>239.81893700000001</v>
      </c>
      <c r="L440" s="304">
        <v>80.774567000000005</v>
      </c>
      <c r="M440" s="327"/>
    </row>
    <row r="441" spans="1:13" s="321" customFormat="1" ht="9" customHeight="1">
      <c r="A441" s="440" t="s">
        <v>5</v>
      </c>
      <c r="B441" s="328">
        <f t="shared" si="25"/>
        <v>3764.0761049999996</v>
      </c>
      <c r="C441" s="328">
        <v>1256.3311679999999</v>
      </c>
      <c r="D441" s="328">
        <v>131.39274399999999</v>
      </c>
      <c r="E441" s="328">
        <v>462.88127600000001</v>
      </c>
      <c r="F441" s="328">
        <v>599.12840500000004</v>
      </c>
      <c r="G441" s="328">
        <v>64.622523000000001</v>
      </c>
      <c r="H441" s="328">
        <v>1020.184539</v>
      </c>
      <c r="I441" s="328">
        <v>0.53404200000000002</v>
      </c>
      <c r="J441" s="328">
        <v>58.439039000000001</v>
      </c>
      <c r="K441" s="328">
        <v>134.32171299999999</v>
      </c>
      <c r="L441" s="323">
        <v>36.240656000000001</v>
      </c>
      <c r="M441" s="327"/>
    </row>
    <row r="442" spans="1:13" s="321" customFormat="1" ht="9" customHeight="1">
      <c r="A442" s="443" t="s">
        <v>6</v>
      </c>
      <c r="B442" s="314">
        <f t="shared" si="25"/>
        <v>6566.3134949999985</v>
      </c>
      <c r="C442" s="314">
        <v>2165.8681419999998</v>
      </c>
      <c r="D442" s="314">
        <v>417.836365</v>
      </c>
      <c r="E442" s="314">
        <v>1269.7955890000001</v>
      </c>
      <c r="F442" s="314">
        <v>680.93332699999996</v>
      </c>
      <c r="G442" s="314">
        <v>231.89901599999999</v>
      </c>
      <c r="H442" s="314">
        <v>1104.173425</v>
      </c>
      <c r="I442" s="329">
        <v>0.44365900000000003</v>
      </c>
      <c r="J442" s="314">
        <v>368.96213499999999</v>
      </c>
      <c r="K442" s="314">
        <v>128.600705</v>
      </c>
      <c r="L442" s="304">
        <v>197.801132</v>
      </c>
      <c r="M442" s="327"/>
    </row>
    <row r="443" spans="1:13" s="321" customFormat="1" ht="9" customHeight="1">
      <c r="A443" s="443" t="s">
        <v>7</v>
      </c>
      <c r="B443" s="314">
        <f t="shared" si="25"/>
        <v>2141.3474959999999</v>
      </c>
      <c r="C443" s="314">
        <v>1026.40479</v>
      </c>
      <c r="D443" s="314">
        <v>107.184774</v>
      </c>
      <c r="E443" s="314">
        <v>178.71960200000001</v>
      </c>
      <c r="F443" s="314">
        <v>264.30848200000003</v>
      </c>
      <c r="G443" s="314">
        <v>25.614570000000001</v>
      </c>
      <c r="H443" s="314">
        <v>398.25223599999998</v>
      </c>
      <c r="I443" s="314">
        <v>1.7665390000000001</v>
      </c>
      <c r="J443" s="314">
        <v>35.913148999999997</v>
      </c>
      <c r="K443" s="314">
        <v>85.945853999999997</v>
      </c>
      <c r="L443" s="304">
        <v>17.237500000000001</v>
      </c>
      <c r="M443" s="327"/>
    </row>
    <row r="444" spans="1:13" s="321" customFormat="1" ht="9" customHeight="1">
      <c r="A444" s="443" t="s">
        <v>8</v>
      </c>
      <c r="B444" s="314">
        <f t="shared" si="25"/>
        <v>11023.079485</v>
      </c>
      <c r="C444" s="314">
        <v>2172.570381</v>
      </c>
      <c r="D444" s="314">
        <v>619.30820500000004</v>
      </c>
      <c r="E444" s="314">
        <v>887.17521299999999</v>
      </c>
      <c r="F444" s="314">
        <v>1036.6374040000001</v>
      </c>
      <c r="G444" s="314">
        <v>1.43489</v>
      </c>
      <c r="H444" s="314">
        <v>4793.7730730000003</v>
      </c>
      <c r="I444" s="314">
        <v>0</v>
      </c>
      <c r="J444" s="314">
        <v>4.5151789999999998</v>
      </c>
      <c r="K444" s="314">
        <v>1067.9092250000001</v>
      </c>
      <c r="L444" s="304">
        <v>439.75591500000002</v>
      </c>
      <c r="M444" s="327"/>
    </row>
    <row r="445" spans="1:13" s="321" customFormat="1" ht="9" customHeight="1">
      <c r="A445" s="440" t="s">
        <v>9</v>
      </c>
      <c r="B445" s="328">
        <f t="shared" si="25"/>
        <v>8574.3011600000009</v>
      </c>
      <c r="C445" s="328">
        <v>2938.9508860000001</v>
      </c>
      <c r="D445" s="328">
        <v>516.31624599999998</v>
      </c>
      <c r="E445" s="328">
        <v>1244.2618769999999</v>
      </c>
      <c r="F445" s="328">
        <v>1006.475408</v>
      </c>
      <c r="G445" s="328">
        <v>79.278413999999998</v>
      </c>
      <c r="H445" s="328">
        <v>2163.4147830000002</v>
      </c>
      <c r="I445" s="328">
        <v>0</v>
      </c>
      <c r="J445" s="328">
        <v>8.8789099999999994</v>
      </c>
      <c r="K445" s="328">
        <v>435.51214800000002</v>
      </c>
      <c r="L445" s="323">
        <v>181.21248800000001</v>
      </c>
      <c r="M445" s="327"/>
    </row>
    <row r="446" spans="1:13" s="321" customFormat="1" ht="9" customHeight="1">
      <c r="A446" s="443" t="s">
        <v>11</v>
      </c>
      <c r="B446" s="314">
        <f t="shared" si="25"/>
        <v>4246.3619699999999</v>
      </c>
      <c r="C446" s="314">
        <v>1483.8585479999999</v>
      </c>
      <c r="D446" s="314">
        <v>205.406496</v>
      </c>
      <c r="E446" s="314">
        <v>648.90120899999999</v>
      </c>
      <c r="F446" s="314">
        <v>450.15513399999998</v>
      </c>
      <c r="G446" s="314">
        <v>61.871471</v>
      </c>
      <c r="H446" s="314">
        <v>973.77783599999998</v>
      </c>
      <c r="I446" s="314">
        <v>0</v>
      </c>
      <c r="J446" s="314">
        <v>0</v>
      </c>
      <c r="K446" s="314">
        <v>373.22847000000002</v>
      </c>
      <c r="L446" s="304">
        <v>49.162806000000003</v>
      </c>
      <c r="M446" s="327"/>
    </row>
    <row r="447" spans="1:13" s="321" customFormat="1" ht="9" customHeight="1">
      <c r="A447" s="443" t="s">
        <v>12</v>
      </c>
      <c r="B447" s="314">
        <f t="shared" si="25"/>
        <v>13123.466111</v>
      </c>
      <c r="C447" s="314">
        <v>3583.1855810000002</v>
      </c>
      <c r="D447" s="314">
        <v>550.98705600000005</v>
      </c>
      <c r="E447" s="314">
        <v>1077.8419739999999</v>
      </c>
      <c r="F447" s="314">
        <v>1364.9959690000001</v>
      </c>
      <c r="G447" s="314">
        <v>150.86634000000001</v>
      </c>
      <c r="H447" s="314">
        <v>4709.0004070000005</v>
      </c>
      <c r="I447" s="329">
        <v>3.2489720000000002</v>
      </c>
      <c r="J447" s="314">
        <v>92.540520000000001</v>
      </c>
      <c r="K447" s="314">
        <v>132.97359</v>
      </c>
      <c r="L447" s="304">
        <v>1457.8257020000001</v>
      </c>
      <c r="M447" s="327"/>
    </row>
    <row r="448" spans="1:13" s="321" customFormat="1" ht="9" customHeight="1">
      <c r="A448" s="443" t="s">
        <v>13</v>
      </c>
      <c r="B448" s="314">
        <f t="shared" si="25"/>
        <v>10086.546272</v>
      </c>
      <c r="C448" s="314">
        <v>2384.29304</v>
      </c>
      <c r="D448" s="314">
        <v>311.040663</v>
      </c>
      <c r="E448" s="314">
        <v>491.39190200000002</v>
      </c>
      <c r="F448" s="314">
        <v>523.80550500000004</v>
      </c>
      <c r="G448" s="314">
        <v>48.196117000000001</v>
      </c>
      <c r="H448" s="314">
        <v>5471.5863639999998</v>
      </c>
      <c r="I448" s="314">
        <v>0</v>
      </c>
      <c r="J448" s="314">
        <v>37.276865000000001</v>
      </c>
      <c r="K448" s="314">
        <v>122.998458</v>
      </c>
      <c r="L448" s="304">
        <v>695.957358</v>
      </c>
      <c r="M448" s="327"/>
    </row>
    <row r="449" spans="1:13" s="321" customFormat="1" ht="9" customHeight="1">
      <c r="A449" s="440" t="s">
        <v>14</v>
      </c>
      <c r="B449" s="328">
        <f t="shared" si="25"/>
        <v>5424.6124840000002</v>
      </c>
      <c r="C449" s="328">
        <v>1949.6429559999999</v>
      </c>
      <c r="D449" s="328">
        <v>352.449026</v>
      </c>
      <c r="E449" s="328">
        <v>602.81540600000005</v>
      </c>
      <c r="F449" s="328">
        <v>494.75179600000001</v>
      </c>
      <c r="G449" s="328">
        <v>77.556157999999996</v>
      </c>
      <c r="H449" s="328">
        <v>1518.252405</v>
      </c>
      <c r="I449" s="328">
        <v>0</v>
      </c>
      <c r="J449" s="330">
        <v>1.2980609999999999</v>
      </c>
      <c r="K449" s="328">
        <v>23.197051999999999</v>
      </c>
      <c r="L449" s="318">
        <v>404.64962400000002</v>
      </c>
      <c r="M449" s="327"/>
    </row>
    <row r="450" spans="1:13" s="321" customFormat="1" ht="9" customHeight="1">
      <c r="A450" s="443" t="s">
        <v>15</v>
      </c>
      <c r="B450" s="314">
        <f t="shared" si="25"/>
        <v>23044.742017</v>
      </c>
      <c r="C450" s="314">
        <v>8639.2673890000005</v>
      </c>
      <c r="D450" s="314">
        <v>1433.860025</v>
      </c>
      <c r="E450" s="314">
        <v>3070.4093400000002</v>
      </c>
      <c r="F450" s="314">
        <v>1915.0481090000001</v>
      </c>
      <c r="G450" s="314">
        <v>538.29279799999995</v>
      </c>
      <c r="H450" s="314">
        <v>2866.1435729999998</v>
      </c>
      <c r="I450" s="314">
        <v>0</v>
      </c>
      <c r="J450" s="314">
        <v>11.912815999999999</v>
      </c>
      <c r="K450" s="314">
        <v>2929.9558010000001</v>
      </c>
      <c r="L450" s="316">
        <v>1639.8521659999999</v>
      </c>
      <c r="M450" s="327"/>
    </row>
    <row r="451" spans="1:13" s="321" customFormat="1" ht="9" customHeight="1">
      <c r="A451" s="443" t="s">
        <v>16</v>
      </c>
      <c r="B451" s="314">
        <f t="shared" si="25"/>
        <v>40641.194009999999</v>
      </c>
      <c r="C451" s="314">
        <v>14561.853778000001</v>
      </c>
      <c r="D451" s="314">
        <v>1827.550567</v>
      </c>
      <c r="E451" s="314">
        <v>5348.4442300000001</v>
      </c>
      <c r="F451" s="314">
        <v>4416.3825550000001</v>
      </c>
      <c r="G451" s="314">
        <v>1032.0650539999999</v>
      </c>
      <c r="H451" s="314">
        <v>6838.8662709999999</v>
      </c>
      <c r="I451" s="329">
        <v>0</v>
      </c>
      <c r="J451" s="314">
        <v>0.68555999999999995</v>
      </c>
      <c r="K451" s="314">
        <v>3173.7226019999998</v>
      </c>
      <c r="L451" s="304">
        <v>3441.6233929999999</v>
      </c>
      <c r="M451" s="327"/>
    </row>
    <row r="452" spans="1:13" s="321" customFormat="1" ht="9" customHeight="1">
      <c r="A452" s="443" t="s">
        <v>17</v>
      </c>
      <c r="B452" s="314">
        <f t="shared" si="25"/>
        <v>11228.760378999998</v>
      </c>
      <c r="C452" s="314">
        <v>3289.5032729999998</v>
      </c>
      <c r="D452" s="314">
        <v>677.92481599999996</v>
      </c>
      <c r="E452" s="314">
        <v>1187.6403130000001</v>
      </c>
      <c r="F452" s="314">
        <v>875.65459699999997</v>
      </c>
      <c r="G452" s="314">
        <v>283.00729699999999</v>
      </c>
      <c r="H452" s="314">
        <v>4230.2939319999996</v>
      </c>
      <c r="I452" s="314">
        <v>0</v>
      </c>
      <c r="J452" s="329">
        <v>0.43004500000000001</v>
      </c>
      <c r="K452" s="314">
        <v>373.52617600000002</v>
      </c>
      <c r="L452" s="304">
        <v>310.77992999999998</v>
      </c>
      <c r="M452" s="327"/>
    </row>
    <row r="453" spans="1:13" s="321" customFormat="1" ht="9" customHeight="1">
      <c r="A453" s="440" t="s">
        <v>18</v>
      </c>
      <c r="B453" s="328">
        <f t="shared" si="25"/>
        <v>5977.1272040000003</v>
      </c>
      <c r="C453" s="328">
        <v>1651.4593669999999</v>
      </c>
      <c r="D453" s="328">
        <v>191.224558</v>
      </c>
      <c r="E453" s="328">
        <v>424.18728599999997</v>
      </c>
      <c r="F453" s="328">
        <v>576.37998100000004</v>
      </c>
      <c r="G453" s="328">
        <v>203.87219099999999</v>
      </c>
      <c r="H453" s="328">
        <v>2661.6759980000002</v>
      </c>
      <c r="I453" s="328">
        <v>0</v>
      </c>
      <c r="J453" s="328">
        <v>0.54776800000000003</v>
      </c>
      <c r="K453" s="328">
        <v>102.282957</v>
      </c>
      <c r="L453" s="323">
        <v>165.49709799999999</v>
      </c>
      <c r="M453" s="327"/>
    </row>
    <row r="454" spans="1:13" s="321" customFormat="1" ht="9" customHeight="1">
      <c r="A454" s="443" t="s">
        <v>19</v>
      </c>
      <c r="B454" s="314">
        <f t="shared" si="25"/>
        <v>4129.9796900000001</v>
      </c>
      <c r="C454" s="314">
        <v>1292.8102200000001</v>
      </c>
      <c r="D454" s="314">
        <v>196.29698300000001</v>
      </c>
      <c r="E454" s="314">
        <v>339.68384300000002</v>
      </c>
      <c r="F454" s="314">
        <v>390.13079599999998</v>
      </c>
      <c r="G454" s="314">
        <v>45.512003999999997</v>
      </c>
      <c r="H454" s="314">
        <v>1193.7783219999999</v>
      </c>
      <c r="I454" s="314">
        <v>5.3823150000000002</v>
      </c>
      <c r="J454" s="314">
        <v>12.803041</v>
      </c>
      <c r="K454" s="314">
        <v>150.12232599999999</v>
      </c>
      <c r="L454" s="304">
        <v>503.45983999999999</v>
      </c>
      <c r="M454" s="327"/>
    </row>
    <row r="455" spans="1:13" s="321" customFormat="1" ht="9" customHeight="1">
      <c r="A455" s="443" t="s">
        <v>20</v>
      </c>
      <c r="B455" s="314">
        <f t="shared" si="25"/>
        <v>14321.049588000002</v>
      </c>
      <c r="C455" s="314">
        <v>5385.525052</v>
      </c>
      <c r="D455" s="314">
        <v>895.87382100000002</v>
      </c>
      <c r="E455" s="314">
        <v>1953.098896</v>
      </c>
      <c r="F455" s="314">
        <v>807.22397899999999</v>
      </c>
      <c r="G455" s="314">
        <v>406.007229</v>
      </c>
      <c r="H455" s="314">
        <v>3173.0002030000001</v>
      </c>
      <c r="I455" s="314">
        <v>0</v>
      </c>
      <c r="J455" s="314">
        <v>35.324350000000003</v>
      </c>
      <c r="K455" s="314">
        <v>965.85945100000004</v>
      </c>
      <c r="L455" s="304">
        <v>699.13660700000003</v>
      </c>
      <c r="M455" s="327"/>
    </row>
    <row r="456" spans="1:13" s="321" customFormat="1" ht="9" customHeight="1">
      <c r="A456" s="443" t="s">
        <v>21</v>
      </c>
      <c r="B456" s="314">
        <f t="shared" si="25"/>
        <v>5910.8845920000003</v>
      </c>
      <c r="C456" s="314">
        <v>1203.738852</v>
      </c>
      <c r="D456" s="314">
        <v>293.50062800000001</v>
      </c>
      <c r="E456" s="314">
        <v>803.17418199999997</v>
      </c>
      <c r="F456" s="314">
        <v>928.89924900000005</v>
      </c>
      <c r="G456" s="314">
        <v>81.094943999999998</v>
      </c>
      <c r="H456" s="314">
        <v>2087.0427770000001</v>
      </c>
      <c r="I456" s="329">
        <v>0</v>
      </c>
      <c r="J456" s="314">
        <v>0</v>
      </c>
      <c r="K456" s="314">
        <v>144.97475499999999</v>
      </c>
      <c r="L456" s="304">
        <v>368.459205</v>
      </c>
      <c r="M456" s="327"/>
    </row>
    <row r="457" spans="1:13" s="321" customFormat="1" ht="9" customHeight="1">
      <c r="A457" s="440" t="s">
        <v>22</v>
      </c>
      <c r="B457" s="328">
        <f t="shared" si="25"/>
        <v>8704.012705000001</v>
      </c>
      <c r="C457" s="328">
        <v>1492.8960079999999</v>
      </c>
      <c r="D457" s="328">
        <v>332.65816899999999</v>
      </c>
      <c r="E457" s="328">
        <v>1138.0874670000001</v>
      </c>
      <c r="F457" s="328">
        <v>702.24583500000006</v>
      </c>
      <c r="G457" s="328">
        <v>202.521162</v>
      </c>
      <c r="H457" s="328">
        <v>4177.1246199999996</v>
      </c>
      <c r="I457" s="328">
        <v>0</v>
      </c>
      <c r="J457" s="330">
        <v>0.441969</v>
      </c>
      <c r="K457" s="328">
        <v>195.06277900000001</v>
      </c>
      <c r="L457" s="323">
        <v>462.97469599999999</v>
      </c>
      <c r="M457" s="327"/>
    </row>
    <row r="458" spans="1:13" s="321" customFormat="1" ht="9" customHeight="1">
      <c r="A458" s="443" t="s">
        <v>23</v>
      </c>
      <c r="B458" s="314">
        <f t="shared" si="25"/>
        <v>6947.1470769999996</v>
      </c>
      <c r="C458" s="314">
        <v>2157.7651759999999</v>
      </c>
      <c r="D458" s="314">
        <v>209.92004600000001</v>
      </c>
      <c r="E458" s="314">
        <v>653.43080099999997</v>
      </c>
      <c r="F458" s="314">
        <v>593.97700499999996</v>
      </c>
      <c r="G458" s="314">
        <v>60.564633999999998</v>
      </c>
      <c r="H458" s="314">
        <v>2673.1621070000001</v>
      </c>
      <c r="I458" s="314">
        <v>4.1257460000000004</v>
      </c>
      <c r="J458" s="314">
        <v>61.345547000000003</v>
      </c>
      <c r="K458" s="314">
        <v>139.77977200000001</v>
      </c>
      <c r="L458" s="304">
        <v>393.07624299999998</v>
      </c>
      <c r="M458" s="327"/>
    </row>
    <row r="459" spans="1:13" s="321" customFormat="1" ht="9" customHeight="1">
      <c r="A459" s="443" t="s">
        <v>106</v>
      </c>
      <c r="B459" s="314">
        <f t="shared" si="25"/>
        <v>7239.0961929999994</v>
      </c>
      <c r="C459" s="314">
        <v>2405.8442949999999</v>
      </c>
      <c r="D459" s="314">
        <v>717.86560399999996</v>
      </c>
      <c r="E459" s="314">
        <v>1078.0689689999999</v>
      </c>
      <c r="F459" s="314">
        <v>447.96803399999999</v>
      </c>
      <c r="G459" s="314">
        <v>77.643140000000002</v>
      </c>
      <c r="H459" s="314">
        <v>920.12822700000004</v>
      </c>
      <c r="I459" s="314">
        <v>10.397754000000001</v>
      </c>
      <c r="J459" s="314">
        <v>3.8081619999999998</v>
      </c>
      <c r="K459" s="314">
        <v>1533.654376</v>
      </c>
      <c r="L459" s="304">
        <v>43.717632000000002</v>
      </c>
      <c r="M459" s="327"/>
    </row>
    <row r="460" spans="1:13" s="321" customFormat="1" ht="9" customHeight="1">
      <c r="A460" s="443" t="s">
        <v>25</v>
      </c>
      <c r="B460" s="314">
        <f t="shared" si="25"/>
        <v>7140.5404199999994</v>
      </c>
      <c r="C460" s="314">
        <v>2036.200542</v>
      </c>
      <c r="D460" s="314">
        <v>179.53688600000001</v>
      </c>
      <c r="E460" s="314">
        <v>542.93136400000003</v>
      </c>
      <c r="F460" s="314">
        <v>1924.1926020000001</v>
      </c>
      <c r="G460" s="314">
        <v>28.472857000000001</v>
      </c>
      <c r="H460" s="314">
        <v>2077.1009880000001</v>
      </c>
      <c r="I460" s="314">
        <v>2.8269929999999999</v>
      </c>
      <c r="J460" s="314">
        <v>16.941790000000001</v>
      </c>
      <c r="K460" s="314">
        <v>268.67799600000001</v>
      </c>
      <c r="L460" s="304">
        <v>63.658402000000002</v>
      </c>
      <c r="M460" s="327"/>
    </row>
    <row r="461" spans="1:13" s="321" customFormat="1" ht="9" customHeight="1">
      <c r="A461" s="440" t="s">
        <v>26</v>
      </c>
      <c r="B461" s="328">
        <f t="shared" si="25"/>
        <v>7961.3470699999998</v>
      </c>
      <c r="C461" s="328">
        <v>2568.311522</v>
      </c>
      <c r="D461" s="328">
        <v>446.60686299999998</v>
      </c>
      <c r="E461" s="328">
        <v>1357.6091100000001</v>
      </c>
      <c r="F461" s="328">
        <v>782.32787499999995</v>
      </c>
      <c r="G461" s="328">
        <v>178.52630600000001</v>
      </c>
      <c r="H461" s="328">
        <v>2344.904806</v>
      </c>
      <c r="I461" s="328">
        <v>0</v>
      </c>
      <c r="J461" s="328">
        <v>0</v>
      </c>
      <c r="K461" s="328">
        <v>283.060588</v>
      </c>
      <c r="L461" s="318">
        <v>0</v>
      </c>
      <c r="M461" s="327"/>
    </row>
    <row r="462" spans="1:13" s="321" customFormat="1" ht="9" customHeight="1">
      <c r="A462" s="443" t="s">
        <v>27</v>
      </c>
      <c r="B462" s="314">
        <f t="shared" si="25"/>
        <v>8196.6975759999987</v>
      </c>
      <c r="C462" s="314">
        <v>2967.0907560000001</v>
      </c>
      <c r="D462" s="314">
        <v>538.49907700000006</v>
      </c>
      <c r="E462" s="314">
        <v>1219.7846320000001</v>
      </c>
      <c r="F462" s="314">
        <v>884.22315100000003</v>
      </c>
      <c r="G462" s="314">
        <v>321.17942299999999</v>
      </c>
      <c r="H462" s="314">
        <v>1612.4675540000001</v>
      </c>
      <c r="I462" s="314">
        <v>2.2760479999999998</v>
      </c>
      <c r="J462" s="314">
        <v>5.3236340000000002</v>
      </c>
      <c r="K462" s="314">
        <v>301.82587599999999</v>
      </c>
      <c r="L462" s="304">
        <v>344.02742499999999</v>
      </c>
      <c r="M462" s="327"/>
    </row>
    <row r="463" spans="1:13" s="321" customFormat="1" ht="9" customHeight="1">
      <c r="A463" s="443" t="s">
        <v>28</v>
      </c>
      <c r="B463" s="314">
        <f t="shared" si="25"/>
        <v>8413.9162969999998</v>
      </c>
      <c r="C463" s="314">
        <v>2448.6318040000001</v>
      </c>
      <c r="D463" s="314">
        <v>323.91560800000002</v>
      </c>
      <c r="E463" s="314">
        <v>348.38495899999998</v>
      </c>
      <c r="F463" s="314">
        <v>1552.919936</v>
      </c>
      <c r="G463" s="314">
        <v>217.877917</v>
      </c>
      <c r="H463" s="314">
        <v>2034.704696</v>
      </c>
      <c r="I463" s="314">
        <v>0</v>
      </c>
      <c r="J463" s="314">
        <v>561.96963900000003</v>
      </c>
      <c r="K463" s="314">
        <v>142.110173</v>
      </c>
      <c r="L463" s="304">
        <v>783.40156500000001</v>
      </c>
      <c r="M463" s="327"/>
    </row>
    <row r="464" spans="1:13" s="321" customFormat="1" ht="9" customHeight="1">
      <c r="A464" s="443" t="s">
        <v>29</v>
      </c>
      <c r="B464" s="314">
        <f t="shared" si="25"/>
        <v>10029.00081</v>
      </c>
      <c r="C464" s="314">
        <v>1337.576534</v>
      </c>
      <c r="D464" s="314">
        <v>283.26574099999999</v>
      </c>
      <c r="E464" s="314">
        <v>1244.7165970000001</v>
      </c>
      <c r="F464" s="314">
        <v>1289.608493</v>
      </c>
      <c r="G464" s="314">
        <v>280.50654600000001</v>
      </c>
      <c r="H464" s="314">
        <v>3855.5453940000002</v>
      </c>
      <c r="I464" s="329">
        <v>0</v>
      </c>
      <c r="J464" s="314">
        <v>554.21545000000003</v>
      </c>
      <c r="K464" s="314">
        <v>1123.193037</v>
      </c>
      <c r="L464" s="304">
        <v>60.373018000000002</v>
      </c>
      <c r="M464" s="327"/>
    </row>
    <row r="465" spans="1:13" s="321" customFormat="1" ht="9" customHeight="1">
      <c r="A465" s="440" t="s">
        <v>30</v>
      </c>
      <c r="B465" s="328">
        <f t="shared" si="25"/>
        <v>1902.629927</v>
      </c>
      <c r="C465" s="328">
        <v>617.35445300000003</v>
      </c>
      <c r="D465" s="328">
        <v>114.791389</v>
      </c>
      <c r="E465" s="328">
        <v>295.00192299999998</v>
      </c>
      <c r="F465" s="328">
        <v>226.05145899999999</v>
      </c>
      <c r="G465" s="328">
        <v>33.651041999999997</v>
      </c>
      <c r="H465" s="328">
        <v>542.10287100000005</v>
      </c>
      <c r="I465" s="328">
        <v>0</v>
      </c>
      <c r="J465" s="328">
        <v>0</v>
      </c>
      <c r="K465" s="328">
        <v>0.55000000000000004</v>
      </c>
      <c r="L465" s="323">
        <v>73.12679</v>
      </c>
      <c r="M465" s="327"/>
    </row>
    <row r="466" spans="1:13" s="321" customFormat="1" ht="9" customHeight="1">
      <c r="A466" s="443" t="s">
        <v>31</v>
      </c>
      <c r="B466" s="329">
        <f t="shared" si="25"/>
        <v>17601.040152000001</v>
      </c>
      <c r="C466" s="314">
        <v>4271.1495860000005</v>
      </c>
      <c r="D466" s="314">
        <v>755.988789</v>
      </c>
      <c r="E466" s="314">
        <v>2127.2234800000001</v>
      </c>
      <c r="F466" s="314">
        <v>1296.865904</v>
      </c>
      <c r="G466" s="314">
        <v>185.458991</v>
      </c>
      <c r="H466" s="314">
        <v>7504.0276549999999</v>
      </c>
      <c r="I466" s="314">
        <v>1.2762819999999999</v>
      </c>
      <c r="J466" s="314">
        <v>42.377454999999998</v>
      </c>
      <c r="K466" s="314">
        <v>1139.342893</v>
      </c>
      <c r="L466" s="304">
        <v>277.329117</v>
      </c>
      <c r="M466" s="327"/>
    </row>
    <row r="467" spans="1:13" s="321" customFormat="1" ht="9" customHeight="1">
      <c r="A467" s="443" t="s">
        <v>32</v>
      </c>
      <c r="B467" s="314">
        <f t="shared" si="25"/>
        <v>4709.2015809999994</v>
      </c>
      <c r="C467" s="314">
        <v>1418.2881709999999</v>
      </c>
      <c r="D467" s="314">
        <v>267.89991900000001</v>
      </c>
      <c r="E467" s="314">
        <v>352.33917600000001</v>
      </c>
      <c r="F467" s="314">
        <v>557.00841000000003</v>
      </c>
      <c r="G467" s="314">
        <v>52.586810999999997</v>
      </c>
      <c r="H467" s="314">
        <v>1473.3050499999999</v>
      </c>
      <c r="I467" s="329">
        <v>0</v>
      </c>
      <c r="J467" s="314">
        <v>49.894953999999998</v>
      </c>
      <c r="K467" s="314">
        <v>142.50697099999999</v>
      </c>
      <c r="L467" s="304">
        <v>395.372119</v>
      </c>
      <c r="M467" s="327"/>
    </row>
    <row r="468" spans="1:13" s="321" customFormat="1" ht="9" customHeight="1">
      <c r="A468" s="443" t="s">
        <v>33</v>
      </c>
      <c r="B468" s="329">
        <f t="shared" si="25"/>
        <v>4922.8904070000008</v>
      </c>
      <c r="C468" s="314">
        <v>1583.4689940000001</v>
      </c>
      <c r="D468" s="314">
        <v>207.042663</v>
      </c>
      <c r="E468" s="314">
        <v>468.54323299999999</v>
      </c>
      <c r="F468" s="314">
        <v>306.44637299999999</v>
      </c>
      <c r="G468" s="314">
        <v>54.770384</v>
      </c>
      <c r="H468" s="314">
        <v>1954.051976</v>
      </c>
      <c r="I468" s="314">
        <v>0</v>
      </c>
      <c r="J468" s="314">
        <v>0.67420000000000002</v>
      </c>
      <c r="K468" s="314">
        <v>340.10790300000002</v>
      </c>
      <c r="L468" s="304">
        <v>7.784681</v>
      </c>
      <c r="M468" s="327"/>
    </row>
    <row r="469" spans="1:13" s="321" customFormat="1" ht="9" customHeight="1">
      <c r="A469" s="443"/>
      <c r="B469" s="315"/>
      <c r="C469" s="315"/>
      <c r="D469" s="315"/>
      <c r="E469" s="315"/>
      <c r="F469" s="315"/>
      <c r="G469" s="315"/>
      <c r="H469" s="315"/>
      <c r="I469" s="315"/>
      <c r="J469" s="315"/>
      <c r="K469" s="315"/>
      <c r="L469" s="315"/>
      <c r="M469" s="315"/>
    </row>
    <row r="470" spans="1:13" s="321" customFormat="1" ht="9" customHeight="1">
      <c r="A470" s="333">
        <v>2011</v>
      </c>
      <c r="B470" s="407"/>
      <c r="C470" s="407"/>
      <c r="D470" s="407"/>
      <c r="E470" s="407"/>
      <c r="F470" s="407"/>
      <c r="G470" s="407"/>
      <c r="H470" s="407"/>
      <c r="I470" s="407"/>
      <c r="J470" s="407"/>
      <c r="K470" s="407"/>
      <c r="L470" s="407"/>
      <c r="M470" s="410"/>
    </row>
    <row r="471" spans="1:13" s="321" customFormat="1" ht="9" customHeight="1">
      <c r="A471" s="333" t="s">
        <v>1</v>
      </c>
      <c r="B471" s="407">
        <f>SUM(B473:B503)</f>
        <v>312084.52441199997</v>
      </c>
      <c r="C471" s="407">
        <f t="shared" ref="C471:L471" si="26">SUM(C473:C503)</f>
        <v>96703.459811000008</v>
      </c>
      <c r="D471" s="407">
        <f t="shared" si="26"/>
        <v>15112.873295000001</v>
      </c>
      <c r="E471" s="407">
        <f t="shared" si="26"/>
        <v>36031.105667999997</v>
      </c>
      <c r="F471" s="407">
        <f t="shared" si="26"/>
        <v>32315.092481000003</v>
      </c>
      <c r="G471" s="407">
        <f t="shared" si="26"/>
        <v>5331.2809390000002</v>
      </c>
      <c r="H471" s="407">
        <f t="shared" si="26"/>
        <v>86441.011293000003</v>
      </c>
      <c r="I471" s="407">
        <f t="shared" si="26"/>
        <v>26.443529999999999</v>
      </c>
      <c r="J471" s="407">
        <f t="shared" si="26"/>
        <v>2674.807918</v>
      </c>
      <c r="K471" s="407">
        <f t="shared" si="26"/>
        <v>16678.094431000001</v>
      </c>
      <c r="L471" s="407">
        <f t="shared" si="26"/>
        <v>20770.355046000001</v>
      </c>
      <c r="M471" s="410"/>
    </row>
    <row r="472" spans="1:13" s="321" customFormat="1" ht="3.6" customHeight="1">
      <c r="A472" s="333"/>
      <c r="B472" s="407"/>
      <c r="C472" s="407"/>
      <c r="D472" s="407"/>
      <c r="E472" s="407"/>
      <c r="F472" s="407"/>
      <c r="G472" s="407"/>
      <c r="H472" s="407"/>
      <c r="I472" s="407"/>
      <c r="J472" s="407"/>
      <c r="K472" s="407"/>
      <c r="L472" s="304"/>
      <c r="M472" s="410"/>
    </row>
    <row r="473" spans="1:13" s="321" customFormat="1" ht="9" customHeight="1">
      <c r="A473" s="443" t="s">
        <v>104</v>
      </c>
      <c r="B473" s="314">
        <f>SUM(C473:L473)</f>
        <v>3787.6625730000005</v>
      </c>
      <c r="C473" s="314">
        <v>1366.419245</v>
      </c>
      <c r="D473" s="314">
        <v>158.189504</v>
      </c>
      <c r="E473" s="314">
        <v>354.73290300000002</v>
      </c>
      <c r="F473" s="314">
        <v>414.77835299999998</v>
      </c>
      <c r="G473" s="314">
        <v>81.973371999999998</v>
      </c>
      <c r="H473" s="314">
        <v>966.511617</v>
      </c>
      <c r="I473" s="314">
        <v>0</v>
      </c>
      <c r="J473" s="329">
        <v>9.2800000000000001E-3</v>
      </c>
      <c r="K473" s="314">
        <v>3.9810240000000001</v>
      </c>
      <c r="L473" s="304">
        <v>441.067275</v>
      </c>
      <c r="M473" s="327"/>
    </row>
    <row r="474" spans="1:13" s="321" customFormat="1" ht="9" customHeight="1">
      <c r="A474" s="443" t="s">
        <v>3</v>
      </c>
      <c r="B474" s="314">
        <f t="shared" ref="B474:B503" si="27">SUM(C474:L474)</f>
        <v>13307.248185</v>
      </c>
      <c r="C474" s="314">
        <v>5147.1797159999996</v>
      </c>
      <c r="D474" s="314">
        <v>479.49501800000002</v>
      </c>
      <c r="E474" s="314">
        <v>965.27883799999995</v>
      </c>
      <c r="F474" s="314">
        <v>467.903368</v>
      </c>
      <c r="G474" s="314">
        <v>126.44314900000001</v>
      </c>
      <c r="H474" s="314">
        <v>4050.189132</v>
      </c>
      <c r="I474" s="314">
        <v>0</v>
      </c>
      <c r="J474" s="329">
        <v>37.271248999999997</v>
      </c>
      <c r="K474" s="314">
        <v>737.73093200000005</v>
      </c>
      <c r="L474" s="304">
        <v>1295.756783</v>
      </c>
      <c r="M474" s="327"/>
    </row>
    <row r="475" spans="1:13" s="321" customFormat="1" ht="9" customHeight="1">
      <c r="A475" s="443" t="s">
        <v>105</v>
      </c>
      <c r="B475" s="314">
        <f t="shared" si="27"/>
        <v>2934.5022029999996</v>
      </c>
      <c r="C475" s="314">
        <v>1639.68821</v>
      </c>
      <c r="D475" s="314">
        <v>199.59041300000001</v>
      </c>
      <c r="E475" s="314">
        <v>270.009794</v>
      </c>
      <c r="F475" s="314">
        <v>136.893732</v>
      </c>
      <c r="G475" s="314">
        <v>39.740575</v>
      </c>
      <c r="H475" s="314">
        <v>291.10531500000002</v>
      </c>
      <c r="I475" s="314">
        <v>0</v>
      </c>
      <c r="J475" s="329">
        <v>10.755526</v>
      </c>
      <c r="K475" s="314">
        <v>292.67933299999999</v>
      </c>
      <c r="L475" s="304">
        <v>54.039304999999999</v>
      </c>
      <c r="M475" s="327"/>
    </row>
    <row r="476" spans="1:13" s="321" customFormat="1" ht="9" customHeight="1">
      <c r="A476" s="440" t="s">
        <v>5</v>
      </c>
      <c r="B476" s="328">
        <f t="shared" si="27"/>
        <v>3924.9309480000002</v>
      </c>
      <c r="C476" s="328">
        <v>1378.57503</v>
      </c>
      <c r="D476" s="328">
        <v>150.37102200000001</v>
      </c>
      <c r="E476" s="328">
        <v>483.783322</v>
      </c>
      <c r="F476" s="328">
        <v>705.46382500000004</v>
      </c>
      <c r="G476" s="328">
        <v>19.459119000000001</v>
      </c>
      <c r="H476" s="328">
        <v>976.959202</v>
      </c>
      <c r="I476" s="328">
        <v>0</v>
      </c>
      <c r="J476" s="330">
        <v>11.337033</v>
      </c>
      <c r="K476" s="328">
        <v>196.295906</v>
      </c>
      <c r="L476" s="323">
        <v>2.6864889999999999</v>
      </c>
      <c r="M476" s="327"/>
    </row>
    <row r="477" spans="1:13" s="321" customFormat="1" ht="9" customHeight="1">
      <c r="A477" s="443" t="s">
        <v>6</v>
      </c>
      <c r="B477" s="314">
        <f t="shared" si="27"/>
        <v>7193.7699680000014</v>
      </c>
      <c r="C477" s="314">
        <v>2373.5534830000001</v>
      </c>
      <c r="D477" s="314">
        <v>476.58257300000002</v>
      </c>
      <c r="E477" s="314">
        <v>1414.523936</v>
      </c>
      <c r="F477" s="314">
        <v>808.57846800000004</v>
      </c>
      <c r="G477" s="314">
        <v>250.271851</v>
      </c>
      <c r="H477" s="314">
        <v>1433.0107720000001</v>
      </c>
      <c r="I477" s="314">
        <v>0</v>
      </c>
      <c r="J477" s="329">
        <v>84.917742000000004</v>
      </c>
      <c r="K477" s="314">
        <v>157.17288600000001</v>
      </c>
      <c r="L477" s="304">
        <v>195.15825699999999</v>
      </c>
      <c r="M477" s="327"/>
    </row>
    <row r="478" spans="1:13" s="321" customFormat="1" ht="9" customHeight="1">
      <c r="A478" s="443" t="s">
        <v>7</v>
      </c>
      <c r="B478" s="314">
        <f t="shared" si="27"/>
        <v>2477.758002</v>
      </c>
      <c r="C478" s="314">
        <v>1099.497672</v>
      </c>
      <c r="D478" s="314">
        <v>139.92679000000001</v>
      </c>
      <c r="E478" s="314">
        <v>180.78739300000001</v>
      </c>
      <c r="F478" s="314">
        <v>308.908477</v>
      </c>
      <c r="G478" s="314">
        <v>18.66159</v>
      </c>
      <c r="H478" s="314">
        <v>615.500405</v>
      </c>
      <c r="I478" s="314">
        <v>0</v>
      </c>
      <c r="J478" s="329">
        <v>8.5257719999999999</v>
      </c>
      <c r="K478" s="314">
        <v>97.089297000000002</v>
      </c>
      <c r="L478" s="304">
        <v>8.8606060000000006</v>
      </c>
      <c r="M478" s="327"/>
    </row>
    <row r="479" spans="1:13" s="321" customFormat="1" ht="9" customHeight="1">
      <c r="A479" s="443" t="s">
        <v>8</v>
      </c>
      <c r="B479" s="314">
        <f t="shared" si="27"/>
        <v>14039.292392000001</v>
      </c>
      <c r="C479" s="314">
        <v>2830.9856920000002</v>
      </c>
      <c r="D479" s="314">
        <v>676.783998</v>
      </c>
      <c r="E479" s="314">
        <v>1121.654714</v>
      </c>
      <c r="F479" s="314">
        <v>1068.581267</v>
      </c>
      <c r="G479" s="314">
        <v>157.02131700000001</v>
      </c>
      <c r="H479" s="314">
        <v>5272.3306199999997</v>
      </c>
      <c r="I479" s="314">
        <v>0</v>
      </c>
      <c r="J479" s="329">
        <v>0</v>
      </c>
      <c r="K479" s="314">
        <v>471.96055699999999</v>
      </c>
      <c r="L479" s="304">
        <v>2439.9742270000002</v>
      </c>
      <c r="M479" s="327"/>
    </row>
    <row r="480" spans="1:13" s="321" customFormat="1" ht="9" customHeight="1">
      <c r="A480" s="440" t="s">
        <v>9</v>
      </c>
      <c r="B480" s="328">
        <f t="shared" si="27"/>
        <v>8991.6031860000003</v>
      </c>
      <c r="C480" s="328">
        <v>2423.134082</v>
      </c>
      <c r="D480" s="328">
        <v>372.78829200000001</v>
      </c>
      <c r="E480" s="328">
        <v>1082.2135229999999</v>
      </c>
      <c r="F480" s="328">
        <v>836.38773200000003</v>
      </c>
      <c r="G480" s="328">
        <v>0.85946800000000001</v>
      </c>
      <c r="H480" s="328">
        <v>3780.5593180000001</v>
      </c>
      <c r="I480" s="328">
        <v>0</v>
      </c>
      <c r="J480" s="330">
        <v>0.76789799999999997</v>
      </c>
      <c r="K480" s="328">
        <v>167.35475099999999</v>
      </c>
      <c r="L480" s="323">
        <v>327.53812199999999</v>
      </c>
      <c r="M480" s="327"/>
    </row>
    <row r="481" spans="1:13" s="321" customFormat="1" ht="9" customHeight="1">
      <c r="A481" s="443" t="s">
        <v>11</v>
      </c>
      <c r="B481" s="314">
        <f t="shared" si="27"/>
        <v>4993.0837780000002</v>
      </c>
      <c r="C481" s="314">
        <v>1607.9091020000001</v>
      </c>
      <c r="D481" s="314">
        <v>223.54667799999999</v>
      </c>
      <c r="E481" s="314">
        <v>873.46215900000004</v>
      </c>
      <c r="F481" s="314">
        <v>553.77661599999999</v>
      </c>
      <c r="G481" s="314">
        <v>100.84353299999999</v>
      </c>
      <c r="H481" s="314">
        <v>1182.240082</v>
      </c>
      <c r="I481" s="314">
        <v>0</v>
      </c>
      <c r="J481" s="329">
        <v>0</v>
      </c>
      <c r="K481" s="314">
        <v>344.43397800000002</v>
      </c>
      <c r="L481" s="304">
        <v>106.87163</v>
      </c>
      <c r="M481" s="327"/>
    </row>
    <row r="482" spans="1:13" s="321" customFormat="1" ht="9" customHeight="1">
      <c r="A482" s="443" t="s">
        <v>12</v>
      </c>
      <c r="B482" s="314">
        <f t="shared" si="27"/>
        <v>15898.467517999999</v>
      </c>
      <c r="C482" s="314">
        <v>4207.05339</v>
      </c>
      <c r="D482" s="314">
        <v>754.76147700000001</v>
      </c>
      <c r="E482" s="314">
        <v>1145.293242</v>
      </c>
      <c r="F482" s="314">
        <v>1914.436651</v>
      </c>
      <c r="G482" s="314">
        <v>298.67275599999999</v>
      </c>
      <c r="H482" s="314">
        <v>4315.5265490000002</v>
      </c>
      <c r="I482" s="329">
        <v>0</v>
      </c>
      <c r="J482" s="329">
        <v>220.597129</v>
      </c>
      <c r="K482" s="314">
        <v>133.56649100000001</v>
      </c>
      <c r="L482" s="304">
        <v>2908.5598329999998</v>
      </c>
      <c r="M482" s="327"/>
    </row>
    <row r="483" spans="1:13" s="321" customFormat="1" ht="9" customHeight="1">
      <c r="A483" s="443" t="s">
        <v>13</v>
      </c>
      <c r="B483" s="314">
        <f t="shared" si="27"/>
        <v>9867.7107410000008</v>
      </c>
      <c r="C483" s="314">
        <v>2548.3328080000001</v>
      </c>
      <c r="D483" s="314">
        <v>369.70912700000002</v>
      </c>
      <c r="E483" s="314">
        <v>458.86695300000002</v>
      </c>
      <c r="F483" s="314">
        <v>489.187074</v>
      </c>
      <c r="G483" s="314">
        <v>91.952995000000001</v>
      </c>
      <c r="H483" s="314">
        <v>4578.5351479999999</v>
      </c>
      <c r="I483" s="314">
        <v>2.6251419999999999</v>
      </c>
      <c r="J483" s="329">
        <v>181.108586</v>
      </c>
      <c r="K483" s="314">
        <v>373.77807200000001</v>
      </c>
      <c r="L483" s="304">
        <v>773.61483599999997</v>
      </c>
      <c r="M483" s="327"/>
    </row>
    <row r="484" spans="1:13" s="321" customFormat="1" ht="9" customHeight="1">
      <c r="A484" s="440" t="s">
        <v>14</v>
      </c>
      <c r="B484" s="328">
        <f t="shared" si="27"/>
        <v>6267.7360809999991</v>
      </c>
      <c r="C484" s="328">
        <v>1886.9446170000001</v>
      </c>
      <c r="D484" s="328">
        <v>294.29399999999998</v>
      </c>
      <c r="E484" s="328">
        <v>440.37887499999999</v>
      </c>
      <c r="F484" s="328">
        <v>636.170346</v>
      </c>
      <c r="G484" s="328">
        <v>48.215912000000003</v>
      </c>
      <c r="H484" s="328">
        <v>2583.385389</v>
      </c>
      <c r="I484" s="328">
        <v>0</v>
      </c>
      <c r="J484" s="330">
        <v>3.797968</v>
      </c>
      <c r="K484" s="328">
        <v>127.469504</v>
      </c>
      <c r="L484" s="318">
        <v>247.07946999999999</v>
      </c>
      <c r="M484" s="327"/>
    </row>
    <row r="485" spans="1:13" s="321" customFormat="1" ht="9" customHeight="1">
      <c r="A485" s="443" t="s">
        <v>15</v>
      </c>
      <c r="B485" s="314">
        <f t="shared" si="27"/>
        <v>22598.846986</v>
      </c>
      <c r="C485" s="314">
        <v>9381.0698730000004</v>
      </c>
      <c r="D485" s="314">
        <v>1692.2053550000001</v>
      </c>
      <c r="E485" s="314">
        <v>3783.9739810000001</v>
      </c>
      <c r="F485" s="314">
        <v>2286.0785329999999</v>
      </c>
      <c r="G485" s="314">
        <v>116.563844</v>
      </c>
      <c r="H485" s="314">
        <v>695.63368600000001</v>
      </c>
      <c r="I485" s="314">
        <v>1.951149</v>
      </c>
      <c r="J485" s="329">
        <v>18.621749999999999</v>
      </c>
      <c r="K485" s="314">
        <v>2365.2181139999998</v>
      </c>
      <c r="L485" s="316">
        <v>2257.5307010000001</v>
      </c>
      <c r="M485" s="327"/>
    </row>
    <row r="486" spans="1:13" s="321" customFormat="1" ht="9" customHeight="1">
      <c r="A486" s="443" t="s">
        <v>16</v>
      </c>
      <c r="B486" s="314">
        <f t="shared" si="27"/>
        <v>46472.224943000001</v>
      </c>
      <c r="C486" s="314">
        <v>15764.728974</v>
      </c>
      <c r="D486" s="314">
        <v>1926.8494679999999</v>
      </c>
      <c r="E486" s="314">
        <v>5557.8290360000001</v>
      </c>
      <c r="F486" s="314">
        <v>5491.7443460000004</v>
      </c>
      <c r="G486" s="314">
        <v>860.33966999999996</v>
      </c>
      <c r="H486" s="314">
        <v>9529.3166010000004</v>
      </c>
      <c r="I486" s="329">
        <v>0</v>
      </c>
      <c r="J486" s="329">
        <v>0</v>
      </c>
      <c r="K486" s="314">
        <v>4382.8981460000005</v>
      </c>
      <c r="L486" s="304">
        <v>2958.5187019999998</v>
      </c>
      <c r="M486" s="327"/>
    </row>
    <row r="487" spans="1:13" s="321" customFormat="1" ht="9" customHeight="1">
      <c r="A487" s="443" t="s">
        <v>17</v>
      </c>
      <c r="B487" s="314">
        <f t="shared" si="27"/>
        <v>12398.652325999998</v>
      </c>
      <c r="C487" s="314">
        <v>3529.5251509999998</v>
      </c>
      <c r="D487" s="314">
        <v>747.925343</v>
      </c>
      <c r="E487" s="314">
        <v>1254.535496</v>
      </c>
      <c r="F487" s="314">
        <v>797.12171000000001</v>
      </c>
      <c r="G487" s="314">
        <v>130.868289</v>
      </c>
      <c r="H487" s="314">
        <v>5039.822537</v>
      </c>
      <c r="I487" s="314">
        <v>7.7752150000000002</v>
      </c>
      <c r="J487" s="329">
        <v>0.38167099999999998</v>
      </c>
      <c r="K487" s="314">
        <v>516.41836599999999</v>
      </c>
      <c r="L487" s="304">
        <v>374.278548</v>
      </c>
      <c r="M487" s="327"/>
    </row>
    <row r="488" spans="1:13" s="321" customFormat="1" ht="9" customHeight="1">
      <c r="A488" s="440" t="s">
        <v>18</v>
      </c>
      <c r="B488" s="328">
        <f t="shared" si="27"/>
        <v>6677.4044439999989</v>
      </c>
      <c r="C488" s="328">
        <v>1759.815963</v>
      </c>
      <c r="D488" s="328">
        <v>252.73542</v>
      </c>
      <c r="E488" s="328">
        <v>656.09051999999997</v>
      </c>
      <c r="F488" s="328">
        <v>572.89525100000003</v>
      </c>
      <c r="G488" s="328">
        <v>157.59325799999999</v>
      </c>
      <c r="H488" s="328">
        <v>2980.0129889999998</v>
      </c>
      <c r="I488" s="328">
        <v>0</v>
      </c>
      <c r="J488" s="330">
        <v>0.28317999999999999</v>
      </c>
      <c r="K488" s="328">
        <v>135.02269999999999</v>
      </c>
      <c r="L488" s="323">
        <v>162.955163</v>
      </c>
      <c r="M488" s="327"/>
    </row>
    <row r="489" spans="1:13" s="321" customFormat="1" ht="9" customHeight="1">
      <c r="A489" s="443" t="s">
        <v>19</v>
      </c>
      <c r="B489" s="314">
        <f t="shared" si="27"/>
        <v>4710.0941549999998</v>
      </c>
      <c r="C489" s="314">
        <v>1531.988625</v>
      </c>
      <c r="D489" s="314">
        <v>211.226584</v>
      </c>
      <c r="E489" s="314">
        <v>301.22970700000002</v>
      </c>
      <c r="F489" s="314">
        <v>319.64193599999999</v>
      </c>
      <c r="G489" s="314">
        <v>92.258082000000002</v>
      </c>
      <c r="H489" s="314">
        <v>1121.1788529999999</v>
      </c>
      <c r="I489" s="314">
        <v>0</v>
      </c>
      <c r="J489" s="329">
        <v>0</v>
      </c>
      <c r="K489" s="314">
        <v>640.65894000000003</v>
      </c>
      <c r="L489" s="304">
        <v>491.911428</v>
      </c>
      <c r="M489" s="327"/>
    </row>
    <row r="490" spans="1:13" s="321" customFormat="1" ht="9" customHeight="1">
      <c r="A490" s="443" t="s">
        <v>20</v>
      </c>
      <c r="B490" s="314">
        <f t="shared" si="27"/>
        <v>16483.555050999999</v>
      </c>
      <c r="C490" s="314">
        <v>5680.7366860000002</v>
      </c>
      <c r="D490" s="314">
        <v>1002.572256</v>
      </c>
      <c r="E490" s="314">
        <v>2336.0168589999998</v>
      </c>
      <c r="F490" s="314">
        <v>975.82395599999995</v>
      </c>
      <c r="G490" s="314">
        <v>227.478397</v>
      </c>
      <c r="H490" s="314">
        <v>4700.0414479999999</v>
      </c>
      <c r="I490" s="314">
        <v>0</v>
      </c>
      <c r="J490" s="329">
        <v>76.278169000000005</v>
      </c>
      <c r="K490" s="314">
        <v>1068.076071</v>
      </c>
      <c r="L490" s="304">
        <v>416.53120899999999</v>
      </c>
      <c r="M490" s="327"/>
    </row>
    <row r="491" spans="1:13" s="321" customFormat="1" ht="9" customHeight="1">
      <c r="A491" s="443" t="s">
        <v>21</v>
      </c>
      <c r="B491" s="314">
        <f t="shared" si="27"/>
        <v>10004.853372000001</v>
      </c>
      <c r="C491" s="314">
        <v>2336.7273369999998</v>
      </c>
      <c r="D491" s="314">
        <v>476.01087100000001</v>
      </c>
      <c r="E491" s="314">
        <v>1474.612329</v>
      </c>
      <c r="F491" s="314">
        <v>168.720586</v>
      </c>
      <c r="G491" s="314">
        <v>245.989799</v>
      </c>
      <c r="H491" s="314">
        <v>3376.041663</v>
      </c>
      <c r="I491" s="329">
        <v>0</v>
      </c>
      <c r="J491" s="329">
        <v>836.81897800000002</v>
      </c>
      <c r="K491" s="314">
        <v>52.963847000000001</v>
      </c>
      <c r="L491" s="304">
        <v>1036.9679619999999</v>
      </c>
      <c r="M491" s="327"/>
    </row>
    <row r="492" spans="1:13" s="321" customFormat="1" ht="9" customHeight="1">
      <c r="A492" s="440" t="s">
        <v>22</v>
      </c>
      <c r="B492" s="328">
        <f t="shared" si="27"/>
        <v>6089.9645799999989</v>
      </c>
      <c r="C492" s="328">
        <v>1417.0497660000001</v>
      </c>
      <c r="D492" s="328">
        <v>254.11728600000001</v>
      </c>
      <c r="E492" s="328">
        <v>878.66924800000004</v>
      </c>
      <c r="F492" s="328">
        <v>827.34943599999997</v>
      </c>
      <c r="G492" s="328">
        <v>118.249449</v>
      </c>
      <c r="H492" s="328">
        <v>1383.9485500000001</v>
      </c>
      <c r="I492" s="328">
        <v>0</v>
      </c>
      <c r="J492" s="330">
        <v>363.07007399999998</v>
      </c>
      <c r="K492" s="328">
        <v>66.307405000000003</v>
      </c>
      <c r="L492" s="323">
        <v>781.20336599999996</v>
      </c>
      <c r="M492" s="327"/>
    </row>
    <row r="493" spans="1:13" s="321" customFormat="1" ht="9" customHeight="1">
      <c r="A493" s="443" t="s">
        <v>23</v>
      </c>
      <c r="B493" s="314">
        <f t="shared" si="27"/>
        <v>7652.6165169999995</v>
      </c>
      <c r="C493" s="314">
        <v>2515.106182</v>
      </c>
      <c r="D493" s="314">
        <v>288.83135499999997</v>
      </c>
      <c r="E493" s="314">
        <v>762.61921099999995</v>
      </c>
      <c r="F493" s="314">
        <v>592.63171199999999</v>
      </c>
      <c r="G493" s="314">
        <v>93.825333000000001</v>
      </c>
      <c r="H493" s="314">
        <v>2767.8432819999998</v>
      </c>
      <c r="I493" s="314">
        <v>0.50548300000000002</v>
      </c>
      <c r="J493" s="329">
        <v>30.179112</v>
      </c>
      <c r="K493" s="314">
        <v>351.63279699999998</v>
      </c>
      <c r="L493" s="304">
        <v>249.44204999999999</v>
      </c>
      <c r="M493" s="327"/>
    </row>
    <row r="494" spans="1:13" s="321" customFormat="1" ht="9" customHeight="1">
      <c r="A494" s="443" t="s">
        <v>106</v>
      </c>
      <c r="B494" s="314">
        <f t="shared" si="27"/>
        <v>6857.1540720000003</v>
      </c>
      <c r="C494" s="314">
        <v>2727.2026329999999</v>
      </c>
      <c r="D494" s="314">
        <v>439.21667300000001</v>
      </c>
      <c r="E494" s="314">
        <v>1135.7167219999999</v>
      </c>
      <c r="F494" s="314">
        <v>425.76097600000003</v>
      </c>
      <c r="G494" s="314">
        <v>441.310092</v>
      </c>
      <c r="H494" s="314">
        <v>989.01475700000003</v>
      </c>
      <c r="I494" s="314">
        <v>9.9138909999999996</v>
      </c>
      <c r="J494" s="329">
        <v>7.2198589999999996</v>
      </c>
      <c r="K494" s="314">
        <v>609.17825100000005</v>
      </c>
      <c r="L494" s="304">
        <v>72.620217999999994</v>
      </c>
      <c r="M494" s="327"/>
    </row>
    <row r="495" spans="1:13" s="321" customFormat="1" ht="9" customHeight="1">
      <c r="A495" s="443" t="s">
        <v>25</v>
      </c>
      <c r="B495" s="314">
        <f t="shared" si="27"/>
        <v>8855.1297729999987</v>
      </c>
      <c r="C495" s="314">
        <v>2191.8075869999998</v>
      </c>
      <c r="D495" s="314">
        <v>195.79285999999999</v>
      </c>
      <c r="E495" s="314">
        <v>613.89046299999995</v>
      </c>
      <c r="F495" s="314">
        <v>1721.0861520000001</v>
      </c>
      <c r="G495" s="314">
        <v>33.399540000000002</v>
      </c>
      <c r="H495" s="314">
        <v>3094.2454200000002</v>
      </c>
      <c r="I495" s="314">
        <v>2.16804</v>
      </c>
      <c r="J495" s="329">
        <v>87.301968000000002</v>
      </c>
      <c r="K495" s="314">
        <v>809.34653600000001</v>
      </c>
      <c r="L495" s="304">
        <v>106.091207</v>
      </c>
      <c r="M495" s="327"/>
    </row>
    <row r="496" spans="1:13" s="321" customFormat="1" ht="9" customHeight="1">
      <c r="A496" s="440" t="s">
        <v>26</v>
      </c>
      <c r="B496" s="328">
        <f t="shared" si="27"/>
        <v>7685.3286309999994</v>
      </c>
      <c r="C496" s="328">
        <v>2766.3946030000002</v>
      </c>
      <c r="D496" s="328">
        <v>414.40615200000002</v>
      </c>
      <c r="E496" s="328">
        <v>1423.790943</v>
      </c>
      <c r="F496" s="328">
        <v>743.70025199999998</v>
      </c>
      <c r="G496" s="328">
        <v>162.44749999999999</v>
      </c>
      <c r="H496" s="328">
        <v>1492.7483930000001</v>
      </c>
      <c r="I496" s="328">
        <v>0</v>
      </c>
      <c r="J496" s="330">
        <v>13.128975000000001</v>
      </c>
      <c r="K496" s="328">
        <v>378.62602800000002</v>
      </c>
      <c r="L496" s="318">
        <v>290.08578499999999</v>
      </c>
      <c r="M496" s="327"/>
    </row>
    <row r="497" spans="1:13" s="321" customFormat="1" ht="9" customHeight="1">
      <c r="A497" s="443" t="s">
        <v>27</v>
      </c>
      <c r="B497" s="314">
        <f t="shared" si="27"/>
        <v>9086.6478160000006</v>
      </c>
      <c r="C497" s="314">
        <v>3397.4986439999998</v>
      </c>
      <c r="D497" s="314">
        <v>624.12438599999996</v>
      </c>
      <c r="E497" s="314">
        <v>1308.3094530000001</v>
      </c>
      <c r="F497" s="314">
        <v>1115.406199</v>
      </c>
      <c r="G497" s="314">
        <v>354.081637</v>
      </c>
      <c r="H497" s="314">
        <v>1837.4180799999999</v>
      </c>
      <c r="I497" s="314">
        <v>0</v>
      </c>
      <c r="J497" s="329">
        <v>0</v>
      </c>
      <c r="K497" s="314">
        <v>280.04056100000003</v>
      </c>
      <c r="L497" s="304">
        <v>169.768856</v>
      </c>
      <c r="M497" s="327"/>
    </row>
    <row r="498" spans="1:13" s="321" customFormat="1" ht="9" customHeight="1">
      <c r="A498" s="443" t="s">
        <v>28</v>
      </c>
      <c r="B498" s="314">
        <f t="shared" si="27"/>
        <v>9726.8843339999985</v>
      </c>
      <c r="C498" s="314">
        <v>2960.1938060000002</v>
      </c>
      <c r="D498" s="314">
        <v>442.03747199999998</v>
      </c>
      <c r="E498" s="314">
        <v>368.54509200000001</v>
      </c>
      <c r="F498" s="314">
        <v>1967.795173</v>
      </c>
      <c r="G498" s="314">
        <v>174.05974900000001</v>
      </c>
      <c r="H498" s="314">
        <v>2371.6569089999998</v>
      </c>
      <c r="I498" s="314">
        <v>0</v>
      </c>
      <c r="J498" s="329">
        <v>643.13887099999999</v>
      </c>
      <c r="K498" s="314">
        <v>220.141696</v>
      </c>
      <c r="L498" s="304">
        <v>579.31556599999999</v>
      </c>
      <c r="M498" s="327"/>
    </row>
    <row r="499" spans="1:13" s="321" customFormat="1" ht="9" customHeight="1">
      <c r="A499" s="443" t="s">
        <v>29</v>
      </c>
      <c r="B499" s="314">
        <f t="shared" si="27"/>
        <v>9605.0549219999994</v>
      </c>
      <c r="C499" s="314">
        <v>971.6472</v>
      </c>
      <c r="D499" s="314">
        <v>241.12908899999999</v>
      </c>
      <c r="E499" s="314">
        <v>1215.060915</v>
      </c>
      <c r="F499" s="314">
        <v>3467.8953900000001</v>
      </c>
      <c r="G499" s="314">
        <v>211.72034600000001</v>
      </c>
      <c r="H499" s="314">
        <v>2252.4045369999999</v>
      </c>
      <c r="I499" s="329">
        <v>0</v>
      </c>
      <c r="J499" s="329">
        <v>10.227611</v>
      </c>
      <c r="K499" s="314">
        <v>752.95942300000002</v>
      </c>
      <c r="L499" s="304">
        <v>482.01041099999998</v>
      </c>
      <c r="M499" s="327"/>
    </row>
    <row r="500" spans="1:13" s="321" customFormat="1" ht="9" customHeight="1">
      <c r="A500" s="440" t="s">
        <v>30</v>
      </c>
      <c r="B500" s="328">
        <f t="shared" si="27"/>
        <v>2663.1772530000003</v>
      </c>
      <c r="C500" s="328">
        <v>1025.528141</v>
      </c>
      <c r="D500" s="328">
        <v>200.631621</v>
      </c>
      <c r="E500" s="328">
        <v>432.13931700000001</v>
      </c>
      <c r="F500" s="328">
        <v>317.270624</v>
      </c>
      <c r="G500" s="328">
        <v>99.762551000000002</v>
      </c>
      <c r="H500" s="328">
        <v>523.18515000000002</v>
      </c>
      <c r="I500" s="328">
        <v>0</v>
      </c>
      <c r="J500" s="330">
        <v>0</v>
      </c>
      <c r="K500" s="328">
        <v>0</v>
      </c>
      <c r="L500" s="323">
        <v>64.659848999999994</v>
      </c>
      <c r="M500" s="327"/>
    </row>
    <row r="501" spans="1:13" s="321" customFormat="1" ht="9" customHeight="1">
      <c r="A501" s="443" t="s">
        <v>31</v>
      </c>
      <c r="B501" s="329">
        <f t="shared" si="27"/>
        <v>20048.265412000001</v>
      </c>
      <c r="C501" s="314">
        <v>4914.1940089999998</v>
      </c>
      <c r="D501" s="314">
        <v>883.09981500000004</v>
      </c>
      <c r="E501" s="314">
        <v>2781.419265</v>
      </c>
      <c r="F501" s="314">
        <v>1164.748605</v>
      </c>
      <c r="G501" s="314">
        <v>483.93446799999998</v>
      </c>
      <c r="H501" s="314">
        <v>8554.6105370000005</v>
      </c>
      <c r="I501" s="314">
        <v>1.50461</v>
      </c>
      <c r="J501" s="329">
        <v>29.069517000000001</v>
      </c>
      <c r="K501" s="314">
        <v>487.52816899999999</v>
      </c>
      <c r="L501" s="304">
        <v>748.15641700000003</v>
      </c>
      <c r="M501" s="327"/>
    </row>
    <row r="502" spans="1:13" s="321" customFormat="1" ht="9" customHeight="1">
      <c r="A502" s="443" t="s">
        <v>32</v>
      </c>
      <c r="B502" s="314">
        <f t="shared" si="27"/>
        <v>5377.9447899999996</v>
      </c>
      <c r="C502" s="314">
        <v>1647.581326</v>
      </c>
      <c r="D502" s="314">
        <v>311.32906300000002</v>
      </c>
      <c r="E502" s="314">
        <v>437.71347800000001</v>
      </c>
      <c r="F502" s="314">
        <v>587.47506799999996</v>
      </c>
      <c r="G502" s="314">
        <v>46.720309999999998</v>
      </c>
      <c r="H502" s="314">
        <v>1728.455138</v>
      </c>
      <c r="I502" s="329">
        <v>0</v>
      </c>
      <c r="J502" s="329">
        <v>0</v>
      </c>
      <c r="K502" s="314">
        <v>127.158339</v>
      </c>
      <c r="L502" s="304">
        <v>491.512068</v>
      </c>
      <c r="M502" s="327"/>
    </row>
    <row r="503" spans="1:13" s="321" customFormat="1" ht="9" customHeight="1">
      <c r="A503" s="443" t="s">
        <v>33</v>
      </c>
      <c r="B503" s="329">
        <f t="shared" si="27"/>
        <v>5406.95946</v>
      </c>
      <c r="C503" s="314">
        <v>1675.3902579999999</v>
      </c>
      <c r="D503" s="314">
        <v>212.593334</v>
      </c>
      <c r="E503" s="314">
        <v>517.95798100000002</v>
      </c>
      <c r="F503" s="314">
        <v>430.88066700000002</v>
      </c>
      <c r="G503" s="314">
        <v>46.562987999999997</v>
      </c>
      <c r="H503" s="314">
        <v>1957.5792140000001</v>
      </c>
      <c r="I503" s="314">
        <v>0</v>
      </c>
      <c r="J503" s="329">
        <v>0</v>
      </c>
      <c r="K503" s="314">
        <v>330.40631100000002</v>
      </c>
      <c r="L503" s="304">
        <v>235.588707</v>
      </c>
      <c r="M503" s="327"/>
    </row>
    <row r="504" spans="1:13" s="321" customFormat="1" ht="9" customHeight="1">
      <c r="A504" s="443"/>
      <c r="B504" s="315"/>
      <c r="C504" s="315"/>
      <c r="D504" s="315"/>
      <c r="E504" s="315"/>
      <c r="F504" s="315"/>
      <c r="G504" s="315"/>
      <c r="H504" s="315"/>
      <c r="I504" s="315"/>
      <c r="J504" s="315"/>
      <c r="K504" s="315"/>
      <c r="L504" s="315"/>
      <c r="M504" s="315"/>
    </row>
    <row r="505" spans="1:13" s="321" customFormat="1" ht="9" customHeight="1">
      <c r="A505" s="333">
        <v>2012</v>
      </c>
      <c r="B505" s="407"/>
      <c r="C505" s="407"/>
      <c r="D505" s="407"/>
      <c r="E505" s="407"/>
      <c r="F505" s="407"/>
      <c r="G505" s="407"/>
      <c r="H505" s="407"/>
      <c r="I505" s="407"/>
      <c r="J505" s="407"/>
      <c r="K505" s="407"/>
      <c r="L505" s="407"/>
      <c r="M505" s="410"/>
    </row>
    <row r="506" spans="1:13" s="321" customFormat="1" ht="9" customHeight="1">
      <c r="A506" s="333" t="s">
        <v>1</v>
      </c>
      <c r="B506" s="407">
        <f>SUM(B508:B538)</f>
        <v>312359.76156000007</v>
      </c>
      <c r="C506" s="407">
        <f t="shared" ref="C506:L506" si="28">SUM(C508:C538)</f>
        <v>106994.33288300001</v>
      </c>
      <c r="D506" s="407">
        <f t="shared" si="28"/>
        <v>17503.672891000002</v>
      </c>
      <c r="E506" s="407">
        <f t="shared" si="28"/>
        <v>40514.029094000012</v>
      </c>
      <c r="F506" s="407">
        <f t="shared" si="28"/>
        <v>31820.980841999997</v>
      </c>
      <c r="G506" s="407">
        <f t="shared" si="28"/>
        <v>4749.6022349999994</v>
      </c>
      <c r="H506" s="407">
        <f t="shared" si="28"/>
        <v>73580.31702100001</v>
      </c>
      <c r="I506" s="407">
        <f t="shared" si="28"/>
        <v>250.08556899999996</v>
      </c>
      <c r="J506" s="407">
        <f t="shared" si="28"/>
        <v>2774.3074079999997</v>
      </c>
      <c r="K506" s="407">
        <f t="shared" si="28"/>
        <v>15692.462192999998</v>
      </c>
      <c r="L506" s="407">
        <f t="shared" si="28"/>
        <v>18479.971423999999</v>
      </c>
      <c r="M506" s="410"/>
    </row>
    <row r="507" spans="1:13" s="321" customFormat="1" ht="3.6" customHeight="1">
      <c r="A507" s="333"/>
      <c r="B507" s="407"/>
      <c r="C507" s="407"/>
      <c r="D507" s="407"/>
      <c r="E507" s="407"/>
      <c r="F507" s="407"/>
      <c r="G507" s="407"/>
      <c r="H507" s="407"/>
      <c r="I507" s="407"/>
      <c r="J507" s="407"/>
      <c r="K507" s="407"/>
      <c r="L507" s="304"/>
      <c r="M507" s="410"/>
    </row>
    <row r="508" spans="1:13" s="321" customFormat="1" ht="9" customHeight="1">
      <c r="A508" s="443" t="s">
        <v>104</v>
      </c>
      <c r="B508" s="314">
        <f>SUM(C508:L508)</f>
        <v>3997.7881010000001</v>
      </c>
      <c r="C508" s="314">
        <v>1609.5897299999999</v>
      </c>
      <c r="D508" s="314">
        <v>317.385017</v>
      </c>
      <c r="E508" s="314">
        <v>568.80074000000002</v>
      </c>
      <c r="F508" s="314">
        <v>314.48066799999998</v>
      </c>
      <c r="G508" s="314">
        <v>110.142066</v>
      </c>
      <c r="H508" s="314">
        <v>627.59404099999995</v>
      </c>
      <c r="I508" s="314">
        <v>0</v>
      </c>
      <c r="J508" s="329">
        <v>0.86363599999999996</v>
      </c>
      <c r="K508" s="314">
        <v>158.82538500000001</v>
      </c>
      <c r="L508" s="304">
        <v>290.10681799999998</v>
      </c>
      <c r="M508" s="327"/>
    </row>
    <row r="509" spans="1:13" s="321" customFormat="1" ht="9" customHeight="1">
      <c r="A509" s="443" t="s">
        <v>3</v>
      </c>
      <c r="B509" s="314">
        <f t="shared" ref="B509:B538" si="29">SUM(C509:L509)</f>
        <v>10725.604486</v>
      </c>
      <c r="C509" s="314">
        <v>5876.4062610000001</v>
      </c>
      <c r="D509" s="314">
        <v>779.78003100000001</v>
      </c>
      <c r="E509" s="314">
        <v>1278.706428</v>
      </c>
      <c r="F509" s="314">
        <v>738.85108700000001</v>
      </c>
      <c r="G509" s="314">
        <v>137.753602</v>
      </c>
      <c r="H509" s="314">
        <v>980.01583600000004</v>
      </c>
      <c r="I509" s="314">
        <v>17.508887000000001</v>
      </c>
      <c r="J509" s="329">
        <v>0</v>
      </c>
      <c r="K509" s="314">
        <v>364.60283700000002</v>
      </c>
      <c r="L509" s="304">
        <v>551.97951699999999</v>
      </c>
      <c r="M509" s="327"/>
    </row>
    <row r="510" spans="1:13" s="321" customFormat="1" ht="9" customHeight="1">
      <c r="A510" s="443" t="s">
        <v>105</v>
      </c>
      <c r="B510" s="314">
        <f t="shared" si="29"/>
        <v>2918.5912750000002</v>
      </c>
      <c r="C510" s="314">
        <v>1723.3944799999999</v>
      </c>
      <c r="D510" s="314">
        <v>243.423765</v>
      </c>
      <c r="E510" s="314">
        <v>362.68357800000001</v>
      </c>
      <c r="F510" s="314">
        <v>184.69190699999999</v>
      </c>
      <c r="G510" s="314">
        <v>16.757985999999999</v>
      </c>
      <c r="H510" s="314">
        <v>247.312622</v>
      </c>
      <c r="I510" s="314">
        <v>4.0067690000000002</v>
      </c>
      <c r="J510" s="329">
        <v>6.0667989999999996</v>
      </c>
      <c r="K510" s="314">
        <v>101.486451</v>
      </c>
      <c r="L510" s="304">
        <v>28.766918</v>
      </c>
      <c r="M510" s="327"/>
    </row>
    <row r="511" spans="1:13" s="321" customFormat="1" ht="9" customHeight="1">
      <c r="A511" s="440" t="s">
        <v>5</v>
      </c>
      <c r="B511" s="328">
        <f t="shared" si="29"/>
        <v>4231.3666059999996</v>
      </c>
      <c r="C511" s="328">
        <v>1556.055429</v>
      </c>
      <c r="D511" s="328">
        <v>217.945604</v>
      </c>
      <c r="E511" s="328">
        <v>655.73379899999998</v>
      </c>
      <c r="F511" s="328">
        <v>894.51356699999997</v>
      </c>
      <c r="G511" s="328">
        <v>14.869543999999999</v>
      </c>
      <c r="H511" s="328">
        <v>607.71703200000002</v>
      </c>
      <c r="I511" s="328">
        <v>0</v>
      </c>
      <c r="J511" s="330">
        <v>12.041396000000001</v>
      </c>
      <c r="K511" s="328">
        <v>231.12805900000001</v>
      </c>
      <c r="L511" s="323">
        <v>41.362175999999998</v>
      </c>
      <c r="M511" s="327"/>
    </row>
    <row r="512" spans="1:13" s="321" customFormat="1" ht="9" customHeight="1">
      <c r="A512" s="443" t="s">
        <v>6</v>
      </c>
      <c r="B512" s="314">
        <f t="shared" si="29"/>
        <v>7133.9551169999986</v>
      </c>
      <c r="C512" s="314">
        <v>2541.0593450000001</v>
      </c>
      <c r="D512" s="314">
        <v>459.88021400000002</v>
      </c>
      <c r="E512" s="314">
        <v>1412.637471</v>
      </c>
      <c r="F512" s="314">
        <v>972.553271</v>
      </c>
      <c r="G512" s="314">
        <v>127.514225</v>
      </c>
      <c r="H512" s="314">
        <v>1021.984841</v>
      </c>
      <c r="I512" s="314">
        <v>4.6146289999999999</v>
      </c>
      <c r="J512" s="329">
        <v>86.669120000000007</v>
      </c>
      <c r="K512" s="314">
        <v>112.66177500000001</v>
      </c>
      <c r="L512" s="304">
        <v>394.38022599999999</v>
      </c>
      <c r="M512" s="327"/>
    </row>
    <row r="513" spans="1:13" s="321" customFormat="1" ht="9" customHeight="1">
      <c r="A513" s="443" t="s">
        <v>7</v>
      </c>
      <c r="B513" s="314">
        <f t="shared" si="29"/>
        <v>2251.2871799999998</v>
      </c>
      <c r="C513" s="314">
        <v>1354.431223</v>
      </c>
      <c r="D513" s="314">
        <v>233.96014</v>
      </c>
      <c r="E513" s="314">
        <v>274.35535599999997</v>
      </c>
      <c r="F513" s="314">
        <v>208.88336000000001</v>
      </c>
      <c r="G513" s="329">
        <v>0.18993699999999999</v>
      </c>
      <c r="H513" s="314">
        <v>35.748403000000003</v>
      </c>
      <c r="I513" s="314">
        <v>18.739792000000001</v>
      </c>
      <c r="J513" s="329">
        <v>0</v>
      </c>
      <c r="K513" s="314">
        <v>32.705348000000001</v>
      </c>
      <c r="L513" s="304">
        <v>92.273621000000006</v>
      </c>
      <c r="M513" s="327"/>
    </row>
    <row r="514" spans="1:13" s="321" customFormat="1" ht="9" customHeight="1">
      <c r="A514" s="443" t="s">
        <v>8</v>
      </c>
      <c r="B514" s="314">
        <f t="shared" si="29"/>
        <v>16777.005343000001</v>
      </c>
      <c r="C514" s="314">
        <v>2496.4158750000001</v>
      </c>
      <c r="D514" s="314">
        <v>780.81673599999999</v>
      </c>
      <c r="E514" s="314">
        <v>1049.7815700000001</v>
      </c>
      <c r="F514" s="314">
        <v>1112.364509</v>
      </c>
      <c r="G514" s="314">
        <v>114.374689</v>
      </c>
      <c r="H514" s="314">
        <v>8446.3759219999993</v>
      </c>
      <c r="I514" s="314">
        <v>0</v>
      </c>
      <c r="J514" s="329">
        <v>0</v>
      </c>
      <c r="K514" s="314">
        <v>652.91140600000006</v>
      </c>
      <c r="L514" s="304">
        <v>2123.9646360000002</v>
      </c>
      <c r="M514" s="327"/>
    </row>
    <row r="515" spans="1:13" s="321" customFormat="1" ht="9" customHeight="1">
      <c r="A515" s="440" t="s">
        <v>9</v>
      </c>
      <c r="B515" s="328">
        <f t="shared" si="29"/>
        <v>9887.5109140000004</v>
      </c>
      <c r="C515" s="328">
        <v>3243.31475</v>
      </c>
      <c r="D515" s="328">
        <v>528.35502899999994</v>
      </c>
      <c r="E515" s="328">
        <v>1532.185154</v>
      </c>
      <c r="F515" s="328">
        <v>956.02533200000005</v>
      </c>
      <c r="G515" s="328">
        <v>90.166156999999998</v>
      </c>
      <c r="H515" s="328">
        <v>2672.747406</v>
      </c>
      <c r="I515" s="328">
        <v>0</v>
      </c>
      <c r="J515" s="330">
        <v>5.0446419999999996</v>
      </c>
      <c r="K515" s="328">
        <v>256.490047</v>
      </c>
      <c r="L515" s="323">
        <v>603.18239700000004</v>
      </c>
      <c r="M515" s="327"/>
    </row>
    <row r="516" spans="1:13" s="321" customFormat="1" ht="9" customHeight="1">
      <c r="A516" s="443" t="s">
        <v>11</v>
      </c>
      <c r="B516" s="314">
        <f t="shared" si="29"/>
        <v>5263.8618110000007</v>
      </c>
      <c r="C516" s="314">
        <v>1699.3672409999999</v>
      </c>
      <c r="D516" s="314">
        <v>248.00936899999999</v>
      </c>
      <c r="E516" s="314">
        <v>909.20900300000005</v>
      </c>
      <c r="F516" s="314">
        <v>592.41324299999997</v>
      </c>
      <c r="G516" s="314">
        <v>40.863999</v>
      </c>
      <c r="H516" s="314">
        <v>950.38196600000003</v>
      </c>
      <c r="I516" s="314">
        <v>0</v>
      </c>
      <c r="J516" s="329">
        <v>0</v>
      </c>
      <c r="K516" s="314">
        <v>429.507743</v>
      </c>
      <c r="L516" s="304">
        <v>394.10924699999998</v>
      </c>
      <c r="M516" s="327"/>
    </row>
    <row r="517" spans="1:13" s="321" customFormat="1" ht="9" customHeight="1">
      <c r="A517" s="443" t="s">
        <v>12</v>
      </c>
      <c r="B517" s="314">
        <f t="shared" si="29"/>
        <v>14793.232232000002</v>
      </c>
      <c r="C517" s="314">
        <v>4632.8527169999998</v>
      </c>
      <c r="D517" s="314">
        <v>835.88272199999994</v>
      </c>
      <c r="E517" s="314">
        <v>1862.4682459999999</v>
      </c>
      <c r="F517" s="314">
        <v>1801.6967870000001</v>
      </c>
      <c r="G517" s="314">
        <v>273.53003100000001</v>
      </c>
      <c r="H517" s="314">
        <v>2883.789843</v>
      </c>
      <c r="I517" s="329">
        <v>0</v>
      </c>
      <c r="J517" s="329">
        <v>95.031232000000003</v>
      </c>
      <c r="K517" s="314">
        <v>170.25521900000001</v>
      </c>
      <c r="L517" s="304">
        <v>2237.7254349999998</v>
      </c>
      <c r="M517" s="327"/>
    </row>
    <row r="518" spans="1:13" s="321" customFormat="1" ht="9" customHeight="1">
      <c r="A518" s="443" t="s">
        <v>13</v>
      </c>
      <c r="B518" s="314">
        <f t="shared" si="29"/>
        <v>7212.5237059999999</v>
      </c>
      <c r="C518" s="314">
        <v>2278.4611249999998</v>
      </c>
      <c r="D518" s="314">
        <v>402.259254</v>
      </c>
      <c r="E518" s="314">
        <v>667.48756400000002</v>
      </c>
      <c r="F518" s="314">
        <v>411.94823400000001</v>
      </c>
      <c r="G518" s="314">
        <v>3.6353610000000001</v>
      </c>
      <c r="H518" s="314">
        <v>1944.3464329999999</v>
      </c>
      <c r="I518" s="314">
        <v>0</v>
      </c>
      <c r="J518" s="329">
        <v>7.4173039999999997</v>
      </c>
      <c r="K518" s="314">
        <v>229.715363</v>
      </c>
      <c r="L518" s="304">
        <v>1267.253068</v>
      </c>
      <c r="M518" s="327"/>
    </row>
    <row r="519" spans="1:13" s="321" customFormat="1" ht="9" customHeight="1">
      <c r="A519" s="440" t="s">
        <v>14</v>
      </c>
      <c r="B519" s="328">
        <f t="shared" si="29"/>
        <v>6751.9702849999994</v>
      </c>
      <c r="C519" s="328">
        <v>1861.8264730000001</v>
      </c>
      <c r="D519" s="328">
        <v>295.59537399999999</v>
      </c>
      <c r="E519" s="328">
        <v>623.26780299999996</v>
      </c>
      <c r="F519" s="328">
        <v>572.96151699999996</v>
      </c>
      <c r="G519" s="328">
        <v>74.926143999999994</v>
      </c>
      <c r="H519" s="328">
        <v>2625.8902819999998</v>
      </c>
      <c r="I519" s="330">
        <v>2.8799000000000002E-2</v>
      </c>
      <c r="J519" s="330">
        <v>2.674674</v>
      </c>
      <c r="K519" s="328">
        <v>18.529426999999998</v>
      </c>
      <c r="L519" s="318">
        <v>676.26979200000005</v>
      </c>
      <c r="M519" s="327"/>
    </row>
    <row r="520" spans="1:13" s="321" customFormat="1" ht="9" customHeight="1">
      <c r="A520" s="443" t="s">
        <v>15</v>
      </c>
      <c r="B520" s="314">
        <f t="shared" si="29"/>
        <v>24143.239078000006</v>
      </c>
      <c r="C520" s="314">
        <v>10904.657277</v>
      </c>
      <c r="D520" s="314">
        <v>1252.3455369999999</v>
      </c>
      <c r="E520" s="314">
        <v>2780.140993</v>
      </c>
      <c r="F520" s="314">
        <v>2429.0197950000002</v>
      </c>
      <c r="G520" s="314">
        <v>460.78570400000001</v>
      </c>
      <c r="H520" s="314">
        <v>4007.3356739999999</v>
      </c>
      <c r="I520" s="314">
        <v>13.088027</v>
      </c>
      <c r="J520" s="329">
        <v>123.61883899999999</v>
      </c>
      <c r="K520" s="314">
        <v>1260.13202</v>
      </c>
      <c r="L520" s="316">
        <v>912.11521200000004</v>
      </c>
      <c r="M520" s="327"/>
    </row>
    <row r="521" spans="1:13" s="321" customFormat="1" ht="9" customHeight="1">
      <c r="A521" s="443" t="s">
        <v>16</v>
      </c>
      <c r="B521" s="314">
        <f t="shared" si="29"/>
        <v>46474.314190999998</v>
      </c>
      <c r="C521" s="314">
        <v>16630.288268</v>
      </c>
      <c r="D521" s="314">
        <v>2136.218942</v>
      </c>
      <c r="E521" s="314">
        <v>5212.0539090000002</v>
      </c>
      <c r="F521" s="314">
        <v>5790.6049919999996</v>
      </c>
      <c r="G521" s="314">
        <v>659.67253900000003</v>
      </c>
      <c r="H521" s="314">
        <v>9413.6509870000009</v>
      </c>
      <c r="I521" s="329">
        <v>168.449749</v>
      </c>
      <c r="J521" s="329">
        <v>31.814394</v>
      </c>
      <c r="K521" s="314">
        <v>4997.0253629999997</v>
      </c>
      <c r="L521" s="304">
        <v>1434.535048</v>
      </c>
      <c r="M521" s="327"/>
    </row>
    <row r="522" spans="1:13" s="321" customFormat="1" ht="9" customHeight="1">
      <c r="A522" s="443" t="s">
        <v>17</v>
      </c>
      <c r="B522" s="314">
        <f t="shared" si="29"/>
        <v>11383.630493999999</v>
      </c>
      <c r="C522" s="314">
        <v>3950.4847129999998</v>
      </c>
      <c r="D522" s="314">
        <v>828.79795999999999</v>
      </c>
      <c r="E522" s="314">
        <v>1590.2861069999999</v>
      </c>
      <c r="F522" s="314">
        <v>848.42111799999998</v>
      </c>
      <c r="G522" s="314">
        <v>197.50881999999999</v>
      </c>
      <c r="H522" s="314">
        <v>2977.4318880000001</v>
      </c>
      <c r="I522" s="314">
        <v>0</v>
      </c>
      <c r="J522" s="329">
        <v>35.075560000000003</v>
      </c>
      <c r="K522" s="314">
        <v>264.45975099999998</v>
      </c>
      <c r="L522" s="304">
        <v>691.16457700000001</v>
      </c>
      <c r="M522" s="327"/>
    </row>
    <row r="523" spans="1:13" s="321" customFormat="1" ht="9" customHeight="1">
      <c r="A523" s="440" t="s">
        <v>18</v>
      </c>
      <c r="B523" s="328">
        <f t="shared" si="29"/>
        <v>5921.8940469999998</v>
      </c>
      <c r="C523" s="328">
        <v>1877.7294420000001</v>
      </c>
      <c r="D523" s="328">
        <v>253.48805200000001</v>
      </c>
      <c r="E523" s="328">
        <v>569.25191400000006</v>
      </c>
      <c r="F523" s="328">
        <v>764.81421899999998</v>
      </c>
      <c r="G523" s="328">
        <v>27.605416000000002</v>
      </c>
      <c r="H523" s="328">
        <v>1688.853959</v>
      </c>
      <c r="I523" s="328">
        <v>0</v>
      </c>
      <c r="J523" s="330">
        <v>2.5701160000000001</v>
      </c>
      <c r="K523" s="328">
        <v>76.387786000000006</v>
      </c>
      <c r="L523" s="323">
        <v>661.19314299999996</v>
      </c>
      <c r="M523" s="327"/>
    </row>
    <row r="524" spans="1:13" s="321" customFormat="1" ht="9" customHeight="1">
      <c r="A524" s="443" t="s">
        <v>19</v>
      </c>
      <c r="B524" s="314">
        <f t="shared" si="29"/>
        <v>4472.399042</v>
      </c>
      <c r="C524" s="314">
        <v>1778.1971679999999</v>
      </c>
      <c r="D524" s="314">
        <v>237.51455899999999</v>
      </c>
      <c r="E524" s="314">
        <v>340.31630799999999</v>
      </c>
      <c r="F524" s="314">
        <v>274.461569</v>
      </c>
      <c r="G524" s="314">
        <v>54.982089000000002</v>
      </c>
      <c r="H524" s="314">
        <v>978.28157999999996</v>
      </c>
      <c r="I524" s="314">
        <v>1.5538909999999999</v>
      </c>
      <c r="J524" s="329">
        <v>2.3853399999999998</v>
      </c>
      <c r="K524" s="314">
        <v>657.63380400000005</v>
      </c>
      <c r="L524" s="304">
        <v>147.072734</v>
      </c>
      <c r="M524" s="327"/>
    </row>
    <row r="525" spans="1:13" s="321" customFormat="1" ht="9" customHeight="1">
      <c r="A525" s="443" t="s">
        <v>20</v>
      </c>
      <c r="B525" s="314">
        <f t="shared" si="29"/>
        <v>15747.897018000001</v>
      </c>
      <c r="C525" s="314">
        <v>5930.0356279999996</v>
      </c>
      <c r="D525" s="314">
        <v>1236.1929909999999</v>
      </c>
      <c r="E525" s="314">
        <v>2186.7294609999999</v>
      </c>
      <c r="F525" s="314">
        <v>1260.79008</v>
      </c>
      <c r="G525" s="314">
        <v>295.63997499999999</v>
      </c>
      <c r="H525" s="314">
        <v>3263.81304</v>
      </c>
      <c r="I525" s="314">
        <v>0</v>
      </c>
      <c r="J525" s="329">
        <v>40.709637999999998</v>
      </c>
      <c r="K525" s="314">
        <v>1347.0170370000001</v>
      </c>
      <c r="L525" s="304">
        <v>186.969168</v>
      </c>
      <c r="M525" s="327"/>
    </row>
    <row r="526" spans="1:13" s="321" customFormat="1" ht="9" customHeight="1">
      <c r="A526" s="443" t="s">
        <v>21</v>
      </c>
      <c r="B526" s="314">
        <f t="shared" si="29"/>
        <v>12469.0051</v>
      </c>
      <c r="C526" s="314">
        <v>2598.9801750000001</v>
      </c>
      <c r="D526" s="314">
        <v>554.70541100000003</v>
      </c>
      <c r="E526" s="314">
        <v>1563.62933</v>
      </c>
      <c r="F526" s="314">
        <v>216.76553100000001</v>
      </c>
      <c r="G526" s="314">
        <v>199.895814</v>
      </c>
      <c r="H526" s="314">
        <v>4246.852089</v>
      </c>
      <c r="I526" s="329">
        <v>0</v>
      </c>
      <c r="J526" s="329">
        <v>2169.9820119999999</v>
      </c>
      <c r="K526" s="314">
        <v>186.75857600000001</v>
      </c>
      <c r="L526" s="304">
        <v>731.43616199999997</v>
      </c>
      <c r="M526" s="327"/>
    </row>
    <row r="527" spans="1:13" s="321" customFormat="1" ht="9" customHeight="1">
      <c r="A527" s="440" t="s">
        <v>22</v>
      </c>
      <c r="B527" s="328">
        <f t="shared" si="29"/>
        <v>7328.0149069999998</v>
      </c>
      <c r="C527" s="328">
        <v>1660.325012</v>
      </c>
      <c r="D527" s="328">
        <v>380.70476000000002</v>
      </c>
      <c r="E527" s="328">
        <v>1267.6663209999999</v>
      </c>
      <c r="F527" s="328">
        <v>917.19723999999997</v>
      </c>
      <c r="G527" s="328">
        <v>290.41689600000001</v>
      </c>
      <c r="H527" s="328">
        <v>1577.316462</v>
      </c>
      <c r="I527" s="328">
        <v>0</v>
      </c>
      <c r="J527" s="330">
        <v>19.820367000000001</v>
      </c>
      <c r="K527" s="328">
        <v>221.359126</v>
      </c>
      <c r="L527" s="323">
        <v>993.20872299999996</v>
      </c>
      <c r="M527" s="327"/>
    </row>
    <row r="528" spans="1:13" s="321" customFormat="1" ht="9" customHeight="1">
      <c r="A528" s="443" t="s">
        <v>23</v>
      </c>
      <c r="B528" s="314">
        <f t="shared" si="29"/>
        <v>7154.7864669999999</v>
      </c>
      <c r="C528" s="314">
        <v>2839.3155809999998</v>
      </c>
      <c r="D528" s="314">
        <v>338.89501799999999</v>
      </c>
      <c r="E528" s="314">
        <v>899.25455899999997</v>
      </c>
      <c r="F528" s="314">
        <v>624.72032100000001</v>
      </c>
      <c r="G528" s="314">
        <v>117.697402</v>
      </c>
      <c r="H528" s="314">
        <v>1712.736261</v>
      </c>
      <c r="I528" s="314">
        <v>0</v>
      </c>
      <c r="J528" s="329">
        <v>1.6643669999999999</v>
      </c>
      <c r="K528" s="314">
        <v>330.65290399999998</v>
      </c>
      <c r="L528" s="304">
        <v>289.850054</v>
      </c>
      <c r="M528" s="327"/>
    </row>
    <row r="529" spans="1:13" s="321" customFormat="1" ht="9" customHeight="1">
      <c r="A529" s="443" t="s">
        <v>106</v>
      </c>
      <c r="B529" s="314">
        <f t="shared" si="29"/>
        <v>7212.2245459999995</v>
      </c>
      <c r="C529" s="314">
        <v>2961.729703</v>
      </c>
      <c r="D529" s="314">
        <v>452.842917</v>
      </c>
      <c r="E529" s="314">
        <v>1151.8226999999999</v>
      </c>
      <c r="F529" s="314">
        <v>475.51809500000002</v>
      </c>
      <c r="G529" s="314">
        <v>277.91929599999997</v>
      </c>
      <c r="H529" s="314">
        <v>1024.2026679999999</v>
      </c>
      <c r="I529" s="314">
        <v>9.1363199999999996</v>
      </c>
      <c r="J529" s="329">
        <v>61.849907000000002</v>
      </c>
      <c r="K529" s="314">
        <v>512.22020999999995</v>
      </c>
      <c r="L529" s="304">
        <v>284.98273</v>
      </c>
      <c r="M529" s="327"/>
    </row>
    <row r="530" spans="1:13" s="321" customFormat="1" ht="9" customHeight="1">
      <c r="A530" s="443" t="s">
        <v>25</v>
      </c>
      <c r="B530" s="314">
        <f t="shared" si="29"/>
        <v>9394.9443240000019</v>
      </c>
      <c r="C530" s="314">
        <v>2379.1538719999999</v>
      </c>
      <c r="D530" s="314">
        <v>207.11451</v>
      </c>
      <c r="E530" s="314">
        <v>616.48030500000004</v>
      </c>
      <c r="F530" s="314">
        <v>3763.7198899999999</v>
      </c>
      <c r="G530" s="314">
        <v>31.505613</v>
      </c>
      <c r="H530" s="314">
        <v>1246.4631059999999</v>
      </c>
      <c r="I530" s="314">
        <v>1.2918000000000001</v>
      </c>
      <c r="J530" s="329">
        <v>0</v>
      </c>
      <c r="K530" s="314">
        <v>1027.3737759999999</v>
      </c>
      <c r="L530" s="304">
        <v>121.841452</v>
      </c>
      <c r="M530" s="327"/>
    </row>
    <row r="531" spans="1:13" s="321" customFormat="1" ht="9" customHeight="1">
      <c r="A531" s="440" t="s">
        <v>26</v>
      </c>
      <c r="B531" s="328">
        <f t="shared" si="29"/>
        <v>8520.6467510000002</v>
      </c>
      <c r="C531" s="328">
        <v>3029.5927780000002</v>
      </c>
      <c r="D531" s="328">
        <v>552.61548600000003</v>
      </c>
      <c r="E531" s="328">
        <v>1522.743502</v>
      </c>
      <c r="F531" s="328">
        <v>578.69401000000005</v>
      </c>
      <c r="G531" s="328">
        <v>211.233383</v>
      </c>
      <c r="H531" s="328">
        <v>1846.4798860000001</v>
      </c>
      <c r="I531" s="328">
        <v>0</v>
      </c>
      <c r="J531" s="330">
        <v>0</v>
      </c>
      <c r="K531" s="328">
        <v>248.52307999999999</v>
      </c>
      <c r="L531" s="318">
        <v>530.76462600000002</v>
      </c>
      <c r="M531" s="327"/>
    </row>
    <row r="532" spans="1:13" s="321" customFormat="1" ht="9" customHeight="1">
      <c r="A532" s="443" t="s">
        <v>27</v>
      </c>
      <c r="B532" s="314">
        <f t="shared" si="29"/>
        <v>8488.0137589999995</v>
      </c>
      <c r="C532" s="314">
        <v>3536.141251</v>
      </c>
      <c r="D532" s="314">
        <v>586.55958299999998</v>
      </c>
      <c r="E532" s="314">
        <v>1329.3768580000001</v>
      </c>
      <c r="F532" s="314">
        <v>968.17949699999997</v>
      </c>
      <c r="G532" s="314">
        <v>314.41287999999997</v>
      </c>
      <c r="H532" s="314">
        <v>1410.2301190000001</v>
      </c>
      <c r="I532" s="314">
        <v>8.354673</v>
      </c>
      <c r="J532" s="329">
        <v>0.94256399999999996</v>
      </c>
      <c r="K532" s="314">
        <v>247.57011800000001</v>
      </c>
      <c r="L532" s="304">
        <v>86.246216000000004</v>
      </c>
      <c r="M532" s="327"/>
    </row>
    <row r="533" spans="1:13" s="321" customFormat="1" ht="9" customHeight="1">
      <c r="A533" s="443" t="s">
        <v>28</v>
      </c>
      <c r="B533" s="314">
        <f t="shared" si="29"/>
        <v>8269.8010299999987</v>
      </c>
      <c r="C533" s="314">
        <v>3746.9375329999998</v>
      </c>
      <c r="D533" s="314">
        <v>616.23520399999995</v>
      </c>
      <c r="E533" s="314">
        <v>1065.9997020000001</v>
      </c>
      <c r="F533" s="314">
        <v>290.41904299999999</v>
      </c>
      <c r="G533" s="314">
        <v>115.003862</v>
      </c>
      <c r="H533" s="314">
        <v>1073.044044</v>
      </c>
      <c r="I533" s="314">
        <v>3.312233</v>
      </c>
      <c r="J533" s="329">
        <v>51.775488000000003</v>
      </c>
      <c r="K533" s="314">
        <v>246.38148000000001</v>
      </c>
      <c r="L533" s="304">
        <v>1060.6924409999999</v>
      </c>
      <c r="M533" s="327"/>
    </row>
    <row r="534" spans="1:13" s="321" customFormat="1" ht="9" customHeight="1">
      <c r="A534" s="443" t="s">
        <v>29</v>
      </c>
      <c r="B534" s="314">
        <f t="shared" si="29"/>
        <v>9089.6472299999987</v>
      </c>
      <c r="C534" s="314">
        <v>2916.6777910000001</v>
      </c>
      <c r="D534" s="314">
        <v>784.028547</v>
      </c>
      <c r="E534" s="314">
        <v>1955.4336109999999</v>
      </c>
      <c r="F534" s="314">
        <v>1241.1333950000001</v>
      </c>
      <c r="G534" s="314">
        <v>7.5937279999999996</v>
      </c>
      <c r="H534" s="314">
        <v>1276.016208</v>
      </c>
      <c r="I534" s="329">
        <v>0</v>
      </c>
      <c r="J534" s="329">
        <v>0.13256299999999999</v>
      </c>
      <c r="K534" s="314">
        <v>151.66738899999999</v>
      </c>
      <c r="L534" s="304">
        <v>756.96399799999995</v>
      </c>
      <c r="M534" s="327"/>
    </row>
    <row r="535" spans="1:13" s="321" customFormat="1" ht="9" customHeight="1">
      <c r="A535" s="440" t="s">
        <v>30</v>
      </c>
      <c r="B535" s="328">
        <f t="shared" si="29"/>
        <v>2488.0786999999996</v>
      </c>
      <c r="C535" s="328">
        <v>898.33873100000005</v>
      </c>
      <c r="D535" s="328">
        <v>196.777298</v>
      </c>
      <c r="E535" s="328">
        <v>382.86323700000003</v>
      </c>
      <c r="F535" s="328">
        <v>263.57540799999998</v>
      </c>
      <c r="G535" s="328">
        <v>76.973532000000006</v>
      </c>
      <c r="H535" s="328">
        <v>590.04043200000001</v>
      </c>
      <c r="I535" s="328">
        <v>0</v>
      </c>
      <c r="J535" s="330">
        <v>0</v>
      </c>
      <c r="K535" s="328">
        <v>6.3999899999999998</v>
      </c>
      <c r="L535" s="323">
        <v>73.110072000000002</v>
      </c>
      <c r="M535" s="327"/>
    </row>
    <row r="536" spans="1:13" s="321" customFormat="1" ht="9" customHeight="1">
      <c r="A536" s="443" t="s">
        <v>31</v>
      </c>
      <c r="B536" s="329">
        <f t="shared" si="29"/>
        <v>20852.384038</v>
      </c>
      <c r="C536" s="314">
        <v>5104.5776770000002</v>
      </c>
      <c r="D536" s="314">
        <v>1032.214755</v>
      </c>
      <c r="E536" s="314">
        <v>3266.4527050000002</v>
      </c>
      <c r="F536" s="314">
        <v>1556.3174919999999</v>
      </c>
      <c r="G536" s="314">
        <v>313.68208399999997</v>
      </c>
      <c r="H536" s="314">
        <v>7985.4588720000002</v>
      </c>
      <c r="I536" s="329">
        <v>0</v>
      </c>
      <c r="J536" s="329">
        <v>0</v>
      </c>
      <c r="K536" s="314">
        <v>1027.3574390000001</v>
      </c>
      <c r="L536" s="304">
        <v>566.32301399999994</v>
      </c>
      <c r="M536" s="327"/>
    </row>
    <row r="537" spans="1:13" s="321" customFormat="1" ht="9" customHeight="1">
      <c r="A537" s="443" t="s">
        <v>32</v>
      </c>
      <c r="B537" s="314">
        <f t="shared" si="29"/>
        <v>5294.3335000000006</v>
      </c>
      <c r="C537" s="314">
        <v>1629.916058</v>
      </c>
      <c r="D537" s="314">
        <v>276.83174200000002</v>
      </c>
      <c r="E537" s="314">
        <v>652.67353900000001</v>
      </c>
      <c r="F537" s="314">
        <v>516.86678500000005</v>
      </c>
      <c r="G537" s="314">
        <v>34.433154999999999</v>
      </c>
      <c r="H537" s="314">
        <v>1850.497856</v>
      </c>
      <c r="I537" s="329">
        <v>0</v>
      </c>
      <c r="J537" s="329">
        <v>0.64194200000000001</v>
      </c>
      <c r="K537" s="314">
        <v>116.168324</v>
      </c>
      <c r="L537" s="304">
        <v>216.30409900000001</v>
      </c>
      <c r="M537" s="327"/>
    </row>
    <row r="538" spans="1:13" s="321" customFormat="1" ht="9" customHeight="1">
      <c r="A538" s="443" t="s">
        <v>33</v>
      </c>
      <c r="B538" s="329">
        <f t="shared" si="29"/>
        <v>5709.8102820000004</v>
      </c>
      <c r="C538" s="314">
        <v>1748.0795760000001</v>
      </c>
      <c r="D538" s="314">
        <v>236.29636400000001</v>
      </c>
      <c r="E538" s="314">
        <v>963.53732100000002</v>
      </c>
      <c r="F538" s="314">
        <v>278.37887999999998</v>
      </c>
      <c r="G538" s="314">
        <v>57.916305999999999</v>
      </c>
      <c r="H538" s="314">
        <v>2367.7072629999998</v>
      </c>
      <c r="I538" s="314">
        <v>0</v>
      </c>
      <c r="J538" s="329">
        <v>15.515508000000001</v>
      </c>
      <c r="K538" s="314">
        <v>8.5549599999999995</v>
      </c>
      <c r="L538" s="304">
        <v>33.824103999999998</v>
      </c>
      <c r="M538" s="327"/>
    </row>
    <row r="539" spans="1:13" s="321" customFormat="1" ht="9" customHeight="1">
      <c r="A539" s="443"/>
      <c r="B539" s="315"/>
      <c r="C539" s="315"/>
      <c r="D539" s="315"/>
      <c r="E539" s="315"/>
      <c r="F539" s="315"/>
      <c r="G539" s="315"/>
      <c r="H539" s="315"/>
      <c r="I539" s="315"/>
      <c r="J539" s="315"/>
      <c r="K539" s="315"/>
      <c r="L539" s="315"/>
      <c r="M539" s="315"/>
    </row>
    <row r="540" spans="1:13" s="321" customFormat="1" ht="9" customHeight="1">
      <c r="A540" s="333">
        <v>2013</v>
      </c>
      <c r="B540" s="407"/>
      <c r="C540" s="407"/>
      <c r="D540" s="407"/>
      <c r="E540" s="407"/>
      <c r="F540" s="407"/>
      <c r="G540" s="407"/>
      <c r="H540" s="407"/>
      <c r="I540" s="407"/>
      <c r="J540" s="407"/>
      <c r="K540" s="407"/>
      <c r="L540" s="407"/>
      <c r="M540" s="410"/>
    </row>
    <row r="541" spans="1:13" s="321" customFormat="1" ht="9" customHeight="1">
      <c r="A541" s="333" t="s">
        <v>1</v>
      </c>
      <c r="B541" s="407">
        <f>SUM(B543:B573)</f>
        <v>335398.34476100001</v>
      </c>
      <c r="C541" s="407">
        <f t="shared" ref="C541:L541" si="30">SUM(C543:C573)</f>
        <v>113944.32543500001</v>
      </c>
      <c r="D541" s="407">
        <f t="shared" si="30"/>
        <v>19627.208376999999</v>
      </c>
      <c r="E541" s="407">
        <f t="shared" si="30"/>
        <v>45998.691099999996</v>
      </c>
      <c r="F541" s="407">
        <f t="shared" si="30"/>
        <v>29778.830431999999</v>
      </c>
      <c r="G541" s="407">
        <f t="shared" si="30"/>
        <v>6008.5802540000013</v>
      </c>
      <c r="H541" s="407">
        <f t="shared" si="30"/>
        <v>75506.768988000011</v>
      </c>
      <c r="I541" s="407">
        <f t="shared" si="30"/>
        <v>568.466634</v>
      </c>
      <c r="J541" s="407">
        <f t="shared" si="30"/>
        <v>3503.6723760000004</v>
      </c>
      <c r="K541" s="407">
        <f t="shared" si="30"/>
        <v>15106.576673</v>
      </c>
      <c r="L541" s="407">
        <f t="shared" si="30"/>
        <v>25355.224491999998</v>
      </c>
      <c r="M541" s="410"/>
    </row>
    <row r="542" spans="1:13" s="321" customFormat="1" ht="3.6" customHeight="1">
      <c r="A542" s="333"/>
      <c r="B542" s="407"/>
      <c r="C542" s="407"/>
      <c r="D542" s="407"/>
      <c r="E542" s="407"/>
      <c r="F542" s="407"/>
      <c r="G542" s="407"/>
      <c r="H542" s="407"/>
      <c r="I542" s="407"/>
      <c r="J542" s="407"/>
      <c r="K542" s="407"/>
      <c r="L542" s="304"/>
      <c r="M542" s="410"/>
    </row>
    <row r="543" spans="1:13" s="321" customFormat="1" ht="9" customHeight="1">
      <c r="A543" s="443" t="s">
        <v>104</v>
      </c>
      <c r="B543" s="314">
        <f>SUM(C543:L543)</f>
        <v>4433.8363410000002</v>
      </c>
      <c r="C543" s="314">
        <v>1243.608594</v>
      </c>
      <c r="D543" s="314">
        <v>142.14645899999999</v>
      </c>
      <c r="E543" s="314">
        <v>365.769294</v>
      </c>
      <c r="F543" s="314">
        <v>809.14704200000006</v>
      </c>
      <c r="G543" s="314">
        <v>53.603805999999999</v>
      </c>
      <c r="H543" s="314">
        <v>1220.5652110000001</v>
      </c>
      <c r="I543" s="329">
        <v>0</v>
      </c>
      <c r="J543" s="329">
        <v>11.588486</v>
      </c>
      <c r="K543" s="314">
        <v>172.68192999999999</v>
      </c>
      <c r="L543" s="304">
        <v>414.72551900000002</v>
      </c>
      <c r="M543" s="327"/>
    </row>
    <row r="544" spans="1:13" s="321" customFormat="1" ht="9" customHeight="1">
      <c r="A544" s="443" t="s">
        <v>3</v>
      </c>
      <c r="B544" s="314">
        <f t="shared" ref="B544:B573" si="31">SUM(C544:L544)</f>
        <v>10713.334230999999</v>
      </c>
      <c r="C544" s="314">
        <v>6594.2876740000002</v>
      </c>
      <c r="D544" s="314">
        <v>764.97037</v>
      </c>
      <c r="E544" s="314">
        <v>1491.453683</v>
      </c>
      <c r="F544" s="314">
        <v>604.50593500000002</v>
      </c>
      <c r="G544" s="314">
        <v>142.69263100000001</v>
      </c>
      <c r="H544" s="314">
        <v>487.74506300000002</v>
      </c>
      <c r="I544" s="329">
        <v>0.22958500000000001</v>
      </c>
      <c r="J544" s="329">
        <v>12.147919999999999</v>
      </c>
      <c r="K544" s="314">
        <v>481.258083</v>
      </c>
      <c r="L544" s="304">
        <v>134.04328699999999</v>
      </c>
      <c r="M544" s="327"/>
    </row>
    <row r="545" spans="1:13" s="321" customFormat="1" ht="9" customHeight="1">
      <c r="A545" s="443" t="s">
        <v>105</v>
      </c>
      <c r="B545" s="314">
        <f t="shared" si="31"/>
        <v>3481.6467270000003</v>
      </c>
      <c r="C545" s="314">
        <v>1818.3874989999999</v>
      </c>
      <c r="D545" s="314">
        <v>275.514049</v>
      </c>
      <c r="E545" s="314">
        <v>471.00199500000002</v>
      </c>
      <c r="F545" s="314">
        <v>224.76598899999999</v>
      </c>
      <c r="G545" s="314">
        <v>114.854995</v>
      </c>
      <c r="H545" s="314">
        <v>246.79656</v>
      </c>
      <c r="I545" s="329">
        <v>4.9690690000000002</v>
      </c>
      <c r="J545" s="329">
        <v>18.651914000000001</v>
      </c>
      <c r="K545" s="314">
        <v>252.07376600000001</v>
      </c>
      <c r="L545" s="304">
        <v>54.630890999999998</v>
      </c>
      <c r="M545" s="327"/>
    </row>
    <row r="546" spans="1:13" s="321" customFormat="1" ht="9" customHeight="1">
      <c r="A546" s="440" t="s">
        <v>5</v>
      </c>
      <c r="B546" s="328">
        <f t="shared" si="31"/>
        <v>4423.2293289999998</v>
      </c>
      <c r="C546" s="328">
        <v>1341.707631</v>
      </c>
      <c r="D546" s="328">
        <v>300.98332299999998</v>
      </c>
      <c r="E546" s="328">
        <v>836.47320999999999</v>
      </c>
      <c r="F546" s="328">
        <v>900.41268000000002</v>
      </c>
      <c r="G546" s="328">
        <v>26.305586000000002</v>
      </c>
      <c r="H546" s="328">
        <v>714.22756400000003</v>
      </c>
      <c r="I546" s="330">
        <v>38.358941000000002</v>
      </c>
      <c r="J546" s="330">
        <v>32.286354000000003</v>
      </c>
      <c r="K546" s="328">
        <v>103.081429</v>
      </c>
      <c r="L546" s="323">
        <v>129.39261099999999</v>
      </c>
      <c r="M546" s="327"/>
    </row>
    <row r="547" spans="1:13" s="321" customFormat="1" ht="9" customHeight="1">
      <c r="A547" s="443" t="s">
        <v>6</v>
      </c>
      <c r="B547" s="314">
        <f t="shared" si="31"/>
        <v>8345.5070960000012</v>
      </c>
      <c r="C547" s="314">
        <v>2713.4395420000001</v>
      </c>
      <c r="D547" s="314">
        <v>539.84818700000005</v>
      </c>
      <c r="E547" s="314">
        <v>1571.6897859999999</v>
      </c>
      <c r="F547" s="314">
        <v>867.64872600000001</v>
      </c>
      <c r="G547" s="314">
        <v>100.747748</v>
      </c>
      <c r="H547" s="314">
        <v>1696.631275</v>
      </c>
      <c r="I547" s="329">
        <v>0</v>
      </c>
      <c r="J547" s="329">
        <v>74.593307999999993</v>
      </c>
      <c r="K547" s="314">
        <v>294.96794199999999</v>
      </c>
      <c r="L547" s="304">
        <v>485.94058200000001</v>
      </c>
      <c r="M547" s="327"/>
    </row>
    <row r="548" spans="1:13" s="321" customFormat="1" ht="9" customHeight="1">
      <c r="A548" s="443" t="s">
        <v>7</v>
      </c>
      <c r="B548" s="314">
        <f t="shared" si="31"/>
        <v>2512.6312360000002</v>
      </c>
      <c r="C548" s="314">
        <v>1382.277521</v>
      </c>
      <c r="D548" s="314">
        <v>147.65134499999999</v>
      </c>
      <c r="E548" s="314">
        <v>276.325898</v>
      </c>
      <c r="F548" s="314">
        <v>253.902085</v>
      </c>
      <c r="G548" s="314">
        <v>42.397539999999999</v>
      </c>
      <c r="H548" s="314">
        <v>287.16157099999998</v>
      </c>
      <c r="I548" s="329">
        <v>0</v>
      </c>
      <c r="J548" s="329">
        <v>0.35006399999999999</v>
      </c>
      <c r="K548" s="314">
        <v>88.016070999999997</v>
      </c>
      <c r="L548" s="304">
        <v>34.549140999999999</v>
      </c>
      <c r="M548" s="327"/>
    </row>
    <row r="549" spans="1:13" s="321" customFormat="1" ht="9" customHeight="1">
      <c r="A549" s="443" t="s">
        <v>8</v>
      </c>
      <c r="B549" s="314">
        <f t="shared" si="31"/>
        <v>18151.584964999998</v>
      </c>
      <c r="C549" s="314">
        <v>2949.8477079999998</v>
      </c>
      <c r="D549" s="314">
        <v>939.47166000000004</v>
      </c>
      <c r="E549" s="314">
        <v>1467.2274829999999</v>
      </c>
      <c r="F549" s="314">
        <v>1009.443026</v>
      </c>
      <c r="G549" s="314">
        <v>188.432951</v>
      </c>
      <c r="H549" s="314">
        <v>8144.6016920000002</v>
      </c>
      <c r="I549" s="329">
        <v>0</v>
      </c>
      <c r="J549" s="329">
        <v>37.489111000000001</v>
      </c>
      <c r="K549" s="314">
        <v>285.89785000000001</v>
      </c>
      <c r="L549" s="304">
        <v>3129.1734839999999</v>
      </c>
      <c r="M549" s="327"/>
    </row>
    <row r="550" spans="1:13" s="321" customFormat="1" ht="9" customHeight="1">
      <c r="A550" s="440" t="s">
        <v>9</v>
      </c>
      <c r="B550" s="328">
        <f t="shared" si="31"/>
        <v>9061.6357800000005</v>
      </c>
      <c r="C550" s="328">
        <v>3110.990233</v>
      </c>
      <c r="D550" s="328">
        <v>489.59229399999998</v>
      </c>
      <c r="E550" s="328">
        <v>1549.806775</v>
      </c>
      <c r="F550" s="328">
        <v>1175.1651320000001</v>
      </c>
      <c r="G550" s="328">
        <v>27.671230999999999</v>
      </c>
      <c r="H550" s="328">
        <v>2076.874773</v>
      </c>
      <c r="I550" s="330">
        <v>0</v>
      </c>
      <c r="J550" s="330">
        <v>3.3869349999999998</v>
      </c>
      <c r="K550" s="328">
        <v>342.33901100000003</v>
      </c>
      <c r="L550" s="323">
        <v>285.80939599999999</v>
      </c>
      <c r="M550" s="327"/>
    </row>
    <row r="551" spans="1:13" s="321" customFormat="1" ht="9" customHeight="1">
      <c r="A551" s="443" t="s">
        <v>11</v>
      </c>
      <c r="B551" s="314">
        <f t="shared" si="31"/>
        <v>5139.5582819999991</v>
      </c>
      <c r="C551" s="314">
        <v>1714.9065840000001</v>
      </c>
      <c r="D551" s="314">
        <v>245.79659000000001</v>
      </c>
      <c r="E551" s="314">
        <v>736.24854000000005</v>
      </c>
      <c r="F551" s="314">
        <v>871.36478399999999</v>
      </c>
      <c r="G551" s="314">
        <v>96.592653999999996</v>
      </c>
      <c r="H551" s="314">
        <v>959.14560900000004</v>
      </c>
      <c r="I551" s="329">
        <v>0</v>
      </c>
      <c r="J551" s="329">
        <v>0</v>
      </c>
      <c r="K551" s="314">
        <v>297.44631700000002</v>
      </c>
      <c r="L551" s="304">
        <v>218.05720400000001</v>
      </c>
      <c r="M551" s="327"/>
    </row>
    <row r="552" spans="1:13" s="321" customFormat="1" ht="9" customHeight="1">
      <c r="A552" s="443" t="s">
        <v>12</v>
      </c>
      <c r="B552" s="314">
        <f t="shared" si="31"/>
        <v>16005.424014</v>
      </c>
      <c r="C552" s="314">
        <v>4722.8197419999997</v>
      </c>
      <c r="D552" s="314">
        <v>972.26367200000004</v>
      </c>
      <c r="E552" s="314">
        <v>1963.4861759999999</v>
      </c>
      <c r="F552" s="314">
        <v>1689.9524839999999</v>
      </c>
      <c r="G552" s="314">
        <v>439.35128300000002</v>
      </c>
      <c r="H552" s="314">
        <v>3041.9839569999999</v>
      </c>
      <c r="I552" s="329">
        <v>0</v>
      </c>
      <c r="J552" s="329">
        <v>204.76311799999999</v>
      </c>
      <c r="K552" s="314">
        <v>333.73920399999997</v>
      </c>
      <c r="L552" s="304">
        <v>2637.064378</v>
      </c>
      <c r="M552" s="327"/>
    </row>
    <row r="553" spans="1:13" s="321" customFormat="1" ht="9" customHeight="1">
      <c r="A553" s="443" t="s">
        <v>13</v>
      </c>
      <c r="B553" s="314">
        <f t="shared" si="31"/>
        <v>10964.529921000001</v>
      </c>
      <c r="C553" s="314">
        <v>3133.6457059999998</v>
      </c>
      <c r="D553" s="314">
        <v>537.94929400000001</v>
      </c>
      <c r="E553" s="314">
        <v>915.601496</v>
      </c>
      <c r="F553" s="314">
        <v>718.36119599999995</v>
      </c>
      <c r="G553" s="314">
        <v>115.219855</v>
      </c>
      <c r="H553" s="314">
        <v>4138.532741</v>
      </c>
      <c r="I553" s="329">
        <v>0</v>
      </c>
      <c r="J553" s="329">
        <v>20.045000000000002</v>
      </c>
      <c r="K553" s="314">
        <v>68.589343</v>
      </c>
      <c r="L553" s="304">
        <v>1316.58529</v>
      </c>
      <c r="M553" s="327"/>
    </row>
    <row r="554" spans="1:13" s="321" customFormat="1" ht="9" customHeight="1">
      <c r="A554" s="440" t="s">
        <v>14</v>
      </c>
      <c r="B554" s="328">
        <f t="shared" si="31"/>
        <v>7451.8633940000009</v>
      </c>
      <c r="C554" s="328">
        <v>2386.8459440000001</v>
      </c>
      <c r="D554" s="328">
        <v>471.96453300000002</v>
      </c>
      <c r="E554" s="328">
        <v>1000.85338</v>
      </c>
      <c r="F554" s="328">
        <v>797.36089800000002</v>
      </c>
      <c r="G554" s="328">
        <v>76.437404000000001</v>
      </c>
      <c r="H554" s="328">
        <v>1837.3442809999999</v>
      </c>
      <c r="I554" s="330">
        <v>0</v>
      </c>
      <c r="J554" s="330">
        <v>9.0941139999999994</v>
      </c>
      <c r="K554" s="328">
        <v>94.957857000000004</v>
      </c>
      <c r="L554" s="318">
        <v>777.00498300000004</v>
      </c>
      <c r="M554" s="327"/>
    </row>
    <row r="555" spans="1:13" s="321" customFormat="1" ht="9" customHeight="1">
      <c r="A555" s="443" t="s">
        <v>15</v>
      </c>
      <c r="B555" s="314">
        <f t="shared" si="31"/>
        <v>26325.791976000004</v>
      </c>
      <c r="C555" s="314">
        <v>10769.720776</v>
      </c>
      <c r="D555" s="314">
        <v>1796.751571</v>
      </c>
      <c r="E555" s="314">
        <v>3986.8708449999999</v>
      </c>
      <c r="F555" s="314">
        <v>2580.2030220000001</v>
      </c>
      <c r="G555" s="314">
        <v>346.072472</v>
      </c>
      <c r="H555" s="314">
        <v>3116.6138879999999</v>
      </c>
      <c r="I555" s="329">
        <v>435.760986</v>
      </c>
      <c r="J555" s="329">
        <v>112.13651900000001</v>
      </c>
      <c r="K555" s="314">
        <v>2051.9428109999999</v>
      </c>
      <c r="L555" s="316">
        <v>1129.7190860000001</v>
      </c>
      <c r="M555" s="327"/>
    </row>
    <row r="556" spans="1:13" s="321" customFormat="1" ht="9" customHeight="1">
      <c r="A556" s="443" t="s">
        <v>16</v>
      </c>
      <c r="B556" s="314">
        <f t="shared" si="31"/>
        <v>47901.265821000008</v>
      </c>
      <c r="C556" s="314">
        <v>17392.023718</v>
      </c>
      <c r="D556" s="314">
        <v>2081.2492809999999</v>
      </c>
      <c r="E556" s="314">
        <v>6115.3525900000004</v>
      </c>
      <c r="F556" s="314">
        <v>5675.2024000000001</v>
      </c>
      <c r="G556" s="314">
        <v>1092.613472</v>
      </c>
      <c r="H556" s="314">
        <v>7414.5648069999997</v>
      </c>
      <c r="I556" s="329">
        <v>0</v>
      </c>
      <c r="J556" s="329">
        <v>0.165523</v>
      </c>
      <c r="K556" s="314">
        <v>3801.1323710000001</v>
      </c>
      <c r="L556" s="304">
        <v>4328.9616589999996</v>
      </c>
      <c r="M556" s="327"/>
    </row>
    <row r="557" spans="1:13" s="321" customFormat="1" ht="9" customHeight="1">
      <c r="A557" s="443" t="s">
        <v>17</v>
      </c>
      <c r="B557" s="314">
        <f t="shared" si="31"/>
        <v>12051.000391</v>
      </c>
      <c r="C557" s="314">
        <v>4127.6736790000004</v>
      </c>
      <c r="D557" s="314">
        <v>1125.2225350000001</v>
      </c>
      <c r="E557" s="314">
        <v>1778.6188059999999</v>
      </c>
      <c r="F557" s="314">
        <v>994.11868600000003</v>
      </c>
      <c r="G557" s="314">
        <v>231.87111400000001</v>
      </c>
      <c r="H557" s="314">
        <v>3332.0134039999998</v>
      </c>
      <c r="I557" s="329">
        <v>0</v>
      </c>
      <c r="J557" s="329">
        <v>7.2900369999999999</v>
      </c>
      <c r="K557" s="314">
        <v>246.36923899999999</v>
      </c>
      <c r="L557" s="304">
        <v>207.822891</v>
      </c>
      <c r="M557" s="327"/>
    </row>
    <row r="558" spans="1:13" s="321" customFormat="1" ht="9" customHeight="1">
      <c r="A558" s="440" t="s">
        <v>18</v>
      </c>
      <c r="B558" s="328">
        <f t="shared" si="31"/>
        <v>6147.8461669999997</v>
      </c>
      <c r="C558" s="328">
        <v>2470.595206</v>
      </c>
      <c r="D558" s="328">
        <v>384.66199399999999</v>
      </c>
      <c r="E558" s="328">
        <v>684.84457499999996</v>
      </c>
      <c r="F558" s="328">
        <v>479.65910700000001</v>
      </c>
      <c r="G558" s="328">
        <v>156.349332</v>
      </c>
      <c r="H558" s="328">
        <v>1748.641713</v>
      </c>
      <c r="I558" s="330">
        <v>0</v>
      </c>
      <c r="J558" s="330">
        <v>0</v>
      </c>
      <c r="K558" s="328">
        <v>138.673462</v>
      </c>
      <c r="L558" s="323">
        <v>84.420777999999999</v>
      </c>
      <c r="M558" s="327"/>
    </row>
    <row r="559" spans="1:13" s="321" customFormat="1" ht="9" customHeight="1">
      <c r="A559" s="443" t="s">
        <v>19</v>
      </c>
      <c r="B559" s="314">
        <f t="shared" si="31"/>
        <v>4319.34746</v>
      </c>
      <c r="C559" s="314">
        <v>1802.1652630000001</v>
      </c>
      <c r="D559" s="314">
        <v>299.40488599999998</v>
      </c>
      <c r="E559" s="314">
        <v>407.089179</v>
      </c>
      <c r="F559" s="314">
        <v>284.70393200000001</v>
      </c>
      <c r="G559" s="314">
        <v>42.927970999999999</v>
      </c>
      <c r="H559" s="314">
        <v>913.66680099999996</v>
      </c>
      <c r="I559" s="329">
        <v>2.0016880000000001</v>
      </c>
      <c r="J559" s="329">
        <v>1.836883</v>
      </c>
      <c r="K559" s="314">
        <v>375.163657</v>
      </c>
      <c r="L559" s="304">
        <v>190.38720000000001</v>
      </c>
      <c r="M559" s="327"/>
    </row>
    <row r="560" spans="1:13" s="321" customFormat="1" ht="9" customHeight="1">
      <c r="A560" s="443" t="s">
        <v>20</v>
      </c>
      <c r="B560" s="314">
        <f t="shared" si="31"/>
        <v>18129.989886000003</v>
      </c>
      <c r="C560" s="314">
        <v>6289.4349830000001</v>
      </c>
      <c r="D560" s="314">
        <v>1105.291453</v>
      </c>
      <c r="E560" s="314">
        <v>2649.8441680000001</v>
      </c>
      <c r="F560" s="314">
        <v>960.09034999999994</v>
      </c>
      <c r="G560" s="314">
        <v>318.19250299999999</v>
      </c>
      <c r="H560" s="314">
        <v>2784.55818</v>
      </c>
      <c r="I560" s="329">
        <v>0.41524899999999998</v>
      </c>
      <c r="J560" s="329">
        <v>388.57306199999999</v>
      </c>
      <c r="K560" s="314">
        <v>1366.302181</v>
      </c>
      <c r="L560" s="304">
        <v>2267.2877570000001</v>
      </c>
      <c r="M560" s="327"/>
    </row>
    <row r="561" spans="1:13" s="321" customFormat="1" ht="9" customHeight="1">
      <c r="A561" s="443" t="s">
        <v>21</v>
      </c>
      <c r="B561" s="314">
        <f t="shared" si="31"/>
        <v>11390.451129000001</v>
      </c>
      <c r="C561" s="314">
        <v>2109.9825759999999</v>
      </c>
      <c r="D561" s="314">
        <v>577.63955199999998</v>
      </c>
      <c r="E561" s="314">
        <v>1467.3614050000001</v>
      </c>
      <c r="F561" s="314">
        <v>247.72861900000001</v>
      </c>
      <c r="G561" s="314">
        <v>135.4203</v>
      </c>
      <c r="H561" s="314">
        <v>4494.0909339999998</v>
      </c>
      <c r="I561" s="329">
        <v>0</v>
      </c>
      <c r="J561" s="329">
        <v>1704.2517130000001</v>
      </c>
      <c r="K561" s="314">
        <v>132.45867999999999</v>
      </c>
      <c r="L561" s="304">
        <v>521.51734999999996</v>
      </c>
      <c r="M561" s="327"/>
    </row>
    <row r="562" spans="1:13" s="321" customFormat="1" ht="9" customHeight="1">
      <c r="A562" s="440" t="s">
        <v>22</v>
      </c>
      <c r="B562" s="328">
        <f t="shared" si="31"/>
        <v>6986.7416480000002</v>
      </c>
      <c r="C562" s="328">
        <v>1752.5885390000001</v>
      </c>
      <c r="D562" s="328">
        <v>310.21128299999998</v>
      </c>
      <c r="E562" s="328">
        <v>1260.537951</v>
      </c>
      <c r="F562" s="328">
        <v>916.59823600000004</v>
      </c>
      <c r="G562" s="328">
        <v>42.515256999999998</v>
      </c>
      <c r="H562" s="328">
        <v>1725.7682480000001</v>
      </c>
      <c r="I562" s="330">
        <v>0</v>
      </c>
      <c r="J562" s="330">
        <v>487.13338700000003</v>
      </c>
      <c r="K562" s="328">
        <v>122.334175</v>
      </c>
      <c r="L562" s="323">
        <v>369.05457200000001</v>
      </c>
      <c r="M562" s="327"/>
    </row>
    <row r="563" spans="1:13" s="321" customFormat="1" ht="9" customHeight="1">
      <c r="A563" s="443" t="s">
        <v>23</v>
      </c>
      <c r="B563" s="314">
        <f t="shared" si="31"/>
        <v>8365.3722580000012</v>
      </c>
      <c r="C563" s="314">
        <v>3074.7145690000002</v>
      </c>
      <c r="D563" s="314">
        <v>486.908615</v>
      </c>
      <c r="E563" s="314">
        <v>1373.7959760000001</v>
      </c>
      <c r="F563" s="314">
        <v>670.16904399999999</v>
      </c>
      <c r="G563" s="314">
        <v>265.17793699999999</v>
      </c>
      <c r="H563" s="314">
        <v>1633.3227830000001</v>
      </c>
      <c r="I563" s="329">
        <v>0</v>
      </c>
      <c r="J563" s="329">
        <v>108.08181500000001</v>
      </c>
      <c r="K563" s="314">
        <v>253.81795199999999</v>
      </c>
      <c r="L563" s="304">
        <v>499.38356700000003</v>
      </c>
      <c r="M563" s="327"/>
    </row>
    <row r="564" spans="1:13" s="321" customFormat="1" ht="9" customHeight="1">
      <c r="A564" s="443" t="s">
        <v>106</v>
      </c>
      <c r="B564" s="314">
        <f t="shared" si="31"/>
        <v>8442.8325579999982</v>
      </c>
      <c r="C564" s="314">
        <v>3306.8439020000001</v>
      </c>
      <c r="D564" s="314">
        <v>384.29447399999998</v>
      </c>
      <c r="E564" s="314">
        <v>1073.2502810000001</v>
      </c>
      <c r="F564" s="314">
        <v>572.02695700000004</v>
      </c>
      <c r="G564" s="314">
        <v>509.54407500000002</v>
      </c>
      <c r="H564" s="314">
        <v>945.46086200000002</v>
      </c>
      <c r="I564" s="329">
        <v>8.7836040000000004</v>
      </c>
      <c r="J564" s="329">
        <v>22.616066</v>
      </c>
      <c r="K564" s="314">
        <v>892.80618600000003</v>
      </c>
      <c r="L564" s="304">
        <v>727.20615099999998</v>
      </c>
      <c r="M564" s="327"/>
    </row>
    <row r="565" spans="1:13" s="321" customFormat="1" ht="9" customHeight="1">
      <c r="A565" s="443" t="s">
        <v>25</v>
      </c>
      <c r="B565" s="314">
        <f t="shared" si="31"/>
        <v>8123.1361699999998</v>
      </c>
      <c r="C565" s="314">
        <v>2546.9345210000001</v>
      </c>
      <c r="D565" s="314">
        <v>458.00615499999998</v>
      </c>
      <c r="E565" s="314">
        <v>1189.368743</v>
      </c>
      <c r="F565" s="314">
        <v>655.90840700000001</v>
      </c>
      <c r="G565" s="314">
        <v>132.958766</v>
      </c>
      <c r="H565" s="314">
        <v>2337.305695</v>
      </c>
      <c r="I565" s="329">
        <v>9.7406889999999997</v>
      </c>
      <c r="J565" s="329">
        <v>89.824653999999995</v>
      </c>
      <c r="K565" s="314">
        <v>171.150485</v>
      </c>
      <c r="L565" s="304">
        <v>531.93805499999996</v>
      </c>
      <c r="M565" s="327"/>
    </row>
    <row r="566" spans="1:13" s="321" customFormat="1" ht="9" customHeight="1">
      <c r="A566" s="440" t="s">
        <v>26</v>
      </c>
      <c r="B566" s="328">
        <f t="shared" si="31"/>
        <v>8984.6811750000015</v>
      </c>
      <c r="C566" s="328">
        <v>3173.4386</v>
      </c>
      <c r="D566" s="328">
        <v>667.84151399999996</v>
      </c>
      <c r="E566" s="328">
        <v>1517.9645579999999</v>
      </c>
      <c r="F566" s="328">
        <v>1014.774634</v>
      </c>
      <c r="G566" s="328">
        <v>234.900361</v>
      </c>
      <c r="H566" s="328">
        <v>1996.1250580000001</v>
      </c>
      <c r="I566" s="330">
        <v>0</v>
      </c>
      <c r="J566" s="330">
        <v>2.8514200000000001</v>
      </c>
      <c r="K566" s="328">
        <v>248.30475999999999</v>
      </c>
      <c r="L566" s="318">
        <v>128.48026999999999</v>
      </c>
      <c r="M566" s="327"/>
    </row>
    <row r="567" spans="1:13" s="321" customFormat="1" ht="9" customHeight="1">
      <c r="A567" s="443" t="s">
        <v>27</v>
      </c>
      <c r="B567" s="314">
        <f t="shared" si="31"/>
        <v>10799.361692999999</v>
      </c>
      <c r="C567" s="314">
        <v>3761.2798720000001</v>
      </c>
      <c r="D567" s="314">
        <v>663.68108700000005</v>
      </c>
      <c r="E567" s="314">
        <v>1531.2722900000001</v>
      </c>
      <c r="F567" s="314">
        <v>1033.341995</v>
      </c>
      <c r="G567" s="314">
        <v>233.795017</v>
      </c>
      <c r="H567" s="314">
        <v>1832.535838</v>
      </c>
      <c r="I567" s="329">
        <v>43.063685</v>
      </c>
      <c r="J567" s="329">
        <v>65.159653000000006</v>
      </c>
      <c r="K567" s="314">
        <v>533.56831199999999</v>
      </c>
      <c r="L567" s="304">
        <v>1101.6639439999999</v>
      </c>
      <c r="M567" s="327"/>
    </row>
    <row r="568" spans="1:13" s="321" customFormat="1" ht="9" customHeight="1">
      <c r="A568" s="443" t="s">
        <v>28</v>
      </c>
      <c r="B568" s="314">
        <f t="shared" si="31"/>
        <v>9308.1994640000012</v>
      </c>
      <c r="C568" s="314">
        <v>4529.4708549999996</v>
      </c>
      <c r="D568" s="314">
        <v>728.55430100000001</v>
      </c>
      <c r="E568" s="314">
        <v>1198.701411</v>
      </c>
      <c r="F568" s="314">
        <v>343.00415400000003</v>
      </c>
      <c r="G568" s="314">
        <v>367.78767699999997</v>
      </c>
      <c r="H568" s="314">
        <v>1362.687158</v>
      </c>
      <c r="I568" s="329">
        <v>25.115031999999999</v>
      </c>
      <c r="J568" s="329">
        <v>84.257766000000004</v>
      </c>
      <c r="K568" s="314">
        <v>99.306425000000004</v>
      </c>
      <c r="L568" s="304">
        <v>569.31468500000005</v>
      </c>
      <c r="M568" s="327"/>
    </row>
    <row r="569" spans="1:13" s="321" customFormat="1" ht="9" customHeight="1">
      <c r="A569" s="443" t="s">
        <v>29</v>
      </c>
      <c r="B569" s="314">
        <f t="shared" si="31"/>
        <v>9916.3302179999991</v>
      </c>
      <c r="C569" s="314">
        <v>3514.194868</v>
      </c>
      <c r="D569" s="314">
        <v>838.15813800000001</v>
      </c>
      <c r="E569" s="314">
        <v>2051.8328879999999</v>
      </c>
      <c r="F569" s="314">
        <v>1143.3464329999999</v>
      </c>
      <c r="G569" s="314">
        <v>17.767817999999998</v>
      </c>
      <c r="H569" s="314">
        <v>1458.717425</v>
      </c>
      <c r="I569" s="329">
        <v>2.8105999999999999E-2</v>
      </c>
      <c r="J569" s="329">
        <v>3.8819720000000002</v>
      </c>
      <c r="K569" s="314">
        <v>142.275113</v>
      </c>
      <c r="L569" s="304">
        <v>746.12745700000005</v>
      </c>
      <c r="M569" s="327"/>
    </row>
    <row r="570" spans="1:13" s="321" customFormat="1" ht="9" customHeight="1">
      <c r="A570" s="440" t="s">
        <v>30</v>
      </c>
      <c r="B570" s="328">
        <f t="shared" si="31"/>
        <v>3108.7888749999997</v>
      </c>
      <c r="C570" s="328">
        <v>1115.101964</v>
      </c>
      <c r="D570" s="328">
        <v>238.50351599999999</v>
      </c>
      <c r="E570" s="328">
        <v>504.58034600000002</v>
      </c>
      <c r="F570" s="328">
        <v>216.559675</v>
      </c>
      <c r="G570" s="328">
        <v>107.459638</v>
      </c>
      <c r="H570" s="328">
        <v>866.35366199999999</v>
      </c>
      <c r="I570" s="330">
        <v>0</v>
      </c>
      <c r="J570" s="330">
        <v>0</v>
      </c>
      <c r="K570" s="328">
        <v>16.017191</v>
      </c>
      <c r="L570" s="323">
        <v>44.212882999999998</v>
      </c>
      <c r="M570" s="327"/>
    </row>
    <row r="571" spans="1:13" s="321" customFormat="1" ht="9" customHeight="1">
      <c r="A571" s="443" t="s">
        <v>31</v>
      </c>
      <c r="B571" s="329">
        <f t="shared" si="31"/>
        <v>22217.450084</v>
      </c>
      <c r="C571" s="329">
        <v>5231.6811630000002</v>
      </c>
      <c r="D571" s="329">
        <v>987.51817900000003</v>
      </c>
      <c r="E571" s="329">
        <v>3325.197897</v>
      </c>
      <c r="F571" s="329">
        <v>1074.204416</v>
      </c>
      <c r="G571" s="329">
        <v>242.698081</v>
      </c>
      <c r="H571" s="329">
        <v>8633.6831239999992</v>
      </c>
      <c r="I571" s="329">
        <v>0</v>
      </c>
      <c r="J571" s="329">
        <v>0.45</v>
      </c>
      <c r="K571" s="329">
        <v>1223.3690340000001</v>
      </c>
      <c r="L571" s="329">
        <v>1498.6481900000001</v>
      </c>
      <c r="M571" s="331"/>
    </row>
    <row r="572" spans="1:13" s="321" customFormat="1" ht="9" customHeight="1">
      <c r="A572" s="443" t="s">
        <v>32</v>
      </c>
      <c r="B572" s="314">
        <f t="shared" si="31"/>
        <v>6403.759329999999</v>
      </c>
      <c r="C572" s="314">
        <v>1908.9126140000001</v>
      </c>
      <c r="D572" s="314">
        <v>407.02100899999999</v>
      </c>
      <c r="E572" s="314">
        <v>709.32578699999999</v>
      </c>
      <c r="F572" s="314">
        <v>611.12937999999997</v>
      </c>
      <c r="G572" s="314">
        <v>63.992223000000003</v>
      </c>
      <c r="H572" s="314">
        <v>2005.5802590000001</v>
      </c>
      <c r="I572" s="329">
        <v>0</v>
      </c>
      <c r="J572" s="329">
        <v>4.0000000000000001E-3</v>
      </c>
      <c r="K572" s="314">
        <v>56.726739000000002</v>
      </c>
      <c r="L572" s="304">
        <v>641.067319</v>
      </c>
      <c r="M572" s="327"/>
    </row>
    <row r="573" spans="1:13" s="321" customFormat="1" ht="9" customHeight="1">
      <c r="A573" s="443" t="s">
        <v>33</v>
      </c>
      <c r="B573" s="329">
        <f t="shared" si="31"/>
        <v>5791.2171420000004</v>
      </c>
      <c r="C573" s="329">
        <v>1954.8033889999999</v>
      </c>
      <c r="D573" s="329">
        <v>258.13705800000002</v>
      </c>
      <c r="E573" s="329">
        <v>526.94368799999995</v>
      </c>
      <c r="F573" s="329">
        <v>384.03100799999999</v>
      </c>
      <c r="G573" s="329">
        <v>42.228555999999998</v>
      </c>
      <c r="H573" s="329">
        <v>2053.468852</v>
      </c>
      <c r="I573" s="329">
        <v>0</v>
      </c>
      <c r="J573" s="329">
        <v>0.76158199999999998</v>
      </c>
      <c r="K573" s="329">
        <v>419.80909700000001</v>
      </c>
      <c r="L573" s="329">
        <v>151.03391199999999</v>
      </c>
      <c r="M573" s="331"/>
    </row>
    <row r="574" spans="1:13" s="321" customFormat="1" ht="9" customHeight="1">
      <c r="A574" s="443"/>
      <c r="B574" s="315"/>
      <c r="C574" s="315"/>
      <c r="D574" s="315"/>
      <c r="E574" s="315"/>
      <c r="F574" s="315"/>
      <c r="G574" s="315"/>
      <c r="H574" s="315"/>
      <c r="I574" s="315"/>
      <c r="J574" s="315"/>
      <c r="K574" s="315"/>
      <c r="L574" s="315"/>
      <c r="M574" s="315"/>
    </row>
    <row r="575" spans="1:13" s="321" customFormat="1" ht="9" customHeight="1">
      <c r="A575" s="333">
        <v>2014</v>
      </c>
      <c r="B575" s="407"/>
      <c r="C575" s="407"/>
      <c r="D575" s="407"/>
      <c r="E575" s="407"/>
      <c r="F575" s="407"/>
      <c r="G575" s="407"/>
      <c r="H575" s="407"/>
      <c r="I575" s="407"/>
      <c r="J575" s="407"/>
      <c r="K575" s="407"/>
      <c r="L575" s="407"/>
      <c r="M575" s="410"/>
    </row>
    <row r="576" spans="1:13" s="321" customFormat="1" ht="9" customHeight="1">
      <c r="A576" s="333" t="s">
        <v>1</v>
      </c>
      <c r="B576" s="407">
        <f>SUM(B578:B608)</f>
        <v>377509.7220120001</v>
      </c>
      <c r="C576" s="407">
        <f t="shared" ref="C576:L576" si="32">SUM(C578:C608)</f>
        <v>122802.18027300003</v>
      </c>
      <c r="D576" s="407">
        <f t="shared" si="32"/>
        <v>23474.913544999999</v>
      </c>
      <c r="E576" s="407">
        <f t="shared" si="32"/>
        <v>53014.213880000003</v>
      </c>
      <c r="F576" s="407">
        <f t="shared" si="32"/>
        <v>34594.248290000003</v>
      </c>
      <c r="G576" s="407">
        <f t="shared" si="32"/>
        <v>7535.1437350000015</v>
      </c>
      <c r="H576" s="407">
        <f t="shared" si="32"/>
        <v>95879.668695</v>
      </c>
      <c r="I576" s="407">
        <f t="shared" si="32"/>
        <v>136.168048</v>
      </c>
      <c r="J576" s="407">
        <f t="shared" si="32"/>
        <v>1303.884834</v>
      </c>
      <c r="K576" s="407">
        <f t="shared" si="32"/>
        <v>16660.504343000001</v>
      </c>
      <c r="L576" s="407">
        <f t="shared" si="32"/>
        <v>22108.796369</v>
      </c>
      <c r="M576" s="410"/>
    </row>
    <row r="577" spans="1:13" s="321" customFormat="1" ht="3.6" customHeight="1">
      <c r="A577" s="333"/>
      <c r="B577" s="407"/>
      <c r="C577" s="407"/>
      <c r="D577" s="407"/>
      <c r="E577" s="407"/>
      <c r="F577" s="407"/>
      <c r="G577" s="407"/>
      <c r="H577" s="407"/>
      <c r="I577" s="407"/>
      <c r="J577" s="407"/>
      <c r="K577" s="407"/>
      <c r="L577" s="304"/>
      <c r="M577" s="410"/>
    </row>
    <row r="578" spans="1:13" s="321" customFormat="1" ht="9" customHeight="1">
      <c r="A578" s="443" t="s">
        <v>104</v>
      </c>
      <c r="B578" s="314">
        <f>SUM(C578:L578)</f>
        <v>5026.1491319999996</v>
      </c>
      <c r="C578" s="314">
        <v>1798.304376</v>
      </c>
      <c r="D578" s="314">
        <v>375.363133</v>
      </c>
      <c r="E578" s="314">
        <v>612.52280299999995</v>
      </c>
      <c r="F578" s="314">
        <v>464.78975500000001</v>
      </c>
      <c r="G578" s="314">
        <v>102.99480699999999</v>
      </c>
      <c r="H578" s="314">
        <v>837.95533499999999</v>
      </c>
      <c r="I578" s="329">
        <v>0</v>
      </c>
      <c r="J578" s="329">
        <v>2.880306</v>
      </c>
      <c r="K578" s="314">
        <v>155.21071800000001</v>
      </c>
      <c r="L578" s="304">
        <v>676.12789899999996</v>
      </c>
      <c r="M578" s="327"/>
    </row>
    <row r="579" spans="1:13" s="321" customFormat="1" ht="9" customHeight="1">
      <c r="A579" s="443" t="s">
        <v>3</v>
      </c>
      <c r="B579" s="314">
        <f t="shared" ref="B579:B608" si="33">SUM(C579:L579)</f>
        <v>11421.982324000001</v>
      </c>
      <c r="C579" s="314">
        <v>6884.7608790000004</v>
      </c>
      <c r="D579" s="314">
        <v>776.32889899999998</v>
      </c>
      <c r="E579" s="314">
        <v>1177.735334</v>
      </c>
      <c r="F579" s="314">
        <v>581.18794400000002</v>
      </c>
      <c r="G579" s="314">
        <v>220.68708599999999</v>
      </c>
      <c r="H579" s="314">
        <v>1087.329242</v>
      </c>
      <c r="I579" s="329">
        <v>0</v>
      </c>
      <c r="J579" s="329">
        <v>3.1258000000000001E-2</v>
      </c>
      <c r="K579" s="314">
        <v>360.91714100000002</v>
      </c>
      <c r="L579" s="304">
        <v>333.00454100000002</v>
      </c>
      <c r="M579" s="327"/>
    </row>
    <row r="580" spans="1:13" s="321" customFormat="1" ht="9" customHeight="1">
      <c r="A580" s="443" t="s">
        <v>105</v>
      </c>
      <c r="B580" s="314">
        <f t="shared" si="33"/>
        <v>3467.8619849999991</v>
      </c>
      <c r="C580" s="314">
        <v>1941.667541</v>
      </c>
      <c r="D580" s="314">
        <v>357.94801000000001</v>
      </c>
      <c r="E580" s="314">
        <v>428.75295999999997</v>
      </c>
      <c r="F580" s="314">
        <v>208.89637099999999</v>
      </c>
      <c r="G580" s="314">
        <v>67.573894999999993</v>
      </c>
      <c r="H580" s="314">
        <v>221.80973800000001</v>
      </c>
      <c r="I580" s="329">
        <v>0</v>
      </c>
      <c r="J580" s="329">
        <v>22.193891000000001</v>
      </c>
      <c r="K580" s="314">
        <v>147.69519099999999</v>
      </c>
      <c r="L580" s="304">
        <v>71.324387999999999</v>
      </c>
      <c r="M580" s="327"/>
    </row>
    <row r="581" spans="1:13" s="321" customFormat="1" ht="9" customHeight="1">
      <c r="A581" s="440" t="s">
        <v>5</v>
      </c>
      <c r="B581" s="328">
        <f t="shared" si="33"/>
        <v>5093.924051</v>
      </c>
      <c r="C581" s="328">
        <v>1511.3446779999999</v>
      </c>
      <c r="D581" s="328">
        <v>325.70134000000002</v>
      </c>
      <c r="E581" s="328">
        <v>785.8963</v>
      </c>
      <c r="F581" s="328">
        <v>941.95181000000002</v>
      </c>
      <c r="G581" s="328">
        <v>56.836731999999998</v>
      </c>
      <c r="H581" s="328">
        <v>936.70247600000005</v>
      </c>
      <c r="I581" s="330">
        <v>0</v>
      </c>
      <c r="J581" s="330">
        <v>0</v>
      </c>
      <c r="K581" s="328">
        <v>258.61454800000001</v>
      </c>
      <c r="L581" s="323">
        <v>276.87616700000001</v>
      </c>
      <c r="M581" s="327"/>
    </row>
    <row r="582" spans="1:13" s="321" customFormat="1" ht="9" customHeight="1">
      <c r="A582" s="443" t="s">
        <v>6</v>
      </c>
      <c r="B582" s="314">
        <f t="shared" si="33"/>
        <v>8859.1352360000001</v>
      </c>
      <c r="C582" s="314">
        <v>2906.6065749999998</v>
      </c>
      <c r="D582" s="314">
        <v>652.18735500000003</v>
      </c>
      <c r="E582" s="314">
        <v>1672.3898979999999</v>
      </c>
      <c r="F582" s="314">
        <v>785.30325000000005</v>
      </c>
      <c r="G582" s="314">
        <v>318.295323</v>
      </c>
      <c r="H582" s="314">
        <v>1822.5368100000001</v>
      </c>
      <c r="I582" s="329">
        <v>30.094984</v>
      </c>
      <c r="J582" s="329">
        <v>9.9147440000000007</v>
      </c>
      <c r="K582" s="314">
        <v>151.91171299999999</v>
      </c>
      <c r="L582" s="304">
        <v>509.89458400000001</v>
      </c>
      <c r="M582" s="327"/>
    </row>
    <row r="583" spans="1:13" s="321" customFormat="1" ht="9" customHeight="1">
      <c r="A583" s="443" t="s">
        <v>7</v>
      </c>
      <c r="B583" s="314">
        <f t="shared" si="33"/>
        <v>3128.194559</v>
      </c>
      <c r="C583" s="314">
        <v>1561.7014380000001</v>
      </c>
      <c r="D583" s="314">
        <v>188.471979</v>
      </c>
      <c r="E583" s="314">
        <v>321.80601000000001</v>
      </c>
      <c r="F583" s="314">
        <v>294.90247799999997</v>
      </c>
      <c r="G583" s="314">
        <v>32.381726999999998</v>
      </c>
      <c r="H583" s="314">
        <v>376.87284399999999</v>
      </c>
      <c r="I583" s="329">
        <v>0</v>
      </c>
      <c r="J583" s="329">
        <v>10.514834</v>
      </c>
      <c r="K583" s="314">
        <v>133.718785</v>
      </c>
      <c r="L583" s="304">
        <v>207.82446400000001</v>
      </c>
      <c r="M583" s="327"/>
    </row>
    <row r="584" spans="1:13" s="321" customFormat="1" ht="9" customHeight="1">
      <c r="A584" s="443" t="s">
        <v>8</v>
      </c>
      <c r="B584" s="314">
        <f t="shared" si="33"/>
        <v>22382.437912999998</v>
      </c>
      <c r="C584" s="314">
        <v>3589.6267549999998</v>
      </c>
      <c r="D584" s="314">
        <v>1013.01411</v>
      </c>
      <c r="E584" s="314">
        <v>1589.0000010000001</v>
      </c>
      <c r="F584" s="314">
        <v>1688.9957099999999</v>
      </c>
      <c r="G584" s="314">
        <v>242.69070199999999</v>
      </c>
      <c r="H584" s="314">
        <v>11033.05625</v>
      </c>
      <c r="I584" s="329">
        <v>0</v>
      </c>
      <c r="J584" s="329">
        <v>0</v>
      </c>
      <c r="K584" s="314">
        <v>1425.2661700000001</v>
      </c>
      <c r="L584" s="304">
        <v>1800.788215</v>
      </c>
      <c r="M584" s="327"/>
    </row>
    <row r="585" spans="1:13" s="321" customFormat="1" ht="9" customHeight="1">
      <c r="A585" s="440" t="s">
        <v>9</v>
      </c>
      <c r="B585" s="328">
        <f t="shared" si="33"/>
        <v>11128.540183999999</v>
      </c>
      <c r="C585" s="328">
        <v>3915.3040230000001</v>
      </c>
      <c r="D585" s="328">
        <v>636.26718100000005</v>
      </c>
      <c r="E585" s="328">
        <v>2210.423577</v>
      </c>
      <c r="F585" s="328">
        <v>1096.911748</v>
      </c>
      <c r="G585" s="328">
        <v>230.61630099999999</v>
      </c>
      <c r="H585" s="328">
        <v>2572.8579800000002</v>
      </c>
      <c r="I585" s="330">
        <v>0</v>
      </c>
      <c r="J585" s="330">
        <v>30.614692999999999</v>
      </c>
      <c r="K585" s="328">
        <v>174.52450999999999</v>
      </c>
      <c r="L585" s="323">
        <v>261.020171</v>
      </c>
      <c r="M585" s="327"/>
    </row>
    <row r="586" spans="1:13" s="321" customFormat="1" ht="9" customHeight="1">
      <c r="A586" s="443" t="s">
        <v>11</v>
      </c>
      <c r="B586" s="314">
        <f t="shared" si="33"/>
        <v>5573.2336020000002</v>
      </c>
      <c r="C586" s="314">
        <v>1734.925195</v>
      </c>
      <c r="D586" s="314">
        <v>284.33982800000001</v>
      </c>
      <c r="E586" s="314">
        <v>873.338168</v>
      </c>
      <c r="F586" s="314">
        <v>846.844874</v>
      </c>
      <c r="G586" s="314">
        <v>107.77212900000001</v>
      </c>
      <c r="H586" s="314">
        <v>1286.542661</v>
      </c>
      <c r="I586" s="329">
        <v>0</v>
      </c>
      <c r="J586" s="329">
        <v>0</v>
      </c>
      <c r="K586" s="314">
        <v>186.80937</v>
      </c>
      <c r="L586" s="304">
        <v>252.66137699999999</v>
      </c>
      <c r="M586" s="327"/>
    </row>
    <row r="587" spans="1:13" s="321" customFormat="1" ht="9" customHeight="1">
      <c r="A587" s="443" t="s">
        <v>12</v>
      </c>
      <c r="B587" s="314">
        <f t="shared" si="33"/>
        <v>18218.992298999998</v>
      </c>
      <c r="C587" s="314">
        <v>5206.4707600000002</v>
      </c>
      <c r="D587" s="314">
        <v>1054.2243370000001</v>
      </c>
      <c r="E587" s="314">
        <v>2656.058646</v>
      </c>
      <c r="F587" s="314">
        <v>2263.2295370000002</v>
      </c>
      <c r="G587" s="314">
        <v>571.39254600000004</v>
      </c>
      <c r="H587" s="314">
        <v>3407.3473490000001</v>
      </c>
      <c r="I587" s="329">
        <v>9.579E-2</v>
      </c>
      <c r="J587" s="329">
        <v>45.529809999999998</v>
      </c>
      <c r="K587" s="314">
        <v>210.19588899999999</v>
      </c>
      <c r="L587" s="304">
        <v>2804.447635</v>
      </c>
      <c r="M587" s="327"/>
    </row>
    <row r="588" spans="1:13" s="321" customFormat="1" ht="9" customHeight="1">
      <c r="A588" s="443" t="s">
        <v>13</v>
      </c>
      <c r="B588" s="314">
        <f t="shared" si="33"/>
        <v>13183.503575000001</v>
      </c>
      <c r="C588" s="314">
        <v>3625.786814</v>
      </c>
      <c r="D588" s="314">
        <v>620.76223900000002</v>
      </c>
      <c r="E588" s="314">
        <v>986.10758499999997</v>
      </c>
      <c r="F588" s="314">
        <v>986.47393799999998</v>
      </c>
      <c r="G588" s="314">
        <v>163.18324999999999</v>
      </c>
      <c r="H588" s="314">
        <v>5720.7255189999996</v>
      </c>
      <c r="I588" s="329">
        <v>0</v>
      </c>
      <c r="J588" s="329">
        <v>5.2805140000000002</v>
      </c>
      <c r="K588" s="314">
        <v>32.501243000000002</v>
      </c>
      <c r="L588" s="304">
        <v>1042.6824730000001</v>
      </c>
      <c r="M588" s="327"/>
    </row>
    <row r="589" spans="1:13" s="321" customFormat="1" ht="9" customHeight="1">
      <c r="A589" s="440" t="s">
        <v>14</v>
      </c>
      <c r="B589" s="328">
        <f t="shared" si="33"/>
        <v>8281.7503499999984</v>
      </c>
      <c r="C589" s="328">
        <v>2644.39077</v>
      </c>
      <c r="D589" s="328">
        <v>549.071236</v>
      </c>
      <c r="E589" s="328">
        <v>1263.3615580000001</v>
      </c>
      <c r="F589" s="328">
        <v>658.86628099999996</v>
      </c>
      <c r="G589" s="328">
        <v>105.84189000000001</v>
      </c>
      <c r="H589" s="328">
        <v>1791.86662</v>
      </c>
      <c r="I589" s="330">
        <v>0</v>
      </c>
      <c r="J589" s="330">
        <v>54.567359000000003</v>
      </c>
      <c r="K589" s="328">
        <v>74.745148999999998</v>
      </c>
      <c r="L589" s="318">
        <v>1139.039487</v>
      </c>
      <c r="M589" s="327"/>
    </row>
    <row r="590" spans="1:13" s="321" customFormat="1" ht="9" customHeight="1">
      <c r="A590" s="443" t="s">
        <v>15</v>
      </c>
      <c r="B590" s="314">
        <f t="shared" si="33"/>
        <v>28363.244993999997</v>
      </c>
      <c r="C590" s="314">
        <v>11220.050018</v>
      </c>
      <c r="D590" s="314">
        <v>1935.5992160000001</v>
      </c>
      <c r="E590" s="314">
        <v>4426.1678110000003</v>
      </c>
      <c r="F590" s="314">
        <v>2921.4058690000002</v>
      </c>
      <c r="G590" s="314">
        <v>545.53411300000005</v>
      </c>
      <c r="H590" s="314">
        <v>4790.6333539999996</v>
      </c>
      <c r="I590" s="329">
        <v>60.851410000000001</v>
      </c>
      <c r="J590" s="329">
        <v>65.038774000000004</v>
      </c>
      <c r="K590" s="314">
        <v>1892.475702</v>
      </c>
      <c r="L590" s="316">
        <v>505.48872699999998</v>
      </c>
      <c r="M590" s="327"/>
    </row>
    <row r="591" spans="1:13" s="321" customFormat="1" ht="9" customHeight="1">
      <c r="A591" s="443" t="s">
        <v>16</v>
      </c>
      <c r="B591" s="314">
        <f t="shared" si="33"/>
        <v>60060.10837300001</v>
      </c>
      <c r="C591" s="314">
        <v>20114.053411000001</v>
      </c>
      <c r="D591" s="314">
        <v>2537.8312089999999</v>
      </c>
      <c r="E591" s="314">
        <v>6827.1749559999998</v>
      </c>
      <c r="F591" s="314">
        <v>7286.4086239999997</v>
      </c>
      <c r="G591" s="314">
        <v>1291.8565880000001</v>
      </c>
      <c r="H591" s="314">
        <v>13566.86145</v>
      </c>
      <c r="I591" s="329">
        <v>0</v>
      </c>
      <c r="J591" s="329">
        <v>0</v>
      </c>
      <c r="K591" s="314">
        <v>5720.2602969999998</v>
      </c>
      <c r="L591" s="304">
        <v>2715.661838</v>
      </c>
      <c r="M591" s="327"/>
    </row>
    <row r="592" spans="1:13" s="321" customFormat="1" ht="9" customHeight="1">
      <c r="A592" s="443" t="s">
        <v>17</v>
      </c>
      <c r="B592" s="314">
        <f t="shared" si="33"/>
        <v>12342.868491000003</v>
      </c>
      <c r="C592" s="314">
        <v>4169.3984650000002</v>
      </c>
      <c r="D592" s="314">
        <v>1253.4271200000001</v>
      </c>
      <c r="E592" s="314">
        <v>1757.9524670000001</v>
      </c>
      <c r="F592" s="314">
        <v>959.69522099999995</v>
      </c>
      <c r="G592" s="314">
        <v>208.46143000000001</v>
      </c>
      <c r="H592" s="314">
        <v>3038.4195279999999</v>
      </c>
      <c r="I592" s="329">
        <v>2.2260059999999999</v>
      </c>
      <c r="J592" s="329">
        <v>40.129264999999997</v>
      </c>
      <c r="K592" s="314">
        <v>293.56289400000003</v>
      </c>
      <c r="L592" s="304">
        <v>619.59609499999999</v>
      </c>
      <c r="M592" s="327"/>
    </row>
    <row r="593" spans="1:13" s="321" customFormat="1" ht="9" customHeight="1">
      <c r="A593" s="440" t="s">
        <v>18</v>
      </c>
      <c r="B593" s="328">
        <f t="shared" si="33"/>
        <v>6717.7964509999993</v>
      </c>
      <c r="C593" s="328">
        <v>2402.5479839999998</v>
      </c>
      <c r="D593" s="328">
        <v>343.13155599999999</v>
      </c>
      <c r="E593" s="328">
        <v>716.06064100000003</v>
      </c>
      <c r="F593" s="328">
        <v>498.31097399999999</v>
      </c>
      <c r="G593" s="328">
        <v>80.750696000000005</v>
      </c>
      <c r="H593" s="328">
        <v>1919.291986</v>
      </c>
      <c r="I593" s="330">
        <v>0</v>
      </c>
      <c r="J593" s="330">
        <v>49.204993999999999</v>
      </c>
      <c r="K593" s="328">
        <v>410.30405200000001</v>
      </c>
      <c r="L593" s="323">
        <v>298.19356800000003</v>
      </c>
      <c r="M593" s="327"/>
    </row>
    <row r="594" spans="1:13" s="321" customFormat="1" ht="9" customHeight="1">
      <c r="A594" s="443" t="s">
        <v>19</v>
      </c>
      <c r="B594" s="314">
        <f t="shared" si="33"/>
        <v>4765.8255760000002</v>
      </c>
      <c r="C594" s="314">
        <v>1822.2816700000001</v>
      </c>
      <c r="D594" s="314">
        <v>220.18266</v>
      </c>
      <c r="E594" s="314">
        <v>395.27318200000002</v>
      </c>
      <c r="F594" s="314">
        <v>254.02941999999999</v>
      </c>
      <c r="G594" s="314">
        <v>16.631641999999999</v>
      </c>
      <c r="H594" s="314">
        <v>1086.1234460000001</v>
      </c>
      <c r="I594" s="329">
        <v>0</v>
      </c>
      <c r="J594" s="329">
        <v>23.000416000000001</v>
      </c>
      <c r="K594" s="314">
        <v>380.36483099999998</v>
      </c>
      <c r="L594" s="304">
        <v>567.938309</v>
      </c>
      <c r="M594" s="327"/>
    </row>
    <row r="595" spans="1:13" s="321" customFormat="1" ht="9" customHeight="1">
      <c r="A595" s="443" t="s">
        <v>20</v>
      </c>
      <c r="B595" s="314">
        <f t="shared" si="33"/>
        <v>21592.232359000005</v>
      </c>
      <c r="C595" s="314">
        <v>7257.4766509999999</v>
      </c>
      <c r="D595" s="314">
        <v>1666.941943</v>
      </c>
      <c r="E595" s="314">
        <v>3844.3377220000002</v>
      </c>
      <c r="F595" s="314">
        <v>1145.903485</v>
      </c>
      <c r="G595" s="314">
        <v>403.08993700000002</v>
      </c>
      <c r="H595" s="314">
        <v>4325.4566880000002</v>
      </c>
      <c r="I595" s="329">
        <v>16.189993000000001</v>
      </c>
      <c r="J595" s="329">
        <v>142.41310300000001</v>
      </c>
      <c r="K595" s="314">
        <v>1662.707224</v>
      </c>
      <c r="L595" s="304">
        <v>1127.7156130000001</v>
      </c>
      <c r="M595" s="327"/>
    </row>
    <row r="596" spans="1:13" s="321" customFormat="1" ht="9" customHeight="1">
      <c r="A596" s="443" t="s">
        <v>21</v>
      </c>
      <c r="B596" s="314">
        <f t="shared" si="33"/>
        <v>13418.566733000001</v>
      </c>
      <c r="C596" s="314">
        <v>3074.494443</v>
      </c>
      <c r="D596" s="314">
        <v>1326.5179869999999</v>
      </c>
      <c r="E596" s="314">
        <v>1783.31872</v>
      </c>
      <c r="F596" s="314">
        <v>334.667575</v>
      </c>
      <c r="G596" s="314">
        <v>283.8904</v>
      </c>
      <c r="H596" s="314">
        <v>5388.2626710000004</v>
      </c>
      <c r="I596" s="329">
        <v>0</v>
      </c>
      <c r="J596" s="329">
        <v>0.33061400000000002</v>
      </c>
      <c r="K596" s="314">
        <v>72.506874999999994</v>
      </c>
      <c r="L596" s="304">
        <v>1154.577448</v>
      </c>
      <c r="M596" s="327"/>
    </row>
    <row r="597" spans="1:13" s="321" customFormat="1" ht="9" customHeight="1">
      <c r="A597" s="440" t="s">
        <v>22</v>
      </c>
      <c r="B597" s="328">
        <f t="shared" si="33"/>
        <v>6457.741629000001</v>
      </c>
      <c r="C597" s="328">
        <v>1800.90816</v>
      </c>
      <c r="D597" s="328">
        <v>304.20734199999998</v>
      </c>
      <c r="E597" s="328">
        <v>1324.8687179999999</v>
      </c>
      <c r="F597" s="328">
        <v>1269.358391</v>
      </c>
      <c r="G597" s="328">
        <v>78.169408000000004</v>
      </c>
      <c r="H597" s="328">
        <v>1222.341328</v>
      </c>
      <c r="I597" s="330">
        <v>0</v>
      </c>
      <c r="J597" s="330">
        <v>284.24652200000003</v>
      </c>
      <c r="K597" s="328">
        <v>39.127468999999998</v>
      </c>
      <c r="L597" s="323">
        <v>134.51429099999999</v>
      </c>
      <c r="M597" s="327"/>
    </row>
    <row r="598" spans="1:13" s="321" customFormat="1" ht="9" customHeight="1">
      <c r="A598" s="443" t="s">
        <v>23</v>
      </c>
      <c r="B598" s="314">
        <f t="shared" si="33"/>
        <v>9654.5220460000019</v>
      </c>
      <c r="C598" s="314">
        <v>3269.0448160000001</v>
      </c>
      <c r="D598" s="314">
        <v>587.22117200000002</v>
      </c>
      <c r="E598" s="314">
        <v>1671.1533240000001</v>
      </c>
      <c r="F598" s="314">
        <v>748.52772900000002</v>
      </c>
      <c r="G598" s="314">
        <v>233.905641</v>
      </c>
      <c r="H598" s="314">
        <v>2170.961378</v>
      </c>
      <c r="I598" s="329">
        <v>0</v>
      </c>
      <c r="J598" s="329">
        <v>214.891255</v>
      </c>
      <c r="K598" s="314">
        <v>145.76418100000001</v>
      </c>
      <c r="L598" s="304">
        <v>613.05255</v>
      </c>
      <c r="M598" s="327"/>
    </row>
    <row r="599" spans="1:13" s="321" customFormat="1" ht="9" customHeight="1">
      <c r="A599" s="443" t="s">
        <v>106</v>
      </c>
      <c r="B599" s="314">
        <f t="shared" si="33"/>
        <v>8348.8313670000007</v>
      </c>
      <c r="C599" s="314">
        <v>2949.7591600000001</v>
      </c>
      <c r="D599" s="314">
        <v>524.04509499999995</v>
      </c>
      <c r="E599" s="314">
        <v>1597.7487229999999</v>
      </c>
      <c r="F599" s="314">
        <v>887.92200200000002</v>
      </c>
      <c r="G599" s="314">
        <v>187.66690600000001</v>
      </c>
      <c r="H599" s="314">
        <v>1112.5189700000001</v>
      </c>
      <c r="I599" s="329">
        <v>0</v>
      </c>
      <c r="J599" s="329">
        <v>4.5446280000000003</v>
      </c>
      <c r="K599" s="314">
        <v>287.04104100000001</v>
      </c>
      <c r="L599" s="304">
        <v>797.58484199999998</v>
      </c>
      <c r="M599" s="327"/>
    </row>
    <row r="600" spans="1:13" s="321" customFormat="1" ht="9" customHeight="1">
      <c r="A600" s="443" t="s">
        <v>25</v>
      </c>
      <c r="B600" s="314">
        <f t="shared" si="33"/>
        <v>10022.650031000001</v>
      </c>
      <c r="C600" s="314">
        <v>2778.2570340000002</v>
      </c>
      <c r="D600" s="314">
        <v>564.089246</v>
      </c>
      <c r="E600" s="314">
        <v>1350.052991</v>
      </c>
      <c r="F600" s="314">
        <v>935.54162399999996</v>
      </c>
      <c r="G600" s="314">
        <v>114.526117</v>
      </c>
      <c r="H600" s="314">
        <v>2876.945283</v>
      </c>
      <c r="I600" s="329">
        <v>0</v>
      </c>
      <c r="J600" s="329">
        <v>38.379651000000003</v>
      </c>
      <c r="K600" s="314">
        <v>740.84215700000004</v>
      </c>
      <c r="L600" s="304">
        <v>624.01592800000003</v>
      </c>
      <c r="M600" s="327"/>
    </row>
    <row r="601" spans="1:13" s="321" customFormat="1" ht="9" customHeight="1">
      <c r="A601" s="440" t="s">
        <v>26</v>
      </c>
      <c r="B601" s="328">
        <f t="shared" si="33"/>
        <v>9429.4871779999994</v>
      </c>
      <c r="C601" s="328">
        <v>3321.7208559999999</v>
      </c>
      <c r="D601" s="328">
        <v>782.43301899999994</v>
      </c>
      <c r="E601" s="328">
        <v>1753.1601209999999</v>
      </c>
      <c r="F601" s="328">
        <v>1327.5143439999999</v>
      </c>
      <c r="G601" s="328">
        <v>243.77080100000001</v>
      </c>
      <c r="H601" s="328">
        <v>1683.8584860000001</v>
      </c>
      <c r="I601" s="330">
        <v>0</v>
      </c>
      <c r="J601" s="330">
        <v>0</v>
      </c>
      <c r="K601" s="328">
        <v>132.39226199999999</v>
      </c>
      <c r="L601" s="318">
        <v>184.63728900000001</v>
      </c>
      <c r="M601" s="327"/>
    </row>
    <row r="602" spans="1:13" s="321" customFormat="1" ht="9" customHeight="1">
      <c r="A602" s="443" t="s">
        <v>27</v>
      </c>
      <c r="B602" s="314">
        <f t="shared" si="33"/>
        <v>12190.135022999999</v>
      </c>
      <c r="C602" s="314">
        <v>3970.766427</v>
      </c>
      <c r="D602" s="314">
        <v>743.13717399999996</v>
      </c>
      <c r="E602" s="314">
        <v>1571.7950370000001</v>
      </c>
      <c r="F602" s="314">
        <v>1060.1178500000001</v>
      </c>
      <c r="G602" s="314">
        <v>248.02293499999999</v>
      </c>
      <c r="H602" s="314">
        <v>3082.5465159999999</v>
      </c>
      <c r="I602" s="329">
        <v>15.276367</v>
      </c>
      <c r="J602" s="329">
        <v>3.2053769999999999</v>
      </c>
      <c r="K602" s="314">
        <v>433.01623599999999</v>
      </c>
      <c r="L602" s="304">
        <v>1062.2511039999999</v>
      </c>
      <c r="M602" s="327"/>
    </row>
    <row r="603" spans="1:13" s="321" customFormat="1" ht="9" customHeight="1">
      <c r="A603" s="443" t="s">
        <v>28</v>
      </c>
      <c r="B603" s="314">
        <f t="shared" si="33"/>
        <v>9356.5416129999994</v>
      </c>
      <c r="C603" s="314">
        <v>4189.1351619999996</v>
      </c>
      <c r="D603" s="314">
        <v>688.07845799999996</v>
      </c>
      <c r="E603" s="314">
        <v>1456.493735</v>
      </c>
      <c r="F603" s="314">
        <v>421.81426699999997</v>
      </c>
      <c r="G603" s="314">
        <v>242.001634</v>
      </c>
      <c r="H603" s="314">
        <v>1413.482233</v>
      </c>
      <c r="I603" s="329">
        <v>10.655723999999999</v>
      </c>
      <c r="J603" s="329">
        <v>215.027478</v>
      </c>
      <c r="K603" s="314">
        <v>113.21386699999999</v>
      </c>
      <c r="L603" s="304">
        <v>606.63905499999998</v>
      </c>
      <c r="M603" s="327"/>
    </row>
    <row r="604" spans="1:13" s="321" customFormat="1" ht="9" customHeight="1">
      <c r="A604" s="443" t="s">
        <v>29</v>
      </c>
      <c r="B604" s="314">
        <f t="shared" si="33"/>
        <v>11972.404522000001</v>
      </c>
      <c r="C604" s="314">
        <v>3443.8665150000002</v>
      </c>
      <c r="D604" s="314">
        <v>1299.4718680000001</v>
      </c>
      <c r="E604" s="314">
        <v>2435.2314689999998</v>
      </c>
      <c r="F604" s="314">
        <v>1374.8747989999999</v>
      </c>
      <c r="G604" s="314">
        <v>152.416257</v>
      </c>
      <c r="H604" s="314">
        <v>2780.9288160000001</v>
      </c>
      <c r="I604" s="329">
        <v>0.77777399999999997</v>
      </c>
      <c r="J604" s="329">
        <v>0</v>
      </c>
      <c r="K604" s="314">
        <v>416.41054000000003</v>
      </c>
      <c r="L604" s="304">
        <v>68.426484000000002</v>
      </c>
      <c r="M604" s="327"/>
    </row>
    <row r="605" spans="1:13" s="321" customFormat="1" ht="9" customHeight="1">
      <c r="A605" s="440" t="s">
        <v>30</v>
      </c>
      <c r="B605" s="328">
        <f t="shared" si="33"/>
        <v>3486.3880340000001</v>
      </c>
      <c r="C605" s="328">
        <v>1212.696158</v>
      </c>
      <c r="D605" s="328">
        <v>270.09876500000001</v>
      </c>
      <c r="E605" s="328">
        <v>672.47201900000005</v>
      </c>
      <c r="F605" s="328">
        <v>171.08756099999999</v>
      </c>
      <c r="G605" s="328">
        <v>112.136179</v>
      </c>
      <c r="H605" s="328">
        <v>751.17762000000005</v>
      </c>
      <c r="I605" s="330">
        <v>0</v>
      </c>
      <c r="J605" s="330">
        <v>0</v>
      </c>
      <c r="K605" s="328">
        <v>0</v>
      </c>
      <c r="L605" s="323">
        <v>296.71973200000002</v>
      </c>
      <c r="M605" s="327"/>
    </row>
    <row r="606" spans="1:13" s="321" customFormat="1" ht="9" customHeight="1">
      <c r="A606" s="443" t="s">
        <v>31</v>
      </c>
      <c r="B606" s="329">
        <f t="shared" si="33"/>
        <v>24522.826145000003</v>
      </c>
      <c r="C606" s="329">
        <v>5851.7199490000003</v>
      </c>
      <c r="D606" s="329">
        <v>1040.140159</v>
      </c>
      <c r="E606" s="329">
        <v>3803.5157810000001</v>
      </c>
      <c r="F606" s="329">
        <v>1258.602848</v>
      </c>
      <c r="G606" s="329">
        <v>613.64329799999996</v>
      </c>
      <c r="H606" s="329">
        <v>10491.273450999999</v>
      </c>
      <c r="I606" s="329">
        <v>0</v>
      </c>
      <c r="J606" s="329">
        <v>0</v>
      </c>
      <c r="K606" s="329">
        <v>555.602352</v>
      </c>
      <c r="L606" s="329">
        <v>908.328307</v>
      </c>
      <c r="M606" s="331"/>
    </row>
    <row r="607" spans="1:13" s="321" customFormat="1" ht="9" customHeight="1">
      <c r="A607" s="443" t="s">
        <v>32</v>
      </c>
      <c r="B607" s="314">
        <f t="shared" si="33"/>
        <v>7018.4234219999998</v>
      </c>
      <c r="C607" s="314">
        <v>1915.9431059999999</v>
      </c>
      <c r="D607" s="314">
        <v>434.68096400000002</v>
      </c>
      <c r="E607" s="314">
        <v>802.12287900000001</v>
      </c>
      <c r="F607" s="314">
        <v>716.88562100000001</v>
      </c>
      <c r="G607" s="314">
        <v>171.558097</v>
      </c>
      <c r="H607" s="314">
        <v>2747.0719049999998</v>
      </c>
      <c r="I607" s="329">
        <v>0</v>
      </c>
      <c r="J607" s="329">
        <v>0</v>
      </c>
      <c r="K607" s="314">
        <v>44.059766000000003</v>
      </c>
      <c r="L607" s="304">
        <v>186.10108399999999</v>
      </c>
      <c r="M607" s="327"/>
    </row>
    <row r="608" spans="1:13" s="321" customFormat="1" ht="9" customHeight="1">
      <c r="A608" s="443" t="s">
        <v>33</v>
      </c>
      <c r="B608" s="329">
        <f t="shared" si="33"/>
        <v>2023.4228150000001</v>
      </c>
      <c r="C608" s="329">
        <v>717.17048399999999</v>
      </c>
      <c r="D608" s="329">
        <v>119.99894500000001</v>
      </c>
      <c r="E608" s="329">
        <v>247.92074400000001</v>
      </c>
      <c r="F608" s="329">
        <v>203.22639000000001</v>
      </c>
      <c r="G608" s="329">
        <v>86.845268000000004</v>
      </c>
      <c r="H608" s="329">
        <v>335.91076199999998</v>
      </c>
      <c r="I608" s="329">
        <v>0</v>
      </c>
      <c r="J608" s="329">
        <v>41.945348000000003</v>
      </c>
      <c r="K608" s="329">
        <v>8.7421699999999998</v>
      </c>
      <c r="L608" s="329">
        <v>261.66270400000002</v>
      </c>
      <c r="M608" s="331"/>
    </row>
    <row r="609" spans="1:13" s="321" customFormat="1" ht="9" customHeight="1">
      <c r="A609" s="443"/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</row>
    <row r="610" spans="1:13" s="321" customFormat="1" ht="9" customHeight="1">
      <c r="A610" s="333">
        <v>2015</v>
      </c>
      <c r="B610" s="407"/>
      <c r="C610" s="407"/>
      <c r="D610" s="407"/>
      <c r="E610" s="407"/>
      <c r="F610" s="407"/>
      <c r="G610" s="407"/>
      <c r="H610" s="407"/>
      <c r="I610" s="407"/>
      <c r="J610" s="407"/>
      <c r="K610" s="407"/>
      <c r="L610" s="407"/>
      <c r="M610" s="410"/>
    </row>
    <row r="611" spans="1:13" s="321" customFormat="1" ht="9" customHeight="1">
      <c r="A611" s="333" t="s">
        <v>1</v>
      </c>
      <c r="B611" s="407">
        <v>390297.99074699997</v>
      </c>
      <c r="C611" s="407">
        <v>131246.037942</v>
      </c>
      <c r="D611" s="407">
        <v>25238.280322999999</v>
      </c>
      <c r="E611" s="407">
        <v>55586.535972999998</v>
      </c>
      <c r="F611" s="407">
        <v>34774.650599000001</v>
      </c>
      <c r="G611" s="407">
        <v>5692.8309170000002</v>
      </c>
      <c r="H611" s="407">
        <v>98742.820001999993</v>
      </c>
      <c r="I611" s="407">
        <v>263.51029699999998</v>
      </c>
      <c r="J611" s="407">
        <v>1217.9630970000001</v>
      </c>
      <c r="K611" s="407">
        <v>17806.666893000001</v>
      </c>
      <c r="L611" s="407">
        <v>19728.694704000001</v>
      </c>
      <c r="M611" s="410"/>
    </row>
    <row r="612" spans="1:13" s="321" customFormat="1" ht="3.6" customHeight="1">
      <c r="A612" s="333"/>
      <c r="B612" s="407"/>
      <c r="C612" s="407"/>
      <c r="D612" s="407"/>
      <c r="E612" s="407"/>
      <c r="F612" s="407"/>
      <c r="G612" s="407"/>
      <c r="H612" s="407"/>
      <c r="I612" s="407"/>
      <c r="J612" s="407"/>
      <c r="K612" s="407"/>
      <c r="L612" s="304"/>
      <c r="M612" s="410"/>
    </row>
    <row r="613" spans="1:13" s="321" customFormat="1" ht="9" customHeight="1">
      <c r="A613" s="443" t="s">
        <v>104</v>
      </c>
      <c r="B613" s="314">
        <v>5207.9469630000003</v>
      </c>
      <c r="C613" s="314">
        <v>1991.0184569999999</v>
      </c>
      <c r="D613" s="314">
        <v>460.60638</v>
      </c>
      <c r="E613" s="314">
        <v>691.51086599999996</v>
      </c>
      <c r="F613" s="314">
        <v>476.150105</v>
      </c>
      <c r="G613" s="314">
        <v>65.558617999999996</v>
      </c>
      <c r="H613" s="314">
        <v>1055.1100630000001</v>
      </c>
      <c r="I613" s="329">
        <v>0</v>
      </c>
      <c r="J613" s="329">
        <v>6.032E-3</v>
      </c>
      <c r="K613" s="314">
        <v>167.95132799999999</v>
      </c>
      <c r="L613" s="304">
        <v>300.03511400000002</v>
      </c>
      <c r="M613" s="327"/>
    </row>
    <row r="614" spans="1:13" s="321" customFormat="1" ht="9" customHeight="1">
      <c r="A614" s="443" t="s">
        <v>3</v>
      </c>
      <c r="B614" s="314">
        <v>12188.621765</v>
      </c>
      <c r="C614" s="314">
        <v>7148.7982549999997</v>
      </c>
      <c r="D614" s="314">
        <v>953.25466400000005</v>
      </c>
      <c r="E614" s="314">
        <v>1256.556628</v>
      </c>
      <c r="F614" s="314">
        <v>669.51883099999998</v>
      </c>
      <c r="G614" s="314">
        <v>405.10063300000002</v>
      </c>
      <c r="H614" s="314">
        <v>1199.124947</v>
      </c>
      <c r="I614" s="329">
        <v>0</v>
      </c>
      <c r="J614" s="329">
        <v>0</v>
      </c>
      <c r="K614" s="314">
        <v>509.68362500000001</v>
      </c>
      <c r="L614" s="304">
        <v>46.584181999999998</v>
      </c>
      <c r="M614" s="327"/>
    </row>
    <row r="615" spans="1:13" s="321" customFormat="1" ht="9" customHeight="1">
      <c r="A615" s="443" t="s">
        <v>105</v>
      </c>
      <c r="B615" s="314">
        <v>3696.3602139999998</v>
      </c>
      <c r="C615" s="314">
        <v>2078.7925620000001</v>
      </c>
      <c r="D615" s="314">
        <v>318.05056300000001</v>
      </c>
      <c r="E615" s="314">
        <v>354.36118299999998</v>
      </c>
      <c r="F615" s="314">
        <v>160.27776800000001</v>
      </c>
      <c r="G615" s="314">
        <v>14.193089000000001</v>
      </c>
      <c r="H615" s="314">
        <v>204.85841500000001</v>
      </c>
      <c r="I615" s="329">
        <v>0.122809</v>
      </c>
      <c r="J615" s="329">
        <v>19.394442000000002</v>
      </c>
      <c r="K615" s="314">
        <v>118.495422</v>
      </c>
      <c r="L615" s="304">
        <v>427.81396100000001</v>
      </c>
      <c r="M615" s="327"/>
    </row>
    <row r="616" spans="1:13" s="321" customFormat="1" ht="9" customHeight="1">
      <c r="A616" s="440" t="s">
        <v>5</v>
      </c>
      <c r="B616" s="328">
        <v>5549.4612209999996</v>
      </c>
      <c r="C616" s="328">
        <v>1710.8449450000001</v>
      </c>
      <c r="D616" s="328">
        <v>491.27981199999999</v>
      </c>
      <c r="E616" s="328">
        <v>897.36173799999995</v>
      </c>
      <c r="F616" s="328">
        <v>764.324254</v>
      </c>
      <c r="G616" s="328">
        <v>75.468226000000001</v>
      </c>
      <c r="H616" s="328">
        <v>1162.3765639999999</v>
      </c>
      <c r="I616" s="330">
        <v>0</v>
      </c>
      <c r="J616" s="330">
        <v>0</v>
      </c>
      <c r="K616" s="328">
        <v>379.94819000000001</v>
      </c>
      <c r="L616" s="323">
        <v>67.857491999999993</v>
      </c>
      <c r="M616" s="327"/>
    </row>
    <row r="617" spans="1:13" s="321" customFormat="1" ht="9" customHeight="1">
      <c r="A617" s="443" t="s">
        <v>6</v>
      </c>
      <c r="B617" s="314">
        <v>9403.5963250000004</v>
      </c>
      <c r="C617" s="314">
        <v>3228.920885</v>
      </c>
      <c r="D617" s="314">
        <v>648.12506800000006</v>
      </c>
      <c r="E617" s="314">
        <v>1837.2893879999999</v>
      </c>
      <c r="F617" s="314">
        <v>906.55932299999995</v>
      </c>
      <c r="G617" s="314">
        <v>266.60037599999998</v>
      </c>
      <c r="H617" s="314">
        <v>2079.2431430000001</v>
      </c>
      <c r="I617" s="329">
        <v>13.798627</v>
      </c>
      <c r="J617" s="329">
        <v>31.273643</v>
      </c>
      <c r="K617" s="314">
        <v>113.337383</v>
      </c>
      <c r="L617" s="304">
        <v>278.448489</v>
      </c>
      <c r="M617" s="327"/>
    </row>
    <row r="618" spans="1:13" s="321" customFormat="1" ht="9" customHeight="1">
      <c r="A618" s="443" t="s">
        <v>7</v>
      </c>
      <c r="B618" s="314">
        <v>3023.7698959999998</v>
      </c>
      <c r="C618" s="314">
        <v>1625.8450379999999</v>
      </c>
      <c r="D618" s="314">
        <v>162.95493400000001</v>
      </c>
      <c r="E618" s="314">
        <v>290.91258699999997</v>
      </c>
      <c r="F618" s="314">
        <v>268.32004699999999</v>
      </c>
      <c r="G618" s="314">
        <v>19.048895000000002</v>
      </c>
      <c r="H618" s="314">
        <v>477.45022899999998</v>
      </c>
      <c r="I618" s="329">
        <v>0.110726</v>
      </c>
      <c r="J618" s="329">
        <v>0</v>
      </c>
      <c r="K618" s="314">
        <v>148.87888699999999</v>
      </c>
      <c r="L618" s="304">
        <v>30.248553000000001</v>
      </c>
      <c r="M618" s="327"/>
    </row>
    <row r="619" spans="1:13" s="321" customFormat="1" ht="9" customHeight="1">
      <c r="A619" s="443" t="s">
        <v>8</v>
      </c>
      <c r="B619" s="314">
        <v>19774.455263</v>
      </c>
      <c r="C619" s="314">
        <v>3214.7772289999998</v>
      </c>
      <c r="D619" s="314">
        <v>861.07782099999997</v>
      </c>
      <c r="E619" s="314">
        <v>1767.7069309999999</v>
      </c>
      <c r="F619" s="314">
        <v>1495.2449899999999</v>
      </c>
      <c r="G619" s="314">
        <v>123.91193699999999</v>
      </c>
      <c r="H619" s="314">
        <v>8711.8962919999994</v>
      </c>
      <c r="I619" s="329">
        <v>0</v>
      </c>
      <c r="J619" s="329">
        <v>13.394570999999999</v>
      </c>
      <c r="K619" s="314">
        <v>880.74114499999996</v>
      </c>
      <c r="L619" s="304">
        <v>2705.7043469999999</v>
      </c>
      <c r="M619" s="327"/>
    </row>
    <row r="620" spans="1:13" s="321" customFormat="1" ht="9" customHeight="1">
      <c r="A620" s="440" t="s">
        <v>9</v>
      </c>
      <c r="B620" s="328">
        <v>12063.842153</v>
      </c>
      <c r="C620" s="328">
        <v>4312.8693709999998</v>
      </c>
      <c r="D620" s="328">
        <v>827.23919599999999</v>
      </c>
      <c r="E620" s="328">
        <v>1737.6534349999999</v>
      </c>
      <c r="F620" s="328">
        <v>1254.139081</v>
      </c>
      <c r="G620" s="328">
        <v>251.05703600000001</v>
      </c>
      <c r="H620" s="328">
        <v>2997.3277200000002</v>
      </c>
      <c r="I620" s="330">
        <v>0</v>
      </c>
      <c r="J620" s="330">
        <v>24.602067000000002</v>
      </c>
      <c r="K620" s="328">
        <v>255.614555</v>
      </c>
      <c r="L620" s="323">
        <v>403.33969200000001</v>
      </c>
      <c r="M620" s="327"/>
    </row>
    <row r="621" spans="1:13" s="321" customFormat="1" ht="9" customHeight="1">
      <c r="A621" s="443" t="s">
        <v>11</v>
      </c>
      <c r="B621" s="314">
        <v>6358.0578869999999</v>
      </c>
      <c r="C621" s="314">
        <v>1754.3449330000001</v>
      </c>
      <c r="D621" s="314">
        <v>347.77685100000002</v>
      </c>
      <c r="E621" s="314">
        <v>1221.781285</v>
      </c>
      <c r="F621" s="314">
        <v>896.10935099999995</v>
      </c>
      <c r="G621" s="314">
        <v>106.17988699999999</v>
      </c>
      <c r="H621" s="314">
        <v>1458.8188540000001</v>
      </c>
      <c r="I621" s="329">
        <v>0</v>
      </c>
      <c r="J621" s="329">
        <v>0</v>
      </c>
      <c r="K621" s="314">
        <v>257.90505200000001</v>
      </c>
      <c r="L621" s="304">
        <v>315.14167400000002</v>
      </c>
      <c r="M621" s="327"/>
    </row>
    <row r="622" spans="1:13" s="321" customFormat="1" ht="9" customHeight="1">
      <c r="A622" s="443" t="s">
        <v>12</v>
      </c>
      <c r="B622" s="314">
        <v>18542.796077999999</v>
      </c>
      <c r="C622" s="314">
        <v>5711.0892039999999</v>
      </c>
      <c r="D622" s="314">
        <v>1069.6006090000001</v>
      </c>
      <c r="E622" s="314">
        <v>2687.2044719999999</v>
      </c>
      <c r="F622" s="314">
        <v>2225.2794170000002</v>
      </c>
      <c r="G622" s="314">
        <v>473.24661099999997</v>
      </c>
      <c r="H622" s="314">
        <v>4676.7656770000003</v>
      </c>
      <c r="I622" s="329">
        <v>212.23993899999999</v>
      </c>
      <c r="J622" s="329">
        <v>17.470245999999999</v>
      </c>
      <c r="K622" s="314">
        <v>256.242999</v>
      </c>
      <c r="L622" s="304">
        <v>1213.6569039999999</v>
      </c>
      <c r="M622" s="327"/>
    </row>
    <row r="623" spans="1:13" s="321" customFormat="1" ht="9" customHeight="1">
      <c r="A623" s="443" t="s">
        <v>13</v>
      </c>
      <c r="B623" s="314">
        <v>6261.7013630000001</v>
      </c>
      <c r="C623" s="314">
        <v>2252.5301469999999</v>
      </c>
      <c r="D623" s="314">
        <v>376.62067500000001</v>
      </c>
      <c r="E623" s="314">
        <v>767.31827299999998</v>
      </c>
      <c r="F623" s="314">
        <v>407.82163000000003</v>
      </c>
      <c r="G623" s="314">
        <v>58.578411000000003</v>
      </c>
      <c r="H623" s="314">
        <v>1856.3240330000001</v>
      </c>
      <c r="I623" s="329">
        <v>0</v>
      </c>
      <c r="J623" s="329">
        <v>0</v>
      </c>
      <c r="K623" s="314">
        <v>71.839093000000005</v>
      </c>
      <c r="L623" s="304">
        <v>470.66910100000001</v>
      </c>
      <c r="M623" s="327"/>
    </row>
    <row r="624" spans="1:13" s="321" customFormat="1" ht="9" customHeight="1">
      <c r="A624" s="440" t="s">
        <v>14</v>
      </c>
      <c r="B624" s="328">
        <v>9624.0943299999999</v>
      </c>
      <c r="C624" s="328">
        <v>2906.3847300000002</v>
      </c>
      <c r="D624" s="328">
        <v>672.56028000000003</v>
      </c>
      <c r="E624" s="328">
        <v>1269.0864670000001</v>
      </c>
      <c r="F624" s="328">
        <v>809.48022600000002</v>
      </c>
      <c r="G624" s="328">
        <v>128.53317899999999</v>
      </c>
      <c r="H624" s="328">
        <v>2026.70021</v>
      </c>
      <c r="I624" s="330">
        <v>0</v>
      </c>
      <c r="J624" s="330">
        <v>75.167967000000004</v>
      </c>
      <c r="K624" s="328">
        <v>107.40670900000001</v>
      </c>
      <c r="L624" s="318">
        <v>1628.7745620000001</v>
      </c>
      <c r="M624" s="327"/>
    </row>
    <row r="625" spans="1:13" s="321" customFormat="1" ht="9" customHeight="1">
      <c r="A625" s="443" t="s">
        <v>15</v>
      </c>
      <c r="B625" s="314">
        <v>29101.429321</v>
      </c>
      <c r="C625" s="314">
        <v>11878.907716</v>
      </c>
      <c r="D625" s="314">
        <v>1848.2166589999999</v>
      </c>
      <c r="E625" s="314">
        <v>4727.9461739999997</v>
      </c>
      <c r="F625" s="314">
        <v>2920.887068</v>
      </c>
      <c r="G625" s="314">
        <v>423.018078</v>
      </c>
      <c r="H625" s="314">
        <v>4221.5345310000002</v>
      </c>
      <c r="I625" s="329">
        <v>6.1010470000000003</v>
      </c>
      <c r="J625" s="329">
        <v>8.0294939999999997</v>
      </c>
      <c r="K625" s="314">
        <v>1404.237069</v>
      </c>
      <c r="L625" s="316">
        <v>1662.551485</v>
      </c>
      <c r="M625" s="327"/>
    </row>
    <row r="626" spans="1:13" s="321" customFormat="1" ht="9" customHeight="1">
      <c r="A626" s="443" t="s">
        <v>16</v>
      </c>
      <c r="B626" s="314">
        <v>61272.973083999997</v>
      </c>
      <c r="C626" s="314">
        <v>21015.447698</v>
      </c>
      <c r="D626" s="314">
        <v>2446.7742119999998</v>
      </c>
      <c r="E626" s="314">
        <v>6340.7792769999996</v>
      </c>
      <c r="F626" s="314">
        <v>7803.5916729999999</v>
      </c>
      <c r="G626" s="314">
        <v>683.30917799999997</v>
      </c>
      <c r="H626" s="314">
        <v>14922.713975999999</v>
      </c>
      <c r="I626" s="329">
        <v>0</v>
      </c>
      <c r="J626" s="329">
        <v>0</v>
      </c>
      <c r="K626" s="314">
        <v>6397.3095679999997</v>
      </c>
      <c r="L626" s="304">
        <v>1663.0475019999999</v>
      </c>
      <c r="M626" s="327"/>
    </row>
    <row r="627" spans="1:13" s="321" customFormat="1" ht="9" customHeight="1">
      <c r="A627" s="443" t="s">
        <v>17</v>
      </c>
      <c r="B627" s="314">
        <v>13509.911673000001</v>
      </c>
      <c r="C627" s="314">
        <v>4537.6024639999996</v>
      </c>
      <c r="D627" s="314">
        <v>1280.1620949999999</v>
      </c>
      <c r="E627" s="314">
        <v>1942.2268200000001</v>
      </c>
      <c r="F627" s="314">
        <v>883.98645999999997</v>
      </c>
      <c r="G627" s="314">
        <v>136.92807199999999</v>
      </c>
      <c r="H627" s="314">
        <v>2891.5989140000001</v>
      </c>
      <c r="I627" s="329">
        <v>4.725E-3</v>
      </c>
      <c r="J627" s="329">
        <v>40.562593</v>
      </c>
      <c r="K627" s="314">
        <v>595.19403699999998</v>
      </c>
      <c r="L627" s="304">
        <v>1201.645493</v>
      </c>
      <c r="M627" s="327"/>
    </row>
    <row r="628" spans="1:13" s="321" customFormat="1" ht="9" customHeight="1">
      <c r="A628" s="440" t="s">
        <v>18</v>
      </c>
      <c r="B628" s="328">
        <v>6593.4759670000003</v>
      </c>
      <c r="C628" s="328">
        <v>2682.1189420000001</v>
      </c>
      <c r="D628" s="328">
        <v>416.71975099999997</v>
      </c>
      <c r="E628" s="328">
        <v>1074.7429139999999</v>
      </c>
      <c r="F628" s="328">
        <v>435.78747099999998</v>
      </c>
      <c r="G628" s="328">
        <v>216.39133200000001</v>
      </c>
      <c r="H628" s="328">
        <v>1263.494893</v>
      </c>
      <c r="I628" s="330">
        <v>0</v>
      </c>
      <c r="J628" s="330">
        <v>28.932582</v>
      </c>
      <c r="K628" s="328">
        <v>194.677437</v>
      </c>
      <c r="L628" s="323">
        <v>280.61064499999998</v>
      </c>
      <c r="M628" s="327"/>
    </row>
    <row r="629" spans="1:13" s="321" customFormat="1" ht="9" customHeight="1">
      <c r="A629" s="443" t="s">
        <v>19</v>
      </c>
      <c r="B629" s="314">
        <v>4900.9072059999999</v>
      </c>
      <c r="C629" s="314">
        <v>2014.036816</v>
      </c>
      <c r="D629" s="314">
        <v>347.54964799999999</v>
      </c>
      <c r="E629" s="314">
        <v>464.32276100000001</v>
      </c>
      <c r="F629" s="314">
        <v>271.37644499999999</v>
      </c>
      <c r="G629" s="314">
        <v>69.316704000000001</v>
      </c>
      <c r="H629" s="314">
        <v>1431.5818159999999</v>
      </c>
      <c r="I629" s="329">
        <v>0</v>
      </c>
      <c r="J629" s="329">
        <v>0.80263099999999998</v>
      </c>
      <c r="K629" s="314">
        <v>248.32377700000001</v>
      </c>
      <c r="L629" s="304">
        <v>53.596608000000003</v>
      </c>
      <c r="M629" s="327"/>
    </row>
    <row r="630" spans="1:13" s="321" customFormat="1" ht="9" customHeight="1">
      <c r="A630" s="443" t="s">
        <v>20</v>
      </c>
      <c r="B630" s="314">
        <v>20806.355181999999</v>
      </c>
      <c r="C630" s="314">
        <v>7344.6425369999997</v>
      </c>
      <c r="D630" s="314">
        <v>1528.0847040000001</v>
      </c>
      <c r="E630" s="314">
        <v>3681.1651959999999</v>
      </c>
      <c r="F630" s="314">
        <v>1084.0140759999999</v>
      </c>
      <c r="G630" s="314">
        <v>309.514543</v>
      </c>
      <c r="H630" s="314">
        <v>3955.7108020000001</v>
      </c>
      <c r="I630" s="329">
        <v>1.644711</v>
      </c>
      <c r="J630" s="329">
        <v>392.66666400000003</v>
      </c>
      <c r="K630" s="314">
        <v>1307.190789</v>
      </c>
      <c r="L630" s="304">
        <v>1201.7211600000001</v>
      </c>
      <c r="M630" s="327"/>
    </row>
    <row r="631" spans="1:13" s="321" customFormat="1" ht="9" customHeight="1">
      <c r="A631" s="443" t="s">
        <v>21</v>
      </c>
      <c r="B631" s="314">
        <v>15742.799644999999</v>
      </c>
      <c r="C631" s="314">
        <v>3665.3959749999999</v>
      </c>
      <c r="D631" s="314">
        <v>1580.640312</v>
      </c>
      <c r="E631" s="314">
        <v>1978.858684</v>
      </c>
      <c r="F631" s="314">
        <v>301.75171599999999</v>
      </c>
      <c r="G631" s="314">
        <v>191.21660499999999</v>
      </c>
      <c r="H631" s="314">
        <v>6822.0782170000002</v>
      </c>
      <c r="I631" s="329">
        <v>0</v>
      </c>
      <c r="J631" s="329">
        <v>0</v>
      </c>
      <c r="K631" s="314">
        <v>302.23145499999998</v>
      </c>
      <c r="L631" s="304">
        <v>900.62668099999996</v>
      </c>
      <c r="M631" s="327"/>
    </row>
    <row r="632" spans="1:13" s="321" customFormat="1" ht="9" customHeight="1">
      <c r="A632" s="440" t="s">
        <v>22</v>
      </c>
      <c r="B632" s="328">
        <v>11075.589787999999</v>
      </c>
      <c r="C632" s="328">
        <v>2496.2461290000001</v>
      </c>
      <c r="D632" s="328">
        <v>583.02275599999996</v>
      </c>
      <c r="E632" s="328">
        <v>1974.6600510000001</v>
      </c>
      <c r="F632" s="328">
        <v>1804.337066</v>
      </c>
      <c r="G632" s="328">
        <v>292.58127300000001</v>
      </c>
      <c r="H632" s="328">
        <v>3067.434456</v>
      </c>
      <c r="I632" s="330">
        <v>2.3099129999999999</v>
      </c>
      <c r="J632" s="330">
        <v>70.450175999999999</v>
      </c>
      <c r="K632" s="328">
        <v>89.071342000000001</v>
      </c>
      <c r="L632" s="323">
        <v>695.47662600000001</v>
      </c>
      <c r="M632" s="327"/>
    </row>
    <row r="633" spans="1:13" s="321" customFormat="1" ht="9" customHeight="1">
      <c r="A633" s="443" t="s">
        <v>23</v>
      </c>
      <c r="B633" s="314">
        <v>9853.6504129999994</v>
      </c>
      <c r="C633" s="314">
        <v>3594.4086080000002</v>
      </c>
      <c r="D633" s="314">
        <v>561.21010699999999</v>
      </c>
      <c r="E633" s="314">
        <v>1693.1677549999999</v>
      </c>
      <c r="F633" s="314">
        <v>722.10018300000002</v>
      </c>
      <c r="G633" s="314">
        <v>70.181765999999996</v>
      </c>
      <c r="H633" s="314">
        <v>2358.2786139999998</v>
      </c>
      <c r="I633" s="329">
        <v>0</v>
      </c>
      <c r="J633" s="329">
        <v>57.344698999999999</v>
      </c>
      <c r="K633" s="314">
        <v>66.763991000000004</v>
      </c>
      <c r="L633" s="304">
        <v>730.19469000000004</v>
      </c>
      <c r="M633" s="327"/>
    </row>
    <row r="634" spans="1:13" s="321" customFormat="1" ht="9" customHeight="1">
      <c r="A634" s="443" t="s">
        <v>106</v>
      </c>
      <c r="B634" s="314">
        <v>8853.9362980000005</v>
      </c>
      <c r="C634" s="314">
        <v>3168.3937489999998</v>
      </c>
      <c r="D634" s="314">
        <v>451.71151800000001</v>
      </c>
      <c r="E634" s="314">
        <v>1810.636837</v>
      </c>
      <c r="F634" s="314">
        <v>821.39966100000004</v>
      </c>
      <c r="G634" s="314">
        <v>218.54530299999999</v>
      </c>
      <c r="H634" s="314">
        <v>1644.0352640000001</v>
      </c>
      <c r="I634" s="329">
        <v>0</v>
      </c>
      <c r="J634" s="329">
        <v>118.48004</v>
      </c>
      <c r="K634" s="314">
        <v>507.94620200000003</v>
      </c>
      <c r="L634" s="304">
        <v>112.787724</v>
      </c>
      <c r="M634" s="327"/>
    </row>
    <row r="635" spans="1:13" s="321" customFormat="1" ht="9" customHeight="1">
      <c r="A635" s="443" t="s">
        <v>25</v>
      </c>
      <c r="B635" s="314">
        <v>9493.3931429999993</v>
      </c>
      <c r="C635" s="314">
        <v>3065.1982280000002</v>
      </c>
      <c r="D635" s="314">
        <v>661.44543899999996</v>
      </c>
      <c r="E635" s="314">
        <v>1308.5547919999999</v>
      </c>
      <c r="F635" s="314">
        <v>674.126529</v>
      </c>
      <c r="G635" s="314">
        <v>85.979241999999999</v>
      </c>
      <c r="H635" s="314">
        <v>2833.8404310000001</v>
      </c>
      <c r="I635" s="329">
        <v>0</v>
      </c>
      <c r="J635" s="329">
        <v>1.9403429999999999</v>
      </c>
      <c r="K635" s="314">
        <v>644.62906399999997</v>
      </c>
      <c r="L635" s="304">
        <v>217.67907500000001</v>
      </c>
      <c r="M635" s="327"/>
    </row>
    <row r="636" spans="1:13" s="321" customFormat="1" ht="9" customHeight="1">
      <c r="A636" s="440" t="s">
        <v>26</v>
      </c>
      <c r="B636" s="328">
        <v>10221.442932</v>
      </c>
      <c r="C636" s="328">
        <v>3819.6498150000002</v>
      </c>
      <c r="D636" s="328">
        <v>911.85416599999996</v>
      </c>
      <c r="E636" s="328">
        <v>1944.001084</v>
      </c>
      <c r="F636" s="328">
        <v>1263.3109919999999</v>
      </c>
      <c r="G636" s="328">
        <v>150.239092</v>
      </c>
      <c r="H636" s="328">
        <v>1777.316924</v>
      </c>
      <c r="I636" s="330">
        <v>0</v>
      </c>
      <c r="J636" s="330">
        <v>4.6529400000000001</v>
      </c>
      <c r="K636" s="328">
        <v>144.981154</v>
      </c>
      <c r="L636" s="318">
        <v>205.43676500000001</v>
      </c>
      <c r="M636" s="327"/>
    </row>
    <row r="637" spans="1:13" s="321" customFormat="1" ht="9" customHeight="1">
      <c r="A637" s="443" t="s">
        <v>27</v>
      </c>
      <c r="B637" s="314">
        <v>13339.242018000001</v>
      </c>
      <c r="C637" s="314">
        <v>4010.2927129999998</v>
      </c>
      <c r="D637" s="314">
        <v>700.87094300000001</v>
      </c>
      <c r="E637" s="314">
        <v>1511.3497199999999</v>
      </c>
      <c r="F637" s="314">
        <v>1081.3038770000001</v>
      </c>
      <c r="G637" s="314">
        <v>152.80679799999999</v>
      </c>
      <c r="H637" s="314">
        <v>4470.2652459999999</v>
      </c>
      <c r="I637" s="329">
        <v>0</v>
      </c>
      <c r="J637" s="329">
        <v>84.564725999999993</v>
      </c>
      <c r="K637" s="314">
        <v>613.88943300000005</v>
      </c>
      <c r="L637" s="304">
        <v>713.89856199999997</v>
      </c>
      <c r="M637" s="327"/>
    </row>
    <row r="638" spans="1:13" s="321" customFormat="1" ht="9" customHeight="1">
      <c r="A638" s="443" t="s">
        <v>28</v>
      </c>
      <c r="B638" s="314">
        <v>10909.346094</v>
      </c>
      <c r="C638" s="314">
        <v>4736.556133</v>
      </c>
      <c r="D638" s="314">
        <v>866.31629899999996</v>
      </c>
      <c r="E638" s="314">
        <v>1478.299227</v>
      </c>
      <c r="F638" s="314">
        <v>410.49904800000002</v>
      </c>
      <c r="G638" s="314">
        <v>167.438241</v>
      </c>
      <c r="H638" s="314">
        <v>2223.62871</v>
      </c>
      <c r="I638" s="329">
        <v>27.177800000000001</v>
      </c>
      <c r="J638" s="329">
        <v>140.22035199999999</v>
      </c>
      <c r="K638" s="314">
        <v>574.28359499999999</v>
      </c>
      <c r="L638" s="304">
        <v>284.92668900000001</v>
      </c>
      <c r="M638" s="327"/>
    </row>
    <row r="639" spans="1:13" s="321" customFormat="1" ht="9" customHeight="1">
      <c r="A639" s="443" t="s">
        <v>29</v>
      </c>
      <c r="B639" s="314">
        <v>12456.086681999999</v>
      </c>
      <c r="C639" s="314">
        <v>3543.8786620000001</v>
      </c>
      <c r="D639" s="314">
        <v>1328.5379210000001</v>
      </c>
      <c r="E639" s="314">
        <v>2477.184522</v>
      </c>
      <c r="F639" s="314">
        <v>1251.185718</v>
      </c>
      <c r="G639" s="314">
        <v>132.32405600000001</v>
      </c>
      <c r="H639" s="314">
        <v>2829.7084850000001</v>
      </c>
      <c r="I639" s="329">
        <v>0</v>
      </c>
      <c r="J639" s="329">
        <v>0</v>
      </c>
      <c r="K639" s="314">
        <v>732.85736099999997</v>
      </c>
      <c r="L639" s="304">
        <v>160.40995699999999</v>
      </c>
      <c r="M639" s="327"/>
    </row>
    <row r="640" spans="1:13" s="321" customFormat="1" ht="9" customHeight="1">
      <c r="A640" s="440" t="s">
        <v>30</v>
      </c>
      <c r="B640" s="328">
        <v>3874.333764</v>
      </c>
      <c r="C640" s="328">
        <v>1259.3360809999999</v>
      </c>
      <c r="D640" s="328">
        <v>278.01996300000002</v>
      </c>
      <c r="E640" s="328">
        <v>713.77588800000001</v>
      </c>
      <c r="F640" s="328">
        <v>198.125754</v>
      </c>
      <c r="G640" s="328">
        <v>83.134675000000001</v>
      </c>
      <c r="H640" s="328">
        <v>1146.1028679999999</v>
      </c>
      <c r="I640" s="330">
        <v>0</v>
      </c>
      <c r="J640" s="330">
        <v>0</v>
      </c>
      <c r="K640" s="328">
        <v>3.9678490000000002</v>
      </c>
      <c r="L640" s="323">
        <v>191.87068600000001</v>
      </c>
      <c r="M640" s="327"/>
    </row>
    <row r="641" spans="1:13" s="321" customFormat="1" ht="9" customHeight="1">
      <c r="A641" s="443" t="s">
        <v>31</v>
      </c>
      <c r="B641" s="329">
        <v>25075.163529000001</v>
      </c>
      <c r="C641" s="329">
        <v>6655.7148829999996</v>
      </c>
      <c r="D641" s="329">
        <v>1360.8054179999999</v>
      </c>
      <c r="E641" s="329">
        <v>3828.8229580000002</v>
      </c>
      <c r="F641" s="329">
        <v>1471.1468159999999</v>
      </c>
      <c r="G641" s="329">
        <v>225.70347000000001</v>
      </c>
      <c r="H641" s="329">
        <v>9549.7606250000008</v>
      </c>
      <c r="I641" s="329">
        <v>0</v>
      </c>
      <c r="J641" s="329">
        <v>88.006889000000001</v>
      </c>
      <c r="K641" s="329">
        <v>636.69505500000002</v>
      </c>
      <c r="L641" s="329">
        <v>1258.507415</v>
      </c>
      <c r="M641" s="331"/>
    </row>
    <row r="642" spans="1:13" s="321" customFormat="1" ht="9" customHeight="1">
      <c r="A642" s="443" t="s">
        <v>32</v>
      </c>
      <c r="B642" s="314">
        <v>6672.9770699999999</v>
      </c>
      <c r="C642" s="314">
        <v>2070.1447349999999</v>
      </c>
      <c r="D642" s="314">
        <v>518.22337400000004</v>
      </c>
      <c r="E642" s="314">
        <v>1128.4544289999999</v>
      </c>
      <c r="F642" s="314">
        <v>691.67444</v>
      </c>
      <c r="G642" s="314">
        <v>51.688051000000002</v>
      </c>
      <c r="H642" s="314">
        <v>1999.9933229999999</v>
      </c>
      <c r="I642" s="329">
        <v>0</v>
      </c>
      <c r="J642" s="329">
        <v>0</v>
      </c>
      <c r="K642" s="314">
        <v>50.651902999999997</v>
      </c>
      <c r="L642" s="304">
        <v>162.146815</v>
      </c>
      <c r="M642" s="327"/>
    </row>
    <row r="643" spans="1:13" s="321" customFormat="1" ht="9" customHeight="1">
      <c r="A643" s="443" t="s">
        <v>33</v>
      </c>
      <c r="B643" s="329">
        <v>4850.2734799999998</v>
      </c>
      <c r="C643" s="329">
        <v>1751.8503020000001</v>
      </c>
      <c r="D643" s="329">
        <v>378.96818500000001</v>
      </c>
      <c r="E643" s="329">
        <v>728.84363099999996</v>
      </c>
      <c r="F643" s="329">
        <v>350.820583</v>
      </c>
      <c r="G643" s="329">
        <v>45.03754</v>
      </c>
      <c r="H643" s="329">
        <v>1427.74576</v>
      </c>
      <c r="I643" s="329">
        <v>0</v>
      </c>
      <c r="J643" s="329">
        <v>0</v>
      </c>
      <c r="K643" s="329">
        <v>23.721423999999999</v>
      </c>
      <c r="L643" s="329">
        <v>143.286055</v>
      </c>
      <c r="M643" s="331"/>
    </row>
    <row r="644" spans="1:13" s="321" customFormat="1" ht="9" customHeight="1">
      <c r="A644" s="443"/>
      <c r="B644" s="315"/>
      <c r="C644" s="315"/>
      <c r="D644" s="315"/>
      <c r="E644" s="315"/>
      <c r="F644" s="315"/>
      <c r="G644" s="315"/>
      <c r="H644" s="315"/>
      <c r="I644" s="315"/>
      <c r="J644" s="315"/>
      <c r="K644" s="315"/>
      <c r="L644" s="315"/>
      <c r="M644" s="315"/>
    </row>
    <row r="645" spans="1:13" s="321" customFormat="1" ht="9" customHeight="1">
      <c r="A645" s="333">
        <v>2016</v>
      </c>
      <c r="B645" s="407"/>
      <c r="C645" s="407"/>
      <c r="D645" s="407"/>
      <c r="E645" s="407"/>
      <c r="F645" s="407"/>
      <c r="G645" s="407"/>
      <c r="H645" s="407"/>
      <c r="I645" s="407"/>
      <c r="J645" s="407"/>
      <c r="K645" s="407"/>
      <c r="L645" s="407"/>
      <c r="M645" s="410"/>
    </row>
    <row r="646" spans="1:13" s="321" customFormat="1" ht="9" customHeight="1">
      <c r="A646" s="333" t="s">
        <v>1</v>
      </c>
      <c r="B646" s="407">
        <v>409511.64174499997</v>
      </c>
      <c r="C646" s="407">
        <v>140997.18808299999</v>
      </c>
      <c r="D646" s="407">
        <v>28348.785243999999</v>
      </c>
      <c r="E646" s="407">
        <v>62428.010476000003</v>
      </c>
      <c r="F646" s="407">
        <v>36258.027845999997</v>
      </c>
      <c r="G646" s="407">
        <v>6622.3461310000002</v>
      </c>
      <c r="H646" s="407">
        <v>95922.315396999998</v>
      </c>
      <c r="I646" s="407">
        <v>140.373797</v>
      </c>
      <c r="J646" s="407">
        <v>1428.103515</v>
      </c>
      <c r="K646" s="407">
        <v>14552.555254000001</v>
      </c>
      <c r="L646" s="407">
        <v>22813.936001999999</v>
      </c>
      <c r="M646" s="410"/>
    </row>
    <row r="647" spans="1:13" s="321" customFormat="1" ht="3.6" customHeight="1">
      <c r="A647" s="333"/>
      <c r="B647" s="407"/>
      <c r="C647" s="407"/>
      <c r="D647" s="407"/>
      <c r="E647" s="407"/>
      <c r="F647" s="407"/>
      <c r="G647" s="407"/>
      <c r="H647" s="407"/>
      <c r="I647" s="407"/>
      <c r="J647" s="407"/>
      <c r="K647" s="407"/>
      <c r="L647" s="304"/>
      <c r="M647" s="410"/>
    </row>
    <row r="648" spans="1:13" s="321" customFormat="1" ht="9" customHeight="1">
      <c r="A648" s="443" t="s">
        <v>104</v>
      </c>
      <c r="B648" s="314">
        <v>5556.8793150000001</v>
      </c>
      <c r="C648" s="314">
        <v>2054.1645060000001</v>
      </c>
      <c r="D648" s="314">
        <v>518.35994100000005</v>
      </c>
      <c r="E648" s="314">
        <v>792.90576599999997</v>
      </c>
      <c r="F648" s="314">
        <v>497.47326700000002</v>
      </c>
      <c r="G648" s="314">
        <v>55.034044000000002</v>
      </c>
      <c r="H648" s="314">
        <v>1023.863037</v>
      </c>
      <c r="I648" s="329">
        <v>0</v>
      </c>
      <c r="J648" s="329">
        <v>0</v>
      </c>
      <c r="K648" s="314">
        <v>206.83507599999999</v>
      </c>
      <c r="L648" s="304">
        <v>408.24367799999999</v>
      </c>
      <c r="M648" s="327"/>
    </row>
    <row r="649" spans="1:13" s="321" customFormat="1" ht="9" customHeight="1">
      <c r="A649" s="443" t="s">
        <v>3</v>
      </c>
      <c r="B649" s="314">
        <v>13768.43325</v>
      </c>
      <c r="C649" s="314">
        <v>7978.7107390000001</v>
      </c>
      <c r="D649" s="314">
        <v>1069.691272</v>
      </c>
      <c r="E649" s="314">
        <v>1439.0771830000001</v>
      </c>
      <c r="F649" s="314">
        <v>723.39697200000001</v>
      </c>
      <c r="G649" s="314">
        <v>162.82292899999999</v>
      </c>
      <c r="H649" s="314">
        <v>1259.7488109999999</v>
      </c>
      <c r="I649" s="329">
        <v>0</v>
      </c>
      <c r="J649" s="329">
        <v>0</v>
      </c>
      <c r="K649" s="314">
        <v>434.47957400000001</v>
      </c>
      <c r="L649" s="304">
        <v>700.50576999999998</v>
      </c>
      <c r="M649" s="327"/>
    </row>
    <row r="650" spans="1:13" s="321" customFormat="1" ht="9" customHeight="1">
      <c r="A650" s="443" t="s">
        <v>105</v>
      </c>
      <c r="B650" s="314">
        <v>4054.828755</v>
      </c>
      <c r="C650" s="314">
        <v>2124.4769489999999</v>
      </c>
      <c r="D650" s="314">
        <v>362.775687</v>
      </c>
      <c r="E650" s="314">
        <v>460.42948000000001</v>
      </c>
      <c r="F650" s="314">
        <v>124.747252</v>
      </c>
      <c r="G650" s="314">
        <v>10.269116</v>
      </c>
      <c r="H650" s="314">
        <v>341.46545800000001</v>
      </c>
      <c r="I650" s="329">
        <v>0</v>
      </c>
      <c r="J650" s="329">
        <v>0</v>
      </c>
      <c r="K650" s="314">
        <v>103.496995</v>
      </c>
      <c r="L650" s="304">
        <v>527.16781800000001</v>
      </c>
      <c r="M650" s="327"/>
    </row>
    <row r="651" spans="1:13" s="321" customFormat="1" ht="9" customHeight="1">
      <c r="A651" s="440" t="s">
        <v>5</v>
      </c>
      <c r="B651" s="328">
        <v>5024.8011930000002</v>
      </c>
      <c r="C651" s="328">
        <v>1821.2450160000001</v>
      </c>
      <c r="D651" s="328">
        <v>403.42882900000001</v>
      </c>
      <c r="E651" s="328">
        <v>863.39769699999999</v>
      </c>
      <c r="F651" s="328">
        <v>692.43516899999997</v>
      </c>
      <c r="G651" s="328">
        <v>46.609647000000002</v>
      </c>
      <c r="H651" s="328">
        <v>946.65126899999996</v>
      </c>
      <c r="I651" s="330">
        <v>0</v>
      </c>
      <c r="J651" s="330">
        <v>0</v>
      </c>
      <c r="K651" s="328">
        <v>251.03356600000001</v>
      </c>
      <c r="L651" s="323">
        <v>0</v>
      </c>
      <c r="M651" s="327"/>
    </row>
    <row r="652" spans="1:13" s="321" customFormat="1" ht="9" customHeight="1">
      <c r="A652" s="443" t="s">
        <v>6</v>
      </c>
      <c r="B652" s="314">
        <v>10420.282179</v>
      </c>
      <c r="C652" s="314">
        <v>3339.0597630000002</v>
      </c>
      <c r="D652" s="314">
        <v>739.00535300000001</v>
      </c>
      <c r="E652" s="314">
        <v>2042.980908</v>
      </c>
      <c r="F652" s="314">
        <v>952.56115599999998</v>
      </c>
      <c r="G652" s="314">
        <v>231.94264000000001</v>
      </c>
      <c r="H652" s="314">
        <v>2552.4335019999999</v>
      </c>
      <c r="I652" s="329">
        <v>0</v>
      </c>
      <c r="J652" s="329">
        <v>23.839458</v>
      </c>
      <c r="K652" s="314">
        <v>105.72284500000001</v>
      </c>
      <c r="L652" s="304">
        <v>432.73655400000001</v>
      </c>
      <c r="M652" s="327"/>
    </row>
    <row r="653" spans="1:13" s="321" customFormat="1" ht="9" customHeight="1">
      <c r="A653" s="443" t="s">
        <v>7</v>
      </c>
      <c r="B653" s="314">
        <v>3300.8298460000001</v>
      </c>
      <c r="C653" s="314">
        <v>1789.3429880000001</v>
      </c>
      <c r="D653" s="314">
        <v>157.63396599999999</v>
      </c>
      <c r="E653" s="314">
        <v>332.59447999999998</v>
      </c>
      <c r="F653" s="314">
        <v>287.01685199999997</v>
      </c>
      <c r="G653" s="314">
        <v>38.608268000000002</v>
      </c>
      <c r="H653" s="314">
        <v>383.42620299999999</v>
      </c>
      <c r="I653" s="329">
        <v>0</v>
      </c>
      <c r="J653" s="329">
        <v>0</v>
      </c>
      <c r="K653" s="314">
        <v>161.52408199999999</v>
      </c>
      <c r="L653" s="304">
        <v>150.683007</v>
      </c>
      <c r="M653" s="327"/>
    </row>
    <row r="654" spans="1:13" s="321" customFormat="1" ht="9" customHeight="1">
      <c r="A654" s="443" t="s">
        <v>8</v>
      </c>
      <c r="B654" s="329">
        <v>20305.083052999998</v>
      </c>
      <c r="C654" s="329">
        <v>3799.8240649999998</v>
      </c>
      <c r="D654" s="329">
        <v>1025.02169</v>
      </c>
      <c r="E654" s="329">
        <v>2304.2921780000001</v>
      </c>
      <c r="F654" s="329">
        <v>1242.613415</v>
      </c>
      <c r="G654" s="329">
        <v>212.621623</v>
      </c>
      <c r="H654" s="329">
        <v>8879.5361749999993</v>
      </c>
      <c r="I654" s="329">
        <v>0</v>
      </c>
      <c r="J654" s="329">
        <v>0</v>
      </c>
      <c r="K654" s="329">
        <v>129.856686</v>
      </c>
      <c r="L654" s="329">
        <v>2711.3172209999998</v>
      </c>
      <c r="M654" s="327"/>
    </row>
    <row r="655" spans="1:13" s="321" customFormat="1" ht="9" customHeight="1">
      <c r="A655" s="440" t="s">
        <v>9</v>
      </c>
      <c r="B655" s="328">
        <v>12760.734845999999</v>
      </c>
      <c r="C655" s="328">
        <v>4587.6286700000001</v>
      </c>
      <c r="D655" s="328">
        <v>1030.088555</v>
      </c>
      <c r="E655" s="328">
        <v>1925.442466</v>
      </c>
      <c r="F655" s="328">
        <v>1757.4828649999999</v>
      </c>
      <c r="G655" s="328">
        <v>131.155508</v>
      </c>
      <c r="H655" s="328">
        <v>2663.7830560000002</v>
      </c>
      <c r="I655" s="330">
        <v>0</v>
      </c>
      <c r="J655" s="330">
        <v>34.900370000000002</v>
      </c>
      <c r="K655" s="328">
        <v>271.27161699999999</v>
      </c>
      <c r="L655" s="323">
        <v>358.981739</v>
      </c>
      <c r="M655" s="327"/>
    </row>
    <row r="656" spans="1:13" s="321" customFormat="1" ht="9" customHeight="1">
      <c r="A656" s="443" t="s">
        <v>11</v>
      </c>
      <c r="B656" s="314">
        <v>6334.4451710000003</v>
      </c>
      <c r="C656" s="314">
        <v>1938.699732</v>
      </c>
      <c r="D656" s="314">
        <v>372.78987799999999</v>
      </c>
      <c r="E656" s="314">
        <v>1240.5390910000001</v>
      </c>
      <c r="F656" s="314">
        <v>897.44149000000004</v>
      </c>
      <c r="G656" s="314">
        <v>96.990350000000007</v>
      </c>
      <c r="H656" s="314">
        <v>1337.748167</v>
      </c>
      <c r="I656" s="329">
        <v>0</v>
      </c>
      <c r="J656" s="329">
        <v>0</v>
      </c>
      <c r="K656" s="314">
        <v>218.48141899999999</v>
      </c>
      <c r="L656" s="304">
        <v>231.755044</v>
      </c>
      <c r="M656" s="327"/>
    </row>
    <row r="657" spans="1:13" s="321" customFormat="1" ht="9" customHeight="1">
      <c r="A657" s="443" t="s">
        <v>12</v>
      </c>
      <c r="B657" s="314">
        <v>19520.634269999999</v>
      </c>
      <c r="C657" s="314">
        <v>6040.365573</v>
      </c>
      <c r="D657" s="314">
        <v>1183.9809009999999</v>
      </c>
      <c r="E657" s="314">
        <v>3073.6958589999999</v>
      </c>
      <c r="F657" s="314">
        <v>2193.3244559999998</v>
      </c>
      <c r="G657" s="314">
        <v>540.94794200000001</v>
      </c>
      <c r="H657" s="314">
        <v>3421.492487</v>
      </c>
      <c r="I657" s="329">
        <v>0</v>
      </c>
      <c r="J657" s="329">
        <v>2.506008</v>
      </c>
      <c r="K657" s="314">
        <v>392.36505499999998</v>
      </c>
      <c r="L657" s="304">
        <v>2671.955989</v>
      </c>
      <c r="M657" s="327"/>
    </row>
    <row r="658" spans="1:13" s="321" customFormat="1" ht="9" customHeight="1">
      <c r="A658" s="443" t="s">
        <v>13</v>
      </c>
      <c r="B658" s="314">
        <v>14078.502354</v>
      </c>
      <c r="C658" s="314">
        <v>4782.5145899999998</v>
      </c>
      <c r="D658" s="314">
        <v>1027.3946759999999</v>
      </c>
      <c r="E658" s="314">
        <v>1486.613143</v>
      </c>
      <c r="F658" s="314">
        <v>784.33374900000001</v>
      </c>
      <c r="G658" s="314">
        <v>131.903862</v>
      </c>
      <c r="H658" s="314">
        <v>5402.0019069999998</v>
      </c>
      <c r="I658" s="329">
        <v>0</v>
      </c>
      <c r="J658" s="329">
        <v>32.555745999999999</v>
      </c>
      <c r="K658" s="314">
        <v>234.707165</v>
      </c>
      <c r="L658" s="304">
        <v>196.47751600000001</v>
      </c>
      <c r="M658" s="327"/>
    </row>
    <row r="659" spans="1:13" s="321" customFormat="1" ht="9" customHeight="1">
      <c r="A659" s="440" t="s">
        <v>14</v>
      </c>
      <c r="B659" s="328">
        <v>9623.0182150000001</v>
      </c>
      <c r="C659" s="328">
        <v>3052.224635</v>
      </c>
      <c r="D659" s="328">
        <v>754.75078299999996</v>
      </c>
      <c r="E659" s="328">
        <v>1467.856497</v>
      </c>
      <c r="F659" s="328">
        <v>762.43019000000004</v>
      </c>
      <c r="G659" s="328">
        <v>155.55708300000001</v>
      </c>
      <c r="H659" s="328">
        <v>2517.8609430000001</v>
      </c>
      <c r="I659" s="330">
        <v>0</v>
      </c>
      <c r="J659" s="330">
        <v>73.751985000000005</v>
      </c>
      <c r="K659" s="328">
        <v>84.993307000000001</v>
      </c>
      <c r="L659" s="318">
        <v>753.59279200000003</v>
      </c>
      <c r="M659" s="327"/>
    </row>
    <row r="660" spans="1:13" s="321" customFormat="1" ht="9" customHeight="1">
      <c r="A660" s="443" t="s">
        <v>15</v>
      </c>
      <c r="B660" s="314">
        <v>32729.289369999999</v>
      </c>
      <c r="C660" s="314">
        <v>13002.939155</v>
      </c>
      <c r="D660" s="314">
        <v>2090.212994</v>
      </c>
      <c r="E660" s="314">
        <v>5118.3202719999999</v>
      </c>
      <c r="F660" s="314">
        <v>3758.5079890000002</v>
      </c>
      <c r="G660" s="314">
        <v>675.95917999999995</v>
      </c>
      <c r="H660" s="314">
        <v>6089.1315409999997</v>
      </c>
      <c r="I660" s="329">
        <v>4.8378999999999998E-2</v>
      </c>
      <c r="J660" s="329">
        <v>5.8906320000000001</v>
      </c>
      <c r="K660" s="314">
        <v>1268.6671260000001</v>
      </c>
      <c r="L660" s="316">
        <v>719.61210200000005</v>
      </c>
      <c r="M660" s="327"/>
    </row>
    <row r="661" spans="1:13" s="321" customFormat="1" ht="9" customHeight="1">
      <c r="A661" s="443" t="s">
        <v>16</v>
      </c>
      <c r="B661" s="314">
        <v>58734.451185999998</v>
      </c>
      <c r="C661" s="314">
        <v>21427.95016</v>
      </c>
      <c r="D661" s="314">
        <v>2788.1413859999998</v>
      </c>
      <c r="E661" s="314">
        <v>7348.9298639999997</v>
      </c>
      <c r="F661" s="314">
        <v>7393.0632249999999</v>
      </c>
      <c r="G661" s="314">
        <v>1046.468977</v>
      </c>
      <c r="H661" s="314">
        <v>12623.974663999999</v>
      </c>
      <c r="I661" s="329">
        <v>0</v>
      </c>
      <c r="J661" s="329">
        <v>0</v>
      </c>
      <c r="K661" s="314">
        <v>2818.0717930000001</v>
      </c>
      <c r="L661" s="304">
        <v>3287.8511170000002</v>
      </c>
      <c r="M661" s="327"/>
    </row>
    <row r="662" spans="1:13" s="321" customFormat="1" ht="9" customHeight="1">
      <c r="A662" s="443" t="s">
        <v>17</v>
      </c>
      <c r="B662" s="314">
        <v>16532.105481999999</v>
      </c>
      <c r="C662" s="314">
        <v>5339.045666</v>
      </c>
      <c r="D662" s="314">
        <v>1616.6728069999999</v>
      </c>
      <c r="E662" s="314">
        <v>2339.3648370000001</v>
      </c>
      <c r="F662" s="314">
        <v>1160.1671220000001</v>
      </c>
      <c r="G662" s="314">
        <v>349.28192899999999</v>
      </c>
      <c r="H662" s="314">
        <v>4042.168561</v>
      </c>
      <c r="I662" s="329">
        <v>0.17499999999999999</v>
      </c>
      <c r="J662" s="329">
        <v>90.441412</v>
      </c>
      <c r="K662" s="314">
        <v>343.057545</v>
      </c>
      <c r="L662" s="304">
        <v>1251.730603</v>
      </c>
      <c r="M662" s="327"/>
    </row>
    <row r="663" spans="1:13" s="321" customFormat="1" ht="9" customHeight="1">
      <c r="A663" s="440" t="s">
        <v>18</v>
      </c>
      <c r="B663" s="328">
        <v>7504.7236890000004</v>
      </c>
      <c r="C663" s="328">
        <v>2994.2678369999999</v>
      </c>
      <c r="D663" s="328">
        <v>520.14747999999997</v>
      </c>
      <c r="E663" s="328">
        <v>1261.8561669999999</v>
      </c>
      <c r="F663" s="328">
        <v>500.13013799999999</v>
      </c>
      <c r="G663" s="328">
        <v>101.312014</v>
      </c>
      <c r="H663" s="328">
        <v>1277.157909</v>
      </c>
      <c r="I663" s="330">
        <v>0</v>
      </c>
      <c r="J663" s="330">
        <v>0</v>
      </c>
      <c r="K663" s="328">
        <v>704.11777199999995</v>
      </c>
      <c r="L663" s="323">
        <v>145.73437200000001</v>
      </c>
      <c r="M663" s="327"/>
    </row>
    <row r="664" spans="1:13" s="321" customFormat="1" ht="9" customHeight="1">
      <c r="A664" s="443" t="s">
        <v>19</v>
      </c>
      <c r="B664" s="314">
        <v>5342.6427709999998</v>
      </c>
      <c r="C664" s="314">
        <v>1979.1718619999999</v>
      </c>
      <c r="D664" s="314">
        <v>312.33555899999999</v>
      </c>
      <c r="E664" s="314">
        <v>637.21835299999998</v>
      </c>
      <c r="F664" s="314">
        <v>427.60624899999999</v>
      </c>
      <c r="G664" s="314">
        <v>55.920402000000003</v>
      </c>
      <c r="H664" s="314">
        <v>1079.5271499999999</v>
      </c>
      <c r="I664" s="329">
        <v>0</v>
      </c>
      <c r="J664" s="329">
        <v>0</v>
      </c>
      <c r="K664" s="314">
        <v>635.77117399999997</v>
      </c>
      <c r="L664" s="304">
        <v>215.09202199999999</v>
      </c>
      <c r="M664" s="327"/>
    </row>
    <row r="665" spans="1:13" s="321" customFormat="1" ht="9" customHeight="1">
      <c r="A665" s="443" t="s">
        <v>20</v>
      </c>
      <c r="B665" s="314">
        <v>21631.603446000001</v>
      </c>
      <c r="C665" s="314">
        <v>7514.2111690000002</v>
      </c>
      <c r="D665" s="314">
        <v>1679.791416</v>
      </c>
      <c r="E665" s="314">
        <v>4414.645399</v>
      </c>
      <c r="F665" s="314">
        <v>1245.856585</v>
      </c>
      <c r="G665" s="314">
        <v>478.22585099999998</v>
      </c>
      <c r="H665" s="314">
        <v>2819.5518609999999</v>
      </c>
      <c r="I665" s="329">
        <v>2.970046</v>
      </c>
      <c r="J665" s="329">
        <v>301.58419600000002</v>
      </c>
      <c r="K665" s="314">
        <v>2240.2486119999999</v>
      </c>
      <c r="L665" s="304">
        <v>934.51831100000004</v>
      </c>
      <c r="M665" s="327"/>
    </row>
    <row r="666" spans="1:13" s="321" customFormat="1" ht="9" customHeight="1">
      <c r="A666" s="443" t="s">
        <v>21</v>
      </c>
      <c r="B666" s="314">
        <v>14643.604771</v>
      </c>
      <c r="C666" s="314">
        <v>3118.6683640000001</v>
      </c>
      <c r="D666" s="314">
        <v>1473.1661549999999</v>
      </c>
      <c r="E666" s="314">
        <v>1796.143358</v>
      </c>
      <c r="F666" s="314">
        <v>277.86629099999999</v>
      </c>
      <c r="G666" s="314">
        <v>139.57084800000001</v>
      </c>
      <c r="H666" s="314">
        <v>7286.4884380000003</v>
      </c>
      <c r="I666" s="329">
        <v>0</v>
      </c>
      <c r="J666" s="329">
        <v>0</v>
      </c>
      <c r="K666" s="314">
        <v>346.265263</v>
      </c>
      <c r="L666" s="304">
        <v>205.43605400000001</v>
      </c>
      <c r="M666" s="327"/>
    </row>
    <row r="667" spans="1:13" s="321" customFormat="1" ht="9" customHeight="1">
      <c r="A667" s="440" t="s">
        <v>22</v>
      </c>
      <c r="B667" s="328">
        <v>11382.965104999999</v>
      </c>
      <c r="C667" s="328">
        <v>2707.1751060000001</v>
      </c>
      <c r="D667" s="328">
        <v>667.89906800000006</v>
      </c>
      <c r="E667" s="328">
        <v>2192.883601</v>
      </c>
      <c r="F667" s="328">
        <v>1892.9026220000001</v>
      </c>
      <c r="G667" s="328">
        <v>307.52610900000002</v>
      </c>
      <c r="H667" s="328">
        <v>2796.4093039999998</v>
      </c>
      <c r="I667" s="330">
        <v>0</v>
      </c>
      <c r="J667" s="330">
        <v>81.161604999999994</v>
      </c>
      <c r="K667" s="328">
        <v>67.699697999999998</v>
      </c>
      <c r="L667" s="323">
        <v>669.30799200000001</v>
      </c>
      <c r="M667" s="327"/>
    </row>
    <row r="668" spans="1:13" s="321" customFormat="1" ht="9" customHeight="1">
      <c r="A668" s="443" t="s">
        <v>23</v>
      </c>
      <c r="B668" s="314">
        <v>10692.95066</v>
      </c>
      <c r="C668" s="314">
        <v>3660.116301</v>
      </c>
      <c r="D668" s="314">
        <v>643.00776900000005</v>
      </c>
      <c r="E668" s="314">
        <v>2061.8443179999999</v>
      </c>
      <c r="F668" s="314">
        <v>853.51056000000005</v>
      </c>
      <c r="G668" s="314">
        <v>201.60701900000001</v>
      </c>
      <c r="H668" s="314">
        <v>1694.8604350000001</v>
      </c>
      <c r="I668" s="329">
        <v>0</v>
      </c>
      <c r="J668" s="329">
        <v>7.351369</v>
      </c>
      <c r="K668" s="314">
        <v>187.671843</v>
      </c>
      <c r="L668" s="304">
        <v>1382.9810460000001</v>
      </c>
      <c r="M668" s="327"/>
    </row>
    <row r="669" spans="1:13" s="321" customFormat="1" ht="9" customHeight="1">
      <c r="A669" s="443" t="s">
        <v>106</v>
      </c>
      <c r="B669" s="314">
        <v>8316.2735350000003</v>
      </c>
      <c r="C669" s="314">
        <v>3356.882329</v>
      </c>
      <c r="D669" s="314">
        <v>440.26255500000002</v>
      </c>
      <c r="E669" s="314">
        <v>1542.7055909999999</v>
      </c>
      <c r="F669" s="314">
        <v>694.56752200000005</v>
      </c>
      <c r="G669" s="314">
        <v>123.437358</v>
      </c>
      <c r="H669" s="314">
        <v>828.88680199999999</v>
      </c>
      <c r="I669" s="329">
        <v>0</v>
      </c>
      <c r="J669" s="329">
        <v>107.355746</v>
      </c>
      <c r="K669" s="314">
        <v>317.81926499999997</v>
      </c>
      <c r="L669" s="304">
        <v>904.35636699999998</v>
      </c>
      <c r="M669" s="327"/>
    </row>
    <row r="670" spans="1:13" s="321" customFormat="1" ht="9" customHeight="1">
      <c r="A670" s="443" t="s">
        <v>25</v>
      </c>
      <c r="B670" s="314">
        <v>9575.5609060000006</v>
      </c>
      <c r="C670" s="314">
        <v>3098.5232940000001</v>
      </c>
      <c r="D670" s="314">
        <v>584.35223499999995</v>
      </c>
      <c r="E670" s="314">
        <v>1344.6877380000001</v>
      </c>
      <c r="F670" s="314">
        <v>717.58009500000003</v>
      </c>
      <c r="G670" s="314">
        <v>135.22510299999999</v>
      </c>
      <c r="H670" s="314">
        <v>2934.99323</v>
      </c>
      <c r="I670" s="329">
        <v>0</v>
      </c>
      <c r="J670" s="329">
        <v>321.64195999999998</v>
      </c>
      <c r="K670" s="314">
        <v>206.41901300000001</v>
      </c>
      <c r="L670" s="304">
        <v>232.138238</v>
      </c>
      <c r="M670" s="327"/>
    </row>
    <row r="671" spans="1:13" s="321" customFormat="1" ht="9" customHeight="1">
      <c r="A671" s="440" t="s">
        <v>26</v>
      </c>
      <c r="B671" s="328">
        <v>10698.146131</v>
      </c>
      <c r="C671" s="328">
        <v>4016.452229</v>
      </c>
      <c r="D671" s="328">
        <v>922.90564300000005</v>
      </c>
      <c r="E671" s="328">
        <v>1741.154082</v>
      </c>
      <c r="F671" s="328">
        <v>1213.172832</v>
      </c>
      <c r="G671" s="328">
        <v>120.635997</v>
      </c>
      <c r="H671" s="328">
        <v>2190.0479059999998</v>
      </c>
      <c r="I671" s="330">
        <v>0</v>
      </c>
      <c r="J671" s="330">
        <v>14.228992999999999</v>
      </c>
      <c r="K671" s="328">
        <v>195.538253</v>
      </c>
      <c r="L671" s="318">
        <v>284.01019600000001</v>
      </c>
      <c r="M671" s="327"/>
    </row>
    <row r="672" spans="1:13" s="321" customFormat="1" ht="9" customHeight="1">
      <c r="A672" s="443" t="s">
        <v>27</v>
      </c>
      <c r="B672" s="314">
        <v>11309.678086</v>
      </c>
      <c r="C672" s="314">
        <v>4233.8906589999997</v>
      </c>
      <c r="D672" s="314">
        <v>735.16493500000001</v>
      </c>
      <c r="E672" s="314">
        <v>1886.063445</v>
      </c>
      <c r="F672" s="314">
        <v>1283.840263</v>
      </c>
      <c r="G672" s="314">
        <v>209.051197</v>
      </c>
      <c r="H672" s="314">
        <v>1965.83043</v>
      </c>
      <c r="I672" s="329">
        <v>12.714098999999999</v>
      </c>
      <c r="J672" s="329">
        <v>8.4600000000000005E-3</v>
      </c>
      <c r="K672" s="314">
        <v>790.09230300000002</v>
      </c>
      <c r="L672" s="304">
        <v>193.02229500000001</v>
      </c>
      <c r="M672" s="327"/>
    </row>
    <row r="673" spans="1:13" s="321" customFormat="1" ht="9" customHeight="1">
      <c r="A673" s="443" t="s">
        <v>28</v>
      </c>
      <c r="B673" s="314">
        <v>10282.618393999999</v>
      </c>
      <c r="C673" s="314">
        <v>4758.4915360000005</v>
      </c>
      <c r="D673" s="314">
        <v>798.14260899999999</v>
      </c>
      <c r="E673" s="314">
        <v>1546.496875</v>
      </c>
      <c r="F673" s="314">
        <v>480.89245</v>
      </c>
      <c r="G673" s="314">
        <v>180.68944999999999</v>
      </c>
      <c r="H673" s="314">
        <v>1843.8182280000001</v>
      </c>
      <c r="I673" s="329">
        <v>87.984538999999998</v>
      </c>
      <c r="J673" s="329">
        <v>100.991632</v>
      </c>
      <c r="K673" s="314">
        <v>68.990711000000005</v>
      </c>
      <c r="L673" s="304">
        <v>416.120364</v>
      </c>
      <c r="M673" s="327"/>
    </row>
    <row r="674" spans="1:13" s="321" customFormat="1" ht="9" customHeight="1">
      <c r="A674" s="443" t="s">
        <v>29</v>
      </c>
      <c r="B674" s="314">
        <v>12144.055108</v>
      </c>
      <c r="C674" s="314">
        <v>3458.169496</v>
      </c>
      <c r="D674" s="314">
        <v>1376.4583640000001</v>
      </c>
      <c r="E674" s="314">
        <v>2582.079917</v>
      </c>
      <c r="F674" s="314">
        <v>1114.7745500000001</v>
      </c>
      <c r="G674" s="314">
        <v>169.493347</v>
      </c>
      <c r="H674" s="314">
        <v>2239.2250119999999</v>
      </c>
      <c r="I674" s="329">
        <v>0</v>
      </c>
      <c r="J674" s="329">
        <v>55.188775</v>
      </c>
      <c r="K674" s="314">
        <v>942.03290900000002</v>
      </c>
      <c r="L674" s="304">
        <v>206.63273799999999</v>
      </c>
      <c r="M674" s="327"/>
    </row>
    <row r="675" spans="1:13" s="321" customFormat="1" ht="9" customHeight="1">
      <c r="A675" s="440" t="s">
        <v>30</v>
      </c>
      <c r="B675" s="328">
        <v>3812.8855549999998</v>
      </c>
      <c r="C675" s="328">
        <v>1170.5500569999999</v>
      </c>
      <c r="D675" s="328">
        <v>266.27203200000002</v>
      </c>
      <c r="E675" s="328">
        <v>685.54574700000001</v>
      </c>
      <c r="F675" s="328">
        <v>182.10476499999999</v>
      </c>
      <c r="G675" s="328">
        <v>141.41886500000001</v>
      </c>
      <c r="H675" s="328">
        <v>1309.9296340000001</v>
      </c>
      <c r="I675" s="330">
        <v>0</v>
      </c>
      <c r="J675" s="330">
        <v>0</v>
      </c>
      <c r="K675" s="328">
        <v>24.164601000000001</v>
      </c>
      <c r="L675" s="323">
        <v>32.899853999999998</v>
      </c>
      <c r="M675" s="327"/>
    </row>
    <row r="676" spans="1:13" s="321" customFormat="1" ht="9" customHeight="1">
      <c r="A676" s="443" t="s">
        <v>31</v>
      </c>
      <c r="B676" s="329">
        <v>24743.542711999999</v>
      </c>
      <c r="C676" s="329">
        <v>7234.3894749999999</v>
      </c>
      <c r="D676" s="329">
        <v>1628.7901750000001</v>
      </c>
      <c r="E676" s="329">
        <v>4083.0831109999999</v>
      </c>
      <c r="F676" s="329">
        <v>782.75914399999999</v>
      </c>
      <c r="G676" s="329">
        <v>160.83551299999999</v>
      </c>
      <c r="H676" s="329">
        <v>8320.2305039999992</v>
      </c>
      <c r="I676" s="329">
        <v>0</v>
      </c>
      <c r="J676" s="329">
        <v>56.935527999999998</v>
      </c>
      <c r="K676" s="329">
        <v>648.58185200000003</v>
      </c>
      <c r="L676" s="329">
        <v>1827.93741</v>
      </c>
      <c r="M676" s="331"/>
    </row>
    <row r="677" spans="1:13" s="321" customFormat="1" ht="9" customHeight="1">
      <c r="A677" s="443" t="s">
        <v>32</v>
      </c>
      <c r="B677" s="314">
        <v>7792.0144339999997</v>
      </c>
      <c r="C677" s="314">
        <v>2310.1027130000002</v>
      </c>
      <c r="D677" s="314">
        <v>673.63062100000002</v>
      </c>
      <c r="E677" s="314">
        <v>1457.0249200000001</v>
      </c>
      <c r="F677" s="314">
        <v>862.90526299999999</v>
      </c>
      <c r="G677" s="314">
        <v>138.91327100000001</v>
      </c>
      <c r="H677" s="314">
        <v>1515.2691850000001</v>
      </c>
      <c r="I677" s="329">
        <v>36.481734000000003</v>
      </c>
      <c r="J677" s="329">
        <v>117.76964</v>
      </c>
      <c r="K677" s="314">
        <v>86.075236000000004</v>
      </c>
      <c r="L677" s="304">
        <v>593.84185100000002</v>
      </c>
      <c r="M677" s="327"/>
    </row>
    <row r="678" spans="1:13" s="321" customFormat="1" ht="9" customHeight="1">
      <c r="A678" s="443" t="s">
        <v>33</v>
      </c>
      <c r="B678" s="329">
        <v>6894.057957</v>
      </c>
      <c r="C678" s="329">
        <v>2307.9334490000001</v>
      </c>
      <c r="D678" s="329">
        <v>486.50990999999999</v>
      </c>
      <c r="E678" s="329">
        <v>958.13813300000004</v>
      </c>
      <c r="F678" s="329">
        <v>500.56334800000002</v>
      </c>
      <c r="G678" s="329">
        <v>72.310688999999996</v>
      </c>
      <c r="H678" s="329">
        <v>2334.8035880000002</v>
      </c>
      <c r="I678" s="329">
        <v>0</v>
      </c>
      <c r="J678" s="329">
        <v>0</v>
      </c>
      <c r="K678" s="329">
        <v>66.502898000000002</v>
      </c>
      <c r="L678" s="329">
        <v>167.295942</v>
      </c>
      <c r="M678" s="331"/>
    </row>
    <row r="679" spans="1:13" s="321" customFormat="1" ht="9" customHeight="1">
      <c r="A679" s="443"/>
      <c r="B679" s="315"/>
      <c r="C679" s="315"/>
      <c r="D679" s="315"/>
      <c r="E679" s="315"/>
      <c r="F679" s="315"/>
      <c r="G679" s="315"/>
      <c r="H679" s="315"/>
      <c r="I679" s="315"/>
      <c r="J679" s="315"/>
      <c r="K679" s="315"/>
      <c r="L679" s="315"/>
      <c r="M679" s="315"/>
    </row>
    <row r="680" spans="1:13" s="321" customFormat="1" ht="9" customHeight="1">
      <c r="A680" s="333">
        <v>2017</v>
      </c>
      <c r="B680" s="407"/>
      <c r="C680" s="407"/>
      <c r="D680" s="407"/>
      <c r="E680" s="407"/>
      <c r="F680" s="407"/>
      <c r="G680" s="407"/>
      <c r="H680" s="407"/>
      <c r="I680" s="407"/>
      <c r="J680" s="407"/>
      <c r="K680" s="407"/>
      <c r="L680" s="407"/>
      <c r="M680" s="410"/>
    </row>
    <row r="681" spans="1:13" s="321" customFormat="1" ht="9" customHeight="1">
      <c r="A681" s="333" t="s">
        <v>1</v>
      </c>
      <c r="B681" s="407">
        <f>SUM(B683:B713)</f>
        <v>443552.65013999998</v>
      </c>
      <c r="C681" s="407">
        <f t="shared" ref="C681:L681" si="34">SUM(C683:C713)</f>
        <v>147784.81967399997</v>
      </c>
      <c r="D681" s="407">
        <f t="shared" si="34"/>
        <v>31517.855227000007</v>
      </c>
      <c r="E681" s="407">
        <f t="shared" si="34"/>
        <v>69349.939115999994</v>
      </c>
      <c r="F681" s="407">
        <f t="shared" si="34"/>
        <v>41143.194061000009</v>
      </c>
      <c r="G681" s="407">
        <f t="shared" si="34"/>
        <v>7904.2732890000007</v>
      </c>
      <c r="H681" s="407">
        <f t="shared" si="34"/>
        <v>106884.25680800002</v>
      </c>
      <c r="I681" s="407">
        <f>SUM(I683:I713)</f>
        <v>8.3508379999999995</v>
      </c>
      <c r="J681" s="407">
        <f>SUM(J683:J713)</f>
        <v>682.18749400000002</v>
      </c>
      <c r="K681" s="407">
        <f t="shared" si="34"/>
        <v>18952.651869999994</v>
      </c>
      <c r="L681" s="407">
        <f t="shared" si="34"/>
        <v>19325.121763000003</v>
      </c>
      <c r="M681" s="410"/>
    </row>
    <row r="682" spans="1:13" s="321" customFormat="1" ht="3.6" customHeight="1">
      <c r="A682" s="333"/>
      <c r="B682" s="407"/>
      <c r="C682" s="407"/>
      <c r="D682" s="407"/>
      <c r="E682" s="407"/>
      <c r="F682" s="407"/>
      <c r="G682" s="407"/>
      <c r="H682" s="407"/>
      <c r="I682" s="407"/>
      <c r="J682" s="407"/>
      <c r="K682" s="407"/>
      <c r="L682" s="304"/>
      <c r="M682" s="410"/>
    </row>
    <row r="683" spans="1:13" s="321" customFormat="1" ht="9" customHeight="1">
      <c r="A683" s="443" t="s">
        <v>104</v>
      </c>
      <c r="B683" s="314">
        <f>SUM(C683:L683)</f>
        <v>5430.932057</v>
      </c>
      <c r="C683" s="314">
        <v>2164.4209679999999</v>
      </c>
      <c r="D683" s="314">
        <v>576.80793600000004</v>
      </c>
      <c r="E683" s="314">
        <v>824.41189099999997</v>
      </c>
      <c r="F683" s="314">
        <v>539.95282399999996</v>
      </c>
      <c r="G683" s="314">
        <v>163.92120800000001</v>
      </c>
      <c r="H683" s="314">
        <v>986.39478899999995</v>
      </c>
      <c r="I683" s="329">
        <v>0</v>
      </c>
      <c r="J683" s="329">
        <v>0</v>
      </c>
      <c r="K683" s="314">
        <v>63.159630999999997</v>
      </c>
      <c r="L683" s="304">
        <v>111.86281</v>
      </c>
      <c r="M683" s="327"/>
    </row>
    <row r="684" spans="1:13" s="321" customFormat="1" ht="9" customHeight="1">
      <c r="A684" s="443" t="s">
        <v>3</v>
      </c>
      <c r="B684" s="314">
        <f t="shared" ref="B684:B711" si="35">SUM(C684:L684)</f>
        <v>13629.114184</v>
      </c>
      <c r="C684" s="314">
        <v>7943.1073640000004</v>
      </c>
      <c r="D684" s="314">
        <v>1053.1534770000001</v>
      </c>
      <c r="E684" s="314">
        <v>1503.293733</v>
      </c>
      <c r="F684" s="314">
        <v>569.80024900000001</v>
      </c>
      <c r="G684" s="314">
        <v>315.14384100000001</v>
      </c>
      <c r="H684" s="314">
        <v>1188.9815819999999</v>
      </c>
      <c r="I684" s="329">
        <v>0</v>
      </c>
      <c r="J684" s="329">
        <v>28.477996000000001</v>
      </c>
      <c r="K684" s="314">
        <v>564.13353600000005</v>
      </c>
      <c r="L684" s="304">
        <v>463.02240599999999</v>
      </c>
      <c r="M684" s="327"/>
    </row>
    <row r="685" spans="1:13" s="321" customFormat="1" ht="9" customHeight="1">
      <c r="A685" s="443" t="s">
        <v>105</v>
      </c>
      <c r="B685" s="314">
        <f t="shared" si="35"/>
        <v>4736.3878020000002</v>
      </c>
      <c r="C685" s="314">
        <v>2274.8810060000001</v>
      </c>
      <c r="D685" s="314">
        <v>470.75461300000001</v>
      </c>
      <c r="E685" s="314">
        <v>744.27115500000002</v>
      </c>
      <c r="F685" s="314">
        <v>303.59010799999999</v>
      </c>
      <c r="G685" s="314">
        <v>47.704586999999997</v>
      </c>
      <c r="H685" s="314">
        <v>430.61914999999999</v>
      </c>
      <c r="I685" s="329">
        <v>0</v>
      </c>
      <c r="J685" s="329">
        <v>0</v>
      </c>
      <c r="K685" s="314">
        <v>120.76189599999999</v>
      </c>
      <c r="L685" s="304">
        <v>343.80528700000002</v>
      </c>
      <c r="M685" s="327"/>
    </row>
    <row r="686" spans="1:13" s="321" customFormat="1" ht="9" customHeight="1">
      <c r="A686" s="440" t="s">
        <v>5</v>
      </c>
      <c r="B686" s="444">
        <f t="shared" si="35"/>
        <v>5131.6726710000003</v>
      </c>
      <c r="C686" s="328">
        <v>1965.3235999999999</v>
      </c>
      <c r="D686" s="328">
        <v>318.53811400000001</v>
      </c>
      <c r="E686" s="328">
        <v>844.183313</v>
      </c>
      <c r="F686" s="328">
        <v>535.75516400000004</v>
      </c>
      <c r="G686" s="328">
        <v>21.160568999999999</v>
      </c>
      <c r="H686" s="328">
        <v>932.07155299999999</v>
      </c>
      <c r="I686" s="330">
        <v>0</v>
      </c>
      <c r="J686" s="330">
        <v>0</v>
      </c>
      <c r="K686" s="328">
        <v>499.15036400000002</v>
      </c>
      <c r="L686" s="323">
        <v>15.489993999999999</v>
      </c>
      <c r="M686" s="327"/>
    </row>
    <row r="687" spans="1:13" s="321" customFormat="1" ht="9" customHeight="1">
      <c r="A687" s="443" t="s">
        <v>6</v>
      </c>
      <c r="B687" s="314">
        <f t="shared" si="35"/>
        <v>10919.257584999999</v>
      </c>
      <c r="C687" s="314">
        <v>3479.6921889999999</v>
      </c>
      <c r="D687" s="314">
        <v>789.102352</v>
      </c>
      <c r="E687" s="314">
        <v>2178.270912</v>
      </c>
      <c r="F687" s="314">
        <v>1069.487384</v>
      </c>
      <c r="G687" s="314">
        <v>143.330118</v>
      </c>
      <c r="H687" s="314">
        <v>2613.8583990000002</v>
      </c>
      <c r="I687" s="329">
        <v>0</v>
      </c>
      <c r="J687" s="329">
        <v>0</v>
      </c>
      <c r="K687" s="314">
        <v>123.527784</v>
      </c>
      <c r="L687" s="304">
        <v>521.98844699999995</v>
      </c>
      <c r="M687" s="327"/>
    </row>
    <row r="688" spans="1:13" s="321" customFormat="1" ht="9" customHeight="1">
      <c r="A688" s="443" t="s">
        <v>7</v>
      </c>
      <c r="B688" s="314">
        <f t="shared" si="35"/>
        <v>3650.9096639999998</v>
      </c>
      <c r="C688" s="314">
        <v>1721.3523399999999</v>
      </c>
      <c r="D688" s="314">
        <v>195.78801899999999</v>
      </c>
      <c r="E688" s="314">
        <v>382.37131499999998</v>
      </c>
      <c r="F688" s="314">
        <v>559.21081600000002</v>
      </c>
      <c r="G688" s="314">
        <v>42.614538000000003</v>
      </c>
      <c r="H688" s="314">
        <v>517.77238699999998</v>
      </c>
      <c r="I688" s="329">
        <v>0</v>
      </c>
      <c r="J688" s="329">
        <v>0</v>
      </c>
      <c r="K688" s="314">
        <v>219.81260599999999</v>
      </c>
      <c r="L688" s="304">
        <v>11.987643</v>
      </c>
      <c r="M688" s="327"/>
    </row>
    <row r="689" spans="1:13" s="321" customFormat="1" ht="9" customHeight="1">
      <c r="A689" s="443" t="s">
        <v>8</v>
      </c>
      <c r="B689" s="314">
        <f t="shared" si="35"/>
        <v>15366.811679000002</v>
      </c>
      <c r="C689" s="329">
        <v>2310.039471</v>
      </c>
      <c r="D689" s="329">
        <v>787.35956999999996</v>
      </c>
      <c r="E689" s="329">
        <v>1269.7336319999999</v>
      </c>
      <c r="F689" s="329">
        <v>823.08291899999995</v>
      </c>
      <c r="G689" s="329">
        <v>134.80470700000001</v>
      </c>
      <c r="H689" s="329">
        <v>8241.0390050000005</v>
      </c>
      <c r="I689" s="329">
        <v>0</v>
      </c>
      <c r="J689" s="329">
        <v>0</v>
      </c>
      <c r="K689" s="329">
        <v>185.312119</v>
      </c>
      <c r="L689" s="329">
        <v>1615.4402560000001</v>
      </c>
      <c r="M689" s="327"/>
    </row>
    <row r="690" spans="1:13" s="321" customFormat="1" ht="9" customHeight="1">
      <c r="A690" s="440" t="s">
        <v>9</v>
      </c>
      <c r="B690" s="444">
        <f t="shared" si="35"/>
        <v>14326.580772000001</v>
      </c>
      <c r="C690" s="328">
        <v>4950.1175389999999</v>
      </c>
      <c r="D690" s="328">
        <v>1180.723528</v>
      </c>
      <c r="E690" s="328">
        <v>2327.7871129999999</v>
      </c>
      <c r="F690" s="328">
        <v>1974.937394</v>
      </c>
      <c r="G690" s="328">
        <v>473.090441</v>
      </c>
      <c r="H690" s="328">
        <v>2745.6069689999999</v>
      </c>
      <c r="I690" s="330">
        <v>0</v>
      </c>
      <c r="J690" s="330">
        <v>2.609756</v>
      </c>
      <c r="K690" s="328">
        <v>74.871673999999999</v>
      </c>
      <c r="L690" s="323">
        <v>596.83635800000002</v>
      </c>
      <c r="M690" s="327"/>
    </row>
    <row r="691" spans="1:13" s="321" customFormat="1" ht="9" customHeight="1">
      <c r="A691" s="443" t="s">
        <v>11</v>
      </c>
      <c r="B691" s="314">
        <f t="shared" si="35"/>
        <v>6491.4743600000002</v>
      </c>
      <c r="C691" s="314">
        <v>2103.0654439999998</v>
      </c>
      <c r="D691" s="314">
        <v>498.88956300000001</v>
      </c>
      <c r="E691" s="314">
        <v>1186.5695479999999</v>
      </c>
      <c r="F691" s="314">
        <v>860.98694999999998</v>
      </c>
      <c r="G691" s="314">
        <v>106.413617</v>
      </c>
      <c r="H691" s="314">
        <v>1419.4497280000001</v>
      </c>
      <c r="I691" s="329">
        <v>0</v>
      </c>
      <c r="J691" s="329">
        <v>0</v>
      </c>
      <c r="K691" s="314">
        <v>185.77573000000001</v>
      </c>
      <c r="L691" s="304">
        <v>130.32378</v>
      </c>
      <c r="M691" s="327"/>
    </row>
    <row r="692" spans="1:13" s="321" customFormat="1" ht="9" customHeight="1">
      <c r="A692" s="443" t="s">
        <v>12</v>
      </c>
      <c r="B692" s="314">
        <f t="shared" si="35"/>
        <v>23099.46963</v>
      </c>
      <c r="C692" s="314">
        <v>6327.1211649999996</v>
      </c>
      <c r="D692" s="314">
        <v>1331.3735200000001</v>
      </c>
      <c r="E692" s="314">
        <v>3375.1325980000001</v>
      </c>
      <c r="F692" s="314">
        <v>3145.1329350000001</v>
      </c>
      <c r="G692" s="314">
        <v>501.55277799999999</v>
      </c>
      <c r="H692" s="314">
        <v>5263.1013220000004</v>
      </c>
      <c r="I692" s="329">
        <v>0</v>
      </c>
      <c r="J692" s="329">
        <v>25.644828</v>
      </c>
      <c r="K692" s="314">
        <v>438.21268400000002</v>
      </c>
      <c r="L692" s="304">
        <v>2692.1977999999999</v>
      </c>
      <c r="M692" s="327"/>
    </row>
    <row r="693" spans="1:13" s="321" customFormat="1" ht="9" customHeight="1">
      <c r="A693" s="443" t="s">
        <v>13</v>
      </c>
      <c r="B693" s="314">
        <f t="shared" si="35"/>
        <v>13846.720499000001</v>
      </c>
      <c r="C693" s="314">
        <v>4541.1386689999999</v>
      </c>
      <c r="D693" s="314">
        <v>1000.585738</v>
      </c>
      <c r="E693" s="314">
        <v>1418.9574110000001</v>
      </c>
      <c r="F693" s="314">
        <v>748.962987</v>
      </c>
      <c r="G693" s="314">
        <v>79.715761999999998</v>
      </c>
      <c r="H693" s="314">
        <v>5331.9326440000004</v>
      </c>
      <c r="I693" s="329">
        <v>0</v>
      </c>
      <c r="J693" s="329">
        <v>69.410931000000005</v>
      </c>
      <c r="K693" s="314">
        <v>559.70215900000005</v>
      </c>
      <c r="L693" s="304">
        <v>96.314198000000005</v>
      </c>
      <c r="M693" s="327"/>
    </row>
    <row r="694" spans="1:13" s="321" customFormat="1" ht="9" customHeight="1">
      <c r="A694" s="440" t="s">
        <v>14</v>
      </c>
      <c r="B694" s="444">
        <f t="shared" si="35"/>
        <v>10419.556701000001</v>
      </c>
      <c r="C694" s="328">
        <v>3348.5559929999999</v>
      </c>
      <c r="D694" s="328">
        <v>814.14709000000005</v>
      </c>
      <c r="E694" s="328">
        <v>1613.215066</v>
      </c>
      <c r="F694" s="328">
        <v>782.18115499999999</v>
      </c>
      <c r="G694" s="328">
        <v>192.07803999999999</v>
      </c>
      <c r="H694" s="328">
        <v>2548.4345819999999</v>
      </c>
      <c r="I694" s="330">
        <v>0</v>
      </c>
      <c r="J694" s="330">
        <v>0</v>
      </c>
      <c r="K694" s="328">
        <v>69.700708000000006</v>
      </c>
      <c r="L694" s="318">
        <v>1051.2440670000001</v>
      </c>
      <c r="M694" s="327"/>
    </row>
    <row r="695" spans="1:13" s="321" customFormat="1" ht="9" customHeight="1">
      <c r="A695" s="443" t="s">
        <v>15</v>
      </c>
      <c r="B695" s="314">
        <f t="shared" si="35"/>
        <v>37256.156417999999</v>
      </c>
      <c r="C695" s="314">
        <v>13924.412595</v>
      </c>
      <c r="D695" s="314">
        <v>2431.2524480000002</v>
      </c>
      <c r="E695" s="314">
        <v>6062.2798730000004</v>
      </c>
      <c r="F695" s="314">
        <v>4597.1267710000002</v>
      </c>
      <c r="G695" s="314">
        <v>645.34938499999998</v>
      </c>
      <c r="H695" s="314">
        <v>7055.3669040000004</v>
      </c>
      <c r="I695" s="329">
        <v>0</v>
      </c>
      <c r="J695" s="329">
        <v>10.035403000000001</v>
      </c>
      <c r="K695" s="314">
        <v>2229.7689350000001</v>
      </c>
      <c r="L695" s="316">
        <v>300.56410399999999</v>
      </c>
      <c r="M695" s="327"/>
    </row>
    <row r="696" spans="1:13" s="321" customFormat="1" ht="9" customHeight="1">
      <c r="A696" s="443" t="s">
        <v>16</v>
      </c>
      <c r="B696" s="314">
        <f t="shared" si="35"/>
        <v>67880.024716999993</v>
      </c>
      <c r="C696" s="314">
        <v>23266.434002999998</v>
      </c>
      <c r="D696" s="314">
        <v>3192.8661259999999</v>
      </c>
      <c r="E696" s="314">
        <v>8618.9250030000003</v>
      </c>
      <c r="F696" s="314">
        <v>8776.7209309999998</v>
      </c>
      <c r="G696" s="314">
        <v>1067.5550390000001</v>
      </c>
      <c r="H696" s="314">
        <v>16005.024931</v>
      </c>
      <c r="I696" s="329">
        <v>0</v>
      </c>
      <c r="J696" s="329">
        <v>0</v>
      </c>
      <c r="K696" s="314">
        <v>5235.9055129999997</v>
      </c>
      <c r="L696" s="304">
        <v>1716.593171</v>
      </c>
      <c r="M696" s="327"/>
    </row>
    <row r="697" spans="1:13" s="321" customFormat="1" ht="9" customHeight="1">
      <c r="A697" s="443" t="s">
        <v>17</v>
      </c>
      <c r="B697" s="314">
        <f t="shared" si="35"/>
        <v>17221.794693</v>
      </c>
      <c r="C697" s="314">
        <v>5638.7786070000002</v>
      </c>
      <c r="D697" s="314">
        <v>1697.5520730000001</v>
      </c>
      <c r="E697" s="314">
        <v>2431.100289</v>
      </c>
      <c r="F697" s="314">
        <v>1284.554564</v>
      </c>
      <c r="G697" s="314">
        <v>200.28289599999999</v>
      </c>
      <c r="H697" s="314">
        <v>4893.642272</v>
      </c>
      <c r="I697" s="329">
        <v>0</v>
      </c>
      <c r="J697" s="329">
        <v>0</v>
      </c>
      <c r="K697" s="314">
        <v>603.01217599999995</v>
      </c>
      <c r="L697" s="304">
        <v>472.87181600000002</v>
      </c>
      <c r="M697" s="327"/>
    </row>
    <row r="698" spans="1:13" s="321" customFormat="1" ht="9" customHeight="1">
      <c r="A698" s="440" t="s">
        <v>18</v>
      </c>
      <c r="B698" s="444">
        <f t="shared" si="35"/>
        <v>8122.8113670000002</v>
      </c>
      <c r="C698" s="328">
        <v>3076.361977</v>
      </c>
      <c r="D698" s="328">
        <v>611.11933199999999</v>
      </c>
      <c r="E698" s="328">
        <v>1413.228269</v>
      </c>
      <c r="F698" s="328">
        <v>577.712717</v>
      </c>
      <c r="G698" s="328">
        <v>90.605309000000005</v>
      </c>
      <c r="H698" s="328">
        <v>1717.1637430000001</v>
      </c>
      <c r="I698" s="330">
        <v>0.75</v>
      </c>
      <c r="J698" s="330">
        <v>9.3681380000000001</v>
      </c>
      <c r="K698" s="328">
        <v>450.93482</v>
      </c>
      <c r="L698" s="323">
        <v>175.56706199999999</v>
      </c>
      <c r="M698" s="327"/>
    </row>
    <row r="699" spans="1:13" s="321" customFormat="1" ht="9" customHeight="1">
      <c r="A699" s="443" t="s">
        <v>19</v>
      </c>
      <c r="B699" s="314">
        <f t="shared" si="35"/>
        <v>5109.3553810000003</v>
      </c>
      <c r="C699" s="314">
        <v>2029.078902</v>
      </c>
      <c r="D699" s="314">
        <v>312.58611200000001</v>
      </c>
      <c r="E699" s="314">
        <v>578.69166199999995</v>
      </c>
      <c r="F699" s="314">
        <v>485.62070799999998</v>
      </c>
      <c r="G699" s="314">
        <v>44.331702</v>
      </c>
      <c r="H699" s="314">
        <v>920.55330600000002</v>
      </c>
      <c r="I699" s="329">
        <v>0</v>
      </c>
      <c r="J699" s="329">
        <v>0</v>
      </c>
      <c r="K699" s="314">
        <v>523.53255100000001</v>
      </c>
      <c r="L699" s="304">
        <v>214.96043800000001</v>
      </c>
      <c r="M699" s="327"/>
    </row>
    <row r="700" spans="1:13" s="321" customFormat="1" ht="9" customHeight="1">
      <c r="A700" s="443" t="s">
        <v>20</v>
      </c>
      <c r="B700" s="314">
        <f t="shared" si="35"/>
        <v>24874.586776000004</v>
      </c>
      <c r="C700" s="314">
        <v>8110.1792779999996</v>
      </c>
      <c r="D700" s="314">
        <v>2164.9915249999999</v>
      </c>
      <c r="E700" s="314">
        <v>5281.0666380000002</v>
      </c>
      <c r="F700" s="314">
        <v>1724.448228</v>
      </c>
      <c r="G700" s="314">
        <v>1019.964152</v>
      </c>
      <c r="H700" s="314">
        <v>3362.437312</v>
      </c>
      <c r="I700" s="329">
        <v>0</v>
      </c>
      <c r="J700" s="329">
        <v>266.61721299999999</v>
      </c>
      <c r="K700" s="314">
        <v>872.60820200000001</v>
      </c>
      <c r="L700" s="304">
        <v>2072.2742280000002</v>
      </c>
      <c r="M700" s="327"/>
    </row>
    <row r="701" spans="1:13" s="321" customFormat="1" ht="9" customHeight="1">
      <c r="A701" s="443" t="s">
        <v>21</v>
      </c>
      <c r="B701" s="314">
        <f t="shared" si="35"/>
        <v>16828.885414</v>
      </c>
      <c r="C701" s="314">
        <v>4118.1865980000002</v>
      </c>
      <c r="D701" s="314">
        <v>1751.0317030000001</v>
      </c>
      <c r="E701" s="314">
        <v>2278.385878</v>
      </c>
      <c r="F701" s="314">
        <v>339.32253500000002</v>
      </c>
      <c r="G701" s="314">
        <v>296.802977</v>
      </c>
      <c r="H701" s="314">
        <v>6479.7330300000003</v>
      </c>
      <c r="I701" s="329">
        <v>0</v>
      </c>
      <c r="J701" s="329">
        <v>0</v>
      </c>
      <c r="K701" s="314">
        <v>44.335704</v>
      </c>
      <c r="L701" s="304">
        <v>1521.0869889999999</v>
      </c>
      <c r="M701" s="327"/>
    </row>
    <row r="702" spans="1:13" s="321" customFormat="1" ht="9" customHeight="1">
      <c r="A702" s="440" t="s">
        <v>22</v>
      </c>
      <c r="B702" s="444">
        <f t="shared" si="35"/>
        <v>9291.0629520000002</v>
      </c>
      <c r="C702" s="328">
        <v>2349.1696870000001</v>
      </c>
      <c r="D702" s="328">
        <v>512.96225100000004</v>
      </c>
      <c r="E702" s="328">
        <v>1888.777</v>
      </c>
      <c r="F702" s="328">
        <v>1553.4042870000001</v>
      </c>
      <c r="G702" s="328">
        <v>229.15173999999999</v>
      </c>
      <c r="H702" s="328">
        <v>1425.468439</v>
      </c>
      <c r="I702" s="330">
        <v>0</v>
      </c>
      <c r="J702" s="330">
        <v>54.753087000000001</v>
      </c>
      <c r="K702" s="328">
        <v>367.91394000000003</v>
      </c>
      <c r="L702" s="323">
        <v>909.46252100000004</v>
      </c>
      <c r="M702" s="327"/>
    </row>
    <row r="703" spans="1:13" s="321" customFormat="1" ht="9" customHeight="1">
      <c r="A703" s="443" t="s">
        <v>23</v>
      </c>
      <c r="B703" s="314">
        <f t="shared" si="35"/>
        <v>12897.086023</v>
      </c>
      <c r="C703" s="314">
        <v>3841.124339</v>
      </c>
      <c r="D703" s="314">
        <v>924.74441899999999</v>
      </c>
      <c r="E703" s="314">
        <v>2706.4031749999999</v>
      </c>
      <c r="F703" s="314">
        <v>986.72782099999995</v>
      </c>
      <c r="G703" s="314">
        <v>477.29695299999997</v>
      </c>
      <c r="H703" s="314">
        <v>3152.8153430000002</v>
      </c>
      <c r="I703" s="329">
        <v>0</v>
      </c>
      <c r="J703" s="329">
        <v>4.5</v>
      </c>
      <c r="K703" s="314">
        <v>343.43393400000002</v>
      </c>
      <c r="L703" s="304">
        <v>460.04003899999998</v>
      </c>
      <c r="M703" s="327"/>
    </row>
    <row r="704" spans="1:13" s="321" customFormat="1" ht="9" customHeight="1">
      <c r="A704" s="443" t="s">
        <v>106</v>
      </c>
      <c r="B704" s="314">
        <f t="shared" si="35"/>
        <v>9669.9189709999991</v>
      </c>
      <c r="C704" s="314">
        <v>3805.6950609999999</v>
      </c>
      <c r="D704" s="314">
        <v>682.42868199999998</v>
      </c>
      <c r="E704" s="314">
        <v>1755.185127</v>
      </c>
      <c r="F704" s="314">
        <v>838.54302499999994</v>
      </c>
      <c r="G704" s="314">
        <v>148.229859</v>
      </c>
      <c r="H704" s="314">
        <v>1401.1624959999999</v>
      </c>
      <c r="I704" s="329">
        <v>0</v>
      </c>
      <c r="J704" s="329">
        <v>6.4109999999999996</v>
      </c>
      <c r="K704" s="314">
        <v>552.87657999999999</v>
      </c>
      <c r="L704" s="304">
        <v>479.38714099999999</v>
      </c>
      <c r="M704" s="327"/>
    </row>
    <row r="705" spans="1:13" s="321" customFormat="1" ht="9" customHeight="1">
      <c r="A705" s="443" t="s">
        <v>25</v>
      </c>
      <c r="B705" s="314">
        <f t="shared" si="35"/>
        <v>11313.492808000001</v>
      </c>
      <c r="C705" s="314">
        <v>3122.5607839999998</v>
      </c>
      <c r="D705" s="314">
        <v>822.03390200000001</v>
      </c>
      <c r="E705" s="314">
        <v>1762.061093</v>
      </c>
      <c r="F705" s="314">
        <v>879.37520400000005</v>
      </c>
      <c r="G705" s="314">
        <v>200.50774699999999</v>
      </c>
      <c r="H705" s="314">
        <v>3739.9203160000002</v>
      </c>
      <c r="I705" s="329">
        <v>0</v>
      </c>
      <c r="J705" s="329">
        <v>19.602231</v>
      </c>
      <c r="K705" s="314">
        <v>593.35548900000003</v>
      </c>
      <c r="L705" s="304">
        <v>174.076042</v>
      </c>
      <c r="M705" s="327"/>
    </row>
    <row r="706" spans="1:13" s="321" customFormat="1" ht="9" customHeight="1">
      <c r="A706" s="440" t="s">
        <v>26</v>
      </c>
      <c r="B706" s="444">
        <f t="shared" si="35"/>
        <v>11536.995487999999</v>
      </c>
      <c r="C706" s="328">
        <v>4275.7317659999999</v>
      </c>
      <c r="D706" s="328">
        <v>915.00412400000005</v>
      </c>
      <c r="E706" s="328">
        <v>2042.052999</v>
      </c>
      <c r="F706" s="328">
        <v>1502.2752809999999</v>
      </c>
      <c r="G706" s="328">
        <v>351.65354100000002</v>
      </c>
      <c r="H706" s="328">
        <v>1765.290379</v>
      </c>
      <c r="I706" s="330">
        <v>0</v>
      </c>
      <c r="J706" s="330">
        <v>0</v>
      </c>
      <c r="K706" s="328">
        <v>213.14495400000001</v>
      </c>
      <c r="L706" s="318">
        <v>471.842444</v>
      </c>
      <c r="M706" s="327"/>
    </row>
    <row r="707" spans="1:13" s="321" customFormat="1" ht="9" customHeight="1">
      <c r="A707" s="443" t="s">
        <v>27</v>
      </c>
      <c r="B707" s="314">
        <f t="shared" si="35"/>
        <v>12425.157184999998</v>
      </c>
      <c r="C707" s="314">
        <v>4413.1755169999997</v>
      </c>
      <c r="D707" s="314">
        <v>772.62827100000004</v>
      </c>
      <c r="E707" s="314">
        <v>1873.0613060000001</v>
      </c>
      <c r="F707" s="314">
        <v>1457.665317</v>
      </c>
      <c r="G707" s="314">
        <v>108.489526</v>
      </c>
      <c r="H707" s="314">
        <v>2224.4195030000001</v>
      </c>
      <c r="I707" s="329">
        <v>0</v>
      </c>
      <c r="J707" s="329">
        <v>0.74767300000000003</v>
      </c>
      <c r="K707" s="314">
        <v>1259.602936</v>
      </c>
      <c r="L707" s="304">
        <v>315.36713600000002</v>
      </c>
      <c r="M707" s="327"/>
    </row>
    <row r="708" spans="1:13" s="321" customFormat="1" ht="9" customHeight="1">
      <c r="A708" s="443" t="s">
        <v>28</v>
      </c>
      <c r="B708" s="314">
        <f t="shared" si="35"/>
        <v>11913.343922999999</v>
      </c>
      <c r="C708" s="314">
        <v>5265.941699</v>
      </c>
      <c r="D708" s="314">
        <v>783.10661600000003</v>
      </c>
      <c r="E708" s="314">
        <v>1577.288757</v>
      </c>
      <c r="F708" s="314">
        <v>470.02664700000003</v>
      </c>
      <c r="G708" s="314">
        <v>132.42146700000001</v>
      </c>
      <c r="H708" s="314">
        <v>3020.679967</v>
      </c>
      <c r="I708" s="329">
        <v>7.6008380000000004</v>
      </c>
      <c r="J708" s="329">
        <v>66.308010999999993</v>
      </c>
      <c r="K708" s="314">
        <v>278.00722000000002</v>
      </c>
      <c r="L708" s="304">
        <v>311.96270099999998</v>
      </c>
      <c r="M708" s="327"/>
    </row>
    <row r="709" spans="1:13" s="321" customFormat="1" ht="9" customHeight="1">
      <c r="A709" s="443" t="s">
        <v>29</v>
      </c>
      <c r="B709" s="314">
        <f t="shared" si="35"/>
        <v>13680.100817</v>
      </c>
      <c r="C709" s="314">
        <v>3593.3797020000002</v>
      </c>
      <c r="D709" s="314">
        <v>1571.5990420000001</v>
      </c>
      <c r="E709" s="314">
        <v>3159.681435</v>
      </c>
      <c r="F709" s="314">
        <v>1160.008664</v>
      </c>
      <c r="G709" s="314">
        <v>190.82872800000001</v>
      </c>
      <c r="H709" s="314">
        <v>3065.6608839999999</v>
      </c>
      <c r="I709" s="329">
        <v>0</v>
      </c>
      <c r="J709" s="329">
        <v>0</v>
      </c>
      <c r="K709" s="314">
        <v>510.13464499999998</v>
      </c>
      <c r="L709" s="304">
        <v>428.80771700000003</v>
      </c>
      <c r="M709" s="327"/>
    </row>
    <row r="710" spans="1:13" s="321" customFormat="1" ht="9" customHeight="1">
      <c r="A710" s="440" t="s">
        <v>30</v>
      </c>
      <c r="B710" s="444">
        <f t="shared" si="35"/>
        <v>4201.6016509999999</v>
      </c>
      <c r="C710" s="328">
        <v>1455.820653</v>
      </c>
      <c r="D710" s="328">
        <v>320.85330800000003</v>
      </c>
      <c r="E710" s="328">
        <v>866.71728199999995</v>
      </c>
      <c r="F710" s="328">
        <v>213.372986</v>
      </c>
      <c r="G710" s="328">
        <v>160.520948</v>
      </c>
      <c r="H710" s="328">
        <v>1040.6958790000001</v>
      </c>
      <c r="I710" s="330">
        <v>0</v>
      </c>
      <c r="J710" s="330">
        <v>0</v>
      </c>
      <c r="K710" s="328">
        <v>0</v>
      </c>
      <c r="L710" s="323">
        <v>143.62059500000001</v>
      </c>
      <c r="M710" s="327"/>
    </row>
    <row r="711" spans="1:13" s="321" customFormat="1" ht="9" customHeight="1">
      <c r="A711" s="443" t="s">
        <v>31</v>
      </c>
      <c r="B711" s="314">
        <f t="shared" si="35"/>
        <v>27321.447472999997</v>
      </c>
      <c r="C711" s="329">
        <v>7510.4416149999997</v>
      </c>
      <c r="D711" s="329">
        <v>1725.2200339999999</v>
      </c>
      <c r="E711" s="329">
        <v>4656.1172390000002</v>
      </c>
      <c r="F711" s="329">
        <v>791.70787900000005</v>
      </c>
      <c r="G711" s="329">
        <v>189.98988900000001</v>
      </c>
      <c r="H711" s="329">
        <v>9798.5616850000006</v>
      </c>
      <c r="I711" s="329">
        <v>0</v>
      </c>
      <c r="J711" s="329">
        <v>48.852912000000003</v>
      </c>
      <c r="K711" s="329">
        <v>1550.617827</v>
      </c>
      <c r="L711" s="329">
        <v>1049.9383929999999</v>
      </c>
      <c r="M711" s="331"/>
    </row>
    <row r="712" spans="1:13" s="321" customFormat="1" ht="9" customHeight="1">
      <c r="A712" s="443" t="s">
        <v>32</v>
      </c>
      <c r="B712" s="314">
        <f>SUM(C712:L712)</f>
        <v>8376.1411509999998</v>
      </c>
      <c r="C712" s="314">
        <v>2474.9242800000002</v>
      </c>
      <c r="D712" s="314">
        <v>761.49399800000003</v>
      </c>
      <c r="E712" s="314">
        <v>1683.5481070000001</v>
      </c>
      <c r="F712" s="314">
        <v>930.53396199999997</v>
      </c>
      <c r="G712" s="314">
        <v>26.260493</v>
      </c>
      <c r="H712" s="314">
        <v>2143.9188089999998</v>
      </c>
      <c r="I712" s="329">
        <v>0</v>
      </c>
      <c r="J712" s="329">
        <v>68.848314999999999</v>
      </c>
      <c r="K712" s="314">
        <v>75.852750999999998</v>
      </c>
      <c r="L712" s="304">
        <v>210.760436</v>
      </c>
      <c r="M712" s="327"/>
    </row>
    <row r="713" spans="1:13" s="321" customFormat="1" ht="9" customHeight="1">
      <c r="A713" s="443" t="s">
        <v>33</v>
      </c>
      <c r="B713" s="314">
        <f>SUM(C713:L713)</f>
        <v>6583.7993280000001</v>
      </c>
      <c r="C713" s="329">
        <v>2384.606863</v>
      </c>
      <c r="D713" s="329">
        <v>547.15774099999999</v>
      </c>
      <c r="E713" s="329">
        <v>1047.1702969999999</v>
      </c>
      <c r="F713" s="329">
        <v>660.96564899999998</v>
      </c>
      <c r="G713" s="329">
        <v>102.500732</v>
      </c>
      <c r="H713" s="329">
        <v>1452.4794999999999</v>
      </c>
      <c r="I713" s="329">
        <v>0</v>
      </c>
      <c r="J713" s="329">
        <v>0</v>
      </c>
      <c r="K713" s="329">
        <v>143.49280200000001</v>
      </c>
      <c r="L713" s="329">
        <v>245.42574400000001</v>
      </c>
      <c r="M713" s="331"/>
    </row>
    <row r="714" spans="1:13" s="321" customFormat="1" ht="9" customHeight="1">
      <c r="A714" s="443"/>
      <c r="B714" s="315"/>
      <c r="C714" s="315"/>
      <c r="D714" s="315"/>
      <c r="E714" s="315"/>
      <c r="F714" s="315"/>
      <c r="G714" s="315"/>
      <c r="H714" s="315"/>
      <c r="I714" s="315"/>
      <c r="J714" s="315"/>
      <c r="K714" s="315"/>
      <c r="L714" s="315"/>
      <c r="M714" s="315"/>
    </row>
    <row r="715" spans="1:13" s="321" customFormat="1" ht="9" customHeight="1">
      <c r="A715" s="333" t="s">
        <v>71</v>
      </c>
      <c r="B715" s="407"/>
      <c r="C715" s="407"/>
      <c r="D715" s="407"/>
      <c r="E715" s="407"/>
      <c r="F715" s="407"/>
      <c r="G715" s="407"/>
      <c r="H715" s="407"/>
      <c r="I715" s="407"/>
      <c r="J715" s="407"/>
      <c r="K715" s="407"/>
      <c r="L715" s="407"/>
      <c r="M715" s="410"/>
    </row>
    <row r="716" spans="1:13" s="321" customFormat="1" ht="9" customHeight="1">
      <c r="A716" s="333" t="s">
        <v>1</v>
      </c>
      <c r="B716" s="407">
        <f>SUM(B718:B748)</f>
        <v>396804.58148199995</v>
      </c>
      <c r="C716" s="407">
        <f t="shared" ref="C716:L716" si="36">SUM(C718:C748)</f>
        <v>135569.21041699999</v>
      </c>
      <c r="D716" s="407">
        <f t="shared" si="36"/>
        <v>29667.946872</v>
      </c>
      <c r="E716" s="407">
        <f t="shared" si="36"/>
        <v>66355.22359899999</v>
      </c>
      <c r="F716" s="407">
        <f t="shared" si="36"/>
        <v>38262.554399999994</v>
      </c>
      <c r="G716" s="407">
        <f t="shared" si="36"/>
        <v>7223.236202</v>
      </c>
      <c r="H716" s="407">
        <f t="shared" si="36"/>
        <v>87806.932722999991</v>
      </c>
      <c r="I716" s="407">
        <f>SUM(I718:I748)</f>
        <v>120.78767099999999</v>
      </c>
      <c r="J716" s="407">
        <f t="shared" si="36"/>
        <v>1005.3209650000001</v>
      </c>
      <c r="K716" s="407">
        <f t="shared" si="36"/>
        <v>16296.499797</v>
      </c>
      <c r="L716" s="407">
        <f t="shared" si="36"/>
        <v>14496.868835999998</v>
      </c>
      <c r="M716" s="410"/>
    </row>
    <row r="717" spans="1:13" s="321" customFormat="1" ht="3.6" customHeight="1">
      <c r="A717" s="333"/>
      <c r="B717" s="407"/>
      <c r="C717" s="407"/>
      <c r="D717" s="407"/>
      <c r="E717" s="407"/>
      <c r="F717" s="407"/>
      <c r="G717" s="407"/>
      <c r="H717" s="407"/>
      <c r="I717" s="407"/>
      <c r="J717" s="407"/>
      <c r="K717" s="407"/>
      <c r="L717" s="304"/>
      <c r="M717" s="410"/>
    </row>
    <row r="718" spans="1:13" s="321" customFormat="1" ht="9" customHeight="1">
      <c r="A718" s="443" t="s">
        <v>104</v>
      </c>
      <c r="B718" s="314">
        <f>SUM(C718:L718)</f>
        <v>6026.5187130000004</v>
      </c>
      <c r="C718" s="314">
        <v>2361.3383610000001</v>
      </c>
      <c r="D718" s="314">
        <v>726.01158299999997</v>
      </c>
      <c r="E718" s="314">
        <v>967.69566399999997</v>
      </c>
      <c r="F718" s="314">
        <v>685.37810899999999</v>
      </c>
      <c r="G718" s="314">
        <v>173.80429100000001</v>
      </c>
      <c r="H718" s="314">
        <v>891.38916800000004</v>
      </c>
      <c r="I718" s="329">
        <v>0</v>
      </c>
      <c r="J718" s="329">
        <v>0</v>
      </c>
      <c r="K718" s="314">
        <v>173.12132299999999</v>
      </c>
      <c r="L718" s="304">
        <v>47.780214000000001</v>
      </c>
      <c r="M718" s="327"/>
    </row>
    <row r="719" spans="1:13" s="321" customFormat="1" ht="9" customHeight="1">
      <c r="A719" s="443" t="s">
        <v>3</v>
      </c>
      <c r="B719" s="314">
        <f t="shared" ref="B719:B747" si="37">SUM(C719:L719)</f>
        <v>14432.963167000002</v>
      </c>
      <c r="C719" s="314">
        <v>8059.4581349999999</v>
      </c>
      <c r="D719" s="314">
        <v>1191.7776859999999</v>
      </c>
      <c r="E719" s="314">
        <v>1620.413114</v>
      </c>
      <c r="F719" s="314">
        <v>710.28965000000005</v>
      </c>
      <c r="G719" s="314">
        <v>242.34382500000001</v>
      </c>
      <c r="H719" s="314">
        <v>1116.3581079999999</v>
      </c>
      <c r="I719" s="329">
        <v>0.54750100000000002</v>
      </c>
      <c r="J719" s="329">
        <v>22.252500000000001</v>
      </c>
      <c r="K719" s="314">
        <v>645.92405799999995</v>
      </c>
      <c r="L719" s="304">
        <v>823.59858999999994</v>
      </c>
      <c r="M719" s="327"/>
    </row>
    <row r="720" spans="1:13" s="321" customFormat="1" ht="9" customHeight="1">
      <c r="A720" s="443" t="s">
        <v>105</v>
      </c>
      <c r="B720" s="314">
        <f t="shared" si="37"/>
        <v>4842.0335130000003</v>
      </c>
      <c r="C720" s="314">
        <v>2420.377473</v>
      </c>
      <c r="D720" s="314">
        <v>450.670929</v>
      </c>
      <c r="E720" s="314">
        <v>845.18273199999999</v>
      </c>
      <c r="F720" s="314">
        <v>285.91665</v>
      </c>
      <c r="G720" s="314">
        <v>105.641327</v>
      </c>
      <c r="H720" s="314">
        <v>571.55374800000004</v>
      </c>
      <c r="I720" s="329">
        <v>0</v>
      </c>
      <c r="J720" s="329">
        <v>0</v>
      </c>
      <c r="K720" s="314">
        <v>88.835893999999996</v>
      </c>
      <c r="L720" s="304">
        <v>73.854759999999999</v>
      </c>
      <c r="M720" s="327"/>
    </row>
    <row r="721" spans="1:13" s="321" customFormat="1" ht="9" customHeight="1">
      <c r="A721" s="440" t="s">
        <v>5</v>
      </c>
      <c r="B721" s="444">
        <f t="shared" si="37"/>
        <v>5569.5841660000015</v>
      </c>
      <c r="C721" s="328">
        <v>2015.835853</v>
      </c>
      <c r="D721" s="328">
        <v>344.09603900000002</v>
      </c>
      <c r="E721" s="328">
        <v>1031.272972</v>
      </c>
      <c r="F721" s="328">
        <v>545.30043599999999</v>
      </c>
      <c r="G721" s="328">
        <v>20.713650999999999</v>
      </c>
      <c r="H721" s="328">
        <v>895.35995000000003</v>
      </c>
      <c r="I721" s="330">
        <v>0</v>
      </c>
      <c r="J721" s="330">
        <v>0</v>
      </c>
      <c r="K721" s="328">
        <v>622.35130000000004</v>
      </c>
      <c r="L721" s="323">
        <v>94.653964999999999</v>
      </c>
      <c r="M721" s="327"/>
    </row>
    <row r="722" spans="1:13" s="321" customFormat="1" ht="9" customHeight="1">
      <c r="A722" s="443" t="s">
        <v>6</v>
      </c>
      <c r="B722" s="314">
        <f t="shared" si="37"/>
        <v>9947.5563349999975</v>
      </c>
      <c r="C722" s="314">
        <v>3292.5051669999998</v>
      </c>
      <c r="D722" s="314">
        <v>765.60745599999996</v>
      </c>
      <c r="E722" s="314">
        <v>2172.8323700000001</v>
      </c>
      <c r="F722" s="314">
        <v>1173.6126429999999</v>
      </c>
      <c r="G722" s="314">
        <v>295.72927199999998</v>
      </c>
      <c r="H722" s="314">
        <v>1791.501242</v>
      </c>
      <c r="I722" s="329">
        <v>0</v>
      </c>
      <c r="J722" s="329">
        <v>55.114598999999998</v>
      </c>
      <c r="K722" s="314">
        <v>111.198459</v>
      </c>
      <c r="L722" s="304">
        <v>289.455127</v>
      </c>
      <c r="M722" s="327"/>
    </row>
    <row r="723" spans="1:13" s="321" customFormat="1" ht="9" customHeight="1">
      <c r="A723" s="443" t="s">
        <v>7</v>
      </c>
      <c r="B723" s="314">
        <f t="shared" si="37"/>
        <v>3519.2907480000003</v>
      </c>
      <c r="C723" s="314">
        <v>1721.245073</v>
      </c>
      <c r="D723" s="314">
        <v>151.94938099999999</v>
      </c>
      <c r="E723" s="314">
        <v>338.766234</v>
      </c>
      <c r="F723" s="314">
        <v>540.37606300000004</v>
      </c>
      <c r="G723" s="314">
        <v>31.730523999999999</v>
      </c>
      <c r="H723" s="314">
        <v>333.99372699999998</v>
      </c>
      <c r="I723" s="329">
        <v>0.76292400000000005</v>
      </c>
      <c r="J723" s="329">
        <v>0</v>
      </c>
      <c r="K723" s="314">
        <v>260.431534</v>
      </c>
      <c r="L723" s="304">
        <v>140.03528800000001</v>
      </c>
      <c r="M723" s="327"/>
    </row>
    <row r="724" spans="1:13" s="321" customFormat="1" ht="9" customHeight="1">
      <c r="A724" s="443" t="s">
        <v>8</v>
      </c>
      <c r="B724" s="314">
        <f t="shared" si="37"/>
        <v>2352.9995450000001</v>
      </c>
      <c r="C724" s="329">
        <v>1033.129563</v>
      </c>
      <c r="D724" s="329">
        <v>99.534694999999999</v>
      </c>
      <c r="E724" s="329">
        <v>410.04675700000001</v>
      </c>
      <c r="F724" s="329">
        <v>352.40557200000001</v>
      </c>
      <c r="G724" s="329">
        <v>17.747471000000001</v>
      </c>
      <c r="H724" s="329">
        <v>158.29811599999999</v>
      </c>
      <c r="I724" s="329">
        <v>0</v>
      </c>
      <c r="J724" s="329">
        <v>0</v>
      </c>
      <c r="K724" s="329">
        <v>152.84394</v>
      </c>
      <c r="L724" s="329">
        <v>128.99343099999999</v>
      </c>
      <c r="M724" s="327"/>
    </row>
    <row r="725" spans="1:13" s="321" customFormat="1" ht="9" customHeight="1">
      <c r="A725" s="440" t="s">
        <v>9</v>
      </c>
      <c r="B725" s="444">
        <f t="shared" si="37"/>
        <v>10407.837448999999</v>
      </c>
      <c r="C725" s="328">
        <v>3827.2502639999998</v>
      </c>
      <c r="D725" s="328">
        <v>631.93548799999996</v>
      </c>
      <c r="E725" s="328">
        <v>1929.3675149999999</v>
      </c>
      <c r="F725" s="328">
        <v>1705.2718110000001</v>
      </c>
      <c r="G725" s="328">
        <v>342.380538</v>
      </c>
      <c r="H725" s="328">
        <v>1680.6518699999999</v>
      </c>
      <c r="I725" s="330">
        <v>7.5123730000000002</v>
      </c>
      <c r="J725" s="330">
        <v>71.424645999999996</v>
      </c>
      <c r="K725" s="328">
        <v>180.28656899999999</v>
      </c>
      <c r="L725" s="323">
        <v>31.756374999999998</v>
      </c>
      <c r="M725" s="327"/>
    </row>
    <row r="726" spans="1:13" s="321" customFormat="1" ht="9" customHeight="1">
      <c r="A726" s="443" t="s">
        <v>11</v>
      </c>
      <c r="B726" s="314">
        <f t="shared" si="37"/>
        <v>7025.2936490000002</v>
      </c>
      <c r="C726" s="314">
        <v>2279.9512479999999</v>
      </c>
      <c r="D726" s="314">
        <v>469.41898900000001</v>
      </c>
      <c r="E726" s="314">
        <v>1276.2343229999999</v>
      </c>
      <c r="F726" s="314">
        <v>865.10922500000004</v>
      </c>
      <c r="G726" s="314">
        <v>78.726374000000007</v>
      </c>
      <c r="H726" s="314">
        <v>1719.4329889999999</v>
      </c>
      <c r="I726" s="329">
        <v>0</v>
      </c>
      <c r="J726" s="329">
        <v>0</v>
      </c>
      <c r="K726" s="314">
        <v>195.95610500000001</v>
      </c>
      <c r="L726" s="304">
        <v>140.46439599999999</v>
      </c>
      <c r="M726" s="327"/>
    </row>
    <row r="727" spans="1:13" s="321" customFormat="1" ht="9" customHeight="1">
      <c r="A727" s="443" t="s">
        <v>12</v>
      </c>
      <c r="B727" s="314">
        <f t="shared" si="37"/>
        <v>21648.169189</v>
      </c>
      <c r="C727" s="314">
        <v>6064.5791509999999</v>
      </c>
      <c r="D727" s="314">
        <v>1302.3707890000001</v>
      </c>
      <c r="E727" s="314">
        <v>3214.6140759999998</v>
      </c>
      <c r="F727" s="314">
        <v>3050.9966720000002</v>
      </c>
      <c r="G727" s="314">
        <v>512.78538400000002</v>
      </c>
      <c r="H727" s="314">
        <v>6007.7773829999996</v>
      </c>
      <c r="I727" s="329">
        <v>0</v>
      </c>
      <c r="J727" s="329">
        <v>12.761182</v>
      </c>
      <c r="K727" s="314">
        <v>470.24661600000002</v>
      </c>
      <c r="L727" s="304">
        <v>1012.0379359999999</v>
      </c>
      <c r="M727" s="327"/>
    </row>
    <row r="728" spans="1:13" s="321" customFormat="1" ht="9" customHeight="1">
      <c r="A728" s="443" t="s">
        <v>13</v>
      </c>
      <c r="B728" s="314">
        <f t="shared" si="37"/>
        <v>11232.4282</v>
      </c>
      <c r="C728" s="314">
        <v>3739.5620509999999</v>
      </c>
      <c r="D728" s="314">
        <v>686.12072000000001</v>
      </c>
      <c r="E728" s="314">
        <v>1094.6400920000001</v>
      </c>
      <c r="F728" s="314">
        <v>642.24715800000001</v>
      </c>
      <c r="G728" s="314">
        <v>69.631523000000001</v>
      </c>
      <c r="H728" s="314">
        <v>3787.325981</v>
      </c>
      <c r="I728" s="329">
        <v>3.5</v>
      </c>
      <c r="J728" s="329">
        <v>0</v>
      </c>
      <c r="K728" s="314">
        <v>360.68185499999998</v>
      </c>
      <c r="L728" s="304">
        <v>848.71882000000005</v>
      </c>
      <c r="M728" s="327"/>
    </row>
    <row r="729" spans="1:13" s="321" customFormat="1" ht="9" customHeight="1">
      <c r="A729" s="440" t="s">
        <v>14</v>
      </c>
      <c r="B729" s="444">
        <f t="shared" si="37"/>
        <v>11070.043942999999</v>
      </c>
      <c r="C729" s="328">
        <v>3500.1715180000001</v>
      </c>
      <c r="D729" s="328">
        <v>946.74170200000003</v>
      </c>
      <c r="E729" s="328">
        <v>1879.09303</v>
      </c>
      <c r="F729" s="328">
        <v>939.31178999999997</v>
      </c>
      <c r="G729" s="328">
        <v>194.397977</v>
      </c>
      <c r="H729" s="328">
        <v>2657.5273769999999</v>
      </c>
      <c r="I729" s="330">
        <v>0</v>
      </c>
      <c r="J729" s="330">
        <v>0.96109800000000001</v>
      </c>
      <c r="K729" s="328">
        <v>41.693634000000003</v>
      </c>
      <c r="L729" s="318">
        <v>910.14581699999997</v>
      </c>
      <c r="M729" s="327"/>
    </row>
    <row r="730" spans="1:13" s="321" customFormat="1" ht="9" customHeight="1">
      <c r="A730" s="443" t="s">
        <v>15</v>
      </c>
      <c r="B730" s="314">
        <f t="shared" si="37"/>
        <v>24836.579198000003</v>
      </c>
      <c r="C730" s="314">
        <v>9727.1959869999991</v>
      </c>
      <c r="D730" s="314">
        <v>2024.9756729999999</v>
      </c>
      <c r="E730" s="314">
        <v>4237.1674929999999</v>
      </c>
      <c r="F730" s="314">
        <v>2648.0687379999999</v>
      </c>
      <c r="G730" s="314">
        <v>482.47951</v>
      </c>
      <c r="H730" s="314">
        <v>4460.4579469999999</v>
      </c>
      <c r="I730" s="329">
        <v>1.4170849999999999</v>
      </c>
      <c r="J730" s="329">
        <v>0</v>
      </c>
      <c r="K730" s="314">
        <v>1093.719773</v>
      </c>
      <c r="L730" s="316">
        <v>161.096992</v>
      </c>
      <c r="M730" s="327"/>
    </row>
    <row r="731" spans="1:13" s="321" customFormat="1" ht="9" customHeight="1">
      <c r="A731" s="443" t="s">
        <v>16</v>
      </c>
      <c r="B731" s="314">
        <f t="shared" si="37"/>
        <v>59296.412469000003</v>
      </c>
      <c r="C731" s="314">
        <v>20696.390153</v>
      </c>
      <c r="D731" s="314">
        <v>2989.0183059999999</v>
      </c>
      <c r="E731" s="314">
        <v>8205.0557910000007</v>
      </c>
      <c r="F731" s="314">
        <v>8648.5428819999997</v>
      </c>
      <c r="G731" s="314">
        <v>681.47981500000003</v>
      </c>
      <c r="H731" s="314">
        <v>10373.066306999999</v>
      </c>
      <c r="I731" s="329">
        <v>0</v>
      </c>
      <c r="J731" s="329">
        <v>25.996196999999999</v>
      </c>
      <c r="K731" s="314">
        <v>4802.3821799999996</v>
      </c>
      <c r="L731" s="304">
        <v>2874.4808379999999</v>
      </c>
      <c r="M731" s="327"/>
    </row>
    <row r="732" spans="1:13" s="321" customFormat="1" ht="9" customHeight="1">
      <c r="A732" s="443" t="s">
        <v>17</v>
      </c>
      <c r="B732" s="314">
        <f t="shared" si="37"/>
        <v>15954.803192000001</v>
      </c>
      <c r="C732" s="314">
        <v>5705.9336050000002</v>
      </c>
      <c r="D732" s="314">
        <v>1586.78559</v>
      </c>
      <c r="E732" s="314">
        <v>2430.6112410000001</v>
      </c>
      <c r="F732" s="314">
        <v>1065.65625</v>
      </c>
      <c r="G732" s="314">
        <v>175.55659700000001</v>
      </c>
      <c r="H732" s="314">
        <v>4036.3119099999999</v>
      </c>
      <c r="I732" s="329">
        <v>0</v>
      </c>
      <c r="J732" s="329">
        <v>0</v>
      </c>
      <c r="K732" s="314">
        <v>524.05393900000001</v>
      </c>
      <c r="L732" s="304">
        <v>429.89406000000002</v>
      </c>
      <c r="M732" s="327"/>
    </row>
    <row r="733" spans="1:13" s="321" customFormat="1" ht="9" customHeight="1">
      <c r="A733" s="440" t="s">
        <v>18</v>
      </c>
      <c r="B733" s="444">
        <f t="shared" si="37"/>
        <v>7885.6246669999982</v>
      </c>
      <c r="C733" s="328">
        <v>3031.4206079999999</v>
      </c>
      <c r="D733" s="328">
        <v>619.37181499999997</v>
      </c>
      <c r="E733" s="328">
        <v>1296.0060739999999</v>
      </c>
      <c r="F733" s="328">
        <v>703.60936300000003</v>
      </c>
      <c r="G733" s="328">
        <v>53.86889</v>
      </c>
      <c r="H733" s="328">
        <v>1344.5218239999999</v>
      </c>
      <c r="I733" s="330">
        <v>0</v>
      </c>
      <c r="J733" s="330">
        <v>1.683354</v>
      </c>
      <c r="K733" s="328">
        <v>575.75730299999998</v>
      </c>
      <c r="L733" s="323">
        <v>259.38543600000003</v>
      </c>
      <c r="M733" s="327"/>
    </row>
    <row r="734" spans="1:13" s="321" customFormat="1" ht="9" customHeight="1">
      <c r="A734" s="443" t="s">
        <v>19</v>
      </c>
      <c r="B734" s="314">
        <f t="shared" si="37"/>
        <v>5566.268309</v>
      </c>
      <c r="C734" s="314">
        <v>2140.4410349999998</v>
      </c>
      <c r="D734" s="314">
        <v>345.33630299999999</v>
      </c>
      <c r="E734" s="314">
        <v>711.89603699999998</v>
      </c>
      <c r="F734" s="314">
        <v>555.87866399999996</v>
      </c>
      <c r="G734" s="314">
        <v>73.305878000000007</v>
      </c>
      <c r="H734" s="314">
        <v>1272.0783960000001</v>
      </c>
      <c r="I734" s="329">
        <v>0</v>
      </c>
      <c r="J734" s="329">
        <v>0</v>
      </c>
      <c r="K734" s="314">
        <v>402.52680299999997</v>
      </c>
      <c r="L734" s="304">
        <v>64.805193000000003</v>
      </c>
      <c r="M734" s="327"/>
    </row>
    <row r="735" spans="1:13" s="321" customFormat="1" ht="9" customHeight="1">
      <c r="A735" s="443" t="s">
        <v>20</v>
      </c>
      <c r="B735" s="314">
        <f t="shared" si="37"/>
        <v>22669.488331000004</v>
      </c>
      <c r="C735" s="314">
        <v>7164.8867010000004</v>
      </c>
      <c r="D735" s="314">
        <v>1949.7765159999999</v>
      </c>
      <c r="E735" s="314">
        <v>4835.8602799999999</v>
      </c>
      <c r="F735" s="314">
        <v>1931.0608649999999</v>
      </c>
      <c r="G735" s="314">
        <v>984.29157999999995</v>
      </c>
      <c r="H735" s="314">
        <v>4253.7500479999999</v>
      </c>
      <c r="I735" s="329">
        <v>50.933140000000002</v>
      </c>
      <c r="J735" s="329">
        <v>448.17328500000002</v>
      </c>
      <c r="K735" s="314">
        <v>824.45161199999995</v>
      </c>
      <c r="L735" s="304">
        <v>226.304304</v>
      </c>
      <c r="M735" s="327"/>
    </row>
    <row r="736" spans="1:13" s="321" customFormat="1" ht="9" customHeight="1">
      <c r="A736" s="443" t="s">
        <v>21</v>
      </c>
      <c r="B736" s="314">
        <f t="shared" si="37"/>
        <v>17370.616865</v>
      </c>
      <c r="C736" s="314">
        <v>4156.0390779999998</v>
      </c>
      <c r="D736" s="314">
        <v>2004.5634379999999</v>
      </c>
      <c r="E736" s="314">
        <v>2299.658042</v>
      </c>
      <c r="F736" s="314">
        <v>408.52126900000002</v>
      </c>
      <c r="G736" s="314">
        <v>252.14292900000001</v>
      </c>
      <c r="H736" s="314">
        <v>7271.0900119999997</v>
      </c>
      <c r="I736" s="329">
        <v>0</v>
      </c>
      <c r="J736" s="329">
        <v>0</v>
      </c>
      <c r="K736" s="314">
        <v>156.859205</v>
      </c>
      <c r="L736" s="304">
        <v>821.74289199999998</v>
      </c>
      <c r="M736" s="327"/>
    </row>
    <row r="737" spans="1:13" s="321" customFormat="1" ht="9" customHeight="1">
      <c r="A737" s="440" t="s">
        <v>22</v>
      </c>
      <c r="B737" s="444">
        <f t="shared" si="37"/>
        <v>9456.0709239999996</v>
      </c>
      <c r="C737" s="328">
        <v>2599.7304819999999</v>
      </c>
      <c r="D737" s="328">
        <v>655.50033800000006</v>
      </c>
      <c r="E737" s="328">
        <v>2172.809514</v>
      </c>
      <c r="F737" s="328">
        <v>1274.829219</v>
      </c>
      <c r="G737" s="328">
        <v>241.70996500000001</v>
      </c>
      <c r="H737" s="328">
        <v>2195.6465920000001</v>
      </c>
      <c r="I737" s="330">
        <v>0</v>
      </c>
      <c r="J737" s="330">
        <v>72.150552000000005</v>
      </c>
      <c r="K737" s="328">
        <v>66.774136999999996</v>
      </c>
      <c r="L737" s="323">
        <v>176.92012500000001</v>
      </c>
      <c r="M737" s="327"/>
    </row>
    <row r="738" spans="1:13" s="321" customFormat="1" ht="9" customHeight="1">
      <c r="A738" s="443" t="s">
        <v>23</v>
      </c>
      <c r="B738" s="314">
        <f t="shared" si="37"/>
        <v>13776.967716000001</v>
      </c>
      <c r="C738" s="314">
        <v>4010.3935719999999</v>
      </c>
      <c r="D738" s="314">
        <v>819.76457700000003</v>
      </c>
      <c r="E738" s="314">
        <v>3131.4741479999998</v>
      </c>
      <c r="F738" s="314">
        <v>1096.5778270000001</v>
      </c>
      <c r="G738" s="314">
        <v>180.51762299999999</v>
      </c>
      <c r="H738" s="314">
        <v>3040.1880059999999</v>
      </c>
      <c r="I738" s="329">
        <v>11.471606</v>
      </c>
      <c r="J738" s="329">
        <v>171.38955799999999</v>
      </c>
      <c r="K738" s="314">
        <v>152.77037799999999</v>
      </c>
      <c r="L738" s="304">
        <v>1162.420421</v>
      </c>
      <c r="M738" s="327"/>
    </row>
    <row r="739" spans="1:13" s="321" customFormat="1" ht="9" customHeight="1">
      <c r="A739" s="443" t="s">
        <v>106</v>
      </c>
      <c r="B739" s="314">
        <f t="shared" si="37"/>
        <v>10414.859379999998</v>
      </c>
      <c r="C739" s="314">
        <v>4021.0627330000002</v>
      </c>
      <c r="D739" s="314">
        <v>685.73764800000004</v>
      </c>
      <c r="E739" s="314">
        <v>2237.4537959999998</v>
      </c>
      <c r="F739" s="314">
        <v>953.38264500000002</v>
      </c>
      <c r="G739" s="314">
        <v>254.37814399999999</v>
      </c>
      <c r="H739" s="314">
        <v>1356.417234</v>
      </c>
      <c r="I739" s="329">
        <v>0</v>
      </c>
      <c r="J739" s="329">
        <v>14.049571</v>
      </c>
      <c r="K739" s="314">
        <v>523.06649000000004</v>
      </c>
      <c r="L739" s="304">
        <v>369.31111900000002</v>
      </c>
      <c r="M739" s="327"/>
    </row>
    <row r="740" spans="1:13" s="321" customFormat="1" ht="9" customHeight="1">
      <c r="A740" s="443" t="s">
        <v>25</v>
      </c>
      <c r="B740" s="314">
        <f t="shared" si="37"/>
        <v>10585.680496999999</v>
      </c>
      <c r="C740" s="314">
        <v>3006.1862270000001</v>
      </c>
      <c r="D740" s="314">
        <v>842.36407899999995</v>
      </c>
      <c r="E740" s="314">
        <v>1783.9215610000001</v>
      </c>
      <c r="F740" s="314">
        <v>727.56838600000003</v>
      </c>
      <c r="G740" s="314">
        <v>98.905049000000005</v>
      </c>
      <c r="H740" s="314">
        <v>3396.3559209999999</v>
      </c>
      <c r="I740" s="329">
        <v>0</v>
      </c>
      <c r="J740" s="329">
        <v>17.028258000000001</v>
      </c>
      <c r="K740" s="314">
        <v>525.53342399999997</v>
      </c>
      <c r="L740" s="304">
        <v>187.81759199999999</v>
      </c>
      <c r="M740" s="327"/>
    </row>
    <row r="741" spans="1:13" s="321" customFormat="1" ht="9" customHeight="1">
      <c r="A741" s="440" t="s">
        <v>26</v>
      </c>
      <c r="B741" s="444">
        <f t="shared" si="37"/>
        <v>12485.129478999999</v>
      </c>
      <c r="C741" s="328">
        <v>4720.9330840000002</v>
      </c>
      <c r="D741" s="328">
        <v>1137.1952879999999</v>
      </c>
      <c r="E741" s="328">
        <v>2322.9739850000001</v>
      </c>
      <c r="F741" s="328">
        <v>1634.0750439999999</v>
      </c>
      <c r="G741" s="328">
        <v>190.30820800000001</v>
      </c>
      <c r="H741" s="328">
        <v>2014.6463739999999</v>
      </c>
      <c r="I741" s="330">
        <v>0</v>
      </c>
      <c r="J741" s="330">
        <v>0</v>
      </c>
      <c r="K741" s="328">
        <v>217.73316399999999</v>
      </c>
      <c r="L741" s="318">
        <v>247.264332</v>
      </c>
      <c r="M741" s="327"/>
    </row>
    <row r="742" spans="1:13" s="321" customFormat="1" ht="9" customHeight="1">
      <c r="A742" s="443" t="s">
        <v>27</v>
      </c>
      <c r="B742" s="314">
        <f t="shared" si="37"/>
        <v>12932.213016000002</v>
      </c>
      <c r="C742" s="314">
        <v>4527.2805900000003</v>
      </c>
      <c r="D742" s="314">
        <v>743.43161099999998</v>
      </c>
      <c r="E742" s="314">
        <v>1665.7261800000001</v>
      </c>
      <c r="F742" s="314">
        <v>1330.2645649999999</v>
      </c>
      <c r="G742" s="314">
        <v>224.508126</v>
      </c>
      <c r="H742" s="314">
        <v>2087.2937230000002</v>
      </c>
      <c r="I742" s="329">
        <v>0</v>
      </c>
      <c r="J742" s="329">
        <v>2.3668010000000002</v>
      </c>
      <c r="K742" s="314">
        <v>1083.3630989999999</v>
      </c>
      <c r="L742" s="304">
        <v>1267.9783210000001</v>
      </c>
      <c r="M742" s="327"/>
    </row>
    <row r="743" spans="1:13" s="321" customFormat="1" ht="9" customHeight="1">
      <c r="A743" s="443" t="s">
        <v>28</v>
      </c>
      <c r="B743" s="314">
        <f t="shared" si="37"/>
        <v>5590.5465009999998</v>
      </c>
      <c r="C743" s="314">
        <v>2556.9194830000001</v>
      </c>
      <c r="D743" s="314">
        <v>336.91207600000001</v>
      </c>
      <c r="E743" s="314">
        <v>1253.6365539999999</v>
      </c>
      <c r="F743" s="314">
        <v>168.67039</v>
      </c>
      <c r="G743" s="314">
        <v>32.518959000000002</v>
      </c>
      <c r="H743" s="314">
        <v>1019.843266</v>
      </c>
      <c r="I743" s="329">
        <v>7.5291550000000003</v>
      </c>
      <c r="J743" s="329">
        <v>13.361977</v>
      </c>
      <c r="K743" s="314">
        <v>191.12254100000001</v>
      </c>
      <c r="L743" s="304">
        <v>10.0321</v>
      </c>
      <c r="M743" s="327"/>
    </row>
    <row r="744" spans="1:13" s="321" customFormat="1" ht="9" customHeight="1">
      <c r="A744" s="443" t="s">
        <v>29</v>
      </c>
      <c r="B744" s="314">
        <f t="shared" si="37"/>
        <v>14371.785555999999</v>
      </c>
      <c r="C744" s="314">
        <v>3582.8262519999998</v>
      </c>
      <c r="D744" s="314">
        <v>1724.3914090000001</v>
      </c>
      <c r="E744" s="314">
        <v>3103.6912710000001</v>
      </c>
      <c r="F744" s="314">
        <v>1317.8473799999999</v>
      </c>
      <c r="G744" s="314">
        <v>226.95003299999999</v>
      </c>
      <c r="H744" s="314">
        <v>3545.8237819999999</v>
      </c>
      <c r="I744" s="329">
        <v>0</v>
      </c>
      <c r="J744" s="329">
        <v>47.545732999999998</v>
      </c>
      <c r="K744" s="314">
        <v>802.54153099999996</v>
      </c>
      <c r="L744" s="304">
        <v>20.168164999999998</v>
      </c>
      <c r="M744" s="327"/>
    </row>
    <row r="745" spans="1:13" s="321" customFormat="1" ht="9" customHeight="1">
      <c r="A745" s="440" t="s">
        <v>30</v>
      </c>
      <c r="B745" s="444">
        <f t="shared" si="37"/>
        <v>4419.8102080000008</v>
      </c>
      <c r="C745" s="328">
        <v>1474.053881</v>
      </c>
      <c r="D745" s="328">
        <v>345.03497499999997</v>
      </c>
      <c r="E745" s="328">
        <v>868.95569399999999</v>
      </c>
      <c r="F745" s="328">
        <v>225.30380299999999</v>
      </c>
      <c r="G745" s="328">
        <v>144.434169</v>
      </c>
      <c r="H745" s="328">
        <v>1298.9359440000001</v>
      </c>
      <c r="I745" s="330">
        <v>0</v>
      </c>
      <c r="J745" s="330">
        <v>0</v>
      </c>
      <c r="K745" s="328">
        <v>5.4870570000000001</v>
      </c>
      <c r="L745" s="323">
        <v>57.604685000000003</v>
      </c>
      <c r="M745" s="327"/>
    </row>
    <row r="746" spans="1:13" s="321" customFormat="1" ht="9" customHeight="1">
      <c r="A746" s="443" t="s">
        <v>31</v>
      </c>
      <c r="B746" s="314">
        <f t="shared" si="37"/>
        <v>28082.689686000002</v>
      </c>
      <c r="C746" s="329">
        <v>8044.4774429999998</v>
      </c>
      <c r="D746" s="329">
        <v>1910.9922690000001</v>
      </c>
      <c r="E746" s="329">
        <v>4628.345088</v>
      </c>
      <c r="F746" s="329">
        <v>772.42901300000005</v>
      </c>
      <c r="G746" s="329">
        <v>717.89725299999998</v>
      </c>
      <c r="H746" s="329">
        <v>10104.112256</v>
      </c>
      <c r="I746" s="329">
        <v>0</v>
      </c>
      <c r="J746" s="329">
        <v>29.061654000000001</v>
      </c>
      <c r="K746" s="329">
        <v>631.43474300000003</v>
      </c>
      <c r="L746" s="329">
        <v>1243.939967</v>
      </c>
      <c r="M746" s="331"/>
    </row>
    <row r="747" spans="1:13" s="321" customFormat="1" ht="9" customHeight="1">
      <c r="A747" s="443" t="s">
        <v>32</v>
      </c>
      <c r="B747" s="314">
        <f t="shared" si="37"/>
        <v>8515.595613999998</v>
      </c>
      <c r="C747" s="314">
        <v>2538.029943</v>
      </c>
      <c r="D747" s="314">
        <v>823.58450100000005</v>
      </c>
      <c r="E747" s="314">
        <v>1751.220239</v>
      </c>
      <c r="F747" s="314">
        <v>946.27765199999999</v>
      </c>
      <c r="G747" s="314">
        <v>64.808280999999994</v>
      </c>
      <c r="H747" s="314">
        <v>2016.5663730000001</v>
      </c>
      <c r="I747" s="329">
        <v>37.113886999999998</v>
      </c>
      <c r="J747" s="329">
        <v>0</v>
      </c>
      <c r="K747" s="314">
        <v>240.44100900000001</v>
      </c>
      <c r="L747" s="304">
        <v>97.553729000000004</v>
      </c>
      <c r="M747" s="327"/>
    </row>
    <row r="748" spans="1:13" s="321" customFormat="1" ht="9" customHeight="1">
      <c r="A748" s="443" t="s">
        <v>33</v>
      </c>
      <c r="B748" s="314">
        <f>SUM(C748:L748)</f>
        <v>4518.7212570000002</v>
      </c>
      <c r="C748" s="329">
        <v>1549.6057029999999</v>
      </c>
      <c r="D748" s="329">
        <v>356.97500300000002</v>
      </c>
      <c r="E748" s="329">
        <v>638.60173199999997</v>
      </c>
      <c r="F748" s="329">
        <v>357.77466600000002</v>
      </c>
      <c r="G748" s="329">
        <v>57.543036000000001</v>
      </c>
      <c r="H748" s="329">
        <v>1108.6571489999999</v>
      </c>
      <c r="I748" s="329">
        <v>0</v>
      </c>
      <c r="J748" s="329">
        <v>0</v>
      </c>
      <c r="K748" s="329">
        <v>172.910122</v>
      </c>
      <c r="L748" s="329">
        <v>276.65384599999999</v>
      </c>
      <c r="M748" s="331"/>
    </row>
    <row r="749" spans="1:13" ht="3" customHeight="1">
      <c r="A749" s="424"/>
      <c r="B749" s="428"/>
      <c r="C749" s="376"/>
      <c r="D749" s="376"/>
      <c r="E749" s="376"/>
      <c r="F749" s="376"/>
      <c r="G749" s="376"/>
      <c r="H749" s="423"/>
      <c r="I749" s="423"/>
      <c r="J749" s="423"/>
      <c r="K749" s="423"/>
      <c r="L749" s="424"/>
    </row>
    <row r="750" spans="1:13" ht="3" customHeight="1">
      <c r="A750" s="445"/>
      <c r="B750" s="446"/>
      <c r="C750" s="387"/>
      <c r="D750" s="387"/>
      <c r="E750" s="387"/>
      <c r="F750" s="387"/>
      <c r="G750" s="387"/>
      <c r="H750" s="447"/>
      <c r="I750" s="447"/>
      <c r="J750" s="447"/>
      <c r="K750" s="447"/>
    </row>
    <row r="751" spans="1:13" s="391" customFormat="1" ht="9" customHeight="1">
      <c r="A751" s="347" t="s">
        <v>180</v>
      </c>
      <c r="B751" s="348"/>
      <c r="C751" s="348"/>
      <c r="D751" s="348"/>
      <c r="E751" s="348"/>
      <c r="F751" s="348"/>
      <c r="G751" s="348"/>
      <c r="H751" s="348"/>
      <c r="I751" s="448"/>
      <c r="J751" s="448"/>
      <c r="K751" s="448"/>
      <c r="L751" s="345"/>
    </row>
    <row r="752" spans="1:13" s="391" customFormat="1" ht="7.5" hidden="1" customHeight="1">
      <c r="B752" s="315"/>
      <c r="C752" s="315"/>
      <c r="D752" s="315"/>
      <c r="E752" s="315"/>
      <c r="F752" s="315"/>
      <c r="G752" s="315"/>
      <c r="H752" s="315"/>
      <c r="I752" s="315"/>
      <c r="J752" s="315"/>
      <c r="K752" s="315"/>
      <c r="L752" s="315"/>
    </row>
    <row r="753" spans="2:12" hidden="1">
      <c r="B753" s="316"/>
      <c r="C753" s="316"/>
      <c r="D753" s="316"/>
      <c r="E753" s="316"/>
      <c r="F753" s="316"/>
      <c r="G753" s="316"/>
      <c r="H753" s="316"/>
      <c r="I753" s="316"/>
      <c r="J753" s="316"/>
      <c r="K753" s="316"/>
      <c r="L753" s="316"/>
    </row>
  </sheetData>
  <sheetProtection sheet="1" objects="1" scenarios="1"/>
  <mergeCells count="12">
    <mergeCell ref="M6:M9"/>
    <mergeCell ref="A6:A12"/>
    <mergeCell ref="C6:C9"/>
    <mergeCell ref="D6:D9"/>
    <mergeCell ref="E6:E9"/>
    <mergeCell ref="F6:F12"/>
    <mergeCell ref="G6:G10"/>
    <mergeCell ref="H6:H10"/>
    <mergeCell ref="I6:I12"/>
    <mergeCell ref="J6:J9"/>
    <mergeCell ref="K6:K10"/>
    <mergeCell ref="L6:L10"/>
  </mergeCells>
  <hyperlinks>
    <hyperlink ref="L1" location="Índice!A1" display="Índice!A1"/>
    <hyperlink ref="A751" r:id="rId1" display="Fuente: INEGI. Finanzas Públicas Estatales y Municipales de México. Consulta interactiva de datos. En: www.inegi.org.mx (12 de noviembre de 2014)."/>
  </hyperlinks>
  <printOptions horizontalCentered="1" verticalCentered="1"/>
  <pageMargins left="0.19685039370078741" right="0.19685039370078741" top="0.19685039370078741" bottom="0.19685039370078741" header="0" footer="0.39370078740157483"/>
  <pageSetup orientation="portrait" r:id="rId2"/>
  <headerFooter scaleWithDoc="0" alignWithMargins="0">
    <oddHeader xml:space="preserve">&amp;L&amp;"Arial,Normal"&amp;10&amp;K000080INEGI. Anuario estadístico y geográfico por entidad federativa 2019. </oddHeader>
  </headerFooter>
  <rowBreaks count="10" manualBreakCount="10">
    <brk id="84" max="11" man="1"/>
    <brk id="154" max="11" man="1"/>
    <brk id="224" max="11" man="1"/>
    <brk id="294" max="11" man="1"/>
    <brk id="364" max="11" man="1"/>
    <brk id="434" max="11" man="1"/>
    <brk id="504" max="11" man="1"/>
    <brk id="574" max="11" man="1"/>
    <brk id="644" max="11" man="1"/>
    <brk id="714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showGridLines="0" showRowColHeaders="0" zoomScale="130" zoomScaleNormal="130" workbookViewId="0"/>
  </sheetViews>
  <sheetFormatPr baseColWidth="10" defaultColWidth="0" defaultRowHeight="13.15" customHeight="1" zeroHeight="1"/>
  <cols>
    <col min="1" max="1" width="20.5703125" style="139" customWidth="1"/>
    <col min="2" max="2" width="10.42578125" style="139" customWidth="1"/>
    <col min="3" max="8" width="12" style="139" customWidth="1"/>
    <col min="9" max="9" width="0.85546875" style="139" customWidth="1"/>
    <col min="10" max="10" width="0.85546875" style="139" hidden="1" customWidth="1"/>
    <col min="11" max="16384" width="11.5703125" style="139" hidden="1"/>
  </cols>
  <sheetData>
    <row r="1" spans="1:8" ht="12" customHeight="1">
      <c r="A1" s="531" t="s">
        <v>267</v>
      </c>
      <c r="B1" s="527"/>
      <c r="C1" s="530"/>
      <c r="D1" s="530"/>
      <c r="E1" s="529"/>
      <c r="F1" s="529"/>
      <c r="G1" s="529"/>
      <c r="H1" s="529" t="s">
        <v>266</v>
      </c>
    </row>
    <row r="2" spans="1:8" ht="12" customHeight="1">
      <c r="A2" s="531" t="s">
        <v>265</v>
      </c>
      <c r="B2" s="527"/>
      <c r="C2" s="530"/>
      <c r="D2" s="530"/>
      <c r="E2" s="529"/>
      <c r="F2" s="529"/>
      <c r="G2" s="529"/>
      <c r="H2" s="529"/>
    </row>
    <row r="3" spans="1:8" ht="12" customHeight="1">
      <c r="A3" s="528" t="s">
        <v>264</v>
      </c>
      <c r="B3" s="527"/>
      <c r="C3" s="527"/>
      <c r="D3" s="527"/>
      <c r="E3" s="527"/>
      <c r="F3" s="527"/>
      <c r="G3" s="527"/>
      <c r="H3" s="527"/>
    </row>
    <row r="4" spans="1:8" ht="12" customHeight="1">
      <c r="A4" s="526" t="s">
        <v>35</v>
      </c>
      <c r="B4" s="525"/>
      <c r="C4" s="525"/>
      <c r="D4" s="525"/>
      <c r="E4" s="525"/>
      <c r="F4" s="525"/>
      <c r="G4" s="525"/>
      <c r="H4" s="525"/>
    </row>
    <row r="5" spans="1:8" ht="3" customHeight="1">
      <c r="A5" s="524"/>
      <c r="B5" s="523"/>
      <c r="C5" s="523"/>
      <c r="D5" s="523"/>
      <c r="E5" s="523"/>
      <c r="F5" s="523"/>
      <c r="G5" s="523"/>
      <c r="H5" s="523"/>
    </row>
    <row r="6" spans="1:8" ht="3" customHeight="1">
      <c r="A6" s="522"/>
      <c r="B6" s="521"/>
      <c r="C6" s="521"/>
      <c r="D6" s="521"/>
      <c r="E6" s="521"/>
      <c r="F6" s="521"/>
      <c r="G6" s="521"/>
      <c r="H6" s="521"/>
    </row>
    <row r="7" spans="1:8" s="97" customFormat="1" ht="9" customHeight="1">
      <c r="A7" s="520" t="s">
        <v>151</v>
      </c>
      <c r="B7" s="519">
        <v>2000</v>
      </c>
      <c r="C7" s="519">
        <v>2011</v>
      </c>
      <c r="D7" s="519">
        <v>2012</v>
      </c>
      <c r="E7" s="519">
        <v>2013</v>
      </c>
      <c r="F7" s="519">
        <v>2014</v>
      </c>
      <c r="G7" s="519">
        <v>2015</v>
      </c>
      <c r="H7" s="519" t="s">
        <v>263</v>
      </c>
    </row>
    <row r="8" spans="1:8" ht="3" customHeight="1">
      <c r="A8" s="518"/>
      <c r="B8" s="517"/>
      <c r="C8" s="517"/>
      <c r="D8" s="517"/>
      <c r="E8" s="517"/>
      <c r="F8" s="517"/>
      <c r="G8" s="517"/>
      <c r="H8" s="517"/>
    </row>
    <row r="9" spans="1:8" ht="3" customHeight="1">
      <c r="A9" s="516"/>
      <c r="B9" s="515"/>
      <c r="C9" s="515"/>
      <c r="D9" s="515"/>
      <c r="E9" s="515"/>
      <c r="F9" s="515"/>
      <c r="G9" s="515"/>
      <c r="H9" s="515"/>
    </row>
    <row r="10" spans="1:8" ht="9" customHeight="1">
      <c r="A10" s="514" t="s">
        <v>1</v>
      </c>
      <c r="B10" s="183">
        <f t="shared" ref="B10:H10" si="0">SUM(B12:B42)</f>
        <v>62013.200000000004</v>
      </c>
      <c r="C10" s="183">
        <f t="shared" si="0"/>
        <v>334545.3382223433</v>
      </c>
      <c r="D10" s="183">
        <f t="shared" si="0"/>
        <v>375987.37069003779</v>
      </c>
      <c r="E10" s="183">
        <f t="shared" si="0"/>
        <v>419844.68701853848</v>
      </c>
      <c r="F10" s="183">
        <f t="shared" si="0"/>
        <v>442808.75997246173</v>
      </c>
      <c r="G10" s="183">
        <f t="shared" si="0"/>
        <v>465185.45868637931</v>
      </c>
      <c r="H10" s="183">
        <f t="shared" si="0"/>
        <v>468065.14208828565</v>
      </c>
    </row>
    <row r="11" spans="1:8" ht="3.95" customHeight="1">
      <c r="A11" s="514"/>
      <c r="B11" s="183"/>
      <c r="C11" s="183"/>
      <c r="D11" s="183"/>
      <c r="E11" s="183"/>
      <c r="F11" s="183"/>
      <c r="G11" s="183"/>
      <c r="H11" s="183"/>
    </row>
    <row r="12" spans="1:8" ht="9" customHeight="1">
      <c r="A12" s="511" t="s">
        <v>2</v>
      </c>
      <c r="B12" s="510">
        <v>140.80000000000001</v>
      </c>
      <c r="C12" s="510">
        <v>3076.7018154399989</v>
      </c>
      <c r="D12" s="510">
        <v>3155.9154006099993</v>
      </c>
      <c r="E12" s="510">
        <v>3257.7537768500001</v>
      </c>
      <c r="F12" s="510">
        <v>3116.6233184399998</v>
      </c>
      <c r="G12" s="510">
        <v>3094.4124225099999</v>
      </c>
      <c r="H12" s="510">
        <v>2899.04951411</v>
      </c>
    </row>
    <row r="13" spans="1:8" ht="9" customHeight="1">
      <c r="A13" s="511" t="s">
        <v>3</v>
      </c>
      <c r="B13" s="510">
        <v>1775.4</v>
      </c>
      <c r="C13" s="510">
        <v>11450.742791999999</v>
      </c>
      <c r="D13" s="510">
        <v>12762.161942000001</v>
      </c>
      <c r="E13" s="510">
        <v>13456.183658</v>
      </c>
      <c r="F13" s="510">
        <v>15944.314781999998</v>
      </c>
      <c r="G13" s="510">
        <v>18169.057262000002</v>
      </c>
      <c r="H13" s="510">
        <v>18081.033104999999</v>
      </c>
    </row>
    <row r="14" spans="1:8" ht="9" customHeight="1">
      <c r="A14" s="511" t="s">
        <v>4</v>
      </c>
      <c r="B14" s="510">
        <v>592.1</v>
      </c>
      <c r="C14" s="510">
        <v>1799.9981720400003</v>
      </c>
      <c r="D14" s="510">
        <v>1687.6625443400003</v>
      </c>
      <c r="E14" s="510">
        <v>2483.8104927099998</v>
      </c>
      <c r="F14" s="510">
        <v>2380.4181621700004</v>
      </c>
      <c r="G14" s="510">
        <v>2315.9208503700002</v>
      </c>
      <c r="H14" s="510">
        <v>2284.8009622600002</v>
      </c>
    </row>
    <row r="15" spans="1:8" ht="9" customHeight="1">
      <c r="A15" s="513" t="s">
        <v>5</v>
      </c>
      <c r="B15" s="188">
        <v>111.3</v>
      </c>
      <c r="C15" s="188">
        <v>1010.8759607100001</v>
      </c>
      <c r="D15" s="188">
        <v>1115.14337202</v>
      </c>
      <c r="E15" s="188">
        <v>998.48872007999989</v>
      </c>
      <c r="F15" s="188">
        <v>1728.55850962</v>
      </c>
      <c r="G15" s="188">
        <v>1538.7024557400002</v>
      </c>
      <c r="H15" s="188">
        <v>1464.1291976100001</v>
      </c>
    </row>
    <row r="16" spans="1:8" ht="9" customHeight="1">
      <c r="A16" s="512" t="s">
        <v>6</v>
      </c>
      <c r="B16" s="510">
        <v>802.9</v>
      </c>
      <c r="C16" s="510">
        <v>36509.558904710015</v>
      </c>
      <c r="D16" s="510">
        <v>36421.673824080011</v>
      </c>
      <c r="E16" s="510">
        <v>35543.763766939999</v>
      </c>
      <c r="F16" s="510">
        <v>34861.751699389024</v>
      </c>
      <c r="G16" s="510">
        <v>38008.580072019999</v>
      </c>
      <c r="H16" s="510">
        <v>37342.99003274506</v>
      </c>
    </row>
    <row r="17" spans="1:8" ht="9" customHeight="1">
      <c r="A17" s="511" t="s">
        <v>7</v>
      </c>
      <c r="B17" s="510">
        <v>181.6</v>
      </c>
      <c r="C17" s="510">
        <v>2222.9667802000004</v>
      </c>
      <c r="D17" s="510">
        <v>2138.7293167500002</v>
      </c>
      <c r="E17" s="510">
        <v>2777.75130244</v>
      </c>
      <c r="F17" s="510">
        <v>2710.2137935399996</v>
      </c>
      <c r="G17" s="510">
        <v>3264.6883759100006</v>
      </c>
      <c r="H17" s="510">
        <v>3204.1196359600003</v>
      </c>
    </row>
    <row r="18" spans="1:8" ht="9" customHeight="1">
      <c r="A18" s="511" t="s">
        <v>8</v>
      </c>
      <c r="B18" s="510">
        <v>998.6</v>
      </c>
      <c r="C18" s="510">
        <v>14225.862992130002</v>
      </c>
      <c r="D18" s="510">
        <v>16412.929915198998</v>
      </c>
      <c r="E18" s="510">
        <v>20826.418246725636</v>
      </c>
      <c r="F18" s="510">
        <v>20140.022384746924</v>
      </c>
      <c r="G18" s="510">
        <v>18832.494451314527</v>
      </c>
      <c r="H18" s="510">
        <v>18481.468922561584</v>
      </c>
    </row>
    <row r="19" spans="1:8" ht="9" customHeight="1">
      <c r="A19" s="513" t="s">
        <v>9</v>
      </c>
      <c r="B19" s="188">
        <v>2766.3999999999996</v>
      </c>
      <c r="C19" s="188">
        <v>17318.598188989999</v>
      </c>
      <c r="D19" s="188">
        <v>23284.816555770001</v>
      </c>
      <c r="E19" s="188">
        <v>41768.20963610999</v>
      </c>
      <c r="F19" s="188">
        <v>41894.264464489999</v>
      </c>
      <c r="G19" s="188">
        <v>42762.108103890008</v>
      </c>
      <c r="H19" s="188">
        <v>47808.672057336415</v>
      </c>
    </row>
    <row r="20" spans="1:8" ht="9" customHeight="1">
      <c r="A20" s="511" t="s">
        <v>11</v>
      </c>
      <c r="B20" s="510">
        <v>998.1</v>
      </c>
      <c r="C20" s="510">
        <v>4425.4697967889997</v>
      </c>
      <c r="D20" s="510">
        <v>4263.6016462100006</v>
      </c>
      <c r="E20" s="510">
        <v>4952.95943429</v>
      </c>
      <c r="F20" s="510">
        <v>5837.7081504899998</v>
      </c>
      <c r="G20" s="510">
        <v>7497.1425307300005</v>
      </c>
      <c r="H20" s="510">
        <v>7362.0694947599995</v>
      </c>
    </row>
    <row r="21" spans="1:8" ht="9" customHeight="1">
      <c r="A21" s="511" t="s">
        <v>12</v>
      </c>
      <c r="B21" s="510">
        <v>626.9</v>
      </c>
      <c r="C21" s="510">
        <v>8499.3044270399987</v>
      </c>
      <c r="D21" s="510">
        <v>8074.1190448542493</v>
      </c>
      <c r="E21" s="510">
        <v>8416.4929574597008</v>
      </c>
      <c r="F21" s="510">
        <v>7908.2892754900004</v>
      </c>
      <c r="G21" s="510">
        <v>6978.1728624400002</v>
      </c>
      <c r="H21" s="510">
        <v>7220.0661760599996</v>
      </c>
    </row>
    <row r="22" spans="1:8" ht="9" customHeight="1">
      <c r="A22" s="511" t="s">
        <v>13</v>
      </c>
      <c r="B22" s="510">
        <v>1599.1</v>
      </c>
      <c r="C22" s="510">
        <v>3528.9286027999997</v>
      </c>
      <c r="D22" s="510">
        <v>3039.6414338699997</v>
      </c>
      <c r="E22" s="510">
        <v>3538.3305928899999</v>
      </c>
      <c r="F22" s="510">
        <v>3252.0673319599996</v>
      </c>
      <c r="G22" s="510">
        <v>2831.6087271699998</v>
      </c>
      <c r="H22" s="510">
        <v>2723.3039557499997</v>
      </c>
    </row>
    <row r="23" spans="1:8" ht="9" customHeight="1">
      <c r="A23" s="513" t="s">
        <v>14</v>
      </c>
      <c r="B23" s="188">
        <v>163.1</v>
      </c>
      <c r="C23" s="188">
        <v>3745.0892092300001</v>
      </c>
      <c r="D23" s="188">
        <v>3642.8573060099998</v>
      </c>
      <c r="E23" s="188">
        <v>4043.0855323409314</v>
      </c>
      <c r="F23" s="188">
        <v>4522.94556392495</v>
      </c>
      <c r="G23" s="188">
        <v>6245.9193674999988</v>
      </c>
      <c r="H23" s="188">
        <v>5670.149038380343</v>
      </c>
    </row>
    <row r="24" spans="1:8" ht="9" customHeight="1">
      <c r="A24" s="511" t="s">
        <v>15</v>
      </c>
      <c r="B24" s="510">
        <v>5161.5</v>
      </c>
      <c r="C24" s="510">
        <v>24309.00500013819</v>
      </c>
      <c r="D24" s="510">
        <v>26015.274693609554</v>
      </c>
      <c r="E24" s="510">
        <v>26944.599773263937</v>
      </c>
      <c r="F24" s="510">
        <v>26387.498589044095</v>
      </c>
      <c r="G24" s="510">
        <v>25590.739532114243</v>
      </c>
      <c r="H24" s="510">
        <v>24458.342696401476</v>
      </c>
    </row>
    <row r="25" spans="1:8" ht="9" customHeight="1">
      <c r="A25" s="511" t="s">
        <v>16</v>
      </c>
      <c r="B25" s="510">
        <v>23341.5</v>
      </c>
      <c r="C25" s="510">
        <v>38195.936784799989</v>
      </c>
      <c r="D25" s="510">
        <v>39929.307165030019</v>
      </c>
      <c r="E25" s="510">
        <v>39622.298812930007</v>
      </c>
      <c r="F25" s="510">
        <v>39507.254653960001</v>
      </c>
      <c r="G25" s="510">
        <v>41697.868220100005</v>
      </c>
      <c r="H25" s="510">
        <v>41778.678775399996</v>
      </c>
    </row>
    <row r="26" spans="1:8" ht="9" customHeight="1">
      <c r="A26" s="511" t="s">
        <v>17</v>
      </c>
      <c r="B26" s="510">
        <v>213.7</v>
      </c>
      <c r="C26" s="510">
        <v>15140.564540281997</v>
      </c>
      <c r="D26" s="510">
        <v>15528.065734519998</v>
      </c>
      <c r="E26" s="510">
        <v>15531.940975400003</v>
      </c>
      <c r="F26" s="510">
        <v>17329.738116179997</v>
      </c>
      <c r="G26" s="510">
        <v>17472.485521849998</v>
      </c>
      <c r="H26" s="510">
        <v>20189.405967489995</v>
      </c>
    </row>
    <row r="27" spans="1:8" ht="9" customHeight="1">
      <c r="A27" s="513" t="s">
        <v>18</v>
      </c>
      <c r="B27" s="188">
        <v>508.3</v>
      </c>
      <c r="C27" s="188">
        <v>2856.9284915999992</v>
      </c>
      <c r="D27" s="188">
        <v>2871.0511038199993</v>
      </c>
      <c r="E27" s="188">
        <v>4653.6082027300008</v>
      </c>
      <c r="F27" s="188">
        <v>5724.4180715500006</v>
      </c>
      <c r="G27" s="188">
        <v>5197.3912358200005</v>
      </c>
      <c r="H27" s="188">
        <v>4928.444059110001</v>
      </c>
    </row>
    <row r="28" spans="1:8" ht="9" customHeight="1">
      <c r="A28" s="511" t="s">
        <v>19</v>
      </c>
      <c r="B28" s="510">
        <v>92.2</v>
      </c>
      <c r="C28" s="510">
        <v>5534.5167947500022</v>
      </c>
      <c r="D28" s="510">
        <v>6320.0804725651569</v>
      </c>
      <c r="E28" s="510">
        <v>6455.2370052960014</v>
      </c>
      <c r="F28" s="510">
        <v>6397.9288170521186</v>
      </c>
      <c r="G28" s="510">
        <v>6276.7847079200001</v>
      </c>
      <c r="H28" s="510">
        <v>6189.4337583307961</v>
      </c>
    </row>
    <row r="29" spans="1:8" ht="9" customHeight="1">
      <c r="A29" s="511" t="s">
        <v>20</v>
      </c>
      <c r="B29" s="510">
        <v>8795.9</v>
      </c>
      <c r="C29" s="510">
        <v>38590.52623070054</v>
      </c>
      <c r="D29" s="510">
        <v>46952.924057491175</v>
      </c>
      <c r="E29" s="510">
        <v>51911.855354541913</v>
      </c>
      <c r="F29" s="510">
        <v>61179.572752414533</v>
      </c>
      <c r="G29" s="510">
        <v>63832.041525140157</v>
      </c>
      <c r="H29" s="510">
        <v>63155.889482799088</v>
      </c>
    </row>
    <row r="30" spans="1:8" ht="9" customHeight="1">
      <c r="A30" s="511" t="s">
        <v>21</v>
      </c>
      <c r="B30" s="510">
        <v>247.1</v>
      </c>
      <c r="C30" s="510">
        <v>5360.2588928300011</v>
      </c>
      <c r="D30" s="510">
        <v>5660.4283765699984</v>
      </c>
      <c r="E30" s="510">
        <v>10154.69583526</v>
      </c>
      <c r="F30" s="510">
        <v>10684.992802090001</v>
      </c>
      <c r="G30" s="510">
        <v>13175.461585760002</v>
      </c>
      <c r="H30" s="510">
        <v>10756.608134399999</v>
      </c>
    </row>
    <row r="31" spans="1:8" ht="9" customHeight="1">
      <c r="A31" s="513" t="s">
        <v>22</v>
      </c>
      <c r="B31" s="188">
        <v>855.4</v>
      </c>
      <c r="C31" s="188">
        <v>9318.2457490000015</v>
      </c>
      <c r="D31" s="188">
        <v>9114.9516390799999</v>
      </c>
      <c r="E31" s="188">
        <v>8808.0556657700017</v>
      </c>
      <c r="F31" s="188">
        <v>8775.9063883199997</v>
      </c>
      <c r="G31" s="188">
        <v>8608.7353490200003</v>
      </c>
      <c r="H31" s="188">
        <v>8362.7054779600003</v>
      </c>
    </row>
    <row r="32" spans="1:8" ht="9" customHeight="1">
      <c r="A32" s="512" t="s">
        <v>262</v>
      </c>
      <c r="B32" s="510">
        <v>1399.6</v>
      </c>
      <c r="C32" s="510">
        <v>2082.80191229</v>
      </c>
      <c r="D32" s="510">
        <v>1811.0619979999999</v>
      </c>
      <c r="E32" s="510">
        <v>1767.0293142400001</v>
      </c>
      <c r="F32" s="510">
        <v>1678.5206369999999</v>
      </c>
      <c r="G32" s="510">
        <v>1626.0918198899999</v>
      </c>
      <c r="H32" s="510">
        <v>1530.2533134100001</v>
      </c>
    </row>
    <row r="33" spans="1:8" ht="9" customHeight="1">
      <c r="A33" s="511" t="s">
        <v>24</v>
      </c>
      <c r="B33" s="510">
        <v>748.8</v>
      </c>
      <c r="C33" s="510">
        <v>13025.686778969999</v>
      </c>
      <c r="D33" s="510">
        <v>15006.540878049997</v>
      </c>
      <c r="E33" s="510">
        <v>17762.789829960002</v>
      </c>
      <c r="F33" s="510">
        <v>21173.594976739998</v>
      </c>
      <c r="G33" s="510">
        <v>22442.494198420005</v>
      </c>
      <c r="H33" s="510">
        <v>22319.657573840002</v>
      </c>
    </row>
    <row r="34" spans="1:8" ht="9" customHeight="1">
      <c r="A34" s="511" t="s">
        <v>25</v>
      </c>
      <c r="B34" s="510">
        <v>842.1</v>
      </c>
      <c r="C34" s="510">
        <v>4639.8309386500023</v>
      </c>
      <c r="D34" s="510">
        <v>4688.1934564099993</v>
      </c>
      <c r="E34" s="510">
        <v>4480.6305787399997</v>
      </c>
      <c r="F34" s="510">
        <v>4536.1525362999992</v>
      </c>
      <c r="G34" s="510">
        <v>4264.3572039700002</v>
      </c>
      <c r="H34" s="510">
        <v>4217.8233239900001</v>
      </c>
    </row>
    <row r="35" spans="1:8" ht="9" customHeight="1">
      <c r="A35" s="513" t="s">
        <v>26</v>
      </c>
      <c r="B35" s="188">
        <v>2449</v>
      </c>
      <c r="C35" s="188">
        <v>5271.3870420299972</v>
      </c>
      <c r="D35" s="188">
        <v>7416.754197029999</v>
      </c>
      <c r="E35" s="188">
        <v>7752.1770966904978</v>
      </c>
      <c r="F35" s="188">
        <v>7521.3095280300004</v>
      </c>
      <c r="G35" s="188">
        <v>7516.0621376364415</v>
      </c>
      <c r="H35" s="188">
        <v>7393.6713335803588</v>
      </c>
    </row>
    <row r="36" spans="1:8" ht="9" customHeight="1">
      <c r="A36" s="511" t="s">
        <v>27</v>
      </c>
      <c r="B36" s="510">
        <v>4936.3</v>
      </c>
      <c r="C36" s="510">
        <v>14023.899785713576</v>
      </c>
      <c r="D36" s="510">
        <v>15105.779222049783</v>
      </c>
      <c r="E36" s="510">
        <v>17293.59115864</v>
      </c>
      <c r="F36" s="510">
        <v>19809.352223960002</v>
      </c>
      <c r="G36" s="510">
        <v>22780.599646746181</v>
      </c>
      <c r="H36" s="510">
        <v>24901.422405436682</v>
      </c>
    </row>
    <row r="37" spans="1:8" ht="9" customHeight="1">
      <c r="A37" s="511" t="s">
        <v>28</v>
      </c>
      <c r="B37" s="510">
        <v>602.20000000000005</v>
      </c>
      <c r="C37" s="510">
        <v>2900.1452559699997</v>
      </c>
      <c r="D37" s="510">
        <v>4823.7815516999981</v>
      </c>
      <c r="E37" s="510">
        <v>4665.1563230299998</v>
      </c>
      <c r="F37" s="510">
        <v>4512.6508916199991</v>
      </c>
      <c r="G37" s="510">
        <v>4343.77380094</v>
      </c>
      <c r="H37" s="510">
        <v>4734.4961210499996</v>
      </c>
    </row>
    <row r="38" spans="1:8" ht="9" customHeight="1">
      <c r="A38" s="511" t="s">
        <v>29</v>
      </c>
      <c r="B38" s="510">
        <v>817</v>
      </c>
      <c r="C38" s="510">
        <v>11277.295198859998</v>
      </c>
      <c r="D38" s="510">
        <v>10924.117392300001</v>
      </c>
      <c r="E38" s="510">
        <v>10733.018826240001</v>
      </c>
      <c r="F38" s="510">
        <v>12249.34929206</v>
      </c>
      <c r="G38" s="510">
        <v>12925.052659609999</v>
      </c>
      <c r="H38" s="510">
        <v>13496.763069890001</v>
      </c>
    </row>
    <row r="39" spans="1:8" ht="9" customHeight="1">
      <c r="A39" s="513" t="s">
        <v>30</v>
      </c>
      <c r="B39" s="188">
        <v>0</v>
      </c>
      <c r="C39" s="188">
        <v>52.829995740000001</v>
      </c>
      <c r="D39" s="188">
        <v>43.134228120000003</v>
      </c>
      <c r="E39" s="188">
        <v>0</v>
      </c>
      <c r="F39" s="188">
        <v>0</v>
      </c>
      <c r="G39" s="188">
        <v>32.995655040000003</v>
      </c>
      <c r="H39" s="188">
        <v>7.6532629999999999</v>
      </c>
    </row>
    <row r="40" spans="1:8" ht="9" customHeight="1">
      <c r="A40" s="512" t="s">
        <v>31</v>
      </c>
      <c r="B40" s="510">
        <v>17.8</v>
      </c>
      <c r="C40" s="510">
        <v>27938.085855910031</v>
      </c>
      <c r="D40" s="510">
        <v>40028.939647479994</v>
      </c>
      <c r="E40" s="510">
        <v>40923.788843369999</v>
      </c>
      <c r="F40" s="510">
        <v>41354.975456900014</v>
      </c>
      <c r="G40" s="510">
        <v>45879.758946397706</v>
      </c>
      <c r="H40" s="510">
        <v>44941.215303561999</v>
      </c>
    </row>
    <row r="41" spans="1:8" ht="9" customHeight="1">
      <c r="A41" s="511" t="s">
        <v>32</v>
      </c>
      <c r="B41" s="510">
        <v>189.1</v>
      </c>
      <c r="C41" s="510">
        <v>2504.7569097739838</v>
      </c>
      <c r="D41" s="510">
        <v>2425.9577039899982</v>
      </c>
      <c r="E41" s="510">
        <v>2478.8694899699999</v>
      </c>
      <c r="F41" s="510">
        <v>2445.0765107600009</v>
      </c>
      <c r="G41" s="510">
        <v>2374.5943124600003</v>
      </c>
      <c r="H41" s="510">
        <v>2325.6447360400002</v>
      </c>
    </row>
    <row r="42" spans="1:8" ht="9" customHeight="1">
      <c r="A42" s="511" t="s">
        <v>33</v>
      </c>
      <c r="B42" s="510">
        <v>39.4</v>
      </c>
      <c r="C42" s="510">
        <v>3708.5384222559992</v>
      </c>
      <c r="D42" s="510">
        <v>5321.7748705089462</v>
      </c>
      <c r="E42" s="510">
        <v>5842.0958156300003</v>
      </c>
      <c r="F42" s="510">
        <v>7243.290292220001</v>
      </c>
      <c r="G42" s="510">
        <v>7609.3631459499993</v>
      </c>
      <c r="H42" s="510">
        <v>7835.1812000620002</v>
      </c>
    </row>
    <row r="43" spans="1:8" ht="3" customHeight="1">
      <c r="A43" s="509"/>
      <c r="B43" s="508"/>
      <c r="C43" s="508"/>
      <c r="D43" s="508"/>
      <c r="E43" s="508"/>
      <c r="F43" s="508"/>
      <c r="G43" s="508"/>
      <c r="H43" s="508"/>
    </row>
    <row r="44" spans="1:8" ht="3" customHeight="1">
      <c r="A44" s="507"/>
      <c r="B44" s="506"/>
      <c r="C44" s="506"/>
      <c r="D44" s="506"/>
      <c r="E44" s="506"/>
      <c r="F44" s="506"/>
      <c r="G44" s="506"/>
      <c r="H44" s="506"/>
    </row>
    <row r="45" spans="1:8" ht="9" customHeight="1">
      <c r="A45" s="505" t="s">
        <v>261</v>
      </c>
      <c r="B45" s="541"/>
      <c r="C45" s="541"/>
      <c r="D45" s="541"/>
      <c r="E45" s="541"/>
      <c r="F45" s="541"/>
      <c r="G45" s="541"/>
      <c r="H45" s="541"/>
    </row>
    <row r="46" spans="1:8" ht="9" customHeight="1">
      <c r="A46" s="505" t="s">
        <v>260</v>
      </c>
      <c r="B46" s="541"/>
      <c r="C46" s="541"/>
      <c r="D46" s="541"/>
      <c r="E46" s="541"/>
      <c r="F46" s="541"/>
      <c r="G46" s="541"/>
      <c r="H46" s="541"/>
    </row>
    <row r="47" spans="1:8" ht="9" customHeight="1">
      <c r="A47" s="504" t="s">
        <v>259</v>
      </c>
      <c r="B47" s="541"/>
      <c r="C47" s="541"/>
      <c r="D47" s="541"/>
      <c r="E47" s="541"/>
      <c r="F47" s="541"/>
      <c r="G47" s="541"/>
      <c r="H47" s="541"/>
    </row>
    <row r="48" spans="1:8" ht="9" customHeight="1">
      <c r="A48" s="504" t="s">
        <v>258</v>
      </c>
      <c r="B48" s="541"/>
      <c r="C48" s="541"/>
      <c r="D48" s="541"/>
      <c r="E48" s="541"/>
      <c r="F48" s="541"/>
      <c r="G48" s="541"/>
      <c r="H48" s="541"/>
    </row>
    <row r="49" spans="1:9" ht="9" customHeight="1">
      <c r="A49" s="161" t="s">
        <v>257</v>
      </c>
      <c r="C49" s="541"/>
      <c r="D49" s="541"/>
      <c r="E49" s="541"/>
      <c r="F49" s="541"/>
      <c r="G49" s="541"/>
      <c r="H49" s="541"/>
    </row>
    <row r="50" spans="1:9" ht="12.75" hidden="1">
      <c r="I50" s="139" t="s">
        <v>114</v>
      </c>
    </row>
    <row r="51" spans="1:9" ht="13.15" hidden="1" customHeight="1">
      <c r="A51" s="503"/>
    </row>
    <row r="52" spans="1:9" ht="13.15" hidden="1" customHeight="1">
      <c r="A52" s="503" t="s">
        <v>256</v>
      </c>
    </row>
  </sheetData>
  <sheetProtection sheet="1" objects="1" scenarios="1"/>
  <hyperlinks>
    <hyperlink ref="A49" r:id="rId1" display="Fuente: SHCP. Estadísticas Oportunas de Finanzas Públicas y Deuda Pública. Información mensual. En: www.shcp.gob.mx (3 de junio de 2013)."/>
    <hyperlink ref="H1" location="Índice!A1" display="Índice!A1"/>
  </hyperlinks>
  <printOptions horizontalCentered="1" verticalCentered="1"/>
  <pageMargins left="0.19685039370078741" right="0.19685039370078741" top="0.19685039370078741" bottom="0.19685039370078741" header="0" footer="0.39370078740157483"/>
  <pageSetup orientation="portrait" r:id="rId2"/>
  <headerFooter scaleWithDoc="0" alignWithMargins="0">
    <oddHeader xml:space="preserve">&amp;L&amp;"Arial,Normal"&amp;10&amp;K000080INEGI. Anuario estadístico y geográfico por entidad federativa 2019. 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"/>
  <sheetViews>
    <sheetView showGridLines="0" showRowColHeaders="0" zoomScale="130" zoomScaleNormal="130" workbookViewId="0"/>
  </sheetViews>
  <sheetFormatPr baseColWidth="10" defaultColWidth="0" defaultRowHeight="11.25" customHeight="1" zeroHeight="1"/>
  <cols>
    <col min="1" max="1" width="16.85546875" style="209" customWidth="1"/>
    <col min="2" max="2" width="6" style="209" customWidth="1"/>
    <col min="3" max="3" width="6.85546875" style="209" customWidth="1"/>
    <col min="4" max="4" width="7" style="209" customWidth="1"/>
    <col min="5" max="5" width="6.7109375" style="209" customWidth="1"/>
    <col min="6" max="7" width="6.85546875" style="209" customWidth="1"/>
    <col min="8" max="8" width="6.5703125" style="209" customWidth="1"/>
    <col min="9" max="25" width="7.140625" style="209" customWidth="1"/>
    <col min="26" max="26" width="0.85546875" style="209" customWidth="1"/>
    <col min="27" max="16384" width="10.28515625" style="209" hidden="1"/>
  </cols>
  <sheetData>
    <row r="1" spans="1:26" s="200" customFormat="1" ht="12" customHeight="1">
      <c r="A1" s="198" t="s">
        <v>141</v>
      </c>
      <c r="B1" s="199"/>
      <c r="J1" s="201"/>
      <c r="K1" s="201"/>
      <c r="L1" s="201"/>
      <c r="M1" s="201"/>
      <c r="N1" s="201"/>
      <c r="O1" s="201"/>
      <c r="R1" s="82"/>
      <c r="S1" s="82"/>
      <c r="T1" s="82"/>
      <c r="U1" s="82"/>
      <c r="V1" s="82"/>
      <c r="W1" s="82"/>
      <c r="X1" s="82"/>
      <c r="Y1" s="82" t="s">
        <v>142</v>
      </c>
      <c r="Z1" s="202"/>
    </row>
    <row r="2" spans="1:26" s="200" customFormat="1" ht="12" customHeight="1">
      <c r="A2" s="203" t="s">
        <v>143</v>
      </c>
      <c r="B2" s="199"/>
      <c r="C2" s="199"/>
      <c r="D2" s="199"/>
      <c r="E2" s="199"/>
      <c r="J2" s="204"/>
      <c r="K2" s="204"/>
      <c r="L2" s="204"/>
      <c r="M2" s="204"/>
      <c r="N2" s="204"/>
      <c r="O2" s="204"/>
      <c r="P2" s="204"/>
      <c r="Q2" s="204"/>
      <c r="Z2" s="205"/>
    </row>
    <row r="3" spans="1:26" s="200" customFormat="1" ht="12" customHeight="1">
      <c r="A3" s="206" t="s">
        <v>35</v>
      </c>
      <c r="B3" s="199"/>
      <c r="C3" s="199"/>
      <c r="D3" s="199"/>
      <c r="E3" s="199"/>
      <c r="Z3" s="207"/>
    </row>
    <row r="4" spans="1:26" ht="3" customHeight="1">
      <c r="A4" s="208"/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208"/>
      <c r="P4" s="208"/>
      <c r="Q4" s="208"/>
    </row>
    <row r="5" spans="1:26" ht="3" customHeight="1">
      <c r="A5" s="206"/>
      <c r="B5" s="206"/>
      <c r="C5" s="206"/>
      <c r="D5" s="206"/>
      <c r="E5" s="206"/>
      <c r="R5" s="210"/>
      <c r="S5" s="210"/>
      <c r="T5" s="210"/>
      <c r="U5" s="210"/>
      <c r="V5" s="210"/>
      <c r="W5" s="210"/>
      <c r="X5" s="210"/>
      <c r="Y5" s="210"/>
    </row>
    <row r="6" spans="1:26" s="216" customFormat="1" ht="9.6" customHeight="1">
      <c r="A6" s="211" t="s">
        <v>144</v>
      </c>
      <c r="B6" s="212">
        <v>1995</v>
      </c>
      <c r="C6" s="213">
        <v>1996</v>
      </c>
      <c r="D6" s="213">
        <v>1997</v>
      </c>
      <c r="E6" s="213">
        <v>1998</v>
      </c>
      <c r="F6" s="213">
        <v>1999</v>
      </c>
      <c r="G6" s="214">
        <v>2000</v>
      </c>
      <c r="H6" s="214">
        <v>2001</v>
      </c>
      <c r="I6" s="214">
        <v>2002</v>
      </c>
      <c r="J6" s="214">
        <v>2003</v>
      </c>
      <c r="K6" s="214">
        <v>2004</v>
      </c>
      <c r="L6" s="214">
        <v>2005</v>
      </c>
      <c r="M6" s="214">
        <v>2006</v>
      </c>
      <c r="N6" s="214">
        <v>2007</v>
      </c>
      <c r="O6" s="214">
        <v>2008</v>
      </c>
      <c r="P6" s="214">
        <v>2009</v>
      </c>
      <c r="Q6" s="215">
        <v>2010</v>
      </c>
      <c r="R6" s="215">
        <v>2011</v>
      </c>
      <c r="S6" s="215">
        <v>2012</v>
      </c>
      <c r="T6" s="215">
        <v>2013</v>
      </c>
      <c r="U6" s="215">
        <v>2014</v>
      </c>
      <c r="V6" s="215">
        <v>2015</v>
      </c>
      <c r="W6" s="215">
        <v>2016</v>
      </c>
      <c r="X6" s="215">
        <v>2017</v>
      </c>
      <c r="Y6" s="215">
        <v>2018</v>
      </c>
    </row>
    <row r="7" spans="1:26" ht="3" customHeight="1">
      <c r="A7" s="208"/>
      <c r="B7" s="217"/>
      <c r="C7" s="217"/>
      <c r="D7" s="208"/>
      <c r="E7" s="208"/>
      <c r="F7" s="208"/>
      <c r="G7" s="208"/>
      <c r="H7" s="208"/>
      <c r="I7" s="208"/>
      <c r="J7" s="208"/>
      <c r="K7" s="208"/>
      <c r="L7" s="208"/>
      <c r="M7" s="208"/>
      <c r="N7" s="208"/>
      <c r="O7" s="208"/>
      <c r="P7" s="208"/>
      <c r="Q7" s="218"/>
      <c r="R7" s="218"/>
      <c r="S7" s="218"/>
      <c r="T7" s="218"/>
      <c r="U7" s="218"/>
      <c r="V7" s="218"/>
      <c r="W7" s="218"/>
      <c r="X7" s="218"/>
      <c r="Y7" s="218"/>
    </row>
    <row r="8" spans="1:26" ht="3" customHeight="1">
      <c r="A8" s="206"/>
      <c r="B8" s="219"/>
      <c r="C8" s="206"/>
      <c r="Q8" s="220"/>
      <c r="R8" s="220"/>
      <c r="S8" s="220"/>
      <c r="T8" s="220"/>
      <c r="U8" s="220"/>
      <c r="V8" s="220"/>
      <c r="W8" s="220"/>
      <c r="X8" s="220"/>
      <c r="Y8" s="220"/>
    </row>
    <row r="9" spans="1:26" s="225" customFormat="1" ht="9" customHeight="1">
      <c r="A9" s="221" t="s">
        <v>0</v>
      </c>
      <c r="B9" s="222">
        <f t="shared" ref="B9:H9" si="0">SUM(B11:B44)</f>
        <v>290423.60000000003</v>
      </c>
      <c r="C9" s="222">
        <f t="shared" si="0"/>
        <v>403449.5</v>
      </c>
      <c r="D9" s="222">
        <f t="shared" si="0"/>
        <v>528123.89999999991</v>
      </c>
      <c r="E9" s="222">
        <f t="shared" si="0"/>
        <v>600583</v>
      </c>
      <c r="F9" s="222">
        <f t="shared" si="0"/>
        <v>711228.2</v>
      </c>
      <c r="G9" s="222">
        <f t="shared" si="0"/>
        <v>855286</v>
      </c>
      <c r="H9" s="223">
        <f t="shared" si="0"/>
        <v>937213.90000000026</v>
      </c>
      <c r="I9" s="223">
        <f>SUM(I11:I44)+0.2</f>
        <v>1078860.4999999998</v>
      </c>
      <c r="J9" s="223">
        <f>SUM(J11:J44)</f>
        <v>1241853.3</v>
      </c>
      <c r="K9" s="223">
        <f>SUM(K11:K44)+0.1</f>
        <v>1326952.4000000001</v>
      </c>
      <c r="L9" s="223">
        <f t="shared" ref="L9:U9" si="1">SUM(L11:L44)</f>
        <v>1477368.1000000003</v>
      </c>
      <c r="M9" s="223">
        <f t="shared" si="1"/>
        <v>1671174.6000000003</v>
      </c>
      <c r="N9" s="223">
        <f t="shared" si="1"/>
        <v>1911320.8000000005</v>
      </c>
      <c r="O9" s="223">
        <f t="shared" si="1"/>
        <v>2229154.5</v>
      </c>
      <c r="P9" s="223">
        <f t="shared" si="1"/>
        <v>2459609.6999999997</v>
      </c>
      <c r="Q9" s="224">
        <f t="shared" si="1"/>
        <v>2640625.2000000007</v>
      </c>
      <c r="R9" s="224">
        <f t="shared" si="1"/>
        <v>2884915.8000000007</v>
      </c>
      <c r="S9" s="224">
        <f t="shared" si="1"/>
        <v>3122058.399999999</v>
      </c>
      <c r="T9" s="224">
        <f t="shared" si="1"/>
        <v>3343528.6999999988</v>
      </c>
      <c r="U9" s="224">
        <f t="shared" si="1"/>
        <v>3612054.600000001</v>
      </c>
      <c r="V9" s="224">
        <f>SUM(V11:V44)+0.2</f>
        <v>3853981.9000000004</v>
      </c>
      <c r="W9" s="224">
        <f>SUM(W11:W44)</f>
        <v>4190237.6117528444</v>
      </c>
      <c r="X9" s="224">
        <f>SUM(X11:X44)-0.2</f>
        <v>3931021.6000000006</v>
      </c>
      <c r="Y9" s="224">
        <f>SUM(Y11:Y44)</f>
        <v>4091257.3</v>
      </c>
    </row>
    <row r="10" spans="1:26" s="225" customFormat="1" ht="3.95" customHeight="1">
      <c r="A10" s="221"/>
      <c r="B10" s="222"/>
      <c r="C10" s="226"/>
      <c r="D10" s="226"/>
      <c r="E10" s="226"/>
      <c r="F10" s="222"/>
      <c r="G10" s="222"/>
      <c r="H10" s="223"/>
      <c r="I10" s="223"/>
      <c r="J10" s="223"/>
      <c r="K10" s="223"/>
      <c r="L10" s="223"/>
      <c r="M10" s="223"/>
      <c r="N10" s="223"/>
      <c r="O10" s="223"/>
      <c r="P10" s="223"/>
      <c r="Q10" s="224"/>
      <c r="R10" s="224"/>
      <c r="S10" s="224"/>
      <c r="T10" s="224"/>
      <c r="U10" s="224"/>
      <c r="V10" s="224"/>
      <c r="W10" s="224"/>
      <c r="X10" s="224"/>
      <c r="Y10" s="224"/>
    </row>
    <row r="11" spans="1:26" s="231" customFormat="1" ht="9" customHeight="1">
      <c r="A11" s="227" t="s">
        <v>2</v>
      </c>
      <c r="B11" s="228">
        <v>3949.9</v>
      </c>
      <c r="C11" s="228">
        <v>4709.5</v>
      </c>
      <c r="D11" s="228">
        <v>5254.7</v>
      </c>
      <c r="E11" s="228">
        <v>7256</v>
      </c>
      <c r="F11" s="228">
        <v>9059</v>
      </c>
      <c r="G11" s="228">
        <v>11848.9</v>
      </c>
      <c r="H11" s="229">
        <v>9404.4</v>
      </c>
      <c r="I11" s="229">
        <v>9690.5</v>
      </c>
      <c r="J11" s="229">
        <v>10405.200000000001</v>
      </c>
      <c r="K11" s="229">
        <v>12411.9</v>
      </c>
      <c r="L11" s="229">
        <v>13674.3</v>
      </c>
      <c r="M11" s="229">
        <v>12642.3</v>
      </c>
      <c r="N11" s="229">
        <v>14600.4</v>
      </c>
      <c r="O11" s="229">
        <v>15653.9</v>
      </c>
      <c r="P11" s="229">
        <v>16206.4</v>
      </c>
      <c r="Q11" s="230">
        <v>16158.3</v>
      </c>
      <c r="R11" s="230">
        <v>50923.3</v>
      </c>
      <c r="S11" s="230">
        <v>18509.3</v>
      </c>
      <c r="T11" s="230">
        <v>21185.8</v>
      </c>
      <c r="U11" s="230">
        <v>23414</v>
      </c>
      <c r="V11" s="230">
        <v>26573.7</v>
      </c>
      <c r="W11" s="230">
        <v>31577.260911319983</v>
      </c>
      <c r="X11" s="230">
        <v>27608.7</v>
      </c>
      <c r="Y11" s="230">
        <v>31150.1</v>
      </c>
    </row>
    <row r="12" spans="1:26" s="231" customFormat="1" ht="9" customHeight="1">
      <c r="A12" s="227" t="s">
        <v>3</v>
      </c>
      <c r="B12" s="228">
        <v>5117.8999999999996</v>
      </c>
      <c r="C12" s="228">
        <v>10782.3</v>
      </c>
      <c r="D12" s="228">
        <v>9275.1</v>
      </c>
      <c r="E12" s="228">
        <v>12062</v>
      </c>
      <c r="F12" s="228">
        <v>15862.2</v>
      </c>
      <c r="G12" s="228">
        <v>20874.7</v>
      </c>
      <c r="H12" s="229">
        <v>21633.3</v>
      </c>
      <c r="I12" s="229">
        <v>19948.8</v>
      </c>
      <c r="J12" s="229">
        <v>23009.4</v>
      </c>
      <c r="K12" s="229">
        <v>25568.9</v>
      </c>
      <c r="L12" s="229">
        <v>27578.9</v>
      </c>
      <c r="M12" s="229">
        <v>29452.5</v>
      </c>
      <c r="N12" s="229">
        <v>32143.7</v>
      </c>
      <c r="O12" s="229">
        <v>44247.1</v>
      </c>
      <c r="P12" s="229">
        <v>46150.7</v>
      </c>
      <c r="Q12" s="230">
        <v>46706.6</v>
      </c>
      <c r="R12" s="230">
        <v>47224.7</v>
      </c>
      <c r="S12" s="230">
        <v>51320</v>
      </c>
      <c r="T12" s="230">
        <v>57461</v>
      </c>
      <c r="U12" s="230">
        <v>63587.199999999997</v>
      </c>
      <c r="V12" s="230">
        <v>66924.7</v>
      </c>
      <c r="W12" s="230">
        <v>73335.576230009945</v>
      </c>
      <c r="X12" s="230">
        <v>70880.100000000006</v>
      </c>
      <c r="Y12" s="230">
        <v>83777.2</v>
      </c>
    </row>
    <row r="13" spans="1:26" s="231" customFormat="1" ht="9" customHeight="1">
      <c r="A13" s="227" t="s">
        <v>4</v>
      </c>
      <c r="B13" s="228">
        <v>1535.2</v>
      </c>
      <c r="C13" s="228">
        <v>2383</v>
      </c>
      <c r="D13" s="228">
        <v>3508.6</v>
      </c>
      <c r="E13" s="228">
        <v>4323.7</v>
      </c>
      <c r="F13" s="228">
        <v>4893.3</v>
      </c>
      <c r="G13" s="228">
        <v>6087.3</v>
      </c>
      <c r="H13" s="229">
        <v>6296.2</v>
      </c>
      <c r="I13" s="229">
        <v>6760.7</v>
      </c>
      <c r="J13" s="229">
        <v>7647.7</v>
      </c>
      <c r="K13" s="229">
        <v>8109.8</v>
      </c>
      <c r="L13" s="229">
        <v>9195.7999999999993</v>
      </c>
      <c r="M13" s="229">
        <v>10662</v>
      </c>
      <c r="N13" s="229">
        <v>11257.8</v>
      </c>
      <c r="O13" s="229">
        <v>15276.8</v>
      </c>
      <c r="P13" s="229">
        <v>17476.599999999999</v>
      </c>
      <c r="Q13" s="230">
        <v>17890.599999999999</v>
      </c>
      <c r="R13" s="230">
        <v>19804.8</v>
      </c>
      <c r="S13" s="230">
        <v>22956.799999999999</v>
      </c>
      <c r="T13" s="230">
        <v>24607.8</v>
      </c>
      <c r="U13" s="230">
        <v>26872.3</v>
      </c>
      <c r="V13" s="230">
        <v>26909.200000000001</v>
      </c>
      <c r="W13" s="230">
        <v>29668.569004350004</v>
      </c>
      <c r="X13" s="230">
        <v>25686</v>
      </c>
      <c r="Y13" s="230">
        <v>30880.3</v>
      </c>
    </row>
    <row r="14" spans="1:26" s="231" customFormat="1" ht="9" customHeight="1">
      <c r="A14" s="232" t="s">
        <v>5</v>
      </c>
      <c r="B14" s="233">
        <v>5374.4</v>
      </c>
      <c r="C14" s="233">
        <v>8687</v>
      </c>
      <c r="D14" s="233">
        <v>10442.1</v>
      </c>
      <c r="E14" s="233">
        <v>15490.6</v>
      </c>
      <c r="F14" s="233">
        <v>13453.7</v>
      </c>
      <c r="G14" s="233">
        <v>17340.7</v>
      </c>
      <c r="H14" s="234">
        <v>21180.3</v>
      </c>
      <c r="I14" s="234">
        <v>27425.4</v>
      </c>
      <c r="J14" s="234">
        <v>31567.5</v>
      </c>
      <c r="K14" s="234">
        <v>35233.5</v>
      </c>
      <c r="L14" s="234">
        <v>30284.2</v>
      </c>
      <c r="M14" s="234">
        <v>23897.7</v>
      </c>
      <c r="N14" s="234">
        <v>35976.800000000003</v>
      </c>
      <c r="O14" s="234">
        <v>52385.4</v>
      </c>
      <c r="P14" s="234">
        <v>123401.1</v>
      </c>
      <c r="Q14" s="235">
        <v>117915</v>
      </c>
      <c r="R14" s="235">
        <v>112390.2</v>
      </c>
      <c r="S14" s="235">
        <v>130768.2</v>
      </c>
      <c r="T14" s="235">
        <v>122802.1</v>
      </c>
      <c r="U14" s="235">
        <v>153792.70000000001</v>
      </c>
      <c r="V14" s="235">
        <v>182754.2</v>
      </c>
      <c r="W14" s="235">
        <v>200512.84941221002</v>
      </c>
      <c r="X14" s="235">
        <v>142255.79999999999</v>
      </c>
      <c r="Y14" s="235">
        <v>131715.70000000001</v>
      </c>
    </row>
    <row r="15" spans="1:26" s="231" customFormat="1" ht="9" customHeight="1">
      <c r="A15" s="227" t="s">
        <v>6</v>
      </c>
      <c r="B15" s="228">
        <v>7861.2</v>
      </c>
      <c r="C15" s="228">
        <v>9308.4</v>
      </c>
      <c r="D15" s="228">
        <v>11979.5</v>
      </c>
      <c r="E15" s="228">
        <v>14817.1</v>
      </c>
      <c r="F15" s="228">
        <v>17530.5</v>
      </c>
      <c r="G15" s="228">
        <v>19713.900000000001</v>
      </c>
      <c r="H15" s="229">
        <v>20195.3</v>
      </c>
      <c r="I15" s="229">
        <v>21557</v>
      </c>
      <c r="J15" s="229">
        <v>23084.7</v>
      </c>
      <c r="K15" s="229">
        <v>25314.1</v>
      </c>
      <c r="L15" s="229">
        <v>26364.3</v>
      </c>
      <c r="M15" s="229">
        <v>28458.6</v>
      </c>
      <c r="N15" s="229">
        <v>29605.7</v>
      </c>
      <c r="O15" s="229">
        <v>34188.400000000001</v>
      </c>
      <c r="P15" s="229">
        <v>37266.6</v>
      </c>
      <c r="Q15" s="230">
        <v>40018</v>
      </c>
      <c r="R15" s="230">
        <v>40627.199999999997</v>
      </c>
      <c r="S15" s="230">
        <v>42005</v>
      </c>
      <c r="T15" s="230">
        <v>49926.5</v>
      </c>
      <c r="U15" s="230">
        <v>56261.599999999999</v>
      </c>
      <c r="V15" s="230">
        <v>60740.1</v>
      </c>
      <c r="W15" s="230">
        <v>66118.571483550084</v>
      </c>
      <c r="X15" s="230">
        <v>70016.3</v>
      </c>
      <c r="Y15" s="230">
        <v>83824.899999999994</v>
      </c>
    </row>
    <row r="16" spans="1:26" s="231" customFormat="1" ht="9" customHeight="1">
      <c r="A16" s="227" t="s">
        <v>7</v>
      </c>
      <c r="B16" s="228">
        <v>2593.9</v>
      </c>
      <c r="C16" s="228">
        <v>3592.1</v>
      </c>
      <c r="D16" s="228">
        <v>4944.5</v>
      </c>
      <c r="E16" s="228">
        <v>5713.8</v>
      </c>
      <c r="F16" s="228">
        <v>6403.9</v>
      </c>
      <c r="G16" s="228">
        <v>9409.6</v>
      </c>
      <c r="H16" s="229">
        <v>9337.4</v>
      </c>
      <c r="I16" s="229">
        <v>9318</v>
      </c>
      <c r="J16" s="229">
        <v>11209.6</v>
      </c>
      <c r="K16" s="229">
        <v>11028.9</v>
      </c>
      <c r="L16" s="229">
        <v>13560.3</v>
      </c>
      <c r="M16" s="229">
        <v>14986.6</v>
      </c>
      <c r="N16" s="229">
        <v>14481</v>
      </c>
      <c r="O16" s="229">
        <v>21255.8</v>
      </c>
      <c r="P16" s="229">
        <v>20862.400000000001</v>
      </c>
      <c r="Q16" s="230">
        <v>21345.7</v>
      </c>
      <c r="R16" s="230">
        <v>25182</v>
      </c>
      <c r="S16" s="230">
        <v>33811.699999999997</v>
      </c>
      <c r="T16" s="230">
        <v>36227.199999999997</v>
      </c>
      <c r="U16" s="230">
        <v>31411.1</v>
      </c>
      <c r="V16" s="230">
        <v>29563.599999999999</v>
      </c>
      <c r="W16" s="230">
        <v>31201.410658730016</v>
      </c>
      <c r="X16" s="230">
        <v>36529.699999999997</v>
      </c>
      <c r="Y16" s="230">
        <v>49895.7</v>
      </c>
    </row>
    <row r="17" spans="1:25" s="231" customFormat="1" ht="9" customHeight="1">
      <c r="A17" s="227" t="s">
        <v>8</v>
      </c>
      <c r="B17" s="228">
        <v>7348.8</v>
      </c>
      <c r="C17" s="228">
        <v>13567.5</v>
      </c>
      <c r="D17" s="228">
        <v>17123.3</v>
      </c>
      <c r="E17" s="228">
        <v>19520.599999999999</v>
      </c>
      <c r="F17" s="228">
        <v>22986.6</v>
      </c>
      <c r="G17" s="228">
        <v>27404.400000000001</v>
      </c>
      <c r="H17" s="229">
        <v>28477.599999999999</v>
      </c>
      <c r="I17" s="229">
        <v>28676.6</v>
      </c>
      <c r="J17" s="229">
        <v>31005</v>
      </c>
      <c r="K17" s="229">
        <v>33534.1</v>
      </c>
      <c r="L17" s="229">
        <v>37536.5</v>
      </c>
      <c r="M17" s="229">
        <v>43966.3</v>
      </c>
      <c r="N17" s="229">
        <v>39553.9</v>
      </c>
      <c r="O17" s="229">
        <v>54797.2</v>
      </c>
      <c r="P17" s="229">
        <v>73269.8</v>
      </c>
      <c r="Q17" s="230">
        <v>74648.600000000006</v>
      </c>
      <c r="R17" s="230">
        <v>78154.5</v>
      </c>
      <c r="S17" s="230">
        <v>75846.600000000006</v>
      </c>
      <c r="T17" s="230">
        <v>81896.2</v>
      </c>
      <c r="U17" s="230">
        <v>90194.7</v>
      </c>
      <c r="V17" s="230">
        <v>97044.7</v>
      </c>
      <c r="W17" s="230">
        <v>95101.968017640174</v>
      </c>
      <c r="X17" s="230">
        <v>94081.5</v>
      </c>
      <c r="Y17" s="230">
        <v>99743.3</v>
      </c>
    </row>
    <row r="18" spans="1:25" s="231" customFormat="1" ht="9" customHeight="1">
      <c r="A18" s="232" t="s">
        <v>9</v>
      </c>
      <c r="B18" s="233">
        <v>6310.5</v>
      </c>
      <c r="C18" s="233">
        <v>9040.4</v>
      </c>
      <c r="D18" s="233">
        <v>11674.6</v>
      </c>
      <c r="E18" s="233">
        <v>13572.1</v>
      </c>
      <c r="F18" s="233">
        <v>17058.599999999999</v>
      </c>
      <c r="G18" s="233">
        <v>22248.3</v>
      </c>
      <c r="H18" s="234">
        <v>23778.1</v>
      </c>
      <c r="I18" s="234">
        <v>24378</v>
      </c>
      <c r="J18" s="234">
        <v>29923</v>
      </c>
      <c r="K18" s="234">
        <v>31470.1</v>
      </c>
      <c r="L18" s="234">
        <v>35632.800000000003</v>
      </c>
      <c r="M18" s="234">
        <v>38548.400000000001</v>
      </c>
      <c r="N18" s="234">
        <v>38687</v>
      </c>
      <c r="O18" s="234">
        <v>48308.9</v>
      </c>
      <c r="P18" s="234">
        <v>49705.3</v>
      </c>
      <c r="Q18" s="235">
        <v>51985</v>
      </c>
      <c r="R18" s="235">
        <v>53500.800000000003</v>
      </c>
      <c r="S18" s="235">
        <v>54501.9</v>
      </c>
      <c r="T18" s="235">
        <v>61809.599999999999</v>
      </c>
      <c r="U18" s="235">
        <v>69188</v>
      </c>
      <c r="V18" s="235">
        <v>72142.2</v>
      </c>
      <c r="W18" s="235">
        <v>74292.096902039921</v>
      </c>
      <c r="X18" s="235">
        <v>73441.399999999994</v>
      </c>
      <c r="Y18" s="235">
        <v>79961.2</v>
      </c>
    </row>
    <row r="19" spans="1:25" s="231" customFormat="1" ht="9.6" customHeight="1">
      <c r="A19" s="236" t="s">
        <v>10</v>
      </c>
      <c r="B19" s="228">
        <v>92005.9</v>
      </c>
      <c r="C19" s="228">
        <v>122914</v>
      </c>
      <c r="D19" s="228">
        <v>130074.6</v>
      </c>
      <c r="E19" s="228">
        <v>173647.5</v>
      </c>
      <c r="F19" s="228">
        <v>211347</v>
      </c>
      <c r="G19" s="228">
        <v>229745.9</v>
      </c>
      <c r="H19" s="229">
        <v>245896.2</v>
      </c>
      <c r="I19" s="229">
        <v>399127.8</v>
      </c>
      <c r="J19" s="229">
        <v>455337.7</v>
      </c>
      <c r="K19" s="229">
        <v>474593.5</v>
      </c>
      <c r="L19" s="229">
        <v>543041.5</v>
      </c>
      <c r="M19" s="229">
        <v>624358.80000000005</v>
      </c>
      <c r="N19" s="229">
        <v>732782</v>
      </c>
      <c r="O19" s="229">
        <v>674458.1</v>
      </c>
      <c r="P19" s="229">
        <v>736183.4</v>
      </c>
      <c r="Q19" s="230">
        <v>799731.4</v>
      </c>
      <c r="R19" s="230">
        <v>950934.4</v>
      </c>
      <c r="S19" s="230">
        <v>1153737.1000000001</v>
      </c>
      <c r="T19" s="230">
        <v>1172294</v>
      </c>
      <c r="U19" s="230">
        <v>1264779.6000000001</v>
      </c>
      <c r="V19" s="230">
        <v>1395450.7</v>
      </c>
      <c r="W19" s="230">
        <v>1647470.6751921906</v>
      </c>
      <c r="X19" s="230">
        <v>1455639.3</v>
      </c>
      <c r="Y19" s="230">
        <v>1361796.9</v>
      </c>
    </row>
    <row r="20" spans="1:25" s="231" customFormat="1" ht="9" customHeight="1">
      <c r="A20" s="227" t="s">
        <v>11</v>
      </c>
      <c r="B20" s="228">
        <v>3747.7</v>
      </c>
      <c r="C20" s="228">
        <v>4927.3</v>
      </c>
      <c r="D20" s="228">
        <v>9757.7000000000007</v>
      </c>
      <c r="E20" s="228">
        <v>8424.2999999999993</v>
      </c>
      <c r="F20" s="228">
        <v>9605</v>
      </c>
      <c r="G20" s="228">
        <v>12068.4</v>
      </c>
      <c r="H20" s="229">
        <v>45775.4</v>
      </c>
      <c r="I20" s="229">
        <v>12913.1</v>
      </c>
      <c r="J20" s="229">
        <v>15190.8</v>
      </c>
      <c r="K20" s="229">
        <v>16132.5</v>
      </c>
      <c r="L20" s="229">
        <v>17931.8</v>
      </c>
      <c r="M20" s="229">
        <v>24268.2</v>
      </c>
      <c r="N20" s="229">
        <v>23507.8</v>
      </c>
      <c r="O20" s="229">
        <v>30947.4</v>
      </c>
      <c r="P20" s="229">
        <v>33166.699999999997</v>
      </c>
      <c r="Q20" s="230">
        <v>37389.599999999999</v>
      </c>
      <c r="R20" s="230">
        <v>38785.699999999997</v>
      </c>
      <c r="S20" s="230">
        <v>33160.5</v>
      </c>
      <c r="T20" s="230">
        <v>40007.300000000003</v>
      </c>
      <c r="U20" s="230">
        <v>43426.5</v>
      </c>
      <c r="V20" s="230">
        <v>45851</v>
      </c>
      <c r="W20" s="230">
        <v>45268.051236729996</v>
      </c>
      <c r="X20" s="230">
        <v>47523.8</v>
      </c>
      <c r="Y20" s="230">
        <v>49991.1</v>
      </c>
    </row>
    <row r="21" spans="1:25" s="231" customFormat="1" ht="9" customHeight="1">
      <c r="A21" s="227" t="s">
        <v>12</v>
      </c>
      <c r="B21" s="228">
        <v>6656.9</v>
      </c>
      <c r="C21" s="228">
        <v>8762.5</v>
      </c>
      <c r="D21" s="228">
        <v>11856.4</v>
      </c>
      <c r="E21" s="228">
        <v>15150.1</v>
      </c>
      <c r="F21" s="228">
        <v>18581.2</v>
      </c>
      <c r="G21" s="228">
        <v>22938.9</v>
      </c>
      <c r="H21" s="229">
        <v>24088.6</v>
      </c>
      <c r="I21" s="229">
        <v>26358.3</v>
      </c>
      <c r="J21" s="229">
        <v>30547.5</v>
      </c>
      <c r="K21" s="229">
        <v>32159.7</v>
      </c>
      <c r="L21" s="229">
        <v>37231.1</v>
      </c>
      <c r="M21" s="229">
        <v>39274.300000000003</v>
      </c>
      <c r="N21" s="229">
        <v>42231.1</v>
      </c>
      <c r="O21" s="229">
        <v>51675.9</v>
      </c>
      <c r="P21" s="229">
        <v>56264.800000000003</v>
      </c>
      <c r="Q21" s="230">
        <v>53851.8</v>
      </c>
      <c r="R21" s="230">
        <v>57574</v>
      </c>
      <c r="S21" s="230">
        <v>65432.4</v>
      </c>
      <c r="T21" s="230">
        <v>76418.399999999994</v>
      </c>
      <c r="U21" s="230">
        <v>85054.3</v>
      </c>
      <c r="V21" s="230">
        <v>84712.7</v>
      </c>
      <c r="W21" s="230">
        <v>88588.417634939979</v>
      </c>
      <c r="X21" s="230">
        <v>92407.8</v>
      </c>
      <c r="Y21" s="230">
        <v>98780.6</v>
      </c>
    </row>
    <row r="22" spans="1:25" s="231" customFormat="1" ht="9" customHeight="1">
      <c r="A22" s="232" t="s">
        <v>13</v>
      </c>
      <c r="B22" s="233">
        <v>5575</v>
      </c>
      <c r="C22" s="233">
        <v>7743.4</v>
      </c>
      <c r="D22" s="233">
        <v>11316.1</v>
      </c>
      <c r="E22" s="233">
        <v>13792.2</v>
      </c>
      <c r="F22" s="233">
        <v>17086.8</v>
      </c>
      <c r="G22" s="233">
        <v>23249.3</v>
      </c>
      <c r="H22" s="234">
        <v>24376.400000000001</v>
      </c>
      <c r="I22" s="234">
        <v>26465.599999999999</v>
      </c>
      <c r="J22" s="234">
        <v>27676.799999999999</v>
      </c>
      <c r="K22" s="234">
        <v>27651.5</v>
      </c>
      <c r="L22" s="234">
        <v>34552.6</v>
      </c>
      <c r="M22" s="234">
        <v>37161.9</v>
      </c>
      <c r="N22" s="234">
        <v>39102.400000000001</v>
      </c>
      <c r="O22" s="234">
        <v>47267.4</v>
      </c>
      <c r="P22" s="234">
        <v>47288.3</v>
      </c>
      <c r="Q22" s="235">
        <v>48015.5</v>
      </c>
      <c r="R22" s="235">
        <v>52558.5</v>
      </c>
      <c r="S22" s="235">
        <v>53710.400000000001</v>
      </c>
      <c r="T22" s="235">
        <v>61433.3</v>
      </c>
      <c r="U22" s="235">
        <v>77214.100000000006</v>
      </c>
      <c r="V22" s="235">
        <v>70923.600000000006</v>
      </c>
      <c r="W22" s="235">
        <v>73558.676211149927</v>
      </c>
      <c r="X22" s="235">
        <v>85074.5</v>
      </c>
      <c r="Y22" s="235">
        <v>93566.3</v>
      </c>
    </row>
    <row r="23" spans="1:25" s="231" customFormat="1" ht="9" customHeight="1">
      <c r="A23" s="227" t="s">
        <v>14</v>
      </c>
      <c r="B23" s="228">
        <v>5705.2</v>
      </c>
      <c r="C23" s="228">
        <v>9870.1</v>
      </c>
      <c r="D23" s="228">
        <v>10752.6</v>
      </c>
      <c r="E23" s="228">
        <v>13137</v>
      </c>
      <c r="F23" s="228">
        <v>14996.9</v>
      </c>
      <c r="G23" s="228">
        <v>18054.7</v>
      </c>
      <c r="H23" s="229">
        <v>21327.4</v>
      </c>
      <c r="I23" s="229">
        <v>20514.599999999999</v>
      </c>
      <c r="J23" s="229">
        <v>24797.200000000001</v>
      </c>
      <c r="K23" s="229">
        <v>24859</v>
      </c>
      <c r="L23" s="229">
        <v>29894.7</v>
      </c>
      <c r="M23" s="229">
        <v>33026</v>
      </c>
      <c r="N23" s="229">
        <v>32098.400000000001</v>
      </c>
      <c r="O23" s="229">
        <v>46093.8</v>
      </c>
      <c r="P23" s="229">
        <v>44986.7</v>
      </c>
      <c r="Q23" s="230">
        <v>53758.7</v>
      </c>
      <c r="R23" s="230">
        <v>61250.6</v>
      </c>
      <c r="S23" s="230">
        <v>60974.2</v>
      </c>
      <c r="T23" s="230">
        <v>65448.2</v>
      </c>
      <c r="U23" s="230">
        <v>65266.400000000001</v>
      </c>
      <c r="V23" s="230">
        <v>64521.7</v>
      </c>
      <c r="W23" s="230">
        <v>66829.834128890012</v>
      </c>
      <c r="X23" s="230">
        <v>72108.600000000006</v>
      </c>
      <c r="Y23" s="230">
        <v>78534.100000000006</v>
      </c>
    </row>
    <row r="24" spans="1:25" s="231" customFormat="1" ht="9" customHeight="1">
      <c r="A24" s="227" t="s">
        <v>15</v>
      </c>
      <c r="B24" s="228">
        <v>9235.5</v>
      </c>
      <c r="C24" s="228">
        <v>11925.4</v>
      </c>
      <c r="D24" s="228">
        <v>17495.599999999999</v>
      </c>
      <c r="E24" s="228">
        <v>19693.099999999999</v>
      </c>
      <c r="F24" s="228">
        <v>24929.4</v>
      </c>
      <c r="G24" s="228">
        <v>30381.1</v>
      </c>
      <c r="H24" s="229">
        <v>31726.799999999999</v>
      </c>
      <c r="I24" s="229">
        <v>30999.3</v>
      </c>
      <c r="J24" s="229">
        <v>37693.1</v>
      </c>
      <c r="K24" s="229">
        <v>38384.9</v>
      </c>
      <c r="L24" s="229">
        <v>43055.9</v>
      </c>
      <c r="M24" s="229">
        <v>48236.3</v>
      </c>
      <c r="N24" s="229">
        <v>54256.3</v>
      </c>
      <c r="O24" s="229">
        <v>69994.5</v>
      </c>
      <c r="P24" s="229">
        <v>75428.800000000003</v>
      </c>
      <c r="Q24" s="230">
        <v>81824.100000000006</v>
      </c>
      <c r="R24" s="230">
        <v>89785.4</v>
      </c>
      <c r="S24" s="230">
        <v>82807.8</v>
      </c>
      <c r="T24" s="230">
        <v>93398.6</v>
      </c>
      <c r="U24" s="230">
        <v>104890.7</v>
      </c>
      <c r="V24" s="230">
        <v>116158.1</v>
      </c>
      <c r="W24" s="230">
        <v>125270.94991934995</v>
      </c>
      <c r="X24" s="230">
        <v>132520.9</v>
      </c>
      <c r="Y24" s="230">
        <v>137198.39999999999</v>
      </c>
    </row>
    <row r="25" spans="1:25" s="231" customFormat="1" ht="9" customHeight="1">
      <c r="A25" s="227" t="s">
        <v>16</v>
      </c>
      <c r="B25" s="228">
        <v>15124.3</v>
      </c>
      <c r="C25" s="228">
        <v>17904.8</v>
      </c>
      <c r="D25" s="228">
        <v>23281.200000000001</v>
      </c>
      <c r="E25" s="228">
        <v>29462</v>
      </c>
      <c r="F25" s="228">
        <v>38673.9</v>
      </c>
      <c r="G25" s="228">
        <v>45917.7</v>
      </c>
      <c r="H25" s="229">
        <v>51144.7</v>
      </c>
      <c r="I25" s="229">
        <v>50266.7</v>
      </c>
      <c r="J25" s="229">
        <v>59900.2</v>
      </c>
      <c r="K25" s="229">
        <v>60861.8</v>
      </c>
      <c r="L25" s="229">
        <v>60740.9</v>
      </c>
      <c r="M25" s="229">
        <v>75695.5</v>
      </c>
      <c r="N25" s="229">
        <v>80341.5</v>
      </c>
      <c r="O25" s="229">
        <v>109494.9</v>
      </c>
      <c r="P25" s="229">
        <v>119408.2</v>
      </c>
      <c r="Q25" s="230">
        <v>108968.3</v>
      </c>
      <c r="R25" s="230">
        <v>114906.4</v>
      </c>
      <c r="S25" s="230">
        <v>141173.20000000001</v>
      </c>
      <c r="T25" s="230">
        <v>165508</v>
      </c>
      <c r="U25" s="230">
        <v>192249.8</v>
      </c>
      <c r="V25" s="230">
        <v>230472.2</v>
      </c>
      <c r="W25" s="230">
        <v>263340.18690853985</v>
      </c>
      <c r="X25" s="230">
        <v>248953.8</v>
      </c>
      <c r="Y25" s="230">
        <v>308345.09999999998</v>
      </c>
    </row>
    <row r="26" spans="1:25" s="231" customFormat="1" ht="9" customHeight="1">
      <c r="A26" s="232" t="s">
        <v>17</v>
      </c>
      <c r="B26" s="233">
        <v>6466.3</v>
      </c>
      <c r="C26" s="233">
        <v>8001.7</v>
      </c>
      <c r="D26" s="233">
        <v>9940.5</v>
      </c>
      <c r="E26" s="233">
        <v>12689.9</v>
      </c>
      <c r="F26" s="233">
        <v>16663.900000000001</v>
      </c>
      <c r="G26" s="233">
        <v>21382.7</v>
      </c>
      <c r="H26" s="234">
        <v>20916</v>
      </c>
      <c r="I26" s="234">
        <v>21415.7</v>
      </c>
      <c r="J26" s="234">
        <v>23774.7</v>
      </c>
      <c r="K26" s="234">
        <v>24926.2</v>
      </c>
      <c r="L26" s="234">
        <v>27970.9</v>
      </c>
      <c r="M26" s="234">
        <v>30951.7</v>
      </c>
      <c r="N26" s="234">
        <v>31579.200000000001</v>
      </c>
      <c r="O26" s="234">
        <v>42134.8</v>
      </c>
      <c r="P26" s="234">
        <v>45922.8</v>
      </c>
      <c r="Q26" s="235">
        <v>46271.1</v>
      </c>
      <c r="R26" s="235">
        <v>47153</v>
      </c>
      <c r="S26" s="235">
        <v>48750.6</v>
      </c>
      <c r="T26" s="235">
        <v>57293.5</v>
      </c>
      <c r="U26" s="235">
        <v>65592</v>
      </c>
      <c r="V26" s="235">
        <v>69377</v>
      </c>
      <c r="W26" s="235">
        <v>72550.547589650087</v>
      </c>
      <c r="X26" s="235">
        <v>74584.7</v>
      </c>
      <c r="Y26" s="235">
        <v>80324.600000000006</v>
      </c>
    </row>
    <row r="27" spans="1:25" s="231" customFormat="1" ht="9" customHeight="1">
      <c r="A27" s="227" t="s">
        <v>18</v>
      </c>
      <c r="B27" s="228">
        <v>2782.5</v>
      </c>
      <c r="C27" s="228">
        <v>3933.3</v>
      </c>
      <c r="D27" s="228">
        <v>5442.1</v>
      </c>
      <c r="E27" s="228">
        <v>6598.8</v>
      </c>
      <c r="F27" s="228">
        <v>8604.6</v>
      </c>
      <c r="G27" s="228">
        <v>10001</v>
      </c>
      <c r="H27" s="229">
        <v>9954.5</v>
      </c>
      <c r="I27" s="229">
        <v>11459.3</v>
      </c>
      <c r="J27" s="229">
        <v>12054.7</v>
      </c>
      <c r="K27" s="229">
        <v>11571.5</v>
      </c>
      <c r="L27" s="229">
        <v>12837</v>
      </c>
      <c r="M27" s="229">
        <v>14150.8</v>
      </c>
      <c r="N27" s="229">
        <v>15665.9</v>
      </c>
      <c r="O27" s="229">
        <v>19932.599999999999</v>
      </c>
      <c r="P27" s="229">
        <v>23228.799999999999</v>
      </c>
      <c r="Q27" s="230">
        <v>24308</v>
      </c>
      <c r="R27" s="230">
        <v>24365.5</v>
      </c>
      <c r="S27" s="230">
        <v>23761.1</v>
      </c>
      <c r="T27" s="230">
        <v>28843.7</v>
      </c>
      <c r="U27" s="230">
        <v>32190</v>
      </c>
      <c r="V27" s="230">
        <v>36677.300000000003</v>
      </c>
      <c r="W27" s="230">
        <v>36785.619922629994</v>
      </c>
      <c r="X27" s="230">
        <v>38091.1</v>
      </c>
      <c r="Y27" s="230">
        <v>40132.5</v>
      </c>
    </row>
    <row r="28" spans="1:25" s="231" customFormat="1" ht="9" customHeight="1">
      <c r="A28" s="227" t="s">
        <v>19</v>
      </c>
      <c r="B28" s="228">
        <v>2258.9</v>
      </c>
      <c r="C28" s="228">
        <v>2969.6</v>
      </c>
      <c r="D28" s="228">
        <v>3818.6</v>
      </c>
      <c r="E28" s="228">
        <v>4423.3999999999996</v>
      </c>
      <c r="F28" s="228">
        <v>5486.8</v>
      </c>
      <c r="G28" s="228">
        <v>6687.7</v>
      </c>
      <c r="H28" s="229">
        <v>7359.7</v>
      </c>
      <c r="I28" s="229">
        <v>7692.6</v>
      </c>
      <c r="J28" s="229">
        <v>8516.2000000000007</v>
      </c>
      <c r="K28" s="229">
        <v>8815.5</v>
      </c>
      <c r="L28" s="229">
        <v>9579.9</v>
      </c>
      <c r="M28" s="229">
        <v>10763.6</v>
      </c>
      <c r="N28" s="229">
        <v>12025.5</v>
      </c>
      <c r="O28" s="229">
        <v>15971.2</v>
      </c>
      <c r="P28" s="229">
        <v>17492.2</v>
      </c>
      <c r="Q28" s="230">
        <v>25753.3</v>
      </c>
      <c r="R28" s="230">
        <v>27893.7</v>
      </c>
      <c r="S28" s="230">
        <v>21585.7</v>
      </c>
      <c r="T28" s="230">
        <v>22148.400000000001</v>
      </c>
      <c r="U28" s="230">
        <v>24821.8</v>
      </c>
      <c r="V28" s="230">
        <v>26721.1</v>
      </c>
      <c r="W28" s="230">
        <v>26623.886735059961</v>
      </c>
      <c r="X28" s="230">
        <v>25983.1</v>
      </c>
      <c r="Y28" s="230">
        <v>28229.3</v>
      </c>
    </row>
    <row r="29" spans="1:25" s="231" customFormat="1" ht="9" customHeight="1">
      <c r="A29" s="227" t="s">
        <v>20</v>
      </c>
      <c r="B29" s="228">
        <v>8003.1</v>
      </c>
      <c r="C29" s="228">
        <v>11552.2</v>
      </c>
      <c r="D29" s="228">
        <v>16866.599999999999</v>
      </c>
      <c r="E29" s="228">
        <v>18841.8</v>
      </c>
      <c r="F29" s="228">
        <v>22566.400000000001</v>
      </c>
      <c r="G29" s="228">
        <v>29687.3</v>
      </c>
      <c r="H29" s="229">
        <v>30514.7</v>
      </c>
      <c r="I29" s="229">
        <v>29401.4</v>
      </c>
      <c r="J29" s="229">
        <v>34793.300000000003</v>
      </c>
      <c r="K29" s="229">
        <v>34966.5</v>
      </c>
      <c r="L29" s="229">
        <v>39237.9</v>
      </c>
      <c r="M29" s="229">
        <v>40072.6</v>
      </c>
      <c r="N29" s="229">
        <v>44821.1</v>
      </c>
      <c r="O29" s="229">
        <v>61807.6</v>
      </c>
      <c r="P29" s="229">
        <v>66025.399999999994</v>
      </c>
      <c r="Q29" s="230">
        <v>60149.3</v>
      </c>
      <c r="R29" s="230">
        <v>60230.5</v>
      </c>
      <c r="S29" s="230">
        <v>74644.899999999994</v>
      </c>
      <c r="T29" s="230">
        <v>85612.800000000003</v>
      </c>
      <c r="U29" s="230">
        <v>92950.6</v>
      </c>
      <c r="V29" s="230">
        <v>106081.60000000001</v>
      </c>
      <c r="W29" s="230">
        <v>104051.43078702009</v>
      </c>
      <c r="X29" s="230">
        <v>105415.5</v>
      </c>
      <c r="Y29" s="230">
        <v>116303.1</v>
      </c>
    </row>
    <row r="30" spans="1:25" s="231" customFormat="1" ht="9" customHeight="1">
      <c r="A30" s="232" t="s">
        <v>21</v>
      </c>
      <c r="B30" s="233">
        <v>6233.3</v>
      </c>
      <c r="C30" s="233">
        <v>8898.7999999999993</v>
      </c>
      <c r="D30" s="233">
        <v>11683.7</v>
      </c>
      <c r="E30" s="233">
        <v>14240.9</v>
      </c>
      <c r="F30" s="233">
        <v>18504.099999999999</v>
      </c>
      <c r="G30" s="233">
        <v>21512.2</v>
      </c>
      <c r="H30" s="234">
        <v>23894</v>
      </c>
      <c r="I30" s="234">
        <v>26945.4</v>
      </c>
      <c r="J30" s="234">
        <v>28051.1</v>
      </c>
      <c r="K30" s="234">
        <v>28566.7</v>
      </c>
      <c r="L30" s="234">
        <v>33641.800000000003</v>
      </c>
      <c r="M30" s="234">
        <v>38763.699999999997</v>
      </c>
      <c r="N30" s="234">
        <v>37106.1</v>
      </c>
      <c r="O30" s="234">
        <v>50444.9</v>
      </c>
      <c r="P30" s="234">
        <v>55211.199999999997</v>
      </c>
      <c r="Q30" s="235">
        <v>58742.2</v>
      </c>
      <c r="R30" s="235">
        <v>58762.3</v>
      </c>
      <c r="S30" s="235">
        <v>59391.199999999997</v>
      </c>
      <c r="T30" s="235">
        <v>66191.199999999997</v>
      </c>
      <c r="U30" s="235">
        <v>75758.5</v>
      </c>
      <c r="V30" s="235">
        <v>80632.600000000006</v>
      </c>
      <c r="W30" s="235">
        <v>83958.735992439848</v>
      </c>
      <c r="X30" s="235">
        <v>81386.100000000006</v>
      </c>
      <c r="Y30" s="235">
        <v>91947.199999999997</v>
      </c>
    </row>
    <row r="31" spans="1:25" s="231" customFormat="1" ht="9" customHeight="1">
      <c r="A31" s="227" t="s">
        <v>22</v>
      </c>
      <c r="B31" s="228">
        <v>6214.1</v>
      </c>
      <c r="C31" s="228">
        <v>8166.1</v>
      </c>
      <c r="D31" s="228">
        <v>10681.1</v>
      </c>
      <c r="E31" s="228">
        <v>14086.2</v>
      </c>
      <c r="F31" s="228">
        <v>19133.400000000001</v>
      </c>
      <c r="G31" s="228">
        <v>22848.5</v>
      </c>
      <c r="H31" s="229">
        <v>24254.7</v>
      </c>
      <c r="I31" s="229">
        <v>26050.3</v>
      </c>
      <c r="J31" s="229">
        <v>27117.4</v>
      </c>
      <c r="K31" s="229">
        <v>28126.3</v>
      </c>
      <c r="L31" s="229">
        <v>32614.6</v>
      </c>
      <c r="M31" s="229">
        <v>35405.1</v>
      </c>
      <c r="N31" s="229">
        <v>36418.6</v>
      </c>
      <c r="O31" s="229">
        <v>50419.8</v>
      </c>
      <c r="P31" s="229">
        <v>53605.9</v>
      </c>
      <c r="Q31" s="230">
        <v>54220</v>
      </c>
      <c r="R31" s="230">
        <v>59323.6</v>
      </c>
      <c r="S31" s="230">
        <v>64944.4</v>
      </c>
      <c r="T31" s="230">
        <v>74835.5</v>
      </c>
      <c r="U31" s="230">
        <v>84361.9</v>
      </c>
      <c r="V31" s="230">
        <v>89233.9</v>
      </c>
      <c r="W31" s="230">
        <v>89942.097141799866</v>
      </c>
      <c r="X31" s="230">
        <v>88078</v>
      </c>
      <c r="Y31" s="230">
        <v>98550.399999999994</v>
      </c>
    </row>
    <row r="32" spans="1:25" s="231" customFormat="1" ht="9" customHeight="1">
      <c r="A32" s="227" t="s">
        <v>23</v>
      </c>
      <c r="B32" s="228">
        <v>2675.7</v>
      </c>
      <c r="C32" s="228">
        <v>3479.9</v>
      </c>
      <c r="D32" s="228">
        <v>4906.8999999999996</v>
      </c>
      <c r="E32" s="228">
        <v>6057.5</v>
      </c>
      <c r="F32" s="228">
        <v>8728.5</v>
      </c>
      <c r="G32" s="228">
        <v>12623.2</v>
      </c>
      <c r="H32" s="229">
        <v>12082.5</v>
      </c>
      <c r="I32" s="229">
        <v>11290.2</v>
      </c>
      <c r="J32" s="229">
        <v>14118.2</v>
      </c>
      <c r="K32" s="229">
        <v>14274.9</v>
      </c>
      <c r="L32" s="229">
        <v>16600.2</v>
      </c>
      <c r="M32" s="229">
        <v>17420.099999999999</v>
      </c>
      <c r="N32" s="229">
        <v>17622.5</v>
      </c>
      <c r="O32" s="229">
        <v>22752.1</v>
      </c>
      <c r="P32" s="229">
        <v>25073.599999999999</v>
      </c>
      <c r="Q32" s="230">
        <v>24144.3</v>
      </c>
      <c r="R32" s="230">
        <v>26433</v>
      </c>
      <c r="S32" s="230">
        <v>24510.3</v>
      </c>
      <c r="T32" s="230">
        <v>28252.5</v>
      </c>
      <c r="U32" s="230">
        <v>33048.800000000003</v>
      </c>
      <c r="V32" s="230">
        <v>36785.699999999997</v>
      </c>
      <c r="W32" s="230">
        <v>39809.193851690077</v>
      </c>
      <c r="X32" s="230">
        <v>38788.800000000003</v>
      </c>
      <c r="Y32" s="230">
        <v>43100.800000000003</v>
      </c>
    </row>
    <row r="33" spans="1:25" s="231" customFormat="1" ht="9" customHeight="1">
      <c r="A33" s="227" t="s">
        <v>24</v>
      </c>
      <c r="B33" s="228">
        <v>1702.3</v>
      </c>
      <c r="C33" s="228">
        <v>2623.1</v>
      </c>
      <c r="D33" s="228">
        <v>3813.2</v>
      </c>
      <c r="E33" s="228">
        <v>4317.3999999999996</v>
      </c>
      <c r="F33" s="228">
        <v>5219.3999999999996</v>
      </c>
      <c r="G33" s="228">
        <v>6511</v>
      </c>
      <c r="H33" s="229">
        <v>6747.4</v>
      </c>
      <c r="I33" s="229">
        <v>6793.4</v>
      </c>
      <c r="J33" s="229">
        <v>8183.8</v>
      </c>
      <c r="K33" s="229">
        <v>8318.4</v>
      </c>
      <c r="L33" s="229">
        <v>9869.4</v>
      </c>
      <c r="M33" s="229">
        <v>11047.9</v>
      </c>
      <c r="N33" s="229">
        <v>11392.1</v>
      </c>
      <c r="O33" s="229">
        <v>14694.9</v>
      </c>
      <c r="P33" s="229">
        <v>17126.900000000001</v>
      </c>
      <c r="Q33" s="230">
        <v>17985.900000000001</v>
      </c>
      <c r="R33" s="230">
        <v>18896.2</v>
      </c>
      <c r="S33" s="230">
        <v>18750.099999999999</v>
      </c>
      <c r="T33" s="230">
        <v>22255.9</v>
      </c>
      <c r="U33" s="230">
        <v>23789.7</v>
      </c>
      <c r="V33" s="230">
        <v>26297.5</v>
      </c>
      <c r="W33" s="230">
        <v>26437.002275380004</v>
      </c>
      <c r="X33" s="230">
        <v>27697.7</v>
      </c>
      <c r="Y33" s="230">
        <v>30008.799999999999</v>
      </c>
    </row>
    <row r="34" spans="1:25" s="231" customFormat="1" ht="9" customHeight="1">
      <c r="A34" s="232" t="s">
        <v>25</v>
      </c>
      <c r="B34" s="233">
        <v>4255.2</v>
      </c>
      <c r="C34" s="233">
        <v>6642.9</v>
      </c>
      <c r="D34" s="233">
        <v>7490</v>
      </c>
      <c r="E34" s="233">
        <v>8858.6</v>
      </c>
      <c r="F34" s="233">
        <v>11197</v>
      </c>
      <c r="G34" s="233">
        <v>14436.9</v>
      </c>
      <c r="H34" s="234">
        <v>15423.5</v>
      </c>
      <c r="I34" s="234">
        <v>15127.6</v>
      </c>
      <c r="J34" s="234">
        <v>17344.099999999999</v>
      </c>
      <c r="K34" s="234">
        <v>17947.5</v>
      </c>
      <c r="L34" s="234">
        <v>20922.8</v>
      </c>
      <c r="M34" s="234">
        <v>23020.3</v>
      </c>
      <c r="N34" s="234">
        <v>24649.5</v>
      </c>
      <c r="O34" s="234">
        <v>38340.9</v>
      </c>
      <c r="P34" s="234">
        <v>38570.1</v>
      </c>
      <c r="Q34" s="235">
        <v>41445.199999999997</v>
      </c>
      <c r="R34" s="235">
        <v>44583.7</v>
      </c>
      <c r="S34" s="235">
        <v>43448.5</v>
      </c>
      <c r="T34" s="235">
        <v>47679.199999999997</v>
      </c>
      <c r="U34" s="235">
        <v>48971.7</v>
      </c>
      <c r="V34" s="235">
        <v>55558.1</v>
      </c>
      <c r="W34" s="235">
        <v>56477.329056050003</v>
      </c>
      <c r="X34" s="235">
        <v>59826.7</v>
      </c>
      <c r="Y34" s="235">
        <v>66608.5</v>
      </c>
    </row>
    <row r="35" spans="1:25" s="231" customFormat="1" ht="9" customHeight="1">
      <c r="A35" s="227" t="s">
        <v>26</v>
      </c>
      <c r="B35" s="228">
        <v>6637.5</v>
      </c>
      <c r="C35" s="228">
        <v>9696.4</v>
      </c>
      <c r="D35" s="228">
        <v>14365.8</v>
      </c>
      <c r="E35" s="228">
        <v>15282.6</v>
      </c>
      <c r="F35" s="228">
        <v>15737.2</v>
      </c>
      <c r="G35" s="228">
        <v>19935.599999999999</v>
      </c>
      <c r="H35" s="229">
        <v>21173.599999999999</v>
      </c>
      <c r="I35" s="229">
        <v>22184.7</v>
      </c>
      <c r="J35" s="229">
        <v>24269.200000000001</v>
      </c>
      <c r="K35" s="229">
        <v>24365</v>
      </c>
      <c r="L35" s="229">
        <v>28584.400000000001</v>
      </c>
      <c r="M35" s="229">
        <v>31495.4</v>
      </c>
      <c r="N35" s="229">
        <v>30678.1</v>
      </c>
      <c r="O35" s="229">
        <v>41012.6</v>
      </c>
      <c r="P35" s="229">
        <v>47174.7</v>
      </c>
      <c r="Q35" s="230">
        <v>44601.4</v>
      </c>
      <c r="R35" s="230">
        <v>49342.2</v>
      </c>
      <c r="S35" s="230">
        <v>51608.800000000003</v>
      </c>
      <c r="T35" s="230">
        <v>60615.8</v>
      </c>
      <c r="U35" s="230">
        <v>59801.599999999999</v>
      </c>
      <c r="V35" s="230">
        <v>64949</v>
      </c>
      <c r="W35" s="230">
        <v>64791.360439909949</v>
      </c>
      <c r="X35" s="230">
        <v>69844.399999999994</v>
      </c>
      <c r="Y35" s="230">
        <v>77767.600000000006</v>
      </c>
    </row>
    <row r="36" spans="1:25" s="231" customFormat="1" ht="9" customHeight="1">
      <c r="A36" s="227" t="s">
        <v>27</v>
      </c>
      <c r="B36" s="228">
        <v>5838.2</v>
      </c>
      <c r="C36" s="228">
        <v>8160.9</v>
      </c>
      <c r="D36" s="228">
        <v>11540</v>
      </c>
      <c r="E36" s="228">
        <v>13241</v>
      </c>
      <c r="F36" s="228">
        <v>15525.1</v>
      </c>
      <c r="G36" s="228">
        <v>19907.400000000001</v>
      </c>
      <c r="H36" s="229">
        <v>20972.400000000001</v>
      </c>
      <c r="I36" s="229">
        <v>22118</v>
      </c>
      <c r="J36" s="229">
        <v>25782.400000000001</v>
      </c>
      <c r="K36" s="229">
        <v>27180.7</v>
      </c>
      <c r="L36" s="229">
        <v>30032.2</v>
      </c>
      <c r="M36" s="229">
        <v>34156</v>
      </c>
      <c r="N36" s="229">
        <v>37520.400000000001</v>
      </c>
      <c r="O36" s="229">
        <v>50755.5</v>
      </c>
      <c r="P36" s="229">
        <v>51709.9</v>
      </c>
      <c r="Q36" s="230">
        <v>49050.8</v>
      </c>
      <c r="R36" s="230">
        <v>56364.2</v>
      </c>
      <c r="S36" s="230">
        <v>56823.3</v>
      </c>
      <c r="T36" s="230">
        <v>64758.8</v>
      </c>
      <c r="U36" s="230">
        <v>66648.600000000006</v>
      </c>
      <c r="V36" s="230">
        <v>67113.899999999994</v>
      </c>
      <c r="W36" s="230">
        <v>67983.217659500049</v>
      </c>
      <c r="X36" s="230">
        <v>67139.199999999997</v>
      </c>
      <c r="Y36" s="230">
        <v>70472.5</v>
      </c>
    </row>
    <row r="37" spans="1:25" s="231" customFormat="1" ht="9" customHeight="1">
      <c r="A37" s="227" t="s">
        <v>28</v>
      </c>
      <c r="B37" s="228">
        <v>9264.4</v>
      </c>
      <c r="C37" s="228">
        <v>14206.9</v>
      </c>
      <c r="D37" s="228">
        <v>17234.5</v>
      </c>
      <c r="E37" s="228">
        <v>18621.7</v>
      </c>
      <c r="F37" s="228">
        <v>17436.900000000001</v>
      </c>
      <c r="G37" s="228">
        <v>21386.3</v>
      </c>
      <c r="H37" s="229">
        <v>23144.3</v>
      </c>
      <c r="I37" s="229">
        <v>20052</v>
      </c>
      <c r="J37" s="229">
        <v>22054.799999999999</v>
      </c>
      <c r="K37" s="229">
        <v>26033.9</v>
      </c>
      <c r="L37" s="229">
        <v>28213.200000000001</v>
      </c>
      <c r="M37" s="229">
        <v>28135.5</v>
      </c>
      <c r="N37" s="229">
        <v>38400.699999999997</v>
      </c>
      <c r="O37" s="229">
        <v>44658.9</v>
      </c>
      <c r="P37" s="229">
        <v>82077.899999999994</v>
      </c>
      <c r="Q37" s="230">
        <v>86534.8</v>
      </c>
      <c r="R37" s="230">
        <v>85795.1</v>
      </c>
      <c r="S37" s="230">
        <v>124528.7</v>
      </c>
      <c r="T37" s="230">
        <v>178508.6</v>
      </c>
      <c r="U37" s="230">
        <v>167271.20000000001</v>
      </c>
      <c r="V37" s="230">
        <v>118373.3</v>
      </c>
      <c r="W37" s="230">
        <v>104866.86321423409</v>
      </c>
      <c r="X37" s="230">
        <v>94262.5</v>
      </c>
      <c r="Y37" s="230">
        <v>111506.5</v>
      </c>
    </row>
    <row r="38" spans="1:25" s="231" customFormat="1" ht="9" customHeight="1">
      <c r="A38" s="232" t="s">
        <v>29</v>
      </c>
      <c r="B38" s="233">
        <v>8939.1</v>
      </c>
      <c r="C38" s="233">
        <v>12088</v>
      </c>
      <c r="D38" s="233">
        <v>15828.8</v>
      </c>
      <c r="E38" s="233">
        <v>18785.8</v>
      </c>
      <c r="F38" s="233">
        <v>22188.6</v>
      </c>
      <c r="G38" s="233">
        <v>27797.599999999999</v>
      </c>
      <c r="H38" s="234">
        <v>30903.3</v>
      </c>
      <c r="I38" s="234">
        <v>33191.5</v>
      </c>
      <c r="J38" s="234">
        <v>41315.1</v>
      </c>
      <c r="K38" s="234">
        <v>49784.800000000003</v>
      </c>
      <c r="L38" s="234">
        <v>53707.5</v>
      </c>
      <c r="M38" s="234">
        <v>53120.800000000003</v>
      </c>
      <c r="N38" s="234">
        <v>63301.8</v>
      </c>
      <c r="O38" s="234">
        <v>83473.5</v>
      </c>
      <c r="P38" s="234">
        <v>97798.2</v>
      </c>
      <c r="Q38" s="235">
        <v>105991.2</v>
      </c>
      <c r="R38" s="235">
        <v>98034.5</v>
      </c>
      <c r="S38" s="235">
        <v>89745.8</v>
      </c>
      <c r="T38" s="235">
        <v>92918.8</v>
      </c>
      <c r="U38" s="235">
        <v>100990.1</v>
      </c>
      <c r="V38" s="235">
        <v>111384.8</v>
      </c>
      <c r="W38" s="235">
        <v>115297.87776419999</v>
      </c>
      <c r="X38" s="235">
        <v>106434.1</v>
      </c>
      <c r="Y38" s="235">
        <v>117447.6</v>
      </c>
    </row>
    <row r="39" spans="1:25" s="231" customFormat="1" ht="9" customHeight="1">
      <c r="A39" s="227" t="s">
        <v>30</v>
      </c>
      <c r="B39" s="228">
        <v>1577.4</v>
      </c>
      <c r="C39" s="228">
        <v>2159.1999999999998</v>
      </c>
      <c r="D39" s="228">
        <v>3196.6</v>
      </c>
      <c r="E39" s="228">
        <v>3386.3</v>
      </c>
      <c r="F39" s="228">
        <v>4133.1000000000004</v>
      </c>
      <c r="G39" s="228">
        <v>5153.3999999999996</v>
      </c>
      <c r="H39" s="229">
        <v>5561.8</v>
      </c>
      <c r="I39" s="229">
        <v>5867.4</v>
      </c>
      <c r="J39" s="229">
        <v>6577.1</v>
      </c>
      <c r="K39" s="229">
        <v>6780</v>
      </c>
      <c r="L39" s="229">
        <v>7795</v>
      </c>
      <c r="M39" s="229">
        <v>8337.1</v>
      </c>
      <c r="N39" s="229">
        <v>9367.2999999999993</v>
      </c>
      <c r="O39" s="229">
        <v>13493.1</v>
      </c>
      <c r="P39" s="229">
        <v>13466.8</v>
      </c>
      <c r="Q39" s="230">
        <v>15398.3</v>
      </c>
      <c r="R39" s="230">
        <v>15897.2</v>
      </c>
      <c r="S39" s="230">
        <v>14476.9</v>
      </c>
      <c r="T39" s="230">
        <v>16665.8</v>
      </c>
      <c r="U39" s="230">
        <v>18107.900000000001</v>
      </c>
      <c r="V39" s="230">
        <v>20312.099999999999</v>
      </c>
      <c r="W39" s="230">
        <v>20470.772797279991</v>
      </c>
      <c r="X39" s="230">
        <v>20314</v>
      </c>
      <c r="Y39" s="230">
        <v>22351.4</v>
      </c>
    </row>
    <row r="40" spans="1:25" s="231" customFormat="1" ht="9" customHeight="1">
      <c r="A40" s="227" t="s">
        <v>31</v>
      </c>
      <c r="B40" s="228">
        <v>18671</v>
      </c>
      <c r="C40" s="228">
        <v>27159.1</v>
      </c>
      <c r="D40" s="228">
        <v>36503.800000000003</v>
      </c>
      <c r="E40" s="228">
        <v>42938.5</v>
      </c>
      <c r="F40" s="228">
        <v>49229.599999999999</v>
      </c>
      <c r="G40" s="228">
        <v>58341.8</v>
      </c>
      <c r="H40" s="229">
        <v>61946.3</v>
      </c>
      <c r="I40" s="229">
        <v>65675.7</v>
      </c>
      <c r="J40" s="229">
        <v>77147.899999999994</v>
      </c>
      <c r="K40" s="229">
        <v>81612.7</v>
      </c>
      <c r="L40" s="229">
        <v>98018.6</v>
      </c>
      <c r="M40" s="229">
        <v>109750.7</v>
      </c>
      <c r="N40" s="229">
        <v>108855.6</v>
      </c>
      <c r="O40" s="229">
        <v>137505.70000000001</v>
      </c>
      <c r="P40" s="229">
        <v>190406.39999999999</v>
      </c>
      <c r="Q40" s="230">
        <v>206589.1</v>
      </c>
      <c r="R40" s="230">
        <v>214633</v>
      </c>
      <c r="S40" s="230">
        <v>231172.8</v>
      </c>
      <c r="T40" s="230">
        <v>232923.8</v>
      </c>
      <c r="U40" s="230">
        <v>231455.1</v>
      </c>
      <c r="V40" s="230">
        <v>218231.6</v>
      </c>
      <c r="W40" s="230">
        <v>205109.19265772999</v>
      </c>
      <c r="X40" s="230">
        <v>210280.2</v>
      </c>
      <c r="Y40" s="230">
        <v>221747.5</v>
      </c>
    </row>
    <row r="41" spans="1:25" s="231" customFormat="1" ht="9" customHeight="1">
      <c r="A41" s="227" t="s">
        <v>32</v>
      </c>
      <c r="B41" s="228">
        <v>3712.6</v>
      </c>
      <c r="C41" s="228">
        <v>5174.3</v>
      </c>
      <c r="D41" s="228">
        <v>7369.2</v>
      </c>
      <c r="E41" s="228">
        <v>9476.6</v>
      </c>
      <c r="F41" s="228">
        <v>11285.9</v>
      </c>
      <c r="G41" s="228">
        <v>14416.6</v>
      </c>
      <c r="H41" s="229">
        <v>15274.8</v>
      </c>
      <c r="I41" s="229">
        <v>16076.4</v>
      </c>
      <c r="J41" s="229">
        <v>19683.7</v>
      </c>
      <c r="K41" s="229">
        <v>20053.900000000001</v>
      </c>
      <c r="L41" s="229">
        <v>23642.6</v>
      </c>
      <c r="M41" s="229">
        <v>25303.9</v>
      </c>
      <c r="N41" s="229">
        <v>24766.3</v>
      </c>
      <c r="O41" s="229">
        <v>35698.6</v>
      </c>
      <c r="P41" s="229">
        <v>37313.599999999999</v>
      </c>
      <c r="Q41" s="230">
        <v>37145.599999999999</v>
      </c>
      <c r="R41" s="230">
        <v>37965.699999999997</v>
      </c>
      <c r="S41" s="230">
        <v>37816.5</v>
      </c>
      <c r="T41" s="230">
        <v>47693.5</v>
      </c>
      <c r="U41" s="230">
        <v>49013.2</v>
      </c>
      <c r="V41" s="230">
        <v>50798.9</v>
      </c>
      <c r="W41" s="230">
        <v>52481.83420790996</v>
      </c>
      <c r="X41" s="230">
        <v>57213</v>
      </c>
      <c r="Y41" s="230">
        <v>60205.599999999999</v>
      </c>
    </row>
    <row r="42" spans="1:25" s="231" customFormat="1" ht="9" customHeight="1">
      <c r="A42" s="232" t="s">
        <v>33</v>
      </c>
      <c r="B42" s="233">
        <v>2709.9</v>
      </c>
      <c r="C42" s="233">
        <v>3513.1</v>
      </c>
      <c r="D42" s="233">
        <v>4574.3999999999996</v>
      </c>
      <c r="E42" s="233">
        <v>5574.9</v>
      </c>
      <c r="F42" s="233">
        <v>7314.7</v>
      </c>
      <c r="G42" s="233">
        <v>8523.9</v>
      </c>
      <c r="H42" s="234">
        <v>10005.9</v>
      </c>
      <c r="I42" s="234">
        <v>10234.9</v>
      </c>
      <c r="J42" s="234">
        <v>12154.1</v>
      </c>
      <c r="K42" s="234">
        <v>13552</v>
      </c>
      <c r="L42" s="234">
        <v>13098.1</v>
      </c>
      <c r="M42" s="234">
        <v>14668</v>
      </c>
      <c r="N42" s="234">
        <v>15015</v>
      </c>
      <c r="O42" s="234">
        <v>19972.7</v>
      </c>
      <c r="P42" s="234">
        <v>22336.1</v>
      </c>
      <c r="Q42" s="235">
        <v>25831.200000000001</v>
      </c>
      <c r="R42" s="235">
        <v>26069.7</v>
      </c>
      <c r="S42" s="235">
        <v>22176.9</v>
      </c>
      <c r="T42" s="235">
        <v>26591.8</v>
      </c>
      <c r="U42" s="235">
        <v>28223.200000000001</v>
      </c>
      <c r="V42" s="235">
        <v>29607.3</v>
      </c>
      <c r="W42" s="235">
        <v>30753.114819620016</v>
      </c>
      <c r="X42" s="235">
        <v>28801.3</v>
      </c>
      <c r="Y42" s="235">
        <v>32156.7</v>
      </c>
    </row>
    <row r="43" spans="1:25" s="231" customFormat="1" ht="9" customHeight="1">
      <c r="A43" s="227" t="s">
        <v>145</v>
      </c>
      <c r="B43" s="228">
        <v>4940.5</v>
      </c>
      <c r="C43" s="228">
        <v>2978</v>
      </c>
      <c r="D43" s="228">
        <v>3768.6</v>
      </c>
      <c r="E43" s="228">
        <v>3677.8</v>
      </c>
      <c r="F43" s="228">
        <v>3767.7</v>
      </c>
      <c r="G43" s="228">
        <v>4775.7</v>
      </c>
      <c r="H43" s="229">
        <v>3237.8</v>
      </c>
      <c r="I43" s="229">
        <v>3841.9</v>
      </c>
      <c r="J43" s="229">
        <v>4229.5</v>
      </c>
      <c r="K43" s="229">
        <v>4777.5</v>
      </c>
      <c r="L43" s="229">
        <v>3873.8</v>
      </c>
      <c r="M43" s="229">
        <v>3769.2</v>
      </c>
      <c r="N43" s="229">
        <v>8145.7</v>
      </c>
      <c r="O43" s="229">
        <v>14225.6</v>
      </c>
      <c r="P43" s="229">
        <v>10632.9</v>
      </c>
      <c r="Q43" s="230">
        <v>10863</v>
      </c>
      <c r="R43" s="230">
        <v>12562.4</v>
      </c>
      <c r="S43" s="230">
        <v>9819.2999999999993</v>
      </c>
      <c r="T43" s="230">
        <v>8209.7999999999993</v>
      </c>
      <c r="U43" s="230">
        <v>9477.7000000000007</v>
      </c>
      <c r="V43" s="230">
        <v>11854.1</v>
      </c>
      <c r="W43" s="230">
        <v>15822.251035819998</v>
      </c>
      <c r="X43" s="230">
        <v>16272</v>
      </c>
      <c r="Y43" s="230">
        <v>13599.3</v>
      </c>
    </row>
    <row r="44" spans="1:25" s="231" customFormat="1" ht="9" customHeight="1">
      <c r="A44" s="231" t="s">
        <v>128</v>
      </c>
      <c r="B44" s="228">
        <v>9399.2999999999993</v>
      </c>
      <c r="C44" s="228">
        <v>15928.3</v>
      </c>
      <c r="D44" s="228">
        <v>50362.9</v>
      </c>
      <c r="E44" s="228">
        <v>13421.2</v>
      </c>
      <c r="F44" s="228">
        <v>6037.3</v>
      </c>
      <c r="G44" s="228">
        <v>12073.4</v>
      </c>
      <c r="H44" s="229">
        <v>9208.6</v>
      </c>
      <c r="I44" s="229">
        <v>9041.5</v>
      </c>
      <c r="J44" s="229">
        <v>15690.6</v>
      </c>
      <c r="K44" s="229">
        <v>37984.1</v>
      </c>
      <c r="L44" s="229">
        <v>26852.6</v>
      </c>
      <c r="M44" s="229">
        <v>56206.8</v>
      </c>
      <c r="N44" s="229">
        <v>123363.6</v>
      </c>
      <c r="O44" s="229">
        <v>155814</v>
      </c>
      <c r="P44" s="229">
        <v>67370.5</v>
      </c>
      <c r="Q44" s="230">
        <v>135393.29999999999</v>
      </c>
      <c r="R44" s="230">
        <v>127007.8</v>
      </c>
      <c r="S44" s="230">
        <v>83387.5</v>
      </c>
      <c r="T44" s="230">
        <v>51105.3</v>
      </c>
      <c r="U44" s="230">
        <v>51978</v>
      </c>
      <c r="V44" s="230">
        <v>63249.5</v>
      </c>
      <c r="W44" s="230">
        <v>63890.189953280016</v>
      </c>
      <c r="X44" s="230">
        <v>45881.2</v>
      </c>
      <c r="Y44" s="230">
        <v>49636.5</v>
      </c>
    </row>
    <row r="45" spans="1:25" ht="3" customHeight="1">
      <c r="A45" s="208"/>
      <c r="B45" s="237"/>
      <c r="C45" s="208"/>
      <c r="D45" s="208"/>
      <c r="E45" s="208"/>
      <c r="F45" s="208"/>
      <c r="G45" s="208"/>
      <c r="H45" s="208"/>
      <c r="I45" s="208"/>
      <c r="J45" s="208"/>
      <c r="K45" s="208"/>
      <c r="L45" s="208"/>
      <c r="M45" s="208"/>
      <c r="N45" s="208"/>
      <c r="O45" s="208"/>
      <c r="P45" s="208"/>
      <c r="Q45" s="208"/>
      <c r="R45" s="208"/>
      <c r="S45" s="208"/>
      <c r="T45" s="208"/>
      <c r="U45" s="208"/>
      <c r="V45" s="208"/>
      <c r="W45" s="208"/>
      <c r="X45" s="208"/>
      <c r="Y45" s="208"/>
    </row>
    <row r="46" spans="1:25" ht="3" customHeight="1"/>
    <row r="47" spans="1:25" s="216" customFormat="1" ht="9" customHeight="1">
      <c r="A47" s="238" t="s">
        <v>146</v>
      </c>
      <c r="J47" s="239"/>
    </row>
    <row r="48" spans="1:25" s="216" customFormat="1" ht="9" customHeight="1">
      <c r="A48" s="240" t="s">
        <v>147</v>
      </c>
      <c r="J48" s="241"/>
    </row>
  </sheetData>
  <sheetProtection sheet="1" objects="1" scenarios="1"/>
  <hyperlinks>
    <hyperlink ref="Y1" location="Índice!A1" display="Índice!A1"/>
  </hyperlinks>
  <printOptions horizontalCentered="1" verticalCentered="1" gridLinesSet="0"/>
  <pageMargins left="0.15748031496062992" right="0.15748031496062992" top="0.19685039370078741" bottom="0.19685039370078741" header="0" footer="0.39370078740157483"/>
  <pageSetup orientation="landscape" r:id="rId1"/>
  <headerFooter scaleWithDoc="0" alignWithMargins="0">
    <oddHeader xml:space="preserve">&amp;L&amp;"Arial,Normal"&amp;10&amp;K000080INEGI. Anuario estadístico y geográfico por entidad federativa 2019. </oddHeader>
  </headerFooter>
  <colBreaks count="1" manualBreakCount="1">
    <brk id="14" max="48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"/>
  <sheetViews>
    <sheetView showGridLines="0" showRowColHeaders="0" zoomScale="130" zoomScaleNormal="130" workbookViewId="0"/>
  </sheetViews>
  <sheetFormatPr baseColWidth="10" defaultColWidth="0" defaultRowHeight="11.25" customHeight="1" zeroHeight="1"/>
  <cols>
    <col min="1" max="1" width="17.7109375" style="253" customWidth="1"/>
    <col min="2" max="2" width="4.28515625" style="253" customWidth="1"/>
    <col min="3" max="3" width="4.7109375" style="253" customWidth="1"/>
    <col min="4" max="5" width="4.85546875" style="253" customWidth="1"/>
    <col min="6" max="6" width="4.7109375" style="253" customWidth="1"/>
    <col min="7" max="7" width="4.42578125" style="253" customWidth="1"/>
    <col min="8" max="8" width="4.7109375" style="253" customWidth="1"/>
    <col min="9" max="9" width="4.5703125" style="253" customWidth="1"/>
    <col min="10" max="10" width="4.7109375" style="253" customWidth="1"/>
    <col min="11" max="11" width="4.5703125" style="253" customWidth="1"/>
    <col min="12" max="13" width="5.28515625" style="253" customWidth="1"/>
    <col min="14" max="14" width="5.140625" style="253" customWidth="1"/>
    <col min="15" max="15" width="4.7109375" style="253" customWidth="1"/>
    <col min="16" max="16" width="5.85546875" style="253" customWidth="1"/>
    <col min="17" max="17" width="5.5703125" style="253" customWidth="1"/>
    <col min="18" max="20" width="5.42578125" style="253" customWidth="1"/>
    <col min="21" max="21" width="5.28515625" style="253" customWidth="1"/>
    <col min="22" max="22" width="5.42578125" style="253" customWidth="1"/>
    <col min="23" max="23" width="5.28515625" style="253" customWidth="1"/>
    <col min="24" max="24" width="5.140625" style="253" customWidth="1"/>
    <col min="25" max="25" width="0.7109375" style="253" customWidth="1"/>
    <col min="26" max="26" width="0.85546875" style="253" customWidth="1"/>
    <col min="27" max="16384" width="9.28515625" style="253" hidden="1"/>
  </cols>
  <sheetData>
    <row r="1" spans="1:24" s="243" customFormat="1" ht="12" customHeight="1">
      <c r="A1" s="242" t="s">
        <v>148</v>
      </c>
      <c r="D1" s="244"/>
      <c r="H1" s="245"/>
      <c r="I1" s="245"/>
      <c r="J1" s="245"/>
      <c r="K1" s="245"/>
      <c r="L1" s="245"/>
      <c r="M1" s="245"/>
      <c r="N1" s="245"/>
      <c r="O1" s="246"/>
      <c r="P1" s="246"/>
      <c r="Q1" s="246"/>
      <c r="R1" s="246"/>
      <c r="S1" s="247"/>
      <c r="T1" s="247"/>
      <c r="U1" s="247"/>
      <c r="V1" s="247"/>
      <c r="W1" s="247"/>
      <c r="X1" s="247" t="s">
        <v>149</v>
      </c>
    </row>
    <row r="2" spans="1:24" s="243" customFormat="1" ht="12" customHeight="1">
      <c r="A2" s="248" t="s">
        <v>150</v>
      </c>
      <c r="B2" s="244"/>
      <c r="C2" s="244"/>
      <c r="D2" s="244"/>
      <c r="H2" s="249"/>
      <c r="I2" s="249"/>
      <c r="J2" s="249"/>
      <c r="K2" s="249"/>
      <c r="L2" s="249"/>
      <c r="M2" s="249"/>
      <c r="N2" s="249"/>
      <c r="O2" s="249"/>
      <c r="P2" s="249"/>
      <c r="Q2" s="249"/>
      <c r="R2" s="249"/>
      <c r="S2" s="249"/>
      <c r="T2" s="249"/>
      <c r="U2" s="249"/>
      <c r="V2" s="249"/>
      <c r="W2" s="249"/>
      <c r="X2" s="249"/>
    </row>
    <row r="3" spans="1:24" s="243" customFormat="1" ht="12" customHeight="1">
      <c r="A3" s="250" t="s">
        <v>35</v>
      </c>
      <c r="B3" s="244"/>
      <c r="C3" s="244"/>
      <c r="D3" s="244"/>
      <c r="S3" s="251"/>
      <c r="T3" s="251"/>
      <c r="U3" s="251"/>
      <c r="V3" s="251"/>
      <c r="W3" s="251"/>
      <c r="X3" s="251"/>
    </row>
    <row r="4" spans="1:24" ht="3" customHeight="1">
      <c r="A4" s="252"/>
      <c r="B4" s="252"/>
      <c r="C4" s="252"/>
      <c r="D4" s="252"/>
      <c r="E4" s="252"/>
      <c r="F4" s="252"/>
      <c r="G4" s="252"/>
      <c r="H4" s="252"/>
      <c r="I4" s="252"/>
      <c r="J4" s="252"/>
      <c r="K4" s="252"/>
      <c r="L4" s="252"/>
      <c r="M4" s="252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</row>
    <row r="5" spans="1:24" ht="3" customHeight="1">
      <c r="A5" s="250"/>
      <c r="B5" s="250"/>
      <c r="C5" s="250"/>
      <c r="D5" s="250"/>
    </row>
    <row r="6" spans="1:24" s="259" customFormat="1" ht="9" customHeight="1">
      <c r="A6" s="254" t="s">
        <v>151</v>
      </c>
      <c r="B6" s="255">
        <v>1996</v>
      </c>
      <c r="C6" s="255">
        <v>1997</v>
      </c>
      <c r="D6" s="256">
        <v>1998</v>
      </c>
      <c r="E6" s="255">
        <v>1999</v>
      </c>
      <c r="F6" s="257">
        <v>2000</v>
      </c>
      <c r="G6" s="258">
        <v>2001</v>
      </c>
      <c r="H6" s="257">
        <v>2002</v>
      </c>
      <c r="I6" s="257">
        <v>2003</v>
      </c>
      <c r="J6" s="257">
        <v>2004</v>
      </c>
      <c r="K6" s="257">
        <v>2005</v>
      </c>
      <c r="L6" s="257">
        <v>2006</v>
      </c>
      <c r="M6" s="257">
        <v>2007</v>
      </c>
      <c r="N6" s="257">
        <v>2008</v>
      </c>
      <c r="O6" s="257">
        <v>2009</v>
      </c>
      <c r="P6" s="257">
        <v>2010</v>
      </c>
      <c r="Q6" s="257">
        <v>2011</v>
      </c>
      <c r="R6" s="257">
        <v>2012</v>
      </c>
      <c r="S6" s="257">
        <v>2013</v>
      </c>
      <c r="T6" s="257">
        <v>2014</v>
      </c>
      <c r="U6" s="257">
        <v>2015</v>
      </c>
      <c r="V6" s="257">
        <v>2016</v>
      </c>
      <c r="W6" s="257">
        <v>2017</v>
      </c>
      <c r="X6" s="257">
        <v>2018</v>
      </c>
    </row>
    <row r="7" spans="1:24" ht="3" customHeight="1">
      <c r="A7" s="252"/>
      <c r="B7" s="260"/>
      <c r="C7" s="252"/>
      <c r="D7" s="260"/>
      <c r="E7" s="252"/>
      <c r="F7" s="252"/>
      <c r="G7" s="252"/>
      <c r="H7" s="252"/>
      <c r="I7" s="252"/>
      <c r="J7" s="252"/>
      <c r="K7" s="252"/>
      <c r="L7" s="252"/>
      <c r="M7" s="252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</row>
    <row r="8" spans="1:24" ht="3" customHeight="1">
      <c r="A8" s="250"/>
      <c r="B8" s="250"/>
      <c r="D8" s="261"/>
    </row>
    <row r="9" spans="1:24" s="264" customFormat="1" ht="9" customHeight="1">
      <c r="A9" s="262" t="s">
        <v>1</v>
      </c>
      <c r="B9" s="263">
        <f>SUM(B11:B43)</f>
        <v>861.00000000000023</v>
      </c>
      <c r="C9" s="263">
        <f>SUM(C11:C43)</f>
        <v>2520</v>
      </c>
      <c r="D9" s="263">
        <f>SUM(D11:D43)+0.2</f>
        <v>3266.6060000000002</v>
      </c>
      <c r="E9" s="263">
        <f>SUM(E11:E43)-0.4</f>
        <v>6968.8165000000026</v>
      </c>
      <c r="F9" s="263">
        <f t="shared" ref="F9:G9" si="0">SUM(F11:F43)</f>
        <v>4840.6000000000004</v>
      </c>
      <c r="G9" s="263">
        <f t="shared" si="0"/>
        <v>825.3</v>
      </c>
      <c r="H9" s="263">
        <f>SUM(H11:H43)</f>
        <v>4044.5</v>
      </c>
      <c r="I9" s="263">
        <f>SUM(I11:I43)</f>
        <v>1764.8</v>
      </c>
      <c r="J9" s="263">
        <f>SUM(J11:J43)</f>
        <v>1863.3000000000004</v>
      </c>
      <c r="K9" s="263">
        <f>SUM(K11:K43)-2.8</f>
        <v>8529.6</v>
      </c>
      <c r="L9" s="263">
        <f>SUM(L11:L43)-2.1</f>
        <v>19766.300000000003</v>
      </c>
      <c r="M9" s="263">
        <f>SUM(M11:M43)-0.1</f>
        <v>29096</v>
      </c>
      <c r="N9" s="263">
        <f>SUM(N11:N43)-0.2</f>
        <v>17495.099999999999</v>
      </c>
      <c r="O9" s="263">
        <f>SUM(O11:O43)+0.1</f>
        <v>5531.6</v>
      </c>
      <c r="P9" s="263">
        <f>SUM(P11:P43)+0.1</f>
        <v>24137.399999999998</v>
      </c>
      <c r="Q9" s="263">
        <f>SUM(Q11:Q43)+0.1</f>
        <v>41816.200000000004</v>
      </c>
      <c r="R9" s="263">
        <f>SUM(R11:R43)+0.1</f>
        <v>16563.899999999998</v>
      </c>
      <c r="S9" s="263">
        <f>SUM(S11:S43)+18.5</f>
        <v>21751.999999999996</v>
      </c>
      <c r="T9" s="263">
        <f>SUM(T11:T43)+0.4</f>
        <v>36573.599999999999</v>
      </c>
      <c r="U9" s="263">
        <f>SUM(U11:U43)</f>
        <v>16420.5</v>
      </c>
      <c r="V9" s="263">
        <f>SUM(V11:V43)</f>
        <v>11149.9525381</v>
      </c>
      <c r="W9" s="263">
        <f>SUM(W11:W43)+0.1</f>
        <v>28600.899999999994</v>
      </c>
      <c r="X9" s="263">
        <f>SUM(X11:X43)</f>
        <v>26093.199999999997</v>
      </c>
    </row>
    <row r="10" spans="1:24" s="264" customFormat="1" ht="3.95" customHeight="1">
      <c r="A10" s="262"/>
      <c r="B10" s="265"/>
      <c r="C10" s="265"/>
      <c r="D10" s="266"/>
      <c r="E10" s="266"/>
      <c r="F10" s="266"/>
      <c r="G10" s="266"/>
      <c r="H10" s="266"/>
      <c r="I10" s="266"/>
      <c r="J10" s="266"/>
      <c r="K10" s="266"/>
      <c r="L10" s="266"/>
      <c r="M10" s="266"/>
      <c r="N10" s="266"/>
      <c r="O10" s="266"/>
      <c r="P10" s="266"/>
      <c r="Q10" s="266"/>
      <c r="R10" s="266"/>
      <c r="S10" s="266"/>
      <c r="T10" s="266"/>
      <c r="U10" s="266"/>
      <c r="V10" s="266"/>
      <c r="W10" s="266"/>
      <c r="X10" s="266"/>
    </row>
    <row r="11" spans="1:24" s="270" customFormat="1" ht="9" customHeight="1">
      <c r="A11" s="267" t="s">
        <v>2</v>
      </c>
      <c r="B11" s="268">
        <v>0</v>
      </c>
      <c r="C11" s="268">
        <v>5.5</v>
      </c>
      <c r="D11" s="269">
        <v>5.66</v>
      </c>
      <c r="E11" s="269">
        <v>6.5430000000000001</v>
      </c>
      <c r="F11" s="269">
        <v>15.6</v>
      </c>
      <c r="G11" s="269">
        <v>0</v>
      </c>
      <c r="H11" s="269">
        <v>0</v>
      </c>
      <c r="I11" s="269">
        <v>0</v>
      </c>
      <c r="J11" s="269">
        <v>0</v>
      </c>
      <c r="K11" s="269">
        <v>0</v>
      </c>
      <c r="L11" s="269">
        <v>0</v>
      </c>
      <c r="M11" s="269">
        <v>0</v>
      </c>
      <c r="N11" s="269">
        <v>134.9</v>
      </c>
      <c r="O11" s="269">
        <v>0</v>
      </c>
      <c r="P11" s="269">
        <v>0</v>
      </c>
      <c r="Q11" s="269">
        <v>0</v>
      </c>
      <c r="R11" s="269">
        <v>22.6</v>
      </c>
      <c r="S11" s="269">
        <v>0</v>
      </c>
      <c r="T11" s="269">
        <v>0</v>
      </c>
      <c r="U11" s="269">
        <v>0</v>
      </c>
      <c r="V11" s="269">
        <v>0</v>
      </c>
      <c r="W11" s="269">
        <v>0</v>
      </c>
      <c r="X11" s="269">
        <v>0</v>
      </c>
    </row>
    <row r="12" spans="1:24" s="270" customFormat="1" ht="9" customHeight="1">
      <c r="A12" s="267" t="s">
        <v>3</v>
      </c>
      <c r="B12" s="268">
        <v>4.5</v>
      </c>
      <c r="C12" s="268">
        <v>11.9</v>
      </c>
      <c r="D12" s="269">
        <v>81.756</v>
      </c>
      <c r="E12" s="269">
        <v>0.1</v>
      </c>
      <c r="F12" s="269">
        <v>3.6</v>
      </c>
      <c r="G12" s="269">
        <v>5.3</v>
      </c>
      <c r="H12" s="269">
        <v>3.3</v>
      </c>
      <c r="I12" s="269">
        <v>0</v>
      </c>
      <c r="J12" s="269">
        <v>0</v>
      </c>
      <c r="K12" s="269">
        <v>19.399999999999999</v>
      </c>
      <c r="L12" s="269">
        <v>0</v>
      </c>
      <c r="M12" s="269">
        <v>0</v>
      </c>
      <c r="N12" s="269">
        <v>0</v>
      </c>
      <c r="O12" s="269">
        <v>0</v>
      </c>
      <c r="P12" s="269">
        <v>2451.9</v>
      </c>
      <c r="Q12" s="269">
        <v>0</v>
      </c>
      <c r="R12" s="269">
        <v>0</v>
      </c>
      <c r="S12" s="269">
        <v>0</v>
      </c>
      <c r="T12" s="269">
        <v>44.4</v>
      </c>
      <c r="U12" s="269">
        <v>44.8</v>
      </c>
      <c r="V12" s="269">
        <v>24.732748000000001</v>
      </c>
      <c r="W12" s="269">
        <v>9.9</v>
      </c>
      <c r="X12" s="269">
        <v>36.6</v>
      </c>
    </row>
    <row r="13" spans="1:24" s="270" customFormat="1" ht="9" customHeight="1">
      <c r="A13" s="267" t="s">
        <v>4</v>
      </c>
      <c r="B13" s="268">
        <v>12.5</v>
      </c>
      <c r="C13" s="268">
        <v>20</v>
      </c>
      <c r="D13" s="269">
        <v>95.67</v>
      </c>
      <c r="E13" s="269">
        <v>3.0345</v>
      </c>
      <c r="F13" s="269">
        <v>4.7</v>
      </c>
      <c r="G13" s="269">
        <v>1.1000000000000001</v>
      </c>
      <c r="H13" s="269">
        <v>196</v>
      </c>
      <c r="I13" s="269">
        <v>42</v>
      </c>
      <c r="J13" s="269">
        <v>310.2</v>
      </c>
      <c r="K13" s="269">
        <v>0</v>
      </c>
      <c r="L13" s="269">
        <v>542.4</v>
      </c>
      <c r="M13" s="269">
        <v>380.7</v>
      </c>
      <c r="N13" s="269">
        <v>311.7</v>
      </c>
      <c r="O13" s="269">
        <v>584.79999999999995</v>
      </c>
      <c r="P13" s="269">
        <v>100</v>
      </c>
      <c r="Q13" s="269">
        <v>0</v>
      </c>
      <c r="R13" s="269">
        <v>318.39999999999998</v>
      </c>
      <c r="S13" s="269">
        <v>1020.5</v>
      </c>
      <c r="T13" s="269">
        <v>2123.8000000000002</v>
      </c>
      <c r="U13" s="269">
        <v>1280.3</v>
      </c>
      <c r="V13" s="269">
        <v>1177.5822258999999</v>
      </c>
      <c r="W13" s="269">
        <v>888.4</v>
      </c>
      <c r="X13" s="269">
        <v>848</v>
      </c>
    </row>
    <row r="14" spans="1:24" s="270" customFormat="1" ht="9" customHeight="1">
      <c r="A14" s="271" t="s">
        <v>5</v>
      </c>
      <c r="B14" s="272">
        <v>0</v>
      </c>
      <c r="C14" s="272">
        <v>0</v>
      </c>
      <c r="D14" s="273">
        <v>1.36</v>
      </c>
      <c r="E14" s="273">
        <v>0.1</v>
      </c>
      <c r="F14" s="273">
        <v>0</v>
      </c>
      <c r="G14" s="273">
        <v>0</v>
      </c>
      <c r="H14" s="273">
        <v>287.39999999999998</v>
      </c>
      <c r="I14" s="273">
        <v>0</v>
      </c>
      <c r="J14" s="273">
        <v>0</v>
      </c>
      <c r="K14" s="273">
        <v>0</v>
      </c>
      <c r="L14" s="273">
        <v>0</v>
      </c>
      <c r="M14" s="273">
        <v>47.5</v>
      </c>
      <c r="N14" s="273">
        <v>0</v>
      </c>
      <c r="O14" s="273">
        <v>0</v>
      </c>
      <c r="P14" s="273">
        <v>0</v>
      </c>
      <c r="Q14" s="273">
        <v>73.8</v>
      </c>
      <c r="R14" s="273">
        <v>317.39999999999998</v>
      </c>
      <c r="S14" s="273">
        <v>215</v>
      </c>
      <c r="T14" s="273">
        <v>537.29999999999995</v>
      </c>
      <c r="U14" s="273">
        <v>29.4</v>
      </c>
      <c r="V14" s="273">
        <v>453.338977</v>
      </c>
      <c r="W14" s="273">
        <v>129.19999999999999</v>
      </c>
      <c r="X14" s="273">
        <v>406.6</v>
      </c>
    </row>
    <row r="15" spans="1:24" s="270" customFormat="1" ht="9" customHeight="1">
      <c r="A15" s="267" t="s">
        <v>6</v>
      </c>
      <c r="B15" s="268">
        <v>39.799999999999997</v>
      </c>
      <c r="C15" s="268">
        <v>12.6</v>
      </c>
      <c r="D15" s="269">
        <v>31.1</v>
      </c>
      <c r="E15" s="269">
        <v>8.1449999999999996</v>
      </c>
      <c r="F15" s="269">
        <v>93</v>
      </c>
      <c r="G15" s="269">
        <v>0</v>
      </c>
      <c r="H15" s="269">
        <v>0</v>
      </c>
      <c r="I15" s="269">
        <v>0</v>
      </c>
      <c r="J15" s="269">
        <v>30.2</v>
      </c>
      <c r="K15" s="269">
        <v>0</v>
      </c>
      <c r="L15" s="269">
        <v>0</v>
      </c>
      <c r="M15" s="269">
        <v>15.1</v>
      </c>
      <c r="N15" s="269">
        <v>0</v>
      </c>
      <c r="O15" s="269">
        <v>0</v>
      </c>
      <c r="P15" s="269">
        <v>392.7</v>
      </c>
      <c r="Q15" s="269">
        <v>204.1</v>
      </c>
      <c r="R15" s="269">
        <v>852.4</v>
      </c>
      <c r="S15" s="269">
        <v>66.5</v>
      </c>
      <c r="T15" s="269">
        <v>18.399999999999999</v>
      </c>
      <c r="U15" s="269">
        <v>38.700000000000003</v>
      </c>
      <c r="V15" s="269">
        <v>46.8080365</v>
      </c>
      <c r="W15" s="269">
        <v>77</v>
      </c>
      <c r="X15" s="269">
        <v>61.8</v>
      </c>
    </row>
    <row r="16" spans="1:24" s="270" customFormat="1" ht="9" customHeight="1">
      <c r="A16" s="267" t="s">
        <v>7</v>
      </c>
      <c r="B16" s="268">
        <v>0</v>
      </c>
      <c r="C16" s="268">
        <v>7.9</v>
      </c>
      <c r="D16" s="269">
        <v>0</v>
      </c>
      <c r="E16" s="269">
        <v>50.344999999999999</v>
      </c>
      <c r="F16" s="269">
        <v>11.8</v>
      </c>
      <c r="G16" s="269">
        <v>2.1</v>
      </c>
      <c r="H16" s="269">
        <v>1.6</v>
      </c>
      <c r="I16" s="269">
        <v>411.6</v>
      </c>
      <c r="J16" s="269">
        <v>0</v>
      </c>
      <c r="K16" s="269">
        <v>0</v>
      </c>
      <c r="L16" s="269">
        <v>45.9</v>
      </c>
      <c r="M16" s="269">
        <v>0</v>
      </c>
      <c r="N16" s="269">
        <v>0</v>
      </c>
      <c r="O16" s="269">
        <v>0</v>
      </c>
      <c r="P16" s="269">
        <v>0</v>
      </c>
      <c r="Q16" s="269">
        <v>233.2</v>
      </c>
      <c r="R16" s="269">
        <v>233.4</v>
      </c>
      <c r="S16" s="269">
        <v>60.1</v>
      </c>
      <c r="T16" s="269">
        <v>115.7</v>
      </c>
      <c r="U16" s="269">
        <v>265.89999999999998</v>
      </c>
      <c r="V16" s="269">
        <v>223.87232700000004</v>
      </c>
      <c r="W16" s="269">
        <v>403.6</v>
      </c>
      <c r="X16" s="269">
        <v>161.9</v>
      </c>
    </row>
    <row r="17" spans="1:24" s="270" customFormat="1" ht="9" customHeight="1">
      <c r="A17" s="267" t="s">
        <v>8</v>
      </c>
      <c r="B17" s="268">
        <v>0</v>
      </c>
      <c r="C17" s="268">
        <v>51.8</v>
      </c>
      <c r="D17" s="269">
        <v>1923</v>
      </c>
      <c r="E17" s="269">
        <v>353.1</v>
      </c>
      <c r="F17" s="269">
        <v>40</v>
      </c>
      <c r="G17" s="269">
        <v>41.2</v>
      </c>
      <c r="H17" s="269">
        <v>128</v>
      </c>
      <c r="I17" s="269">
        <v>44.9</v>
      </c>
      <c r="J17" s="269">
        <v>187.1</v>
      </c>
      <c r="K17" s="269">
        <v>2506.8000000000002</v>
      </c>
      <c r="L17" s="269">
        <v>900</v>
      </c>
      <c r="M17" s="269">
        <v>207.5</v>
      </c>
      <c r="N17" s="269">
        <v>328.5</v>
      </c>
      <c r="O17" s="269">
        <v>0</v>
      </c>
      <c r="P17" s="269">
        <v>821.9</v>
      </c>
      <c r="Q17" s="269">
        <v>3470.7</v>
      </c>
      <c r="R17" s="269">
        <v>5</v>
      </c>
      <c r="S17" s="269">
        <v>950.3</v>
      </c>
      <c r="T17" s="269">
        <v>1439.6</v>
      </c>
      <c r="U17" s="269">
        <v>880.5</v>
      </c>
      <c r="V17" s="269">
        <v>514.80160730000011</v>
      </c>
      <c r="W17" s="269">
        <v>3206.2</v>
      </c>
      <c r="X17" s="269">
        <v>2932.1</v>
      </c>
    </row>
    <row r="18" spans="1:24" s="270" customFormat="1" ht="9" customHeight="1">
      <c r="A18" s="271" t="s">
        <v>9</v>
      </c>
      <c r="B18" s="272">
        <v>182.3</v>
      </c>
      <c r="C18" s="272">
        <v>8.4</v>
      </c>
      <c r="D18" s="273">
        <v>30.26</v>
      </c>
      <c r="E18" s="273">
        <v>69.444999999999993</v>
      </c>
      <c r="F18" s="273">
        <v>79.599999999999994</v>
      </c>
      <c r="G18" s="273">
        <v>141.6</v>
      </c>
      <c r="H18" s="273">
        <v>221.9</v>
      </c>
      <c r="I18" s="273">
        <v>0</v>
      </c>
      <c r="J18" s="273">
        <v>44</v>
      </c>
      <c r="K18" s="273">
        <v>0</v>
      </c>
      <c r="L18" s="273">
        <v>163</v>
      </c>
      <c r="M18" s="273">
        <v>0</v>
      </c>
      <c r="N18" s="273">
        <v>444.2</v>
      </c>
      <c r="O18" s="273">
        <v>0</v>
      </c>
      <c r="P18" s="273">
        <v>0</v>
      </c>
      <c r="Q18" s="273">
        <v>0</v>
      </c>
      <c r="R18" s="273">
        <v>371.6</v>
      </c>
      <c r="S18" s="273">
        <v>456</v>
      </c>
      <c r="T18" s="273">
        <v>552.20000000000005</v>
      </c>
      <c r="U18" s="273">
        <v>360.4</v>
      </c>
      <c r="V18" s="273">
        <v>85.791499600000009</v>
      </c>
      <c r="W18" s="273">
        <v>152.9</v>
      </c>
      <c r="X18" s="273">
        <v>270.10000000000002</v>
      </c>
    </row>
    <row r="19" spans="1:24" s="270" customFormat="1" ht="9" customHeight="1">
      <c r="A19" s="267" t="s">
        <v>10</v>
      </c>
      <c r="B19" s="268">
        <v>0</v>
      </c>
      <c r="C19" s="268">
        <v>0</v>
      </c>
      <c r="D19" s="269">
        <v>0.1</v>
      </c>
      <c r="E19" s="269">
        <v>0.1</v>
      </c>
      <c r="F19" s="269">
        <v>0</v>
      </c>
      <c r="G19" s="269">
        <v>0</v>
      </c>
      <c r="H19" s="269">
        <v>0</v>
      </c>
      <c r="I19" s="269">
        <v>0</v>
      </c>
      <c r="J19" s="269">
        <v>0</v>
      </c>
      <c r="K19" s="269">
        <v>0</v>
      </c>
      <c r="L19" s="269">
        <v>0</v>
      </c>
      <c r="M19" s="269">
        <v>0</v>
      </c>
      <c r="N19" s="269">
        <v>0</v>
      </c>
      <c r="O19" s="269">
        <v>0</v>
      </c>
      <c r="P19" s="269">
        <v>107.7</v>
      </c>
      <c r="Q19" s="269">
        <v>0</v>
      </c>
      <c r="R19" s="269">
        <v>0</v>
      </c>
      <c r="S19" s="269">
        <v>0</v>
      </c>
      <c r="T19" s="269">
        <v>0</v>
      </c>
      <c r="U19" s="269">
        <v>0</v>
      </c>
      <c r="V19" s="269">
        <v>0</v>
      </c>
      <c r="W19" s="269">
        <v>1466</v>
      </c>
      <c r="X19" s="269">
        <v>897.1</v>
      </c>
    </row>
    <row r="20" spans="1:24" s="270" customFormat="1" ht="9" customHeight="1">
      <c r="A20" s="267" t="s">
        <v>11</v>
      </c>
      <c r="B20" s="268">
        <v>72.599999999999994</v>
      </c>
      <c r="C20" s="268">
        <v>32</v>
      </c>
      <c r="D20" s="269">
        <v>48.9</v>
      </c>
      <c r="E20" s="269">
        <v>54</v>
      </c>
      <c r="F20" s="269">
        <v>27.3</v>
      </c>
      <c r="G20" s="269">
        <v>0</v>
      </c>
      <c r="H20" s="269">
        <v>25.4</v>
      </c>
      <c r="I20" s="269">
        <v>12.8</v>
      </c>
      <c r="J20" s="269">
        <v>118</v>
      </c>
      <c r="K20" s="269">
        <v>0</v>
      </c>
      <c r="L20" s="269">
        <v>0</v>
      </c>
      <c r="M20" s="269">
        <v>0</v>
      </c>
      <c r="N20" s="269">
        <v>259.5</v>
      </c>
      <c r="O20" s="269">
        <v>0</v>
      </c>
      <c r="P20" s="269">
        <v>0</v>
      </c>
      <c r="Q20" s="269">
        <v>133.4</v>
      </c>
      <c r="R20" s="269">
        <v>87.7</v>
      </c>
      <c r="S20" s="269">
        <v>516.4</v>
      </c>
      <c r="T20" s="269">
        <v>457.2</v>
      </c>
      <c r="U20" s="269">
        <v>67.3</v>
      </c>
      <c r="V20" s="269">
        <v>119.8299075</v>
      </c>
      <c r="W20" s="269">
        <v>338.4</v>
      </c>
      <c r="X20" s="269">
        <v>767.8</v>
      </c>
    </row>
    <row r="21" spans="1:24" s="270" customFormat="1" ht="9" customHeight="1">
      <c r="A21" s="267" t="s">
        <v>12</v>
      </c>
      <c r="B21" s="268">
        <v>0</v>
      </c>
      <c r="C21" s="268">
        <v>39</v>
      </c>
      <c r="D21" s="269">
        <v>74.5</v>
      </c>
      <c r="E21" s="269">
        <v>0.1</v>
      </c>
      <c r="F21" s="269">
        <v>24.1</v>
      </c>
      <c r="G21" s="269">
        <v>44.4</v>
      </c>
      <c r="H21" s="269">
        <v>0</v>
      </c>
      <c r="I21" s="269">
        <v>27.7</v>
      </c>
      <c r="J21" s="269">
        <v>236.6</v>
      </c>
      <c r="K21" s="269">
        <v>0</v>
      </c>
      <c r="L21" s="269">
        <v>0</v>
      </c>
      <c r="M21" s="269">
        <v>0</v>
      </c>
      <c r="N21" s="269">
        <v>0</v>
      </c>
      <c r="O21" s="269">
        <v>0</v>
      </c>
      <c r="P21" s="269">
        <v>0</v>
      </c>
      <c r="Q21" s="269">
        <v>0</v>
      </c>
      <c r="R21" s="269">
        <v>13.6</v>
      </c>
      <c r="S21" s="269">
        <v>35.4</v>
      </c>
      <c r="T21" s="269">
        <v>0.3</v>
      </c>
      <c r="U21" s="269">
        <v>2.8</v>
      </c>
      <c r="V21" s="269">
        <v>0.3382</v>
      </c>
      <c r="W21" s="269">
        <v>1.2</v>
      </c>
      <c r="X21" s="269">
        <v>6.4</v>
      </c>
    </row>
    <row r="22" spans="1:24" s="270" customFormat="1" ht="9" customHeight="1">
      <c r="A22" s="271" t="s">
        <v>13</v>
      </c>
      <c r="B22" s="272">
        <v>5.0999999999999996</v>
      </c>
      <c r="C22" s="272">
        <v>1111.3</v>
      </c>
      <c r="D22" s="273">
        <v>120.5</v>
      </c>
      <c r="E22" s="273">
        <v>8</v>
      </c>
      <c r="F22" s="273">
        <v>9.6</v>
      </c>
      <c r="G22" s="273">
        <v>6.2</v>
      </c>
      <c r="H22" s="273">
        <v>20</v>
      </c>
      <c r="I22" s="273">
        <v>11.4</v>
      </c>
      <c r="J22" s="273">
        <v>5.9</v>
      </c>
      <c r="K22" s="273">
        <v>13</v>
      </c>
      <c r="L22" s="273">
        <v>100</v>
      </c>
      <c r="M22" s="273">
        <v>84.4</v>
      </c>
      <c r="N22" s="273">
        <v>5.9</v>
      </c>
      <c r="O22" s="273">
        <v>19</v>
      </c>
      <c r="P22" s="273">
        <v>73.599999999999994</v>
      </c>
      <c r="Q22" s="273">
        <v>9.3000000000000007</v>
      </c>
      <c r="R22" s="273">
        <v>304.2</v>
      </c>
      <c r="S22" s="273">
        <v>3598.7</v>
      </c>
      <c r="T22" s="273">
        <v>9384.7999999999993</v>
      </c>
      <c r="U22" s="273">
        <v>837.5</v>
      </c>
      <c r="V22" s="273">
        <v>987.77275709999992</v>
      </c>
      <c r="W22" s="273">
        <v>3373.7</v>
      </c>
      <c r="X22" s="273">
        <v>2124.6</v>
      </c>
    </row>
    <row r="23" spans="1:24" s="270" customFormat="1" ht="9" customHeight="1">
      <c r="A23" s="267" t="s">
        <v>14</v>
      </c>
      <c r="B23" s="268">
        <v>0</v>
      </c>
      <c r="C23" s="268">
        <v>13.5</v>
      </c>
      <c r="D23" s="269">
        <v>24.5</v>
      </c>
      <c r="E23" s="269">
        <v>507.44499999999999</v>
      </c>
      <c r="F23" s="269">
        <v>0</v>
      </c>
      <c r="G23" s="269">
        <v>0</v>
      </c>
      <c r="H23" s="269">
        <v>0</v>
      </c>
      <c r="I23" s="269">
        <v>0</v>
      </c>
      <c r="J23" s="269">
        <v>0</v>
      </c>
      <c r="K23" s="269">
        <v>293.60000000000002</v>
      </c>
      <c r="L23" s="269">
        <v>200</v>
      </c>
      <c r="M23" s="269">
        <v>1346.7</v>
      </c>
      <c r="N23" s="269">
        <v>0</v>
      </c>
      <c r="O23" s="269">
        <v>400.1</v>
      </c>
      <c r="P23" s="269">
        <v>300</v>
      </c>
      <c r="Q23" s="269">
        <v>559.5</v>
      </c>
      <c r="R23" s="269">
        <v>538.9</v>
      </c>
      <c r="S23" s="269">
        <v>394.7</v>
      </c>
      <c r="T23" s="269">
        <v>480.8</v>
      </c>
      <c r="U23" s="269">
        <v>5.2</v>
      </c>
      <c r="V23" s="269">
        <v>22.274429000000001</v>
      </c>
      <c r="W23" s="269">
        <v>69.5</v>
      </c>
      <c r="X23" s="269">
        <v>48.3</v>
      </c>
    </row>
    <row r="24" spans="1:24" s="270" customFormat="1" ht="9" customHeight="1">
      <c r="A24" s="267" t="s">
        <v>15</v>
      </c>
      <c r="B24" s="268">
        <v>1.6</v>
      </c>
      <c r="C24" s="268">
        <v>30.5</v>
      </c>
      <c r="D24" s="269">
        <v>11.3</v>
      </c>
      <c r="E24" s="269">
        <v>33.445</v>
      </c>
      <c r="F24" s="269">
        <v>8.6</v>
      </c>
      <c r="G24" s="269">
        <v>0</v>
      </c>
      <c r="H24" s="269">
        <v>0</v>
      </c>
      <c r="I24" s="269">
        <v>133.1</v>
      </c>
      <c r="J24" s="269">
        <v>208.4</v>
      </c>
      <c r="K24" s="269">
        <v>0</v>
      </c>
      <c r="L24" s="269">
        <v>124.1</v>
      </c>
      <c r="M24" s="269">
        <v>56</v>
      </c>
      <c r="N24" s="269">
        <v>0</v>
      </c>
      <c r="O24" s="269">
        <v>0</v>
      </c>
      <c r="P24" s="269">
        <v>0</v>
      </c>
      <c r="Q24" s="269">
        <v>41.7</v>
      </c>
      <c r="R24" s="269">
        <v>411.6</v>
      </c>
      <c r="S24" s="269">
        <v>191.8</v>
      </c>
      <c r="T24" s="269">
        <v>95.8</v>
      </c>
      <c r="U24" s="269">
        <v>29.7</v>
      </c>
      <c r="V24" s="269">
        <v>192.9067641</v>
      </c>
      <c r="W24" s="269">
        <v>155.30000000000001</v>
      </c>
      <c r="X24" s="269">
        <v>385.9</v>
      </c>
    </row>
    <row r="25" spans="1:24" s="270" customFormat="1" ht="9" customHeight="1">
      <c r="A25" s="267" t="s">
        <v>16</v>
      </c>
      <c r="B25" s="268">
        <v>0</v>
      </c>
      <c r="C25" s="268">
        <v>0</v>
      </c>
      <c r="D25" s="269">
        <v>65.7</v>
      </c>
      <c r="E25" s="269">
        <v>21.344999999999999</v>
      </c>
      <c r="F25" s="269">
        <v>160.6</v>
      </c>
      <c r="G25" s="269">
        <v>0</v>
      </c>
      <c r="H25" s="269">
        <v>0</v>
      </c>
      <c r="I25" s="269">
        <v>0</v>
      </c>
      <c r="J25" s="269">
        <v>0</v>
      </c>
      <c r="K25" s="269">
        <v>0</v>
      </c>
      <c r="L25" s="269">
        <v>0</v>
      </c>
      <c r="M25" s="269">
        <v>0</v>
      </c>
      <c r="N25" s="269">
        <v>0</v>
      </c>
      <c r="O25" s="269">
        <v>149.6</v>
      </c>
      <c r="P25" s="269">
        <v>271.8</v>
      </c>
      <c r="Q25" s="269">
        <v>164.3</v>
      </c>
      <c r="R25" s="269">
        <v>32.1</v>
      </c>
      <c r="S25" s="269">
        <v>0.2</v>
      </c>
      <c r="T25" s="269">
        <v>0</v>
      </c>
      <c r="U25" s="269">
        <v>60.1</v>
      </c>
      <c r="V25" s="269">
        <v>0</v>
      </c>
      <c r="W25" s="269">
        <v>1131.5</v>
      </c>
      <c r="X25" s="269">
        <v>303.10000000000002</v>
      </c>
    </row>
    <row r="26" spans="1:24" s="270" customFormat="1" ht="9" customHeight="1">
      <c r="A26" s="271" t="s">
        <v>17</v>
      </c>
      <c r="B26" s="272">
        <v>0</v>
      </c>
      <c r="C26" s="272">
        <v>39.5</v>
      </c>
      <c r="D26" s="273">
        <v>12</v>
      </c>
      <c r="E26" s="273">
        <v>58.746000000000002</v>
      </c>
      <c r="F26" s="273">
        <v>71.099999999999994</v>
      </c>
      <c r="G26" s="273">
        <v>0</v>
      </c>
      <c r="H26" s="273">
        <v>3.1</v>
      </c>
      <c r="I26" s="273">
        <v>10.6</v>
      </c>
      <c r="J26" s="273">
        <v>9.1999999999999993</v>
      </c>
      <c r="K26" s="273">
        <v>1.3</v>
      </c>
      <c r="L26" s="273">
        <v>0</v>
      </c>
      <c r="M26" s="273">
        <v>0</v>
      </c>
      <c r="N26" s="273">
        <v>0</v>
      </c>
      <c r="O26" s="273">
        <v>0</v>
      </c>
      <c r="P26" s="273">
        <v>1007.9</v>
      </c>
      <c r="Q26" s="273">
        <v>0</v>
      </c>
      <c r="R26" s="273">
        <v>0</v>
      </c>
      <c r="S26" s="273">
        <v>296.10000000000002</v>
      </c>
      <c r="T26" s="273">
        <v>196.4</v>
      </c>
      <c r="U26" s="273">
        <v>99.1</v>
      </c>
      <c r="V26" s="273">
        <v>127.7247194</v>
      </c>
      <c r="W26" s="273">
        <v>139.6</v>
      </c>
      <c r="X26" s="273">
        <v>291.39999999999998</v>
      </c>
    </row>
    <row r="27" spans="1:24" s="270" customFormat="1" ht="9" customHeight="1">
      <c r="A27" s="267" t="s">
        <v>18</v>
      </c>
      <c r="B27" s="268">
        <v>0</v>
      </c>
      <c r="C27" s="268">
        <v>0</v>
      </c>
      <c r="D27" s="269">
        <v>0</v>
      </c>
      <c r="E27" s="269">
        <v>57.4</v>
      </c>
      <c r="F27" s="269">
        <v>4.5</v>
      </c>
      <c r="G27" s="269">
        <v>0</v>
      </c>
      <c r="H27" s="269">
        <v>0</v>
      </c>
      <c r="I27" s="269">
        <v>0</v>
      </c>
      <c r="J27" s="269">
        <v>0</v>
      </c>
      <c r="K27" s="269">
        <v>0</v>
      </c>
      <c r="L27" s="269">
        <v>0</v>
      </c>
      <c r="M27" s="269">
        <v>0</v>
      </c>
      <c r="N27" s="269">
        <v>0</v>
      </c>
      <c r="O27" s="269">
        <v>0</v>
      </c>
      <c r="P27" s="269">
        <v>14.3</v>
      </c>
      <c r="Q27" s="269">
        <v>7.1</v>
      </c>
      <c r="R27" s="269">
        <v>98.7</v>
      </c>
      <c r="S27" s="269">
        <v>38.200000000000003</v>
      </c>
      <c r="T27" s="269">
        <v>84</v>
      </c>
      <c r="U27" s="269">
        <v>0</v>
      </c>
      <c r="V27" s="269">
        <v>9.5730020000000007</v>
      </c>
      <c r="W27" s="269">
        <v>2274.6999999999998</v>
      </c>
      <c r="X27" s="269">
        <v>1351.3</v>
      </c>
    </row>
    <row r="28" spans="1:24" s="270" customFormat="1" ht="9" customHeight="1">
      <c r="A28" s="267" t="s">
        <v>19</v>
      </c>
      <c r="B28" s="268">
        <v>0</v>
      </c>
      <c r="C28" s="268">
        <v>0</v>
      </c>
      <c r="D28" s="269">
        <v>4.9000000000000004</v>
      </c>
      <c r="E28" s="269">
        <v>2.7</v>
      </c>
      <c r="F28" s="269">
        <v>36.9</v>
      </c>
      <c r="G28" s="269">
        <v>6.1</v>
      </c>
      <c r="H28" s="269">
        <v>255.1</v>
      </c>
      <c r="I28" s="269">
        <v>75.7</v>
      </c>
      <c r="J28" s="269">
        <v>27.2</v>
      </c>
      <c r="K28" s="269">
        <v>0</v>
      </c>
      <c r="L28" s="269">
        <v>0</v>
      </c>
      <c r="M28" s="269">
        <v>0</v>
      </c>
      <c r="N28" s="269">
        <v>0</v>
      </c>
      <c r="O28" s="269">
        <v>0</v>
      </c>
      <c r="P28" s="269">
        <v>0</v>
      </c>
      <c r="Q28" s="269">
        <v>0</v>
      </c>
      <c r="R28" s="269">
        <v>0</v>
      </c>
      <c r="S28" s="269">
        <v>177.4</v>
      </c>
      <c r="T28" s="269">
        <v>0.6</v>
      </c>
      <c r="U28" s="269">
        <v>4.2</v>
      </c>
      <c r="V28" s="269">
        <v>0</v>
      </c>
      <c r="W28" s="269">
        <v>0</v>
      </c>
      <c r="X28" s="269">
        <v>398.5</v>
      </c>
    </row>
    <row r="29" spans="1:24" s="270" customFormat="1" ht="9" customHeight="1">
      <c r="A29" s="267" t="s">
        <v>20</v>
      </c>
      <c r="B29" s="268">
        <v>38</v>
      </c>
      <c r="C29" s="268">
        <v>6.1</v>
      </c>
      <c r="D29" s="269">
        <v>16.8</v>
      </c>
      <c r="E29" s="269">
        <v>28.6</v>
      </c>
      <c r="F29" s="269">
        <v>62</v>
      </c>
      <c r="G29" s="269">
        <v>0</v>
      </c>
      <c r="H29" s="269">
        <v>119.9</v>
      </c>
      <c r="I29" s="269">
        <v>14.5</v>
      </c>
      <c r="J29" s="269">
        <v>126.4</v>
      </c>
      <c r="K29" s="269">
        <v>434.6</v>
      </c>
      <c r="L29" s="269">
        <v>105.6</v>
      </c>
      <c r="M29" s="269">
        <v>44.4</v>
      </c>
      <c r="N29" s="269">
        <v>67.8</v>
      </c>
      <c r="O29" s="269">
        <v>0</v>
      </c>
      <c r="P29" s="269">
        <v>3097</v>
      </c>
      <c r="Q29" s="269">
        <v>2428.8000000000002</v>
      </c>
      <c r="R29" s="269">
        <v>2568.1</v>
      </c>
      <c r="S29" s="269">
        <v>1234.7</v>
      </c>
      <c r="T29" s="269">
        <v>120.4</v>
      </c>
      <c r="U29" s="269">
        <v>413.4</v>
      </c>
      <c r="V29" s="269">
        <v>0</v>
      </c>
      <c r="W29" s="269">
        <v>0</v>
      </c>
      <c r="X29" s="269">
        <v>0</v>
      </c>
    </row>
    <row r="30" spans="1:24" s="270" customFormat="1" ht="9" customHeight="1">
      <c r="A30" s="271" t="s">
        <v>21</v>
      </c>
      <c r="B30" s="272">
        <v>0</v>
      </c>
      <c r="C30" s="272">
        <v>924.2</v>
      </c>
      <c r="D30" s="273">
        <v>39.4</v>
      </c>
      <c r="E30" s="273">
        <v>1129.9000000000001</v>
      </c>
      <c r="F30" s="273">
        <v>0</v>
      </c>
      <c r="G30" s="273">
        <v>0</v>
      </c>
      <c r="H30" s="273">
        <v>32.700000000000003</v>
      </c>
      <c r="I30" s="273">
        <v>392</v>
      </c>
      <c r="J30" s="273">
        <v>37.4</v>
      </c>
      <c r="K30" s="273">
        <v>742.1</v>
      </c>
      <c r="L30" s="273">
        <v>591</v>
      </c>
      <c r="M30" s="273">
        <v>79.900000000000006</v>
      </c>
      <c r="N30" s="273">
        <v>606.1</v>
      </c>
      <c r="O30" s="273">
        <v>158.6</v>
      </c>
      <c r="P30" s="273">
        <v>391.7</v>
      </c>
      <c r="Q30" s="273">
        <v>1008.9</v>
      </c>
      <c r="R30" s="273">
        <v>1615.3</v>
      </c>
      <c r="S30" s="273">
        <v>1044.8</v>
      </c>
      <c r="T30" s="273">
        <v>1176.7</v>
      </c>
      <c r="U30" s="273">
        <v>259.3</v>
      </c>
      <c r="V30" s="273">
        <v>140.3035241</v>
      </c>
      <c r="W30" s="273">
        <v>5802.5</v>
      </c>
      <c r="X30" s="273">
        <v>3713.7</v>
      </c>
    </row>
    <row r="31" spans="1:24" s="270" customFormat="1" ht="9" customHeight="1">
      <c r="A31" s="267" t="s">
        <v>22</v>
      </c>
      <c r="B31" s="268">
        <v>0</v>
      </c>
      <c r="C31" s="268">
        <v>21.9</v>
      </c>
      <c r="D31" s="269">
        <v>29.6</v>
      </c>
      <c r="E31" s="269">
        <v>1716.9</v>
      </c>
      <c r="F31" s="269">
        <v>6.9</v>
      </c>
      <c r="G31" s="269">
        <v>0</v>
      </c>
      <c r="H31" s="269">
        <v>33.299999999999997</v>
      </c>
      <c r="I31" s="269">
        <v>8.8000000000000007</v>
      </c>
      <c r="J31" s="269">
        <v>0.3</v>
      </c>
      <c r="K31" s="269">
        <v>11.4</v>
      </c>
      <c r="L31" s="269">
        <v>544</v>
      </c>
      <c r="M31" s="269">
        <v>245.3</v>
      </c>
      <c r="N31" s="269">
        <v>53.1</v>
      </c>
      <c r="O31" s="269">
        <v>0</v>
      </c>
      <c r="P31" s="269">
        <v>35.700000000000003</v>
      </c>
      <c r="Q31" s="269">
        <v>69.900000000000006</v>
      </c>
      <c r="R31" s="269">
        <v>276.5</v>
      </c>
      <c r="S31" s="269">
        <v>343.7</v>
      </c>
      <c r="T31" s="269">
        <v>57.3</v>
      </c>
      <c r="U31" s="269">
        <v>77.599999999999994</v>
      </c>
      <c r="V31" s="269">
        <v>137.407263</v>
      </c>
      <c r="W31" s="269">
        <v>1670.6</v>
      </c>
      <c r="X31" s="269">
        <v>1014.7</v>
      </c>
    </row>
    <row r="32" spans="1:24" s="270" customFormat="1" ht="9" customHeight="1">
      <c r="A32" s="267" t="s">
        <v>23</v>
      </c>
      <c r="B32" s="268">
        <v>0</v>
      </c>
      <c r="C32" s="268">
        <v>23.1</v>
      </c>
      <c r="D32" s="269">
        <v>4.7</v>
      </c>
      <c r="E32" s="269">
        <v>6.3</v>
      </c>
      <c r="F32" s="269">
        <v>9.1</v>
      </c>
      <c r="G32" s="269">
        <v>2.9</v>
      </c>
      <c r="H32" s="269">
        <v>0</v>
      </c>
      <c r="I32" s="269">
        <v>0</v>
      </c>
      <c r="J32" s="269">
        <v>11.4</v>
      </c>
      <c r="K32" s="269">
        <v>0</v>
      </c>
      <c r="L32" s="269">
        <v>0</v>
      </c>
      <c r="M32" s="269">
        <v>0</v>
      </c>
      <c r="N32" s="269">
        <v>0</v>
      </c>
      <c r="O32" s="269">
        <v>0</v>
      </c>
      <c r="P32" s="269">
        <v>90.8</v>
      </c>
      <c r="Q32" s="269">
        <v>126.5</v>
      </c>
      <c r="R32" s="269">
        <v>46.5</v>
      </c>
      <c r="S32" s="269">
        <v>0</v>
      </c>
      <c r="T32" s="269">
        <v>0</v>
      </c>
      <c r="U32" s="269">
        <v>0</v>
      </c>
      <c r="V32" s="269">
        <v>0</v>
      </c>
      <c r="W32" s="269">
        <v>0</v>
      </c>
      <c r="X32" s="269">
        <v>0</v>
      </c>
    </row>
    <row r="33" spans="1:24" s="270" customFormat="1" ht="9" customHeight="1">
      <c r="A33" s="267" t="s">
        <v>24</v>
      </c>
      <c r="B33" s="268">
        <v>0</v>
      </c>
      <c r="C33" s="268">
        <v>0</v>
      </c>
      <c r="D33" s="269">
        <v>0</v>
      </c>
      <c r="E33" s="269">
        <v>10.6</v>
      </c>
      <c r="F33" s="269">
        <v>28.1</v>
      </c>
      <c r="G33" s="269">
        <v>16</v>
      </c>
      <c r="H33" s="269">
        <v>79.7</v>
      </c>
      <c r="I33" s="269">
        <v>2.1</v>
      </c>
      <c r="J33" s="269">
        <v>5.7</v>
      </c>
      <c r="K33" s="269">
        <v>449.4</v>
      </c>
      <c r="L33" s="269">
        <v>600</v>
      </c>
      <c r="M33" s="269">
        <v>782.7</v>
      </c>
      <c r="N33" s="269">
        <v>70.3</v>
      </c>
      <c r="O33" s="269">
        <v>0</v>
      </c>
      <c r="P33" s="269">
        <v>0</v>
      </c>
      <c r="Q33" s="269">
        <v>0</v>
      </c>
      <c r="R33" s="269">
        <v>14.9</v>
      </c>
      <c r="S33" s="269">
        <v>78.8</v>
      </c>
      <c r="T33" s="269">
        <v>442.4</v>
      </c>
      <c r="U33" s="269">
        <v>442</v>
      </c>
      <c r="V33" s="269">
        <v>120.36693339999999</v>
      </c>
      <c r="W33" s="269">
        <v>405.5</v>
      </c>
      <c r="X33" s="269">
        <v>517.1</v>
      </c>
    </row>
    <row r="34" spans="1:24" s="270" customFormat="1" ht="9" customHeight="1">
      <c r="A34" s="271" t="s">
        <v>25</v>
      </c>
      <c r="B34" s="272">
        <v>1.8</v>
      </c>
      <c r="C34" s="272">
        <v>54</v>
      </c>
      <c r="D34" s="273">
        <v>24.5</v>
      </c>
      <c r="E34" s="273">
        <v>14.3</v>
      </c>
      <c r="F34" s="273">
        <v>6.5</v>
      </c>
      <c r="G34" s="273">
        <v>23.7</v>
      </c>
      <c r="H34" s="273">
        <v>41.6</v>
      </c>
      <c r="I34" s="273">
        <v>0.1</v>
      </c>
      <c r="J34" s="273">
        <v>0</v>
      </c>
      <c r="K34" s="273">
        <v>0</v>
      </c>
      <c r="L34" s="273">
        <v>0</v>
      </c>
      <c r="M34" s="273">
        <v>176.2</v>
      </c>
      <c r="N34" s="273">
        <v>75.7</v>
      </c>
      <c r="O34" s="273">
        <v>0</v>
      </c>
      <c r="P34" s="273">
        <v>19.899999999999999</v>
      </c>
      <c r="Q34" s="273">
        <v>16.2</v>
      </c>
      <c r="R34" s="273">
        <v>95.7</v>
      </c>
      <c r="S34" s="273">
        <v>102.6</v>
      </c>
      <c r="T34" s="273">
        <v>97.6</v>
      </c>
      <c r="U34" s="274">
        <v>0</v>
      </c>
      <c r="V34" s="274">
        <v>0</v>
      </c>
      <c r="W34" s="274">
        <v>0</v>
      </c>
      <c r="X34" s="274">
        <v>0</v>
      </c>
    </row>
    <row r="35" spans="1:24" s="270" customFormat="1" ht="9" customHeight="1">
      <c r="A35" s="267" t="s">
        <v>26</v>
      </c>
      <c r="B35" s="268">
        <v>86.5</v>
      </c>
      <c r="C35" s="268">
        <v>0</v>
      </c>
      <c r="D35" s="269">
        <v>142.80000000000001</v>
      </c>
      <c r="E35" s="269">
        <v>51.3</v>
      </c>
      <c r="F35" s="269">
        <v>21.4</v>
      </c>
      <c r="G35" s="269">
        <v>0</v>
      </c>
      <c r="H35" s="269">
        <v>11.5</v>
      </c>
      <c r="I35" s="269">
        <v>20.3</v>
      </c>
      <c r="J35" s="269">
        <v>17.3</v>
      </c>
      <c r="K35" s="269">
        <v>0</v>
      </c>
      <c r="L35" s="269">
        <v>474.8</v>
      </c>
      <c r="M35" s="269">
        <v>103.7</v>
      </c>
      <c r="N35" s="269">
        <v>54.7</v>
      </c>
      <c r="O35" s="269">
        <v>191.8</v>
      </c>
      <c r="P35" s="269">
        <v>0</v>
      </c>
      <c r="Q35" s="269">
        <v>18.3</v>
      </c>
      <c r="R35" s="269">
        <v>28</v>
      </c>
      <c r="S35" s="269">
        <v>860.7</v>
      </c>
      <c r="T35" s="269">
        <v>702</v>
      </c>
      <c r="U35" s="269">
        <v>167</v>
      </c>
      <c r="V35" s="269">
        <v>79.077425999999988</v>
      </c>
      <c r="W35" s="269">
        <v>193.7</v>
      </c>
      <c r="X35" s="269">
        <v>1222.5999999999999</v>
      </c>
    </row>
    <row r="36" spans="1:24" s="270" customFormat="1" ht="9" customHeight="1">
      <c r="A36" s="267" t="s">
        <v>27</v>
      </c>
      <c r="B36" s="268">
        <v>26.3</v>
      </c>
      <c r="C36" s="268">
        <v>14</v>
      </c>
      <c r="D36" s="269">
        <v>116</v>
      </c>
      <c r="E36" s="269">
        <v>32.799999999999997</v>
      </c>
      <c r="F36" s="269">
        <v>22.4</v>
      </c>
      <c r="G36" s="269">
        <v>25.1</v>
      </c>
      <c r="H36" s="269">
        <v>310.8</v>
      </c>
      <c r="I36" s="269">
        <v>0</v>
      </c>
      <c r="J36" s="269">
        <v>0</v>
      </c>
      <c r="K36" s="269">
        <v>0</v>
      </c>
      <c r="L36" s="269">
        <v>0</v>
      </c>
      <c r="M36" s="269">
        <v>242.2</v>
      </c>
      <c r="N36" s="269">
        <v>290.8</v>
      </c>
      <c r="O36" s="269">
        <v>345</v>
      </c>
      <c r="P36" s="269">
        <v>67.7</v>
      </c>
      <c r="Q36" s="269">
        <v>13.1</v>
      </c>
      <c r="R36" s="269">
        <v>36.9</v>
      </c>
      <c r="S36" s="269">
        <v>0</v>
      </c>
      <c r="T36" s="269">
        <v>102.4</v>
      </c>
      <c r="U36" s="269">
        <v>419.6</v>
      </c>
      <c r="V36" s="269">
        <v>106.86431700000001</v>
      </c>
      <c r="W36" s="269">
        <v>297</v>
      </c>
      <c r="X36" s="269">
        <v>587.5</v>
      </c>
    </row>
    <row r="37" spans="1:24" s="270" customFormat="1" ht="9" customHeight="1">
      <c r="A37" s="267" t="s">
        <v>28</v>
      </c>
      <c r="B37" s="268">
        <v>0</v>
      </c>
      <c r="C37" s="268">
        <v>0</v>
      </c>
      <c r="D37" s="269">
        <v>4.5</v>
      </c>
      <c r="E37" s="269">
        <v>1009.4</v>
      </c>
      <c r="F37" s="269">
        <v>91.5</v>
      </c>
      <c r="G37" s="269">
        <v>0</v>
      </c>
      <c r="H37" s="269">
        <v>0</v>
      </c>
      <c r="I37" s="269">
        <v>0</v>
      </c>
      <c r="J37" s="269">
        <v>0</v>
      </c>
      <c r="K37" s="269">
        <v>0</v>
      </c>
      <c r="L37" s="269">
        <v>0</v>
      </c>
      <c r="M37" s="269">
        <v>471.5</v>
      </c>
      <c r="N37" s="269">
        <v>1114.5999999999999</v>
      </c>
      <c r="O37" s="269">
        <v>467.8</v>
      </c>
      <c r="P37" s="269">
        <v>1300.8</v>
      </c>
      <c r="Q37" s="269">
        <v>1682.2</v>
      </c>
      <c r="R37" s="269">
        <v>3815.6</v>
      </c>
      <c r="S37" s="269">
        <v>1506.4</v>
      </c>
      <c r="T37" s="269">
        <v>1201.2</v>
      </c>
      <c r="U37" s="269">
        <v>1012.5</v>
      </c>
      <c r="V37" s="269">
        <v>968.25518899999997</v>
      </c>
      <c r="W37" s="269">
        <v>34.1</v>
      </c>
      <c r="X37" s="269">
        <v>169.7</v>
      </c>
    </row>
    <row r="38" spans="1:24" s="270" customFormat="1" ht="9" customHeight="1">
      <c r="A38" s="271" t="s">
        <v>29</v>
      </c>
      <c r="B38" s="272">
        <v>146.80000000000001</v>
      </c>
      <c r="C38" s="272">
        <v>17.5</v>
      </c>
      <c r="D38" s="273">
        <v>30.6</v>
      </c>
      <c r="E38" s="273">
        <v>37.299999999999997</v>
      </c>
      <c r="F38" s="273">
        <v>81.900000000000006</v>
      </c>
      <c r="G38" s="273">
        <v>0</v>
      </c>
      <c r="H38" s="273">
        <v>4</v>
      </c>
      <c r="I38" s="273">
        <v>47.1</v>
      </c>
      <c r="J38" s="273">
        <v>33.4</v>
      </c>
      <c r="K38" s="273">
        <v>320</v>
      </c>
      <c r="L38" s="273">
        <v>162.30000000000001</v>
      </c>
      <c r="M38" s="273">
        <v>70</v>
      </c>
      <c r="N38" s="273">
        <v>233.8</v>
      </c>
      <c r="O38" s="273">
        <v>0</v>
      </c>
      <c r="P38" s="273">
        <v>372.7</v>
      </c>
      <c r="Q38" s="273">
        <v>215</v>
      </c>
      <c r="R38" s="273">
        <v>40.200000000000003</v>
      </c>
      <c r="S38" s="273">
        <v>295.3</v>
      </c>
      <c r="T38" s="273">
        <v>530.29999999999995</v>
      </c>
      <c r="U38" s="273">
        <v>254.6</v>
      </c>
      <c r="V38" s="273">
        <v>75.101250700000008</v>
      </c>
      <c r="W38" s="273">
        <v>132.80000000000001</v>
      </c>
      <c r="X38" s="273">
        <v>19.7</v>
      </c>
    </row>
    <row r="39" spans="1:24" s="270" customFormat="1" ht="9" customHeight="1">
      <c r="A39" s="267" t="s">
        <v>30</v>
      </c>
      <c r="B39" s="268">
        <v>0</v>
      </c>
      <c r="C39" s="268">
        <v>24.3</v>
      </c>
      <c r="D39" s="269">
        <v>10</v>
      </c>
      <c r="E39" s="269">
        <v>10.9</v>
      </c>
      <c r="F39" s="269">
        <v>3.3</v>
      </c>
      <c r="G39" s="269">
        <v>0</v>
      </c>
      <c r="H39" s="269">
        <v>11.6</v>
      </c>
      <c r="I39" s="269">
        <v>11.7</v>
      </c>
      <c r="J39" s="269">
        <v>0</v>
      </c>
      <c r="K39" s="269">
        <v>0</v>
      </c>
      <c r="L39" s="269">
        <v>0</v>
      </c>
      <c r="M39" s="269">
        <v>31.3</v>
      </c>
      <c r="N39" s="269">
        <v>0</v>
      </c>
      <c r="O39" s="269">
        <v>0</v>
      </c>
      <c r="P39" s="269">
        <v>0</v>
      </c>
      <c r="Q39" s="269">
        <v>0</v>
      </c>
      <c r="R39" s="269">
        <v>0</v>
      </c>
      <c r="S39" s="269">
        <v>0</v>
      </c>
      <c r="T39" s="269">
        <v>0</v>
      </c>
      <c r="U39" s="269">
        <v>0</v>
      </c>
      <c r="V39" s="269">
        <v>0</v>
      </c>
      <c r="W39" s="269">
        <v>82.7</v>
      </c>
      <c r="X39" s="269">
        <v>184.1</v>
      </c>
    </row>
    <row r="40" spans="1:24" s="270" customFormat="1" ht="9" customHeight="1">
      <c r="A40" s="267" t="s">
        <v>31</v>
      </c>
      <c r="B40" s="268">
        <v>5</v>
      </c>
      <c r="C40" s="268">
        <v>5.5</v>
      </c>
      <c r="D40" s="269">
        <v>18.5</v>
      </c>
      <c r="E40" s="269">
        <v>1590.4</v>
      </c>
      <c r="F40" s="269">
        <v>180.8</v>
      </c>
      <c r="G40" s="269">
        <v>16.8</v>
      </c>
      <c r="H40" s="269">
        <v>273.10000000000002</v>
      </c>
      <c r="I40" s="269">
        <v>44</v>
      </c>
      <c r="J40" s="269">
        <v>64.3</v>
      </c>
      <c r="K40" s="269">
        <v>1273.9000000000001</v>
      </c>
      <c r="L40" s="269">
        <v>1754</v>
      </c>
      <c r="M40" s="269">
        <v>0</v>
      </c>
      <c r="N40" s="269">
        <v>1662.4</v>
      </c>
      <c r="O40" s="269">
        <v>2826.5</v>
      </c>
      <c r="P40" s="269">
        <v>2868.7</v>
      </c>
      <c r="Q40" s="269">
        <v>3417.7</v>
      </c>
      <c r="R40" s="269">
        <v>2988.2</v>
      </c>
      <c r="S40" s="269">
        <v>5718.4</v>
      </c>
      <c r="T40" s="269">
        <v>4927</v>
      </c>
      <c r="U40" s="269">
        <v>1883</v>
      </c>
      <c r="V40" s="269">
        <v>2367.6294345000001</v>
      </c>
      <c r="W40" s="269">
        <v>2444.6999999999998</v>
      </c>
      <c r="X40" s="269">
        <v>2149.1999999999998</v>
      </c>
    </row>
    <row r="41" spans="1:24" s="270" customFormat="1" ht="9" customHeight="1">
      <c r="A41" s="267" t="s">
        <v>32</v>
      </c>
      <c r="B41" s="268">
        <v>0</v>
      </c>
      <c r="C41" s="268">
        <v>0</v>
      </c>
      <c r="D41" s="269">
        <v>0</v>
      </c>
      <c r="E41" s="269">
        <v>0.1</v>
      </c>
      <c r="F41" s="269">
        <v>0</v>
      </c>
      <c r="G41" s="269">
        <v>0</v>
      </c>
      <c r="H41" s="269">
        <v>1362.7</v>
      </c>
      <c r="I41" s="269">
        <v>97.7</v>
      </c>
      <c r="J41" s="269">
        <v>0</v>
      </c>
      <c r="K41" s="269">
        <v>366.7</v>
      </c>
      <c r="L41" s="269">
        <v>200</v>
      </c>
      <c r="M41" s="269">
        <v>77.7</v>
      </c>
      <c r="N41" s="269">
        <v>0</v>
      </c>
      <c r="O41" s="269">
        <v>0</v>
      </c>
      <c r="P41" s="269">
        <v>0</v>
      </c>
      <c r="Q41" s="269">
        <v>0</v>
      </c>
      <c r="R41" s="269">
        <v>0</v>
      </c>
      <c r="S41" s="269">
        <v>0</v>
      </c>
      <c r="T41" s="269">
        <v>0</v>
      </c>
      <c r="U41" s="269">
        <v>0</v>
      </c>
      <c r="V41" s="269">
        <v>0</v>
      </c>
      <c r="W41" s="269">
        <v>0</v>
      </c>
      <c r="X41" s="269">
        <v>0</v>
      </c>
    </row>
    <row r="42" spans="1:24" s="270" customFormat="1" ht="9" customHeight="1">
      <c r="A42" s="271" t="s">
        <v>33</v>
      </c>
      <c r="B42" s="272">
        <v>2</v>
      </c>
      <c r="C42" s="272">
        <v>45.5</v>
      </c>
      <c r="D42" s="273">
        <v>31</v>
      </c>
      <c r="E42" s="273">
        <v>37.222999999999999</v>
      </c>
      <c r="F42" s="273">
        <v>24.9</v>
      </c>
      <c r="G42" s="273">
        <v>66.7</v>
      </c>
      <c r="H42" s="273">
        <v>34.4</v>
      </c>
      <c r="I42" s="273">
        <v>2</v>
      </c>
      <c r="J42" s="273">
        <v>0</v>
      </c>
      <c r="K42" s="273">
        <v>0</v>
      </c>
      <c r="L42" s="273">
        <v>0</v>
      </c>
      <c r="M42" s="273">
        <v>0</v>
      </c>
      <c r="N42" s="273">
        <v>7.9</v>
      </c>
      <c r="O42" s="273">
        <v>0</v>
      </c>
      <c r="P42" s="273">
        <v>0</v>
      </c>
      <c r="Q42" s="273">
        <v>0</v>
      </c>
      <c r="R42" s="273">
        <v>30.8</v>
      </c>
      <c r="S42" s="273">
        <v>14.2</v>
      </c>
      <c r="T42" s="273">
        <v>44.9</v>
      </c>
      <c r="U42" s="273">
        <v>38.700000000000003</v>
      </c>
      <c r="V42" s="273">
        <v>0</v>
      </c>
      <c r="W42" s="273">
        <v>0</v>
      </c>
      <c r="X42" s="273">
        <v>0</v>
      </c>
    </row>
    <row r="43" spans="1:24" s="277" customFormat="1" ht="9" customHeight="1">
      <c r="A43" s="275" t="s">
        <v>152</v>
      </c>
      <c r="B43" s="276">
        <v>236.2</v>
      </c>
      <c r="C43" s="276">
        <v>0</v>
      </c>
      <c r="D43" s="276">
        <v>266.8</v>
      </c>
      <c r="E43" s="276">
        <v>59.1</v>
      </c>
      <c r="F43" s="276">
        <v>3710.8</v>
      </c>
      <c r="G43" s="276">
        <v>426.1</v>
      </c>
      <c r="H43" s="276">
        <v>587.4</v>
      </c>
      <c r="I43" s="276">
        <v>354.7</v>
      </c>
      <c r="J43" s="276">
        <v>390.3</v>
      </c>
      <c r="K43" s="276">
        <v>2100.1999999999998</v>
      </c>
      <c r="L43" s="276">
        <v>13261.3</v>
      </c>
      <c r="M43" s="276">
        <v>24633.3</v>
      </c>
      <c r="N43" s="276">
        <v>11773.4</v>
      </c>
      <c r="O43" s="276">
        <v>388.3</v>
      </c>
      <c r="P43" s="276">
        <v>10350.5</v>
      </c>
      <c r="Q43" s="276">
        <v>27922.400000000001</v>
      </c>
      <c r="R43" s="276">
        <v>1399.5</v>
      </c>
      <c r="S43" s="276">
        <v>2516.6</v>
      </c>
      <c r="T43" s="276">
        <v>11639.7</v>
      </c>
      <c r="U43" s="276">
        <v>7446.9</v>
      </c>
      <c r="V43" s="276">
        <v>3167.6</v>
      </c>
      <c r="W43" s="276">
        <v>3720.1</v>
      </c>
      <c r="X43" s="276">
        <v>5223.3999999999996</v>
      </c>
    </row>
    <row r="44" spans="1:24" ht="3" customHeight="1">
      <c r="A44" s="252"/>
      <c r="B44" s="252"/>
      <c r="C44" s="252"/>
      <c r="D44" s="278"/>
      <c r="E44" s="252"/>
      <c r="F44" s="252"/>
      <c r="G44" s="252"/>
      <c r="H44" s="252"/>
      <c r="I44" s="252"/>
      <c r="J44" s="252"/>
      <c r="K44" s="252"/>
      <c r="L44" s="252"/>
      <c r="M44" s="252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</row>
    <row r="45" spans="1:24" ht="3" customHeight="1"/>
    <row r="46" spans="1:24" s="259" customFormat="1" ht="9" customHeight="1">
      <c r="A46" s="254" t="s">
        <v>153</v>
      </c>
    </row>
    <row r="47" spans="1:24" s="259" customFormat="1" ht="9" customHeight="1">
      <c r="A47" s="254" t="s">
        <v>154</v>
      </c>
    </row>
    <row r="48" spans="1:24" s="259" customFormat="1" ht="9" customHeight="1">
      <c r="A48" s="279" t="s">
        <v>155</v>
      </c>
    </row>
  </sheetData>
  <sheetProtection sheet="1" objects="1" scenarios="1"/>
  <hyperlinks>
    <hyperlink ref="X1" location="Índice!A1" display="Cuadro 7.34"/>
  </hyperlinks>
  <printOptions horizontalCentered="1" verticalCentered="1" gridLinesSet="0"/>
  <pageMargins left="0.19685039370078741" right="0.19685039370078741" top="0.19685039370078741" bottom="0.19685039370078741" header="0" footer="0.39370078740157483"/>
  <pageSetup orientation="landscape" r:id="rId1"/>
  <headerFooter scaleWithDoc="0" alignWithMargins="0">
    <oddHeader xml:space="preserve">&amp;L&amp;"Arial,Normal"&amp;10&amp;K000080INEGI. Anuario estadístico y geográfico por entidad federativa 2019. 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23</vt:i4>
      </vt:variant>
    </vt:vector>
  </HeadingPairs>
  <TitlesOfParts>
    <vt:vector size="36" baseType="lpstr">
      <vt:lpstr>Índice</vt:lpstr>
      <vt:lpstr>17.1</vt:lpstr>
      <vt:lpstr>17.2</vt:lpstr>
      <vt:lpstr>17.3</vt:lpstr>
      <vt:lpstr>17.4</vt:lpstr>
      <vt:lpstr>17.5</vt:lpstr>
      <vt:lpstr>17.6</vt:lpstr>
      <vt:lpstr>17.7</vt:lpstr>
      <vt:lpstr>17.8</vt:lpstr>
      <vt:lpstr>17.9</vt:lpstr>
      <vt:lpstr>17.10</vt:lpstr>
      <vt:lpstr>17.11</vt:lpstr>
      <vt:lpstr>17.12</vt:lpstr>
      <vt:lpstr>'17.1'!Área_de_impresión</vt:lpstr>
      <vt:lpstr>'17.10'!Área_de_impresión</vt:lpstr>
      <vt:lpstr>'17.11'!Área_de_impresión</vt:lpstr>
      <vt:lpstr>'17.12'!Área_de_impresión</vt:lpstr>
      <vt:lpstr>'17.2'!Área_de_impresión</vt:lpstr>
      <vt:lpstr>'17.3'!Área_de_impresión</vt:lpstr>
      <vt:lpstr>'17.4'!Área_de_impresión</vt:lpstr>
      <vt:lpstr>'17.5'!Área_de_impresión</vt:lpstr>
      <vt:lpstr>'17.6'!Área_de_impresión</vt:lpstr>
      <vt:lpstr>'17.7'!Área_de_impresión</vt:lpstr>
      <vt:lpstr>'17.8'!Área_de_impresión</vt:lpstr>
      <vt:lpstr>'17.9'!Área_de_impresión</vt:lpstr>
      <vt:lpstr>Índice!Área_de_impresión</vt:lpstr>
      <vt:lpstr>'17.1'!Títulos_a_imprimir</vt:lpstr>
      <vt:lpstr>'17.11'!Títulos_a_imprimir</vt:lpstr>
      <vt:lpstr>'17.2'!Títulos_a_imprimir</vt:lpstr>
      <vt:lpstr>'17.3'!Títulos_a_imprimir</vt:lpstr>
      <vt:lpstr>'17.4'!Títulos_a_imprimir</vt:lpstr>
      <vt:lpstr>'17.5'!Títulos_a_imprimir</vt:lpstr>
      <vt:lpstr>'17.6'!Títulos_a_imprimir</vt:lpstr>
      <vt:lpstr>'17.7'!Títulos_a_imprimir</vt:lpstr>
      <vt:lpstr>'17.8'!Títulos_a_imprimir</vt:lpstr>
      <vt:lpstr>'17.9'!Títulos_a_imprimir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INEGI</dc:creator>
  <cp:lastModifiedBy>INEGI</cp:lastModifiedBy>
  <cp:lastPrinted>2019-11-25T19:25:09Z</cp:lastPrinted>
  <dcterms:created xsi:type="dcterms:W3CDTF">2019-06-26T17:03:53Z</dcterms:created>
  <dcterms:modified xsi:type="dcterms:W3CDTF">2019-12-05T17:22:56Z</dcterms:modified>
</cp:coreProperties>
</file>